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2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5.xml" ContentType="application/vnd.openxmlformats-officedocument.spreadsheetml.revisionLog+xml"/>
  <Override PartName="/xl/revisions/revisionLog79.xml" ContentType="application/vnd.openxmlformats-officedocument.spreadsheetml.revisionLog+xml"/>
  <Override PartName="/xl/revisions/revisionLog100.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2.xml" ContentType="application/vnd.openxmlformats-officedocument.spreadsheetml.revisionLog+xml"/>
  <Override PartName="/xl/revisions/revisionLog23.xml" ContentType="application/vnd.openxmlformats-officedocument.spreadsheetml.revisionLog+xml"/>
  <Override PartName="/xl/revisions/revisionLog188.xml" ContentType="application/vnd.openxmlformats-officedocument.spreadsheetml.revisionLog+xml"/>
  <Override PartName="/xl/revisions/revisionLog209.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90.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3.xml" ContentType="application/vnd.openxmlformats-officedocument.spreadsheetml.revisionLog+xml"/>
  <Override PartName="/xl/revisions/revisionLog178.xml" ContentType="application/vnd.openxmlformats-officedocument.spreadsheetml.revisionLog+xml"/>
  <Override PartName="/xl/revisions/revisionLog199.xml" ContentType="application/vnd.openxmlformats-officedocument.spreadsheetml.revisionLog+xml"/>
  <Override PartName="/xl/revisions/revisionLog8.xml" ContentType="application/vnd.openxmlformats-officedocument.spreadsheetml.revisionLog+xml"/>
  <Override PartName="/xl/revisions/revisionLog2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1.xml" ContentType="application/vnd.openxmlformats-officedocument.spreadsheetml.revisionLog+xml"/>
  <Override PartName="/xl/revisions/revisionLog85.xml" ContentType="application/vnd.openxmlformats-officedocument.spreadsheetml.revisionLog+xml"/>
  <Override PartName="/xl/revisions/revisionLog220.xml" ContentType="application/vnd.openxmlformats-officedocument.spreadsheetml.revisionLog+xml"/>
  <Override PartName="/xl/revisions/revisionLog66.xml" ContentType="application/vnd.openxmlformats-officedocument.spreadsheetml.revisionLog+xml"/>
  <Override PartName="/xl/revisions/revisionLog80.xml" ContentType="application/vnd.openxmlformats-officedocument.spreadsheetml.revisionLog+xml"/>
  <Override PartName="/xl/revisions/revisionLog96.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64.xml" ContentType="application/vnd.openxmlformats-officedocument.spreadsheetml.revisionLog+xml"/>
  <Override PartName="/xl/revisions/revisionLog3.xml" ContentType="application/vnd.openxmlformats-officedocument.spreadsheetml.revisionLog+xml"/>
  <Override PartName="/xl/revisions/revisionLog117.xml" ContentType="application/vnd.openxmlformats-officedocument.spreadsheetml.revisionLog+xml"/>
  <Override PartName="/xl/revisions/revisionLog138.xml" ContentType="application/vnd.openxmlformats-officedocument.spreadsheetml.revisionLog+xml"/>
  <Override PartName="/xl/revisions/revisionLog159.xml" ContentType="application/vnd.openxmlformats-officedocument.spreadsheetml.revisionLog+xml"/>
  <Override PartName="/xl/revisions/revisionLog189.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1.xml" ContentType="application/vnd.openxmlformats-officedocument.spreadsheetml.revisionLog+xml"/>
  <Override PartName="/xl/revisions/revisionLog210.xml" ContentType="application/vnd.openxmlformats-officedocument.spreadsheetml.revisionLog+xml"/>
  <Override PartName="/xl/revisions/revisionLog56.xml" ContentType="application/vnd.openxmlformats-officedocument.spreadsheetml.revisionLog+xml"/>
  <Override PartName="/xl/revisions/revisionLog86.xml" ContentType="application/vnd.openxmlformats-officedocument.spreadsheetml.revisionLog+xml"/>
  <Override PartName="/xl/revisions/revisionLog91.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07.xml" ContentType="application/vnd.openxmlformats-officedocument.spreadsheetml.revisionLog+xml"/>
  <Override PartName="/xl/revisions/revisionLog128.xml" ContentType="application/vnd.openxmlformats-officedocument.spreadsheetml.revisionLog+xml"/>
  <Override PartName="/xl/revisions/revisionLog149.xml" ContentType="application/vnd.openxmlformats-officedocument.spreadsheetml.revisionLog+xml"/>
  <Override PartName="/xl/revisions/revisionLog154.xml" ContentType="application/vnd.openxmlformats-officedocument.spreadsheetml.revisionLog+xml"/>
  <Override PartName="/xl/revisions/revisionLog170.xml" ContentType="application/vnd.openxmlformats-officedocument.spreadsheetml.revisionLog+xml"/>
  <Override PartName="/xl/revisions/revisionLog175.xml" ContentType="application/vnd.openxmlformats-officedocument.spreadsheetml.revisionLog+xml"/>
  <Override PartName="/xl/revisions/revisionLog179.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200.xml" ContentType="application/vnd.openxmlformats-officedocument.spreadsheetml.revisionLog+xml"/>
  <Override PartName="/xl/revisions/revisionLog216.xml" ContentType="application/vnd.openxmlformats-officedocument.spreadsheetml.revisionLog+xml"/>
  <Override PartName="/xl/revisions/revisionLog221.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76.xml" ContentType="application/vnd.openxmlformats-officedocument.spreadsheetml.revisionLog+xml"/>
  <Override PartName="/xl/revisions/revisionLog81.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97.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144.xml" ContentType="application/vnd.openxmlformats-officedocument.spreadsheetml.revisionLog+xml"/>
  <Override PartName="/xl/revisions/revisionLog160.xml" ContentType="application/vnd.openxmlformats-officedocument.spreadsheetml.revisionLog+xml"/>
  <Override PartName="/xl/revisions/revisionLog165.xml" ContentType="application/vnd.openxmlformats-officedocument.spreadsheetml.revisionLog+xml"/>
  <Override PartName="/xl/revisions/revisionLog195.xml" ContentType="application/vnd.openxmlformats-officedocument.spreadsheetml.revisionLog+xml"/>
  <Override PartName="/xl/revisions/revisionLog4.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190.xml" ContentType="application/vnd.openxmlformats-officedocument.spreadsheetml.revisionLog+xml"/>
  <Override PartName="/xl/revisions/revisionLog206.xml" ContentType="application/vnd.openxmlformats-officedocument.spreadsheetml.revisionLog+xml"/>
  <Override PartName="/xl/revisions/revisionLog211.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92.xml" ContentType="application/vnd.openxmlformats-officedocument.spreadsheetml.revisionLog+xml"/>
  <Override PartName="/xl/revisions/revisionLog113.xml" ContentType="application/vnd.openxmlformats-officedocument.spreadsheetml.revisionLog+xml"/>
  <Override PartName="/xl/revisions/revisionLog87.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134.xml" ContentType="application/vnd.openxmlformats-officedocument.spreadsheetml.revisionLog+xml"/>
  <Override PartName="/xl/revisions/revisionLog150.xml" ContentType="application/vnd.openxmlformats-officedocument.spreadsheetml.revisionLog+xml"/>
  <Override PartName="/xl/revisions/revisionLog155.xml" ContentType="application/vnd.openxmlformats-officedocument.spreadsheetml.revisionLog+xml"/>
  <Override PartName="/xl/revisions/revisionLog171.xml" ContentType="application/vnd.openxmlformats-officedocument.spreadsheetml.revisionLog+xml"/>
  <Override PartName="/xl/revisions/revisionLog185.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166.xml" ContentType="application/vnd.openxmlformats-officedocument.spreadsheetml.revisionLog+xml"/>
  <Override PartName="/xl/revisions/revisionLog180.xml" ContentType="application/vnd.openxmlformats-officedocument.spreadsheetml.revisionLog+xml"/>
  <Override PartName="/xl/revisions/revisionLog196.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68.xml" ContentType="application/vnd.openxmlformats-officedocument.spreadsheetml.revisionLog+xml"/>
  <Override PartName="/xl/revisions/revisionLog73.xml" ContentType="application/vnd.openxmlformats-officedocument.spreadsheetml.revisionLog+xml"/>
  <Override PartName="/xl/revisions/revisionLog82.xml" ContentType="application/vnd.openxmlformats-officedocument.spreadsheetml.revisionLog+xml"/>
  <Override PartName="/xl/revisions/revisionLog217.xml" ContentType="application/vnd.openxmlformats-officedocument.spreadsheetml.revisionLog+xml"/>
  <Override PartName="/xl/revisions/revisionLog77.xml" ContentType="application/vnd.openxmlformats-officedocument.spreadsheetml.revisionLog+xml"/>
  <Override PartName="/xl/revisions/revisionLog98.xml" ContentType="application/vnd.openxmlformats-officedocument.spreadsheetml.revisionLog+xml"/>
  <Override PartName="/xl/revisions/revisionLog103.xml" ContentType="application/vnd.openxmlformats-officedocument.spreadsheetml.revisionLog+xml"/>
  <Override PartName="/xl/revisions/revisionLog119.xml" ContentType="application/vnd.openxmlformats-officedocument.spreadsheetml.revisionLog+xml"/>
  <Override PartName="/xl/revisions/revisionLog124.xml" ContentType="application/vnd.openxmlformats-officedocument.spreadsheetml.revisionLog+xml"/>
  <Override PartName="/xl/revisions/revisionLog140.xml" ContentType="application/vnd.openxmlformats-officedocument.spreadsheetml.revisionLog+xml"/>
  <Override PartName="/xl/revisions/revisionLog145.xml" ContentType="application/vnd.openxmlformats-officedocument.spreadsheetml.revisionLog+xml"/>
  <Override PartName="/xl/revisions/revisionLog5.xml" ContentType="application/vnd.openxmlformats-officedocument.spreadsheetml.revisionLog+xml"/>
  <Override PartName="/xl/revisions/revisionLog156.xml" ContentType="application/vnd.openxmlformats-officedocument.spreadsheetml.revisionLog+xml"/>
  <Override PartName="/xl/revisions/revisionLog161.xml" ContentType="application/vnd.openxmlformats-officedocument.spreadsheetml.revisionLog+xml"/>
  <Override PartName="/xl/revisions/revisionLog191.xml" ContentType="application/vnd.openxmlformats-officedocument.spreadsheetml.revisionLog+xml"/>
  <Override PartName="/xl/revisions/revisionLog212.xml" ContentType="application/vnd.openxmlformats-officedocument.spreadsheetml.revisionLog+xml"/>
  <Override PartName="/xl/revisions/revisionLog224.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186.xml" ContentType="application/vnd.openxmlformats-officedocument.spreadsheetml.revisionLog+xml"/>
  <Override PartName="/xl/revisions/revisionLog207.xml" ContentType="application/vnd.openxmlformats-officedocument.spreadsheetml.revisionLog+xml"/>
  <Override PartName="/xl/revisions/revisionLog58.xml" ContentType="application/vnd.openxmlformats-officedocument.spreadsheetml.revisionLog+xml"/>
  <Override PartName="/xl/revisions/revisionLog88.xml" ContentType="application/vnd.openxmlformats-officedocument.spreadsheetml.revisionLog+xml"/>
  <Override PartName="/xl/revisions/revisionLog93.xml" ContentType="application/vnd.openxmlformats-officedocument.spreadsheetml.revisionLog+xml"/>
  <Override PartName="/xl/revisions/revisionLog109.xml" ContentType="application/vnd.openxmlformats-officedocument.spreadsheetml.revisionLog+xml"/>
  <Override PartName="/xl/revisions/revisionLog114.xml" ContentType="application/vnd.openxmlformats-officedocument.spreadsheetml.revisionLog+xml"/>
  <Override PartName="/xl/revisions/revisionLog130.xml" ContentType="application/vnd.openxmlformats-officedocument.spreadsheetml.revisionLog+xml"/>
  <Override PartName="/xl/revisions/revisionLog135.xml" ContentType="application/vnd.openxmlformats-officedocument.spreadsheetml.revisionLog+xml"/>
  <Override PartName="/xl/revisions/revisionLog146.xml" ContentType="application/vnd.openxmlformats-officedocument.spreadsheetml.revisionLog+xml"/>
  <Override PartName="/xl/revisions/revisionLog151.xml" ContentType="application/vnd.openxmlformats-officedocument.spreadsheetml.revisionLog+xml"/>
  <Override PartName="/xl/revisions/revisionLog167.xml" ContentType="application/vnd.openxmlformats-officedocument.spreadsheetml.revisionLog+xml"/>
  <Override PartName="/xl/revisions/revisionLog172.xml" ContentType="application/vnd.openxmlformats-officedocument.spreadsheetml.revisionLog+xml"/>
  <Override PartName="/xl/revisions/revisionLog181.xml" ContentType="application/vnd.openxmlformats-officedocument.spreadsheetml.revisionLog+xml"/>
  <Override PartName="/xl/revisions/revisionLog202.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78.xml" ContentType="application/vnd.openxmlformats-officedocument.spreadsheetml.revisionLog+xml"/>
  <Override PartName="/xl/revisions/revisionLog83.xml" ContentType="application/vnd.openxmlformats-officedocument.spreadsheetml.revisionLog+xml"/>
  <Override PartName="/xl/revisions/revisionLog99.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136.xml" ContentType="application/vnd.openxmlformats-officedocument.spreadsheetml.revisionLog+xml"/>
  <Override PartName="/xl/revisions/revisionLog141.xml" ContentType="application/vnd.openxmlformats-officedocument.spreadsheetml.revisionLog+xml"/>
  <Override PartName="/xl/revisions/revisionLog157.xml" ContentType="application/vnd.openxmlformats-officedocument.spreadsheetml.revisionLog+xml"/>
  <Override PartName="/xl/revisions/revisionLog162.xml" ContentType="application/vnd.openxmlformats-officedocument.spreadsheetml.revisionLog+xml"/>
  <Override PartName="/xl/revisions/revisionLog192.xml" ContentType="application/vnd.openxmlformats-officedocument.spreadsheetml.revisionLog+xml"/>
  <Override PartName="/xl/revisions/revisionLog1.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87.xml" ContentType="application/vnd.openxmlformats-officedocument.spreadsheetml.revisionLog+xml"/>
  <Override PartName="/xl/revisions/revisionLog208.xml" ContentType="application/vnd.openxmlformats-officedocument.spreadsheetml.revisionLog+xml"/>
  <Override PartName="/xl/revisions/revisionLog21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89.xml" ContentType="application/vnd.openxmlformats-officedocument.spreadsheetml.revisionLog+xml"/>
  <Override PartName="/xl/revisions/revisionLog94.xml" ContentType="application/vnd.openxmlformats-officedocument.spreadsheetml.revisionLog+xml"/>
  <Override PartName="/xl/revisions/revisionLog115.xml" ContentType="application/vnd.openxmlformats-officedocument.spreadsheetml.revisionLog+xml"/>
  <Override PartName="/xl/revisions/revisionLog110.xml" ContentType="application/vnd.openxmlformats-officedocument.spreadsheetml.revisionLog+xml"/>
  <Override PartName="/xl/revisions/revisionLog126.xml" ContentType="application/vnd.openxmlformats-officedocument.spreadsheetml.revisionLog+xml"/>
  <Override PartName="/xl/revisions/revisionLog131.xml" ContentType="application/vnd.openxmlformats-officedocument.spreadsheetml.revisionLog+xml"/>
  <Override PartName="/xl/revisions/revisionLog147.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82.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54.xml" ContentType="application/vnd.openxmlformats-officedocument.spreadsheetml.revisionLog+xml"/>
  <Override PartName="/xl/revisions/revisionLog168.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203.xml" ContentType="application/vnd.openxmlformats-officedocument.spreadsheetml.revisionLog+xml"/>
  <Override PartName="/xl/revisions/revisionLog219.xml" ContentType="application/vnd.openxmlformats-officedocument.spreadsheetml.revisionLog+xml"/>
  <Override PartName="/xl/revisions/revisionLog7.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70.xml" ContentType="application/vnd.openxmlformats-officedocument.spreadsheetml.revisionLog+xml"/>
  <Override PartName="/xl/revisions/revisionLog84.xml" ContentType="application/vnd.openxmlformats-officedocument.spreadsheetml.revisionLog+xml"/>
  <Override PartName="/xl/revisions/revisionLog105.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193.xml" ContentType="application/vnd.openxmlformats-officedocument.spreadsheetml.revisionLog+xml"/>
  <Override PartName="/xl/revisions/revisionLog214.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60.xml" ContentType="application/vnd.openxmlformats-officedocument.spreadsheetml.revisionLog+xml"/>
  <Override PartName="/xl/revisions/revisionLog95.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48.xml" ContentType="application/vnd.openxmlformats-officedocument.spreadsheetml.revisionLog+xml"/>
  <Override PartName="/xl/revisions/revisionLog169.xml" ContentType="application/vnd.openxmlformats-officedocument.spreadsheetml.revisionLog+xml"/>
  <Override PartName="/xl/revisions/revisionLog183.xml" ContentType="application/vnd.openxmlformats-officedocument.spreadsheetml.revisionLog+xml"/>
  <Override PartName="/xl/revisions/revisionLog20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3.39-42 ЗАСЕДАНИЕ ОС ПО РЕАЛИЗАЦИИ СТРАТЕГИИ\Общественный совет при ГЛАВЕ\2024 год\31.05.2024\Вопрос 1. Отчет о ходе реализации МП за 2023 год\"/>
    </mc:Choice>
  </mc:AlternateContent>
  <bookViews>
    <workbookView xWindow="0" yWindow="0" windowWidth="28800" windowHeight="12435"/>
  </bookViews>
  <sheets>
    <sheet name="Приложение 1" sheetId="1" r:id="rId1"/>
  </sheets>
  <definedNames>
    <definedName name="_xlnm._FilterDatabase" localSheetId="0" hidden="1">'Приложение 1'!$D$1:$D$813</definedName>
    <definedName name="Z_027080AE_4626_43D6_8D95_605799A44863_.wvu.FilterData" localSheetId="0" hidden="1">'Приложение 1'!$A$6:$E$801</definedName>
    <definedName name="Z_0579CD8E_2EDE_4800_A14F_1CC1D22D45E1_.wvu.FilterData" localSheetId="0" hidden="1">'Приложение 1'!$A$6:$E$801</definedName>
    <definedName name="Z_0F01BEB9_15E5_4641_824E_ACF0F2E623CF_.wvu.FilterData" localSheetId="0" hidden="1">'Приложение 1'!$A$6:$E$801</definedName>
    <definedName name="Z_10610988_B7D0_46D7_B8FD_DA5F72A4893C_.wvu.PrintArea" localSheetId="0" hidden="1">'Приложение 1'!$A$1:$E$796</definedName>
    <definedName name="Z_10610988_B7D0_46D7_B8FD_DA5F72A4893C_.wvu.PrintTitles" localSheetId="0" hidden="1">'Приложение 1'!$5:$6</definedName>
    <definedName name="Z_10610988_B7D0_46D7_B8FD_DA5F72A4893C_.wvu.Rows" localSheetId="0" hidden="1">'Приложение 1'!#REF!,'Приложение 1'!#REF!,'Приложение 1'!#REF!,'Приложение 1'!$640:$640,'Приложение 1'!$644:$644,'Приложение 1'!#REF!,'Приложение 1'!#REF!,'Приложение 1'!$760:$760</definedName>
    <definedName name="Z_161695C3_1CE5_4E5C_AD86_E27CE310F608_.wvu.FilterData" localSheetId="0" hidden="1">'Приложение 1'!$A$6:$E$801</definedName>
    <definedName name="Z_161695C3_1CE5_4E5C_AD86_E27CE310F608_.wvu.PrintArea" localSheetId="0" hidden="1">'Приложение 1'!$A$1:$E$796</definedName>
    <definedName name="Z_161695C3_1CE5_4E5C_AD86_E27CE310F608_.wvu.PrintTitles" localSheetId="0" hidden="1">'Приложение 1'!$5:$6</definedName>
    <definedName name="Z_1E6E4D55_75A6_4C45_AA86_C960D618B979_.wvu.FilterData" localSheetId="0" hidden="1">'Приложение 1'!$A$6:$E$801</definedName>
    <definedName name="Z_28EC3B34_324A_4D2F_8C31_5D3D05A95318_.wvu.FilterData" localSheetId="0" hidden="1">'Приложение 1'!$A$6:$E$801</definedName>
    <definedName name="Z_29F2F343_E3BD_4935_9726_11E7AE95E595_.wvu.FilterData" localSheetId="0" hidden="1">'Приложение 1'!$D$1:$D$813</definedName>
    <definedName name="Z_3031AB16_C8B3_4143_AB88_992EA3B4FB71_.wvu.FilterData" localSheetId="0" hidden="1">'Приложение 1'!$D$1:$D$813</definedName>
    <definedName name="Z_319A27AB_3963_4F32_A56F_FC4439EEADFC_.wvu.FilterData" localSheetId="0" hidden="1">'Приложение 1'!$A$6:$E$801</definedName>
    <definedName name="Z_3693EDC1_FD1C_4AF3_912C_19CDCDBFB43C_.wvu.FilterData" localSheetId="0" hidden="1">'Приложение 1'!$A$6:$E$801</definedName>
    <definedName name="Z_3693EDC1_FD1C_4AF3_912C_19CDCDBFB43C_.wvu.PrintArea" localSheetId="0" hidden="1">'Приложение 1'!$A$1:$E$801</definedName>
    <definedName name="Z_3693EDC1_FD1C_4AF3_912C_19CDCDBFB43C_.wvu.PrintTitles" localSheetId="0" hidden="1">'Приложение 1'!$5:$6</definedName>
    <definedName name="Z_3959441F_742C_4955_B46E_54F321581C55_.wvu.FilterData" localSheetId="0" hidden="1">'Приложение 1'!$A$6:$E$801</definedName>
    <definedName name="Z_4BF6DAC4_9E4F_4118_B92D_31B377B6ABE8_.wvu.FilterData" localSheetId="0" hidden="1">'Приложение 1'!$A$6:$E$801</definedName>
    <definedName name="Z_51545E96_D7F6_4373_8A14_2BDA2AB3B4E6_.wvu.FilterData" localSheetId="0" hidden="1">'Приложение 1'!$A$6:$E$801</definedName>
    <definedName name="Z_549370A0_3187_4544_8416_1F2763422C31_.wvu.FilterData" localSheetId="0" hidden="1">'Приложение 1'!$A$6:$E$801</definedName>
    <definedName name="Z_57E6AA82_5213_42F8_BA46_E82F1070869C_.wvu.FilterData" localSheetId="0" hidden="1">'Приложение 1'!$D$1:$D$813</definedName>
    <definedName name="Z_61608B9A_4DF0_49F2_B4C8_EC61EE9BFAB9_.wvu.FilterData" localSheetId="0" hidden="1">'Приложение 1'!$D$1:$D$813</definedName>
    <definedName name="Z_6297A5E8_FF55_49F1_9F51_E3D110BD5B97_.wvu.FilterData" localSheetId="0" hidden="1">'Приложение 1'!$D$1:$D$813</definedName>
    <definedName name="Z_66861D3D_4E71_44F9_AD6E_D54257CABA66_.wvu.FilterData" localSheetId="0" hidden="1">'Приложение 1'!$A$6:$E$801</definedName>
    <definedName name="Z_6780F491_BB04_44DA_AC80_3FD5E6C8A969_.wvu.FilterData" localSheetId="0" hidden="1">'Приложение 1'!$A$6:$E$801</definedName>
    <definedName name="Z_6D49F44D_DF55_42F5_A9F4_4DD1ACF593C5_.wvu.FilterData" localSheetId="0" hidden="1">'Приложение 1'!$D$1:$D$813</definedName>
    <definedName name="Z_7EFB992A_5645_4F29_95A8_993A90C7BBCC_.wvu.FilterData" localSheetId="0" hidden="1">'Приложение 1'!$A$6:$E$801</definedName>
    <definedName name="Z_7EFB992A_5645_4F29_95A8_993A90C7BBCC_.wvu.PrintArea" localSheetId="0" hidden="1">'Приложение 1'!$A$1:$E$796</definedName>
    <definedName name="Z_7EFB992A_5645_4F29_95A8_993A90C7BBCC_.wvu.PrintTitles" localSheetId="0" hidden="1">'Приложение 1'!$5:$6</definedName>
    <definedName name="Z_7FD54C8A_4107_4C91_A5B8_178D6EE28C77_.wvu.FilterData" localSheetId="0" hidden="1">'Приложение 1'!$A$6:$E$801</definedName>
    <definedName name="Z_81252870_18CB_4AEE_AF28_89DC02D9C22C_.wvu.FilterData" localSheetId="0" hidden="1">'Приложение 1'!$A$6:$E$801</definedName>
    <definedName name="Z_8125FB6A_9E40_4254_BB4B_4710EE671950_.wvu.FilterData" localSheetId="0" hidden="1">'Приложение 1'!$A$6:$E$801</definedName>
    <definedName name="Z_8343ABEC_94ED_450C_8BE5_ACF5423D8AAF_.wvu.FilterData" localSheetId="0" hidden="1">'Приложение 1'!$A$6:$E$801</definedName>
    <definedName name="Z_8365AB7C_14E4_41D3_A2A2_520CB383A047_.wvu.FilterData" localSheetId="0" hidden="1">'Приложение 1'!$A$6:$E$801</definedName>
    <definedName name="Z_8AFDD8E3_A238_4C7F_A6D0_CEE120C39C94_.wvu.FilterData" localSheetId="0" hidden="1">'Приложение 1'!$A$6:$E$801</definedName>
    <definedName name="Z_8B14D892_232D_4064_BE05_0EC4C8115B75_.wvu.FilterData" localSheetId="0" hidden="1">'Приложение 1'!$A$6:$E$801</definedName>
    <definedName name="Z_9371457F_479C_429C_A7DB_E6B8F4158107_.wvu.FilterData" localSheetId="0" hidden="1">'Приложение 1'!$D$1:$D$813</definedName>
    <definedName name="Z_93BB9AA7_7452_49F3_AA30_2CD5707C5F5B_.wvu.FilterData" localSheetId="0" hidden="1">'Приложение 1'!$A$6:$E$801</definedName>
    <definedName name="Z_9501A75B_B626_4073_A678_CADC9A74049D_.wvu.FilterData" localSheetId="0" hidden="1">'Приложение 1'!$A$6:$E$801</definedName>
    <definedName name="Z_9561E1DA_B33F_4507_8FCD_307C71D9B236_.wvu.FilterData" localSheetId="0" hidden="1">'Приложение 1'!$A$6:$E$801</definedName>
    <definedName name="Z_9561E1DA_B33F_4507_8FCD_307C71D9B236_.wvu.PrintArea" localSheetId="0" hidden="1">'Приложение 1'!$A$1:$E$796</definedName>
    <definedName name="Z_9561E1DA_B33F_4507_8FCD_307C71D9B236_.wvu.PrintTitles" localSheetId="0" hidden="1">'Приложение 1'!$5:$6</definedName>
    <definedName name="Z_A1DC8CE0_05CC_41C3_BFC7_D6650DF07C57_.wvu.FilterData" localSheetId="0" hidden="1">'Приложение 1'!$D$1:$D$813</definedName>
    <definedName name="Z_A57C7104_EC6A_4D10_8377_D16807026D25_.wvu.FilterData" localSheetId="0" hidden="1">'Приложение 1'!$A$6:$E$801</definedName>
    <definedName name="Z_AF2A77F9_4BD9_4713_B6AC_AB30D1A41538_.wvu.FilterData" localSheetId="0" hidden="1">'Приложение 1'!$A$6:$E$801</definedName>
    <definedName name="Z_AFAF5B27_ECE7_42EF_9831_5CA2694E1F9F_.wvu.FilterData" localSheetId="0" hidden="1">'Приложение 1'!$D$1:$D$813</definedName>
    <definedName name="Z_B23ED657_54C7_48C0_8691_EF3F0B6AF61F_.wvu.FilterData" localSheetId="0" hidden="1">'Приложение 1'!$A$6:$E$801</definedName>
    <definedName name="Z_B38F8C1F_E749_4692_A2B2_0C4BBF76BAA7_.wvu.FilterData" localSheetId="0" hidden="1">'Приложение 1'!$D$1:$D$813</definedName>
    <definedName name="Z_B94AAC2A_FD53_46CC_8C62_7BD07A5CA112_.wvu.FilterData" localSheetId="0" hidden="1">'Приложение 1'!$D$1:$D$813</definedName>
    <definedName name="Z_B9C00713_D332_40AC_8381_A2549C8AAAA8_.wvu.FilterData" localSheetId="0" hidden="1">'Приложение 1'!$D$1:$D$813</definedName>
    <definedName name="Z_BAFE8916_E811_4598_8D6C_E37473C21B0D_.wvu.FilterData" localSheetId="0" hidden="1">'Приложение 1'!$A$6:$E$801</definedName>
    <definedName name="Z_BC582C35_126B_4774_9F3B_E1A318C40D6E_.wvu.FilterData" localSheetId="0" hidden="1">'Приложение 1'!$D$1:$D$813</definedName>
    <definedName name="Z_C2ED1905_4D63_49B8_A682_42ED71D5E9D1_.wvu.FilterData" localSheetId="0" hidden="1">'Приложение 1'!$D$1:$D$813</definedName>
    <definedName name="Z_CB1E8E26_C9C8_4BE7_9036_74B49E080E83_.wvu.FilterData" localSheetId="0" hidden="1">'Приложение 1'!$A$6:$E$801</definedName>
    <definedName name="Z_CB1E8E26_C9C8_4BE7_9036_74B49E080E83_.wvu.PrintArea" localSheetId="0" hidden="1">'Приложение 1'!$A$1:$E$796</definedName>
    <definedName name="Z_CB1E8E26_C9C8_4BE7_9036_74B49E080E83_.wvu.PrintTitles" localSheetId="0" hidden="1">'Приложение 1'!$5:$6</definedName>
    <definedName name="Z_CC863513_19CE_4EC5_BE2B_4A25B0E1E731_.wvu.FilterData" localSheetId="0" hidden="1">'Приложение 1'!$D$1:$D$813</definedName>
    <definedName name="Z_CF9BC17D_A75B_40E2_BF91_14BDB93F576A_.wvu.FilterData" localSheetId="0" hidden="1">'Приложение 1'!$A$48:$E$801</definedName>
    <definedName name="Z_D04442BC_CB1D_4485_98C8_51B560795800_.wvu.FilterData" localSheetId="0" hidden="1">'Приложение 1'!$A$6:$E$801</definedName>
    <definedName name="Z_DCE8CD04_1152_47C7_9E6A_A669261F9FC4_.wvu.FilterData" localSheetId="0" hidden="1">'Приложение 1'!$A$6:$E$801</definedName>
    <definedName name="Z_E068334A_F89C_40FB_AFE9_A7A690292831_.wvu.FilterData" localSheetId="0" hidden="1">'Приложение 1'!$D$1:$D$813</definedName>
    <definedName name="Z_E488BC3C_F512_4AB9_95C1_CE142F3345A9_.wvu.FilterData" localSheetId="0" hidden="1">'Приложение 1'!$D$1:$D$813</definedName>
    <definedName name="Z_E7170C51_9D5A_4A08_B92E_A8EB730D7DEE_.wvu.FilterData" localSheetId="0" hidden="1">'Приложение 1'!$A$6:$E$801</definedName>
    <definedName name="Z_E7170C51_9D5A_4A08_B92E_A8EB730D7DEE_.wvu.PrintArea" localSheetId="0" hidden="1">'Приложение 1'!$A$1:$E$796</definedName>
    <definedName name="Z_E7170C51_9D5A_4A08_B92E_A8EB730D7DEE_.wvu.PrintTitles" localSheetId="0" hidden="1">'Приложение 1'!$5:$6</definedName>
    <definedName name="Z_E804F883_CA9D_4450_B2B1_A56C9C315ECD_.wvu.FilterData" localSheetId="0" hidden="1">'Приложение 1'!$D$1:$D$813</definedName>
    <definedName name="Z_E804F883_CA9D_4450_B2B1_A56C9C315ECD_.wvu.PrintArea" localSheetId="0" hidden="1">'Приложение 1'!$A$1:$E$796</definedName>
    <definedName name="Z_E804F883_CA9D_4450_B2B1_A56C9C315ECD_.wvu.PrintTitles" localSheetId="0" hidden="1">'Приложение 1'!$5:$6</definedName>
    <definedName name="Z_EF6B6DAF_64D5_4B79_A399_71719F3EF403_.wvu.FilterData" localSheetId="0" hidden="1">'Приложение 1'!$A$6:$E$801</definedName>
    <definedName name="Z_F1965DE3_658C_4E3A_AB65_F0C80792427B_.wvu.FilterData" localSheetId="0" hidden="1">'Приложение 1'!$A$6:$E$801</definedName>
    <definedName name="Z_F888211F_1614_4E10_961E_F6580EC27EFD_.wvu.FilterData" localSheetId="0" hidden="1">'Приложение 1'!$A$6:$E$801</definedName>
    <definedName name="Z_FB5A5339_A53F_49D7_A835_C8973AB33B6E_.wvu.FilterData" localSheetId="0" hidden="1">'Приложение 1'!$A$6:$E$801</definedName>
    <definedName name="_xlnm.Print_Titles" localSheetId="0">'Приложение 1'!$5:$6</definedName>
    <definedName name="_xlnm.Print_Area" localSheetId="0">'Приложение 1'!$A$1:$E$796</definedName>
  </definedNames>
  <calcPr calcId="152511"/>
  <customWorkbookViews>
    <customWorkbookView name="Степаненко Наталья Алексеевна - Личное представление" guid="{E804F883-CA9D-4450-B2B1-A56C9C315ECD}" mergeInterval="0" personalView="1" maximized="1" xWindow="-8" yWindow="-8" windowWidth="1936" windowHeight="1056" activeSheetId="1"/>
    <customWorkbookView name="Бондарева Оксана Петровна - Личное представление" guid="{161695C3-1CE5-4E5C-AD86-E27CE310F608}" mergeInterval="0" personalView="1" maximized="1" xWindow="-8" yWindow="-8" windowWidth="1936" windowHeight="1056" activeSheetId="1"/>
    <customWorkbookView name="XxX - Личное представление" guid="{9561E1DA-B33F-4507-8FCD-307C71D9B236}" mergeInterval="0" personalView="1" windowWidth="960" windowHeight="1040" activeSheetId="1"/>
    <customWorkbookView name="Логинова Ленара Юлдашевна - Личное представление" guid="{10610988-B7D0-46D7-B8FD-DA5F72A4893C}" mergeInterval="0" personalView="1" maximized="1" windowWidth="1916" windowHeight="854" activeSheetId="1"/>
    <customWorkbookView name="Шишкина Юлия Андреева - Личное представление" guid="{7EFB992A-5645-4F29-95A8-993A90C7BBCC}" mergeInterval="0" personalView="1" xWindow="946" yWindow="58" windowWidth="935" windowHeight="889" activeSheetId="1"/>
    <customWorkbookView name="Саратова Ольга Сергеевна - Личное представление" guid="{3693EDC1-FD1C-4AF3-912C-19CDCDBFB43C}" mergeInterval="0" personalView="1" xWindow="778" yWindow="26" windowWidth="1062" windowHeight="1015" activeSheetId="1"/>
    <customWorkbookView name="Цёвка Елена Александровна - Личное представление" guid="{CB1E8E26-C9C8-4BE7-9036-74B49E080E83}" mergeInterval="0" personalView="1" maximized="1" xWindow="-8" yWindow="-8" windowWidth="1936" windowHeight="1048" activeSheetId="1"/>
    <customWorkbookView name="Митина Екатерина Сергеевна - Личное представление" guid="{E7170C51-9D5A-4A08-B92E-A8EB730D7DEE}" mergeInterval="0" personalView="1" maximized="1" xWindow="-8" yWindow="-8" windowWidth="1936" windowHeight="1056" activeSheetId="1"/>
  </customWorkbookViews>
</workbook>
</file>

<file path=xl/calcChain.xml><?xml version="1.0" encoding="utf-8"?>
<calcChain xmlns="http://schemas.openxmlformats.org/spreadsheetml/2006/main">
  <c r="C631" i="1" l="1"/>
  <c r="C632" i="1"/>
  <c r="C633" i="1"/>
  <c r="C634" i="1"/>
  <c r="B634" i="1"/>
  <c r="B633" i="1"/>
  <c r="B632" i="1"/>
  <c r="B631" i="1"/>
  <c r="B630" i="1" l="1"/>
  <c r="B243" i="1"/>
  <c r="C157" i="1" l="1"/>
  <c r="C156" i="1"/>
  <c r="B157" i="1"/>
  <c r="B156" i="1"/>
  <c r="B158" i="1"/>
  <c r="C158" i="1"/>
  <c r="B461" i="1" l="1"/>
  <c r="C696" i="1" l="1"/>
  <c r="C686" i="1"/>
  <c r="B518" i="1" l="1"/>
  <c r="B517" i="1"/>
  <c r="D503" i="1"/>
  <c r="B244" i="1"/>
  <c r="B460" i="1"/>
  <c r="D709" i="1" l="1"/>
  <c r="C661" i="1" l="1"/>
  <c r="B484" i="1" l="1"/>
  <c r="C486" i="1" l="1"/>
  <c r="C485" i="1"/>
  <c r="C484" i="1"/>
  <c r="C483" i="1"/>
  <c r="B486" i="1"/>
  <c r="B485" i="1"/>
  <c r="B483" i="1"/>
  <c r="B482" i="1" l="1"/>
  <c r="C516" i="1" l="1"/>
  <c r="C517" i="1"/>
  <c r="C519" i="1"/>
  <c r="B519" i="1"/>
  <c r="C518" i="1"/>
  <c r="C505" i="1"/>
  <c r="B505" i="1"/>
  <c r="B500" i="1"/>
  <c r="B495" i="1"/>
  <c r="B489" i="1"/>
  <c r="B516" i="1"/>
  <c r="D509" i="1"/>
  <c r="D508" i="1"/>
  <c r="D507" i="1"/>
  <c r="D506" i="1"/>
  <c r="C791" i="1"/>
  <c r="C790" i="1"/>
  <c r="C789" i="1"/>
  <c r="C788" i="1"/>
  <c r="B791" i="1"/>
  <c r="B790" i="1"/>
  <c r="B789" i="1"/>
  <c r="B788" i="1"/>
  <c r="D786" i="1"/>
  <c r="D785" i="1"/>
  <c r="D784" i="1"/>
  <c r="D783" i="1"/>
  <c r="C782" i="1"/>
  <c r="B782" i="1"/>
  <c r="D516" i="1" l="1"/>
  <c r="D519" i="1"/>
  <c r="D505" i="1"/>
  <c r="C787" i="1"/>
  <c r="D518" i="1"/>
  <c r="D517" i="1"/>
  <c r="D782" i="1"/>
  <c r="C515" i="1"/>
  <c r="B515" i="1"/>
  <c r="D515" i="1" l="1"/>
  <c r="C763" i="1" l="1"/>
  <c r="C762" i="1"/>
  <c r="C761" i="1"/>
  <c r="C760" i="1"/>
  <c r="B763" i="1"/>
  <c r="B762" i="1"/>
  <c r="B761" i="1"/>
  <c r="B760" i="1"/>
  <c r="D629" i="1"/>
  <c r="D628" i="1"/>
  <c r="D627" i="1"/>
  <c r="D626" i="1"/>
  <c r="C625" i="1"/>
  <c r="B625" i="1"/>
  <c r="D624" i="1"/>
  <c r="D623" i="1"/>
  <c r="D622" i="1"/>
  <c r="D621" i="1"/>
  <c r="C620" i="1"/>
  <c r="B620" i="1"/>
  <c r="B619" i="1" s="1"/>
  <c r="D514" i="1"/>
  <c r="D513" i="1"/>
  <c r="D512" i="1"/>
  <c r="D511" i="1"/>
  <c r="C510" i="1"/>
  <c r="B510" i="1"/>
  <c r="B494" i="1" s="1"/>
  <c r="D746" i="1"/>
  <c r="D745" i="1"/>
  <c r="D744" i="1"/>
  <c r="D743" i="1"/>
  <c r="C742" i="1"/>
  <c r="C741" i="1" s="1"/>
  <c r="B742" i="1"/>
  <c r="B741" i="1" s="1"/>
  <c r="B719" i="1"/>
  <c r="D510" i="1" l="1"/>
  <c r="D620" i="1"/>
  <c r="D631" i="1"/>
  <c r="D634" i="1"/>
  <c r="D632" i="1"/>
  <c r="D625" i="1"/>
  <c r="D633" i="1"/>
  <c r="C630" i="1"/>
  <c r="C619" i="1"/>
  <c r="D619" i="1" s="1"/>
  <c r="D741" i="1"/>
  <c r="D742" i="1"/>
  <c r="D630" i="1" l="1"/>
  <c r="B155" i="1" l="1"/>
  <c r="C155" i="1"/>
  <c r="D138" i="1"/>
  <c r="D137" i="1"/>
  <c r="D136" i="1"/>
  <c r="D135" i="1"/>
  <c r="C134" i="1"/>
  <c r="B134" i="1"/>
  <c r="C670" i="1"/>
  <c r="C716" i="1"/>
  <c r="C715" i="1"/>
  <c r="B660" i="1"/>
  <c r="B648" i="1"/>
  <c r="B653" i="1"/>
  <c r="B466" i="1"/>
  <c r="B477" i="1"/>
  <c r="B471" i="1"/>
  <c r="D475" i="1"/>
  <c r="D474" i="1"/>
  <c r="D473" i="1"/>
  <c r="D472" i="1"/>
  <c r="C471" i="1"/>
  <c r="D156" i="1" l="1"/>
  <c r="D471" i="1"/>
  <c r="D155" i="1"/>
  <c r="D157" i="1"/>
  <c r="D158" i="1"/>
  <c r="D134" i="1"/>
  <c r="B476" i="1"/>
  <c r="B197" i="1"/>
  <c r="C244" i="1"/>
  <c r="C243" i="1"/>
  <c r="C242" i="1"/>
  <c r="C241" i="1"/>
  <c r="B242" i="1"/>
  <c r="B241" i="1"/>
  <c r="C192" i="1"/>
  <c r="B192" i="1"/>
  <c r="D196" i="1"/>
  <c r="D195" i="1"/>
  <c r="D194" i="1"/>
  <c r="D193" i="1"/>
  <c r="D192" i="1" l="1"/>
  <c r="C240" i="1"/>
  <c r="B125" i="1" l="1"/>
  <c r="B126" i="1"/>
  <c r="B127" i="1"/>
  <c r="C124" i="1"/>
  <c r="B124" i="1"/>
  <c r="D98" i="1"/>
  <c r="D99" i="1"/>
  <c r="D100" i="1"/>
  <c r="D101" i="1"/>
  <c r="C97" i="1"/>
  <c r="B97" i="1"/>
  <c r="D97" i="1" l="1"/>
  <c r="C462" i="1" l="1"/>
  <c r="C461" i="1"/>
  <c r="C460" i="1"/>
  <c r="C459" i="1"/>
  <c r="B459" i="1"/>
  <c r="B462" i="1"/>
  <c r="D449" i="1"/>
  <c r="D450" i="1"/>
  <c r="D451" i="1"/>
  <c r="D452" i="1"/>
  <c r="C448" i="1"/>
  <c r="B448" i="1"/>
  <c r="B330" i="1"/>
  <c r="C330" i="1"/>
  <c r="C331" i="1"/>
  <c r="B331" i="1"/>
  <c r="C332" i="1"/>
  <c r="B332" i="1"/>
  <c r="C333" i="1"/>
  <c r="B333" i="1"/>
  <c r="D448" i="1" l="1"/>
  <c r="C187" i="1"/>
  <c r="C188" i="1"/>
  <c r="C189" i="1"/>
  <c r="B187" i="1"/>
  <c r="B188" i="1"/>
  <c r="B189" i="1"/>
  <c r="C186" i="1"/>
  <c r="B186" i="1"/>
  <c r="D171" i="1"/>
  <c r="D172" i="1"/>
  <c r="D173" i="1"/>
  <c r="D174" i="1"/>
  <c r="C170" i="1"/>
  <c r="B170" i="1"/>
  <c r="D170" i="1" l="1"/>
  <c r="C568" i="1"/>
  <c r="C55" i="1" l="1"/>
  <c r="C57" i="1"/>
  <c r="C58" i="1"/>
  <c r="C56" i="1"/>
  <c r="B57" i="1"/>
  <c r="B58" i="1"/>
  <c r="B55" i="1"/>
  <c r="B56" i="1"/>
  <c r="B43" i="1" l="1"/>
  <c r="C43" i="1"/>
  <c r="D44" i="1"/>
  <c r="D45" i="1"/>
  <c r="D46" i="1"/>
  <c r="D47" i="1"/>
  <c r="D39" i="1"/>
  <c r="D40" i="1"/>
  <c r="D41" i="1"/>
  <c r="D42" i="1"/>
  <c r="C38" i="1"/>
  <c r="B38" i="1"/>
  <c r="B37" i="1" l="1"/>
  <c r="C37" i="1"/>
  <c r="D38" i="1"/>
  <c r="D43" i="1"/>
  <c r="D37" i="1" l="1"/>
  <c r="C432" i="1"/>
  <c r="C433" i="1"/>
  <c r="C431" i="1"/>
  <c r="B432" i="1"/>
  <c r="B433" i="1"/>
  <c r="B431" i="1"/>
  <c r="C430" i="1"/>
  <c r="B430" i="1"/>
  <c r="D392" i="1" l="1"/>
  <c r="D393" i="1"/>
  <c r="D394" i="1"/>
  <c r="D395" i="1"/>
  <c r="C391" i="1"/>
  <c r="B391" i="1"/>
  <c r="D391" i="1" l="1"/>
  <c r="B61" i="1" l="1"/>
  <c r="C262" i="1" l="1"/>
  <c r="B139" i="1" l="1"/>
  <c r="C385" i="1" l="1"/>
  <c r="C386" i="1"/>
  <c r="C387" i="1"/>
  <c r="C388" i="1"/>
  <c r="B386" i="1"/>
  <c r="B387" i="1"/>
  <c r="B388" i="1"/>
  <c r="B385" i="1"/>
  <c r="D206" i="1" l="1"/>
  <c r="D205" i="1"/>
  <c r="D204" i="1"/>
  <c r="D203" i="1"/>
  <c r="C202" i="1"/>
  <c r="B202" i="1"/>
  <c r="D201" i="1"/>
  <c r="D200" i="1"/>
  <c r="D199" i="1"/>
  <c r="D198" i="1"/>
  <c r="C197" i="1"/>
  <c r="D197" i="1" l="1"/>
  <c r="D202" i="1"/>
  <c r="C125" i="1"/>
  <c r="C126" i="1"/>
  <c r="C127" i="1"/>
  <c r="D106" i="1"/>
  <c r="D105" i="1"/>
  <c r="D104" i="1"/>
  <c r="D103" i="1"/>
  <c r="C102" i="1"/>
  <c r="B102" i="1"/>
  <c r="D102" i="1" l="1"/>
  <c r="C713" i="1"/>
  <c r="C714" i="1"/>
  <c r="B714" i="1"/>
  <c r="B715" i="1"/>
  <c r="B716" i="1"/>
  <c r="B713" i="1"/>
  <c r="C712" i="1" l="1"/>
  <c r="C329" i="1" l="1"/>
  <c r="D328" i="1"/>
  <c r="D327" i="1"/>
  <c r="D326" i="1"/>
  <c r="D325" i="1"/>
  <c r="C324" i="1"/>
  <c r="B324" i="1"/>
  <c r="D323" i="1"/>
  <c r="D322" i="1"/>
  <c r="D321" i="1"/>
  <c r="D320" i="1"/>
  <c r="C319" i="1"/>
  <c r="B319" i="1"/>
  <c r="D318" i="1"/>
  <c r="D317" i="1"/>
  <c r="D316" i="1"/>
  <c r="D315" i="1"/>
  <c r="C314" i="1"/>
  <c r="B314" i="1"/>
  <c r="D313" i="1"/>
  <c r="D312" i="1"/>
  <c r="D311" i="1"/>
  <c r="D310" i="1"/>
  <c r="C309" i="1"/>
  <c r="B309" i="1"/>
  <c r="D308" i="1"/>
  <c r="D307" i="1"/>
  <c r="D306" i="1"/>
  <c r="D305" i="1"/>
  <c r="C304" i="1"/>
  <c r="B304" i="1"/>
  <c r="D303" i="1"/>
  <c r="D302" i="1"/>
  <c r="D301" i="1"/>
  <c r="D300" i="1"/>
  <c r="C299" i="1"/>
  <c r="B299" i="1"/>
  <c r="D297" i="1"/>
  <c r="D296" i="1"/>
  <c r="D295" i="1"/>
  <c r="D294" i="1"/>
  <c r="C293" i="1"/>
  <c r="B293" i="1"/>
  <c r="D292" i="1"/>
  <c r="D291" i="1"/>
  <c r="D290" i="1"/>
  <c r="D289" i="1"/>
  <c r="C288" i="1"/>
  <c r="B288" i="1"/>
  <c r="D287" i="1"/>
  <c r="D286" i="1"/>
  <c r="D285" i="1"/>
  <c r="D284" i="1"/>
  <c r="C283" i="1"/>
  <c r="B283" i="1"/>
  <c r="D282" i="1"/>
  <c r="D281" i="1"/>
  <c r="D280" i="1"/>
  <c r="D279" i="1"/>
  <c r="C278" i="1"/>
  <c r="B278" i="1"/>
  <c r="D277" i="1"/>
  <c r="D276" i="1"/>
  <c r="D275" i="1"/>
  <c r="D274" i="1"/>
  <c r="C273" i="1"/>
  <c r="B273" i="1"/>
  <c r="D271" i="1"/>
  <c r="D270" i="1"/>
  <c r="D269" i="1"/>
  <c r="D268" i="1"/>
  <c r="C267" i="1"/>
  <c r="B267" i="1"/>
  <c r="D266" i="1"/>
  <c r="D265" i="1"/>
  <c r="D264" i="1"/>
  <c r="D263" i="1"/>
  <c r="B262" i="1"/>
  <c r="D261" i="1"/>
  <c r="D260" i="1"/>
  <c r="D259" i="1"/>
  <c r="D258" i="1"/>
  <c r="C257" i="1"/>
  <c r="B257" i="1"/>
  <c r="D256" i="1"/>
  <c r="D255" i="1"/>
  <c r="D254" i="1"/>
  <c r="D253" i="1"/>
  <c r="C252" i="1"/>
  <c r="B252" i="1"/>
  <c r="D251" i="1"/>
  <c r="D250" i="1"/>
  <c r="D249" i="1"/>
  <c r="D248" i="1"/>
  <c r="C247" i="1"/>
  <c r="B247" i="1"/>
  <c r="C298" i="1" l="1"/>
  <c r="B298" i="1"/>
  <c r="C272" i="1"/>
  <c r="B246" i="1"/>
  <c r="D247" i="1"/>
  <c r="D257" i="1"/>
  <c r="D262" i="1"/>
  <c r="D283" i="1"/>
  <c r="D293" i="1"/>
  <c r="D304" i="1"/>
  <c r="D314" i="1"/>
  <c r="D324" i="1"/>
  <c r="B329" i="1"/>
  <c r="D332" i="1"/>
  <c r="B272" i="1"/>
  <c r="D252" i="1"/>
  <c r="D267" i="1"/>
  <c r="D278" i="1"/>
  <c r="D288" i="1"/>
  <c r="D309" i="1"/>
  <c r="D319" i="1"/>
  <c r="D331" i="1"/>
  <c r="D333" i="1"/>
  <c r="D273" i="1"/>
  <c r="D299" i="1"/>
  <c r="D330" i="1"/>
  <c r="C246" i="1"/>
  <c r="D298" i="1" l="1"/>
  <c r="D272" i="1"/>
  <c r="D246" i="1"/>
  <c r="D329" i="1"/>
  <c r="C569" i="1" l="1"/>
  <c r="B531" i="1" l="1"/>
  <c r="D179" i="1" l="1"/>
  <c r="D178" i="1"/>
  <c r="D177" i="1"/>
  <c r="D176" i="1"/>
  <c r="C175" i="1"/>
  <c r="B175" i="1"/>
  <c r="D175" i="1" l="1"/>
  <c r="C32" i="1" l="1"/>
  <c r="C33" i="1"/>
  <c r="C34" i="1"/>
  <c r="C35" i="1"/>
  <c r="B33" i="1"/>
  <c r="B34" i="1"/>
  <c r="B35" i="1"/>
  <c r="B32" i="1"/>
  <c r="D14" i="1"/>
  <c r="D13" i="1"/>
  <c r="D12" i="1"/>
  <c r="D11" i="1"/>
  <c r="C10" i="1"/>
  <c r="B10" i="1"/>
  <c r="D10" i="1" l="1"/>
  <c r="D700" i="1" l="1"/>
  <c r="D699" i="1"/>
  <c r="D698" i="1"/>
  <c r="D697" i="1"/>
  <c r="B696" i="1"/>
  <c r="D696" i="1" l="1"/>
  <c r="C659" i="1" l="1"/>
  <c r="C660" i="1"/>
  <c r="C662" i="1"/>
  <c r="B661" i="1"/>
  <c r="B662" i="1"/>
  <c r="B659" i="1"/>
  <c r="D657" i="1"/>
  <c r="D656" i="1"/>
  <c r="D655" i="1"/>
  <c r="D654" i="1"/>
  <c r="D639" i="1"/>
  <c r="C658" i="1" l="1"/>
  <c r="B658" i="1"/>
  <c r="D653" i="1"/>
  <c r="D565" i="1" l="1"/>
  <c r="D564" i="1"/>
  <c r="D563" i="1"/>
  <c r="D562" i="1"/>
  <c r="D560" i="1"/>
  <c r="D559" i="1"/>
  <c r="D558" i="1"/>
  <c r="D557" i="1"/>
  <c r="D555" i="1"/>
  <c r="D554" i="1"/>
  <c r="D553" i="1"/>
  <c r="D552" i="1"/>
  <c r="D550" i="1"/>
  <c r="D549" i="1"/>
  <c r="D548" i="1"/>
  <c r="D547" i="1"/>
  <c r="D545" i="1"/>
  <c r="D544" i="1"/>
  <c r="D543" i="1"/>
  <c r="D542" i="1"/>
  <c r="D540" i="1"/>
  <c r="D539" i="1"/>
  <c r="D538" i="1"/>
  <c r="D537" i="1"/>
  <c r="D535" i="1"/>
  <c r="D534" i="1"/>
  <c r="D533" i="1"/>
  <c r="D532" i="1"/>
  <c r="D383" i="1"/>
  <c r="D382" i="1"/>
  <c r="D381" i="1"/>
  <c r="D380" i="1"/>
  <c r="D377" i="1"/>
  <c r="D376" i="1"/>
  <c r="D375" i="1"/>
  <c r="D374" i="1"/>
  <c r="D372" i="1"/>
  <c r="D371" i="1"/>
  <c r="D370" i="1"/>
  <c r="D369" i="1"/>
  <c r="D367" i="1"/>
  <c r="D366" i="1"/>
  <c r="D365" i="1"/>
  <c r="D364" i="1"/>
  <c r="D361" i="1"/>
  <c r="D360" i="1"/>
  <c r="D359" i="1"/>
  <c r="D358" i="1"/>
  <c r="D356" i="1"/>
  <c r="D355" i="1"/>
  <c r="D354" i="1"/>
  <c r="D353" i="1"/>
  <c r="D350" i="1"/>
  <c r="D349" i="1"/>
  <c r="D348" i="1"/>
  <c r="D347" i="1"/>
  <c r="D345" i="1"/>
  <c r="D344" i="1"/>
  <c r="D343" i="1"/>
  <c r="D342" i="1"/>
  <c r="D340" i="1"/>
  <c r="D339" i="1"/>
  <c r="D338" i="1"/>
  <c r="D337" i="1"/>
  <c r="D652" i="1"/>
  <c r="D651" i="1"/>
  <c r="D650" i="1"/>
  <c r="D649" i="1"/>
  <c r="D646" i="1"/>
  <c r="D645" i="1"/>
  <c r="D644" i="1"/>
  <c r="D643" i="1"/>
  <c r="D641" i="1"/>
  <c r="D638" i="1"/>
  <c r="D781" i="1"/>
  <c r="D780" i="1"/>
  <c r="D779" i="1"/>
  <c r="D778" i="1"/>
  <c r="D776" i="1"/>
  <c r="D775" i="1"/>
  <c r="D774" i="1"/>
  <c r="D773" i="1"/>
  <c r="D770" i="1"/>
  <c r="D769" i="1"/>
  <c r="D768" i="1"/>
  <c r="D767" i="1"/>
  <c r="D122" i="1"/>
  <c r="D121" i="1"/>
  <c r="D120" i="1"/>
  <c r="D119" i="1"/>
  <c r="D117" i="1"/>
  <c r="D116" i="1"/>
  <c r="D115" i="1"/>
  <c r="D114" i="1"/>
  <c r="D112" i="1"/>
  <c r="D111" i="1"/>
  <c r="D110" i="1"/>
  <c r="D109" i="1"/>
  <c r="D96" i="1"/>
  <c r="D95" i="1"/>
  <c r="D94" i="1"/>
  <c r="D93" i="1"/>
  <c r="D90" i="1"/>
  <c r="D89" i="1"/>
  <c r="D88" i="1"/>
  <c r="D87" i="1"/>
  <c r="D85" i="1"/>
  <c r="D84" i="1"/>
  <c r="D83" i="1"/>
  <c r="D82" i="1"/>
  <c r="D80" i="1"/>
  <c r="D79" i="1"/>
  <c r="D78" i="1"/>
  <c r="D77" i="1"/>
  <c r="D75" i="1"/>
  <c r="D74" i="1"/>
  <c r="D73" i="1"/>
  <c r="D72" i="1"/>
  <c r="D70" i="1"/>
  <c r="D69" i="1"/>
  <c r="D68" i="1"/>
  <c r="D67" i="1"/>
  <c r="D65" i="1"/>
  <c r="D64" i="1"/>
  <c r="D63" i="1"/>
  <c r="D62" i="1"/>
  <c r="D239" i="1"/>
  <c r="D238" i="1"/>
  <c r="D237" i="1"/>
  <c r="D236" i="1"/>
  <c r="D233" i="1"/>
  <c r="D232" i="1"/>
  <c r="D231" i="1"/>
  <c r="D230" i="1"/>
  <c r="D227" i="1"/>
  <c r="D226" i="1"/>
  <c r="D225" i="1"/>
  <c r="D224" i="1"/>
  <c r="D222" i="1"/>
  <c r="D221" i="1"/>
  <c r="D220" i="1"/>
  <c r="D219" i="1"/>
  <c r="D216" i="1"/>
  <c r="D215" i="1"/>
  <c r="D214" i="1"/>
  <c r="D213" i="1"/>
  <c r="D211" i="1"/>
  <c r="D210" i="1"/>
  <c r="D209" i="1"/>
  <c r="D208" i="1"/>
  <c r="D169" i="1"/>
  <c r="D168" i="1"/>
  <c r="D167" i="1"/>
  <c r="D166" i="1"/>
  <c r="D184" i="1"/>
  <c r="D183" i="1"/>
  <c r="D182" i="1"/>
  <c r="D181" i="1"/>
  <c r="D164" i="1"/>
  <c r="D163" i="1"/>
  <c r="D162" i="1"/>
  <c r="D161" i="1"/>
  <c r="D483" i="1" l="1"/>
  <c r="C730" i="1"/>
  <c r="C731" i="1"/>
  <c r="C732" i="1"/>
  <c r="C795" i="1" s="1"/>
  <c r="C733" i="1"/>
  <c r="B731" i="1"/>
  <c r="B732" i="1"/>
  <c r="B733" i="1"/>
  <c r="B730" i="1"/>
  <c r="C724" i="1"/>
  <c r="B724" i="1"/>
  <c r="C719" i="1"/>
  <c r="D719" i="1" s="1"/>
  <c r="C754" i="1"/>
  <c r="C753" i="1" s="1"/>
  <c r="B754" i="1"/>
  <c r="B753" i="1" s="1"/>
  <c r="B521" i="1"/>
  <c r="C477" i="1"/>
  <c r="C466" i="1"/>
  <c r="D466" i="1" s="1"/>
  <c r="B465" i="1"/>
  <c r="C424" i="1"/>
  <c r="B424" i="1"/>
  <c r="B423" i="1" s="1"/>
  <c r="C418" i="1"/>
  <c r="B418" i="1"/>
  <c r="B417" i="1" s="1"/>
  <c r="C412" i="1"/>
  <c r="B412" i="1"/>
  <c r="C407" i="1"/>
  <c r="B407" i="1"/>
  <c r="C402" i="1"/>
  <c r="B402" i="1"/>
  <c r="C396" i="1"/>
  <c r="C390" i="1" s="1"/>
  <c r="B396" i="1"/>
  <c r="B390" i="1" s="1"/>
  <c r="C453" i="1"/>
  <c r="C447" i="1" s="1"/>
  <c r="B453" i="1"/>
  <c r="B447" i="1" s="1"/>
  <c r="C442" i="1"/>
  <c r="B442" i="1"/>
  <c r="B441" i="1" s="1"/>
  <c r="C436" i="1"/>
  <c r="B436" i="1"/>
  <c r="B435" i="1" s="1"/>
  <c r="C149" i="1"/>
  <c r="B149" i="1"/>
  <c r="C144" i="1"/>
  <c r="B144" i="1"/>
  <c r="C139" i="1"/>
  <c r="C129" i="1"/>
  <c r="B129" i="1"/>
  <c r="C614" i="1"/>
  <c r="B614" i="1"/>
  <c r="C609" i="1"/>
  <c r="B609" i="1"/>
  <c r="C604" i="1"/>
  <c r="B604" i="1"/>
  <c r="C598" i="1"/>
  <c r="B598" i="1"/>
  <c r="C593" i="1"/>
  <c r="B593" i="1"/>
  <c r="C588" i="1"/>
  <c r="B588" i="1"/>
  <c r="C583" i="1"/>
  <c r="B583" i="1"/>
  <c r="C578" i="1"/>
  <c r="B578" i="1"/>
  <c r="C573" i="1"/>
  <c r="B573" i="1"/>
  <c r="C500" i="1"/>
  <c r="D500" i="1" s="1"/>
  <c r="C495" i="1"/>
  <c r="C489" i="1"/>
  <c r="D489" i="1" s="1"/>
  <c r="B488" i="1"/>
  <c r="C748" i="1"/>
  <c r="C747" i="1" s="1"/>
  <c r="B748" i="1"/>
  <c r="B747" i="1" s="1"/>
  <c r="C736" i="1"/>
  <c r="C735" i="1" s="1"/>
  <c r="B736" i="1"/>
  <c r="B735" i="1" s="1"/>
  <c r="C707" i="1"/>
  <c r="B707" i="1"/>
  <c r="C702" i="1"/>
  <c r="B702" i="1"/>
  <c r="C691" i="1"/>
  <c r="B691" i="1"/>
  <c r="C685" i="1"/>
  <c r="B686" i="1"/>
  <c r="C680" i="1"/>
  <c r="B680" i="1"/>
  <c r="C675" i="1"/>
  <c r="B675" i="1"/>
  <c r="B670" i="1"/>
  <c r="D670" i="1" s="1"/>
  <c r="B665" i="1"/>
  <c r="D665" i="1" s="1"/>
  <c r="C561" i="1"/>
  <c r="B561" i="1"/>
  <c r="C556" i="1"/>
  <c r="B556" i="1"/>
  <c r="C551" i="1"/>
  <c r="B551" i="1"/>
  <c r="C546" i="1"/>
  <c r="B546" i="1"/>
  <c r="C541" i="1"/>
  <c r="B541" i="1"/>
  <c r="C536" i="1"/>
  <c r="B536" i="1"/>
  <c r="C531" i="1"/>
  <c r="C526" i="1"/>
  <c r="B526" i="1"/>
  <c r="C521" i="1"/>
  <c r="B379" i="1"/>
  <c r="B378" i="1" s="1"/>
  <c r="C373" i="1"/>
  <c r="B373" i="1"/>
  <c r="C368" i="1"/>
  <c r="B368" i="1"/>
  <c r="C363" i="1"/>
  <c r="B363" i="1"/>
  <c r="C357" i="1"/>
  <c r="B357" i="1"/>
  <c r="C352" i="1"/>
  <c r="B352" i="1"/>
  <c r="C346" i="1"/>
  <c r="B346" i="1"/>
  <c r="C341" i="1"/>
  <c r="B341" i="1"/>
  <c r="C336" i="1"/>
  <c r="B336" i="1"/>
  <c r="C648" i="1"/>
  <c r="B647" i="1"/>
  <c r="C642" i="1"/>
  <c r="B642" i="1"/>
  <c r="C637" i="1"/>
  <c r="B637" i="1"/>
  <c r="C777" i="1"/>
  <c r="B777" i="1"/>
  <c r="C772" i="1"/>
  <c r="C771" i="1" s="1"/>
  <c r="B772" i="1"/>
  <c r="C766" i="1"/>
  <c r="C765" i="1" s="1"/>
  <c r="B766" i="1"/>
  <c r="C118" i="1"/>
  <c r="B118" i="1"/>
  <c r="C113" i="1"/>
  <c r="B113" i="1"/>
  <c r="C108" i="1"/>
  <c r="B108" i="1"/>
  <c r="C92" i="1"/>
  <c r="C91" i="1" s="1"/>
  <c r="B92" i="1"/>
  <c r="B91" i="1" s="1"/>
  <c r="C86" i="1"/>
  <c r="B86" i="1"/>
  <c r="C81" i="1"/>
  <c r="B81" i="1"/>
  <c r="C76" i="1"/>
  <c r="C71" i="1"/>
  <c r="B71" i="1"/>
  <c r="C66" i="1"/>
  <c r="B66" i="1"/>
  <c r="C61" i="1"/>
  <c r="B235" i="1"/>
  <c r="B234" i="1" s="1"/>
  <c r="C235" i="1"/>
  <c r="C234" i="1" s="1"/>
  <c r="C229" i="1"/>
  <c r="C228" i="1" s="1"/>
  <c r="B229" i="1"/>
  <c r="B228" i="1" s="1"/>
  <c r="B223" i="1"/>
  <c r="C218" i="1"/>
  <c r="B218" i="1"/>
  <c r="C212" i="1"/>
  <c r="B212" i="1"/>
  <c r="C207" i="1"/>
  <c r="B180" i="1"/>
  <c r="C180" i="1"/>
  <c r="C165" i="1"/>
  <c r="B165" i="1"/>
  <c r="C160" i="1"/>
  <c r="B160" i="1"/>
  <c r="C26" i="1"/>
  <c r="B26" i="1"/>
  <c r="C21" i="1"/>
  <c r="B21" i="1"/>
  <c r="C15" i="1"/>
  <c r="C9" i="1" s="1"/>
  <c r="B15" i="1"/>
  <c r="B9" i="1" s="1"/>
  <c r="C49" i="1"/>
  <c r="C48" i="1" s="1"/>
  <c r="B49" i="1"/>
  <c r="B48" i="1" s="1"/>
  <c r="D436" i="1" l="1"/>
  <c r="C794" i="1"/>
  <c r="D573" i="1"/>
  <c r="D583" i="1"/>
  <c r="D593" i="1"/>
  <c r="D604" i="1"/>
  <c r="D614" i="1"/>
  <c r="D642" i="1"/>
  <c r="C494" i="1"/>
  <c r="D680" i="1"/>
  <c r="D588" i="1"/>
  <c r="D598" i="1"/>
  <c r="D609" i="1"/>
  <c r="D637" i="1"/>
  <c r="C647" i="1"/>
  <c r="D647" i="1" s="1"/>
  <c r="D648" i="1"/>
  <c r="B771" i="1"/>
  <c r="B765" i="1"/>
  <c r="D336" i="1"/>
  <c r="C465" i="1"/>
  <c r="D465" i="1" s="1"/>
  <c r="C476" i="1"/>
  <c r="C191" i="1"/>
  <c r="C701" i="1"/>
  <c r="C636" i="1"/>
  <c r="B603" i="1"/>
  <c r="C362" i="1"/>
  <c r="B154" i="1"/>
  <c r="B572" i="1"/>
  <c r="B107" i="1"/>
  <c r="C107" i="1"/>
  <c r="B664" i="1"/>
  <c r="C664" i="1"/>
  <c r="B335" i="1"/>
  <c r="D91" i="1"/>
  <c r="B636" i="1"/>
  <c r="B351" i="1"/>
  <c r="B685" i="1"/>
  <c r="D685" i="1" s="1"/>
  <c r="B759" i="1"/>
  <c r="D762" i="1"/>
  <c r="D763" i="1"/>
  <c r="D761" i="1"/>
  <c r="B701" i="1"/>
  <c r="B217" i="1"/>
  <c r="C335" i="1"/>
  <c r="B401" i="1"/>
  <c r="B20" i="1"/>
  <c r="C20" i="1"/>
  <c r="C154" i="1"/>
  <c r="D48" i="1"/>
  <c r="D735" i="1"/>
  <c r="D747" i="1"/>
  <c r="C759" i="1"/>
  <c r="D129" i="1"/>
  <c r="D139" i="1"/>
  <c r="D144" i="1"/>
  <c r="D149" i="1"/>
  <c r="D407" i="1"/>
  <c r="D412" i="1"/>
  <c r="B458" i="1"/>
  <c r="D461" i="1"/>
  <c r="D462" i="1"/>
  <c r="D460" i="1"/>
  <c r="D724" i="1"/>
  <c r="B729" i="1"/>
  <c r="C729" i="1"/>
  <c r="C482" i="1"/>
  <c r="B362" i="1"/>
  <c r="D442" i="1"/>
  <c r="C441" i="1"/>
  <c r="D441" i="1" s="1"/>
  <c r="D453" i="1"/>
  <c r="D447" i="1"/>
  <c r="D26" i="1"/>
  <c r="D396" i="1"/>
  <c r="D390" i="1"/>
  <c r="D402" i="1"/>
  <c r="C401" i="1"/>
  <c r="D418" i="1"/>
  <c r="C417" i="1"/>
  <c r="D417" i="1" s="1"/>
  <c r="D424" i="1"/>
  <c r="C423" i="1"/>
  <c r="D423" i="1" s="1"/>
  <c r="D477" i="1"/>
  <c r="C435" i="1"/>
  <c r="D435" i="1" s="1"/>
  <c r="C458" i="1"/>
  <c r="D341" i="1"/>
  <c r="D346" i="1"/>
  <c r="D352" i="1"/>
  <c r="D357" i="1"/>
  <c r="D760" i="1"/>
  <c r="D495" i="1"/>
  <c r="D578" i="1"/>
  <c r="C488" i="1"/>
  <c r="D488" i="1" s="1"/>
  <c r="C572" i="1"/>
  <c r="C603" i="1"/>
  <c r="C351" i="1"/>
  <c r="C60" i="1"/>
  <c r="D235" i="1"/>
  <c r="D180" i="1"/>
  <c r="D49" i="1"/>
  <c r="D15" i="1"/>
  <c r="D21" i="1"/>
  <c r="D160" i="1"/>
  <c r="D165" i="1"/>
  <c r="D212" i="1"/>
  <c r="D218" i="1"/>
  <c r="D229" i="1"/>
  <c r="D61" i="1"/>
  <c r="D66" i="1"/>
  <c r="D71" i="1"/>
  <c r="D81" i="1"/>
  <c r="D86" i="1"/>
  <c r="D92" i="1"/>
  <c r="D108" i="1"/>
  <c r="D113" i="1"/>
  <c r="D118" i="1"/>
  <c r="D766" i="1"/>
  <c r="D772" i="1"/>
  <c r="D777" i="1"/>
  <c r="D363" i="1"/>
  <c r="D368" i="1"/>
  <c r="D373" i="1"/>
  <c r="D521" i="1"/>
  <c r="D526" i="1"/>
  <c r="D531" i="1"/>
  <c r="D536" i="1"/>
  <c r="D541" i="1"/>
  <c r="D546" i="1"/>
  <c r="D551" i="1"/>
  <c r="D556" i="1"/>
  <c r="D561" i="1"/>
  <c r="D675" i="1"/>
  <c r="D686" i="1"/>
  <c r="D691" i="1"/>
  <c r="D702" i="1"/>
  <c r="D707" i="1"/>
  <c r="D736" i="1"/>
  <c r="D748" i="1"/>
  <c r="D754" i="1"/>
  <c r="D486" i="1"/>
  <c r="D470" i="1"/>
  <c r="D481" i="1"/>
  <c r="D480" i="1"/>
  <c r="D479" i="1"/>
  <c r="D478" i="1"/>
  <c r="D469" i="1"/>
  <c r="D468" i="1"/>
  <c r="D467" i="1"/>
  <c r="D428" i="1"/>
  <c r="D427" i="1"/>
  <c r="D426" i="1"/>
  <c r="D425" i="1"/>
  <c r="D422" i="1"/>
  <c r="D421" i="1"/>
  <c r="D420" i="1"/>
  <c r="D419" i="1"/>
  <c r="D416" i="1"/>
  <c r="D415" i="1"/>
  <c r="D414" i="1"/>
  <c r="D413" i="1"/>
  <c r="D411" i="1"/>
  <c r="D410" i="1"/>
  <c r="D409" i="1"/>
  <c r="D408" i="1"/>
  <c r="D406" i="1"/>
  <c r="D405" i="1"/>
  <c r="D404" i="1"/>
  <c r="D403" i="1"/>
  <c r="D400" i="1"/>
  <c r="D399" i="1"/>
  <c r="D398" i="1"/>
  <c r="D397" i="1"/>
  <c r="D459" i="1"/>
  <c r="D728" i="1"/>
  <c r="D727" i="1"/>
  <c r="D726" i="1"/>
  <c r="D725" i="1"/>
  <c r="D723" i="1"/>
  <c r="D722" i="1"/>
  <c r="D721" i="1"/>
  <c r="D720" i="1"/>
  <c r="D457" i="1"/>
  <c r="D456" i="1"/>
  <c r="D455" i="1"/>
  <c r="D454" i="1"/>
  <c r="D446" i="1"/>
  <c r="D445" i="1"/>
  <c r="D444" i="1"/>
  <c r="D443" i="1"/>
  <c r="D440" i="1"/>
  <c r="D439" i="1"/>
  <c r="D438" i="1"/>
  <c r="D437" i="1"/>
  <c r="D153" i="1"/>
  <c r="D152" i="1"/>
  <c r="D151" i="1"/>
  <c r="D150" i="1"/>
  <c r="D148" i="1"/>
  <c r="D147" i="1"/>
  <c r="D146" i="1"/>
  <c r="D145" i="1"/>
  <c r="D143" i="1"/>
  <c r="D142" i="1"/>
  <c r="D141" i="1"/>
  <c r="D140" i="1"/>
  <c r="D133" i="1"/>
  <c r="D132" i="1"/>
  <c r="D131" i="1"/>
  <c r="D130" i="1"/>
  <c r="D618" i="1"/>
  <c r="D617" i="1"/>
  <c r="D616" i="1"/>
  <c r="D615" i="1"/>
  <c r="D613" i="1"/>
  <c r="D612" i="1"/>
  <c r="D611" i="1"/>
  <c r="D610" i="1"/>
  <c r="D608" i="1"/>
  <c r="D607" i="1"/>
  <c r="D606" i="1"/>
  <c r="D605" i="1"/>
  <c r="D602" i="1"/>
  <c r="D601" i="1"/>
  <c r="D600" i="1"/>
  <c r="D599" i="1"/>
  <c r="D597" i="1"/>
  <c r="D596" i="1"/>
  <c r="D595" i="1"/>
  <c r="D594" i="1"/>
  <c r="D592" i="1"/>
  <c r="D591" i="1"/>
  <c r="D590" i="1"/>
  <c r="D589" i="1"/>
  <c r="D587" i="1"/>
  <c r="D586" i="1"/>
  <c r="D585" i="1"/>
  <c r="D584" i="1"/>
  <c r="D582" i="1"/>
  <c r="D581" i="1"/>
  <c r="D580" i="1"/>
  <c r="D579" i="1"/>
  <c r="D577" i="1"/>
  <c r="D576" i="1"/>
  <c r="D575" i="1"/>
  <c r="D574" i="1"/>
  <c r="D504" i="1"/>
  <c r="D501" i="1"/>
  <c r="D499" i="1"/>
  <c r="D498" i="1"/>
  <c r="D497" i="1"/>
  <c r="D496" i="1"/>
  <c r="D493" i="1"/>
  <c r="D492" i="1"/>
  <c r="D491" i="1"/>
  <c r="D490" i="1"/>
  <c r="D758" i="1"/>
  <c r="D757" i="1"/>
  <c r="D756" i="1"/>
  <c r="D755" i="1"/>
  <c r="D752" i="1"/>
  <c r="D751" i="1"/>
  <c r="D750" i="1"/>
  <c r="D749" i="1"/>
  <c r="D740" i="1"/>
  <c r="D739" i="1"/>
  <c r="D738" i="1"/>
  <c r="D737" i="1"/>
  <c r="D711" i="1"/>
  <c r="D710" i="1"/>
  <c r="D708" i="1"/>
  <c r="D706" i="1"/>
  <c r="D705" i="1"/>
  <c r="D704" i="1"/>
  <c r="D703" i="1"/>
  <c r="D695" i="1"/>
  <c r="D694" i="1"/>
  <c r="D693" i="1"/>
  <c r="D692" i="1"/>
  <c r="D690" i="1"/>
  <c r="D689" i="1"/>
  <c r="D688" i="1"/>
  <c r="D687" i="1"/>
  <c r="D684" i="1"/>
  <c r="D683" i="1"/>
  <c r="D682" i="1"/>
  <c r="D681" i="1"/>
  <c r="D679" i="1"/>
  <c r="D678" i="1"/>
  <c r="D677" i="1"/>
  <c r="D676" i="1"/>
  <c r="D674" i="1"/>
  <c r="D673" i="1"/>
  <c r="D672" i="1"/>
  <c r="D671" i="1"/>
  <c r="D669" i="1"/>
  <c r="D668" i="1"/>
  <c r="D667" i="1"/>
  <c r="D666" i="1"/>
  <c r="B567" i="1"/>
  <c r="B793" i="1" s="1"/>
  <c r="B568" i="1"/>
  <c r="B569" i="1"/>
  <c r="B795" i="1" s="1"/>
  <c r="B570" i="1"/>
  <c r="B796" i="1" s="1"/>
  <c r="C567" i="1"/>
  <c r="C793" i="1" s="1"/>
  <c r="C570" i="1"/>
  <c r="C796" i="1" s="1"/>
  <c r="D530" i="1"/>
  <c r="D529" i="1"/>
  <c r="D528" i="1"/>
  <c r="D527" i="1"/>
  <c r="D525" i="1"/>
  <c r="D524" i="1"/>
  <c r="D523" i="1"/>
  <c r="D522" i="1"/>
  <c r="B794" i="1" l="1"/>
  <c r="C792" i="1"/>
  <c r="D567" i="1"/>
  <c r="D771" i="1"/>
  <c r="D572" i="1"/>
  <c r="D765" i="1"/>
  <c r="D759" i="1"/>
  <c r="D362" i="1"/>
  <c r="D636" i="1"/>
  <c r="D701" i="1"/>
  <c r="D603" i="1"/>
  <c r="D107" i="1"/>
  <c r="D494" i="1"/>
  <c r="D351" i="1"/>
  <c r="D476" i="1"/>
  <c r="D335" i="1"/>
  <c r="D401" i="1"/>
  <c r="D570" i="1"/>
  <c r="B429" i="1"/>
  <c r="D482" i="1"/>
  <c r="D664" i="1"/>
  <c r="D154" i="1"/>
  <c r="D388" i="1"/>
  <c r="D569" i="1"/>
  <c r="D458" i="1"/>
  <c r="D729" i="1"/>
  <c r="D385" i="1"/>
  <c r="D386" i="1"/>
  <c r="B712" i="1"/>
  <c r="C429" i="1"/>
  <c r="B566" i="1"/>
  <c r="B384" i="1"/>
  <c r="D485" i="1"/>
  <c r="D484" i="1"/>
  <c r="D430" i="1"/>
  <c r="D432" i="1"/>
  <c r="D433" i="1"/>
  <c r="D431" i="1"/>
  <c r="D730" i="1"/>
  <c r="D732" i="1"/>
  <c r="D733" i="1"/>
  <c r="D731" i="1"/>
  <c r="D713" i="1"/>
  <c r="D716" i="1"/>
  <c r="D714" i="1"/>
  <c r="D715" i="1"/>
  <c r="B792" i="1" l="1"/>
  <c r="D429" i="1"/>
  <c r="D712" i="1"/>
  <c r="D659" i="1"/>
  <c r="D661" i="1"/>
  <c r="D791" i="1"/>
  <c r="D241" i="1" l="1"/>
  <c r="D124" i="1"/>
  <c r="D187" i="1"/>
  <c r="B31" i="1"/>
  <c r="C31" i="1"/>
  <c r="D189" i="1"/>
  <c r="D244" i="1"/>
  <c r="D788" i="1"/>
  <c r="D188" i="1"/>
  <c r="D186" i="1"/>
  <c r="D242" i="1"/>
  <c r="D125" i="1"/>
  <c r="D127" i="1"/>
  <c r="D790" i="1"/>
  <c r="D789" i="1"/>
  <c r="D662" i="1"/>
  <c r="D660" i="1"/>
  <c r="B787" i="1"/>
  <c r="C123" i="1"/>
  <c r="C185" i="1"/>
  <c r="B185" i="1"/>
  <c r="D30" i="1"/>
  <c r="D29" i="1"/>
  <c r="D28" i="1"/>
  <c r="D27" i="1"/>
  <c r="D25" i="1"/>
  <c r="D24" i="1"/>
  <c r="D23" i="1"/>
  <c r="D22" i="1"/>
  <c r="D19" i="1"/>
  <c r="D18" i="1"/>
  <c r="D17" i="1"/>
  <c r="D16" i="1"/>
  <c r="D53" i="1"/>
  <c r="D52" i="1"/>
  <c r="D51" i="1"/>
  <c r="D50" i="1"/>
  <c r="D31" i="1" l="1"/>
  <c r="D787" i="1"/>
  <c r="D658" i="1"/>
  <c r="C54" i="1"/>
  <c r="B54" i="1"/>
  <c r="D185" i="1"/>
  <c r="D35" i="1"/>
  <c r="D34" i="1"/>
  <c r="D33" i="1"/>
  <c r="D32" i="1"/>
  <c r="D20" i="1"/>
  <c r="D55" i="1"/>
  <c r="D58" i="1"/>
  <c r="D56" i="1"/>
  <c r="D9" i="1"/>
  <c r="D57" i="1"/>
  <c r="D54" i="1" l="1"/>
  <c r="B76" i="1" l="1"/>
  <c r="B60" i="1" s="1"/>
  <c r="B123" i="1" l="1"/>
  <c r="D126" i="1"/>
  <c r="D76" i="1"/>
  <c r="D60" i="1"/>
  <c r="B207" i="1"/>
  <c r="B191" i="1" s="1"/>
  <c r="C379" i="1"/>
  <c r="D379" i="1" s="1"/>
  <c r="D191" i="1" l="1"/>
  <c r="D207" i="1"/>
  <c r="D123" i="1"/>
  <c r="C223" i="1"/>
  <c r="C378" i="1"/>
  <c r="D378" i="1" s="1"/>
  <c r="C384" i="1" l="1"/>
  <c r="D387" i="1"/>
  <c r="D243" i="1"/>
  <c r="D223" i="1"/>
  <c r="C217" i="1"/>
  <c r="B240" i="1"/>
  <c r="D384" i="1" l="1"/>
  <c r="D240" i="1"/>
  <c r="D234" i="1"/>
  <c r="C566" i="1" l="1"/>
  <c r="D568" i="1"/>
  <c r="D793" i="1"/>
  <c r="D566" i="1" l="1"/>
  <c r="D792" i="1"/>
  <c r="D794" i="1" l="1"/>
  <c r="D795" i="1" l="1"/>
  <c r="D217" i="1" l="1"/>
  <c r="D228" i="1"/>
  <c r="D796" i="1" l="1"/>
  <c r="D753" i="1" l="1"/>
</calcChain>
</file>

<file path=xl/sharedStrings.xml><?xml version="1.0" encoding="utf-8"?>
<sst xmlns="http://schemas.openxmlformats.org/spreadsheetml/2006/main" count="916" uniqueCount="325">
  <si>
    <t>тыс. рублей</t>
  </si>
  <si>
    <t>Мероприятия программы</t>
  </si>
  <si>
    <t>Исполнение,% к плану</t>
  </si>
  <si>
    <t>Результаты реализации и причины отклонений факта от плана</t>
  </si>
  <si>
    <t>бюджет автономного округа</t>
  </si>
  <si>
    <t>бюджет города Когалыма</t>
  </si>
  <si>
    <t>Итого по программе, в том числе</t>
  </si>
  <si>
    <t>привлеченные средства</t>
  </si>
  <si>
    <t>федеральный бюджет</t>
  </si>
  <si>
    <t>Итого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</si>
  <si>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t>
  </si>
  <si>
    <t xml:space="preserve">федеральный бюджет </t>
  </si>
  <si>
    <t xml:space="preserve">привлеченные средства </t>
  </si>
  <si>
    <t>Всего по программе, в том числе</t>
  </si>
  <si>
    <t>ИТОГО ПО МУНИЦИПАЛЬНЫМ ПРОГРАММАМ:</t>
  </si>
  <si>
    <t>ПРИЛОЖЕНИЕ 1</t>
  </si>
  <si>
    <t>1.1. Организация пассажирских перевозок автомобильным транспортом общего пользования по городским маршрутам</t>
  </si>
  <si>
    <t>2.1. Строительство, реконструкция, капитальный ремонт и ремонт автомобильных дорог общего  пользования местного значения</t>
  </si>
  <si>
    <t>1.3. Организация ритуальных услуг и содержание мест захоронения</t>
  </si>
  <si>
    <t>Подпрограмма 2. "Развитие спорта высших достижений и системы подготовки спортивного резерва"</t>
  </si>
  <si>
    <t xml:space="preserve"> </t>
  </si>
  <si>
    <t xml:space="preserve">бюджет города Когалыма </t>
  </si>
  <si>
    <t>Подпрограмма 1. «Поддержка социально ориентированных некоммерческих организаций города Когалыма»</t>
  </si>
  <si>
    <t>3.1. Реализация взаимодействия с городскими  средствами массовой информации</t>
  </si>
  <si>
    <t>Подпрограмма 4. "Создание условий для выполнения отдельными структурными подразделениями
Администрации города Когалыма своих полномочий"</t>
  </si>
  <si>
    <t>Подпрограмма 3. «Информационная открытость деятельности Администрации города Когалыма»</t>
  </si>
  <si>
    <t>4.1. Обеспечение деятельности структурных подразделений Администрации города Когалыма</t>
  </si>
  <si>
    <t>1.2. Организация освещения территорий города Когалыма</t>
  </si>
  <si>
    <t>2.1.  Сохранение нематериального и материального наследия города Когалыма и продвижение культурных проектов</t>
  </si>
  <si>
    <t xml:space="preserve">2.2. Стимулирование культурного разнообразия </t>
  </si>
  <si>
    <t>3.2. Развитие архивного дела</t>
  </si>
  <si>
    <t>3.3 Обеспечение хозяйственной деятельности учреждений культуры города Когалыма</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</si>
  <si>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</si>
  <si>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1.1.Реализация механизмов стратегического управления социально-экономическим развитием города Когалыма</t>
  </si>
  <si>
    <t>Подпрограмма1.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</si>
  <si>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t>
  </si>
  <si>
    <t>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t>
  </si>
  <si>
    <t>2.1. Предоставление субсидий на реализацию полномочий в сфере жилищно-коммунального комплекса</t>
  </si>
  <si>
    <t>Подпрограмма 3. 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</si>
  <si>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t>
  </si>
  <si>
    <t>2.2. Строительство, реконструкция, капитальный ремонт, ремонт сетей наружного освещения автомобильных дорог общего пользования местного значения</t>
  </si>
  <si>
    <t>2.3. Обеспечение функционирования сети автомобильных дорог общего пользования местного значения</t>
  </si>
  <si>
    <t>Подпрограмма 2. Дорожное хозяйство</t>
  </si>
  <si>
    <t>Подпрограмма 1. Автомобильный транспорт</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</si>
  <si>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</si>
  <si>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t>
  </si>
  <si>
    <t>Подпрограмма 1 Содействие развитию жилищного строительства</t>
  </si>
  <si>
    <t>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</si>
  <si>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</si>
  <si>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t>
  </si>
  <si>
    <t>3.1. Реализация единой государственной политики в сфере культуры и архивного дела</t>
  </si>
  <si>
    <t>Группа А</t>
  </si>
  <si>
    <t>Группа В</t>
  </si>
  <si>
    <t>Группа С</t>
  </si>
  <si>
    <t>Подпрограмма 2. Профилактика незаконного потребления наркотических средств и психотропных веществ, наркомании</t>
  </si>
  <si>
    <t>В рамках данного мероприятия предусмотрено содержание МКУ "Редакция газеты "Когалымский вестник". Оплата труда сотрудников согласно фактически отработанному времени, оплата услуг связи, коммунальные расходы согласно выставленным счетам.</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</si>
  <si>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</si>
  <si>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Подпрограмма 2. Развитие малого и среднего предпринимательства</t>
  </si>
  <si>
    <t>1.1. Содействие улучшению положения на рынке труда не занятых трудовой деятельностью и безработных граждан</t>
  </si>
  <si>
    <t>Подпрограмма 1. Развитие отрасли животноводства</t>
  </si>
  <si>
    <t>2.1.Организация участия спортсменов города Когалыма в соревнованиях различного уровня  окружного и всероссийского масштаба</t>
  </si>
  <si>
    <t>2.2.Обеспечение подготовки спортивного резерва и сборных команд города Когалыма по видам спорта</t>
  </si>
  <si>
    <t>4.1.Организация и проведение физкультурно-оздоровительных мероприятий</t>
  </si>
  <si>
    <t>Подпрограмма 1. "Развитие физической культуры, массового и детско-юношеского спорта"</t>
  </si>
  <si>
    <t>Подпрограмма 4. "Укрепление общественного здоровья"</t>
  </si>
  <si>
    <t>2.1. Оказание поддержки гражданам удостоенным звания "Почётный гражданин города Когалыма"</t>
  </si>
  <si>
    <t>Подпрограмма 1. "Модернизация и развитие учреждений и организаций культуры"</t>
  </si>
  <si>
    <t>Подпрограмма 2. "Поддержка творческих инициатив, способствующих самореализации населения"</t>
  </si>
  <si>
    <t>Подпрограмма 3. "Организационные, экономические механизмы развития культуры, архивного дела и историко-культурного наследия"</t>
  </si>
  <si>
    <t>Подпрограмма 4. "Развитие туризма"</t>
  </si>
  <si>
    <t>4.1. Продвижение внутреннего и въездного туризма</t>
  </si>
  <si>
    <t>Мероприятие направлено на реализацию переданного
государственного полномочия ХМАО-Югры в сфере обращения с твердыми коммунальными отходами за счет субвенции, выделяемой из средств бюджета автономного округа 
(расходы на оплату труда и страховые взносы, а также на приобретение наглядных и раздаточных материалов по экологии).</t>
  </si>
  <si>
    <t>Подпрограмма 3. "Управление развитием отрасли физической культуры и спорта"</t>
  </si>
  <si>
    <t>4.2 Создание приюта для животных на территории 
города Когалыма</t>
  </si>
  <si>
    <t>П.2.1. Региональный проект "Создание условий для легкого старта и комфортного ведения бизнеса"</t>
  </si>
  <si>
    <t>2.1. Организационно-техническое и финансовое обеспечение органов местного самоуправления города Когалыма</t>
  </si>
  <si>
    <t>3.1. Реконструкция и ремонт, в том числе капитальный, объектов муниципальной собственности города Когалыма</t>
  </si>
  <si>
    <t>1.4. Создание, содержание и реконструкция мест для отдыха и физического развития горожан</t>
  </si>
  <si>
    <t xml:space="preserve">1.7. Содержание, ремонт и реконструкция объектов благоустройства на территории города Когалыма </t>
  </si>
  <si>
    <t>1.9. Архитектурная подсветка улиц, зданий, сооружений и жилых домов, расположенных на территории города Когалыма</t>
  </si>
  <si>
    <t>1.8. Выполнение работ по сносу здания средней общеобразовательной школы N 7, корпус N 2</t>
  </si>
  <si>
    <t xml:space="preserve">Подпрограмма 1. Общее образование. Дополнительное образование </t>
  </si>
  <si>
    <t>Подпрограмма 3. Молодёжь города Когалыма</t>
  </si>
  <si>
    <t xml:space="preserve">Проведение мероприятий МАУ ДО "ДДТ". </t>
  </si>
  <si>
    <t>Экономия плановых ассигнований по проведению Всероссийского кадетского сбора.</t>
  </si>
  <si>
    <t>Подпрограмма 4.   Ресурсное обеспечение системы образования</t>
  </si>
  <si>
    <t>Подпрограмма 4. Повышение доступности и безопасности транспортных услуг, оказываемых с использованием воздушного транспорта</t>
  </si>
  <si>
    <t>4.1.  Развитие современной транспортной системы, обеспечивающей повышение доступности и безопасности услуг на объектах транспортной инфраструктуры</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</si>
  <si>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</si>
  <si>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</si>
  <si>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2.3 Реализация полномочий по обеспечению жилыми помещениями отдельных категорий граждан</t>
  </si>
  <si>
    <t>3.1 Обеспечение деятельности отдела архитектуры и градостроительства Администрации города Когалыма</t>
  </si>
  <si>
    <t>3.2 Обеспечение деятельности управления по жилищной политике Администрации города Когалыма</t>
  </si>
  <si>
    <t>Экономия сложилась по заработной плате и начислениям на оплату труда в результате наличия листов нетрудоспособности, вакансий (уборщик служебных помещений, уборщик территорий, маляр, токарь, столяр, электрогазосварщик).</t>
  </si>
  <si>
    <t>Экономия сложилась в связи с начислениям по оплате труда работникам (предоставление листов временной нетрудоспособности, выплаты денежного поощрения по результатам работы за год за фактически отработанное время).</t>
  </si>
  <si>
    <t>Предоставление субсидии предусмотрено не реже одного раза в квартал. Получателем субсидии по данному мероприятию стал один глава крестьянско-фермерского хозяйства – Шиманский В.М.</t>
  </si>
  <si>
    <t>Экономия сложилась по заработной плате согласно фактически отработанному времени.</t>
  </si>
  <si>
    <t>5. Муниципальная программа «Формирование комфортной городской среды в городе Когалыме»</t>
  </si>
  <si>
    <t>12. Муниципальная программа «Развитие муниципальной службы в городе Когалыме»</t>
  </si>
  <si>
    <t>16. Муниципальная программа «Безопасность жизнедеятельности населения города Когалыма»</t>
  </si>
  <si>
    <t>Информация о результатах реализации мероприятий муниципальных программ за 2023 год</t>
  </si>
  <si>
    <t>План на 2023 год</t>
  </si>
  <si>
    <t>Кассовый расход на  01.01.2024</t>
  </si>
  <si>
    <t>Выполнена работа по актуализации Стратегии СЭР города Когалыма до 2036 года, утверждена решением Думы города Когалыма 20.12.2023 №353-ГД</t>
  </si>
  <si>
    <t>ПК.1.1. Проект города Когалыма "Актуализация Стратегии социально-экономического развития города Когалыма до 2030 года"</t>
  </si>
  <si>
    <t>П.2.2. Региональный проект "Акселерация субъектов малого и среднего предпринимательства»"</t>
  </si>
  <si>
    <t xml:space="preserve">   
</t>
  </si>
  <si>
    <t>ПК.1.1. Проект города Когалыма "Выполнение мероприятий по актуализации программы комплексного развития транспортной инфраструктуры города Когалыма"</t>
  </si>
  <si>
    <t>Выполнены работы по актуализации программы комплексного развития транспортной инфраструктуры города Когалыма и утверждены решением Думы города Когалыма от 20.12.2023 №352-ГД.</t>
  </si>
  <si>
    <t>В целях увеличения оптической видимости в тёмное время суток для обеспечения безопасности дорожного движения на автомобильных дорогах города Когалыма в течение 2023 года выполнены работы по строительству сетей наружного освещения протяженностью 1 783 мп.</t>
  </si>
  <si>
    <t>В рамках выполнения муниципального задания МБУ «КСАТ» в 2023 году выполнялись работы по содержанию улично-дорожной сети города общей протяженностью 96,324 км.</t>
  </si>
  <si>
    <t>Подпрограмма 1 Регулирование качества окружающей среды в городе Когалыме</t>
  </si>
  <si>
    <t>1.1. Предупреждение и ликвидация несанкционированных свалок на территории города Когалыма</t>
  </si>
  <si>
    <t>1.2. Организация и проведение экологически мотивированных мероприятий города Когалыма</t>
  </si>
  <si>
    <t>В рамках мероприятия выполнены работы по установке 45 проекторов в районе лесных массивов и 49 световых консолей на опорах наружного освещения улично-дорожной сети города Когалыма.</t>
  </si>
  <si>
    <t>В 2023 году в рамках мероприятия выполнены работы (оказаны услуги):
- по содержанию, обустройству мест (площадок) накопления ТКО; 
- на выполнение работ по очистке дождеприёмных колодцев и промывке ливневой канализации;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пошив и поставку флагов;
- на обеспечение бесперебойной работы сухого фонтана, расположенного на площади по ул.Мира;
- по приобретению хозтоваров, баннеров;
- по сносу зданий, ветхих и непригодных для проживания домов;
- на поставку, монтаж и содержание 2-х зимних горок;
- на оказание услуг по дезинфекции и дезинсекции жилого помещения.</t>
  </si>
  <si>
    <t>В рамках реализации мероприятия организовано освещение улиц и дворовых территорий, выполнены работы по оперативному, техническому обслуживанию и текущему ремонту электрооборудования сетей наружного освещения, также исполнены обязательства по энергосервисным контрактам по энергосбережению и повышению энергетической эффективности объектов наружного освещения.</t>
  </si>
  <si>
    <t xml:space="preserve">Оплата ритуальных услуг и услуг по транспортировке умерших производится по факту на основании актов приемки оказанных услуг и счетов на оплату. </t>
  </si>
  <si>
    <t>Выполнены работы:
1.  по обустройству и ремонту пешеходных дорожек (3 179 м2);
2. по благоустройству внутридворовых территорий с восстановлением систем ливневой канализации:
- ул.Югорская, 16 - МАДОУ Сказка (2 корп); 
- в районе МАОУ СОШ №6;
- ул.Нефтяников, 17, 19; 
- ул. Сургутское шоссе, 7; 
- заезд Сургутское шоссе, 3.
3. по содержанию площадок для выгула животных и специальных урн (дог-боксов).
4. по ремонту объекта "Рябиновый бульвар".
5. по художественному оформлению объектов: "Центральный распределительный пункт №10"; Строение, расположенное по адресу: ХМАО-Югра, г.Когалым, лесной массив 7 мкр. по ул.Градостроителей.
6. по установке ограждений в районе пешеходных переходов общей протяженностью 591 м.;
7. по поставке и установке дог-боксов в количестве 12 шт.
8. по окраске бетонного ограждения по адресу г.Когалым, ул.Бакинская (в районе «Парка Победы»).
9. по ремонту памятника «Летопись России» по адресу: г.Когалым, на территории бульвара по улице Мира.
10. по ремонту лестницы на городском пляже.</t>
  </si>
  <si>
    <t>В рамках заключенного муниципального контракта с ООО "Альянс" выполнены работы по сносу здания средней общеобразовательной школы №7, корпус №2.</t>
  </si>
  <si>
    <t xml:space="preserve">П.1.1. Портфель проектов "Жилье и городская среда", региональный проект "Формирование комфортной городской среды"
</t>
  </si>
  <si>
    <t xml:space="preserve">1.1. Благоустройство дворовых территорий в городе Когалыме
</t>
  </si>
  <si>
    <t>1.2 Создание объектов благоустройства на территории города Когалыма</t>
  </si>
  <si>
    <t>1.3 Создание зон отдыха на территории города Когалыма</t>
  </si>
  <si>
    <t xml:space="preserve">ПК.1.1 Реализация инициативного проекта "Безопасный двор"
</t>
  </si>
  <si>
    <t xml:space="preserve">В 2023 году в рамках реализации инициативного проекта выполнены мероприятия по обустройству дополнительных парковочных мест на дворовой территории многоквартирных домов в городе Когалыме по улице Мира, д.19, д.21, д.31.
Выполнены работы по укладке асфальтобетонного покрытия с установкой бортовых камней. </t>
  </si>
  <si>
    <t xml:space="preserve">П.3.2. Портфель проектов "Образование", региональный проект «Патриотическое воспитание 
граждан Российской Федерации» </t>
  </si>
  <si>
    <t>П.3.1. Портфель проектов "Образование", 
региональный проект "Социальная 
активность"</t>
  </si>
  <si>
    <t>3.1. Создание условий для развития духовно-нравственных и гражданско,- военно -
патриотических качеств детей и молодежи</t>
  </si>
  <si>
    <t>3.2 Создание условий для разностороннего развития, самореализации и роста созидательной активности молодёжи</t>
  </si>
  <si>
    <t>3.3. Обеспечение  деятельности учреждения сферы работы с молодёжью и развитие его материально-технической базы</t>
  </si>
  <si>
    <t>П.4.1. Портфель проектов "Образование", 
региональный проект "Современная школа"</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</si>
  <si>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t>
  </si>
  <si>
    <t>П.1.1. Портфель проектов "Образование", 
региональный проект "Успех каждого
ребенка"</t>
  </si>
  <si>
    <t>1.1.  Развитие системы дошкольного и общего образования</t>
  </si>
  <si>
    <t xml:space="preserve">1.2.  Развитие системы дополнительного образования детей </t>
  </si>
  <si>
    <t>1.3. Обеспечение реализации общеобразовательных программ в образовательных организациях, расположенных на территории города Когалыма</t>
  </si>
  <si>
    <t>1.4. Организация отдыха и оздоровления детей</t>
  </si>
  <si>
    <t>4.3. Развитие материально-технической базы образовательных организаций</t>
  </si>
  <si>
    <t>П.К.3.1. Выполнение работ по актуализации программы комплексного развития коммунальной инфраструктуры города Когалыма</t>
  </si>
  <si>
    <t>Из них: 136 372,2 тыс. рублей средства ПАО "ЛУКОЙЛ";
23 046,0 тыс. рублей средства государственной корпорации – Фонд развития территорий.</t>
  </si>
  <si>
    <t xml:space="preserve">1.1. Реализация полномочий в области градостроительной деятельности </t>
  </si>
  <si>
    <t>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</si>
  <si>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1.3. Приобретение жилья в целях реализации полномочий органов местного самоуправления в сфере жилищных отношений</t>
  </si>
  <si>
    <t>1.4 Освобождение земельных участков, планируемых для жилищного строительства и комплекса мероприятий по формированию земельных участков для ндивидуального жилищного строительства</t>
  </si>
  <si>
    <t xml:space="preserve">1.5.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t>
  </si>
  <si>
    <t xml:space="preserve">1.6.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гражданам, проживающим в жилых помещениях, не отвечающих требованиям в связи с превышением предельно допустимой концентрации фенола и (или) формальдегида </t>
  </si>
  <si>
    <t>2.3.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</si>
  <si>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3.3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</si>
  <si>
    <t xml:space="preserve">Экономия сложилась по заработной плате и начислениям на оплату труда за фактически отработанное время (наличие  больничных листов)
</t>
  </si>
  <si>
    <t>Экономия сложилась по заработной плате и начислениям на оплату труда за фактически отработанное время (наличие  больничных листов)</t>
  </si>
  <si>
    <t>Экономия сложилась по заработной плате и начислениям на оплату труда за фактически отработанное время (наличие  больничных листов, вакансий), а также оплата проезда в отпуск и обратно, санаторно-курортных путевок по фактически предоставленным документам.</t>
  </si>
  <si>
    <t>Ежемесячное содержание МАУ "Школа искусств", МАУ "ДДТ". Экономия средств по оплате расходов льготного проезда, выходу на пенсию по фактически предоставленным документам.</t>
  </si>
  <si>
    <t xml:space="preserve">1.1.1 - Выезд обучающихся МАУ "ДДТ", МАУ "ДШИ" на мероприятия. Проведение туристического слёта «Школа безопасности». 
1.1.2 - 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образования. </t>
  </si>
  <si>
    <r>
      <rPr>
        <sz val="13"/>
        <rFont val="Times New Roman"/>
        <family val="1"/>
        <charset val="204"/>
      </rPr>
      <t>1.3.1. Экономия плановых ассигнований согласно фактического начисления и оплаты за классное руководство, фактической оплаты расходов льготного проезда, выход на пенсию работникам учреждений, расходы непостоянного характера согласно фактически предоставленных счетов.</t>
    </r>
    <r>
      <rPr>
        <sz val="13"/>
        <color rgb="FFFF0000"/>
        <rFont val="Times New Roman"/>
        <family val="1"/>
        <charset val="204"/>
      </rPr>
      <t xml:space="preserve">
</t>
    </r>
    <r>
      <rPr>
        <sz val="13"/>
        <rFont val="Times New Roman"/>
        <family val="1"/>
        <charset val="204"/>
      </rPr>
      <t>1.3.2. Перечисление средств по сертификату дошкольника Частный детский сад "Академия детства" и АНО «Центр эстетического, интеллектуального и культурного развития детей». Среднегодовая численность воспитанников составила 117 человек.</t>
    </r>
    <r>
      <rPr>
        <sz val="13"/>
        <color rgb="FFFF0000"/>
        <rFont val="Times New Roman"/>
        <family val="1"/>
        <charset val="204"/>
      </rPr>
      <t xml:space="preserve">
</t>
    </r>
    <r>
      <rPr>
        <sz val="13"/>
        <color theme="1"/>
        <rFont val="Times New Roman"/>
        <family val="1"/>
        <charset val="204"/>
      </rPr>
      <t>1.3.3. Экономия средств плановых ассигнований на реализацию основных общеобразовательных программ Частный детский сад "Академия детства" и АНО «Центр эстетического, интеллектуального и культурного развития детей» по фактической потребности.</t>
    </r>
  </si>
  <si>
    <t>В МАОУ СОШ № 1, МООУ СОШ № 5 введены по 0,5 ставки советника директора по воспитанию. Расходы по оплате труда и страховые  взносы</t>
  </si>
  <si>
    <t>Приобретение оборудования в МАОУ "Школа-сад №10"</t>
  </si>
  <si>
    <t>Экономия плановых ассигнований согласно фактически начисленной заработной платы, оплата льготного проезда, санаторно-курортное лечение.</t>
  </si>
  <si>
    <t>Приобретение оборудования МАДОУ "Чебурашка"</t>
  </si>
  <si>
    <t>Приобретение оборудования для пунктов проведения экзаменов МАОУ СОШ № 3,5,7.</t>
  </si>
  <si>
    <t>Выполнены работы по актуализации программы комплексного развития систем коммунальной инфраструктуры города Когалыма (решение Думы города Когалыма от 20.12.2023 №354-ГД).</t>
  </si>
  <si>
    <t xml:space="preserve">Количество участников мероприятия, изъявивших желание на получение социальной выплаты в 2023 году составило 7 семей. Получателями субсидий согласно предусмотренного финансирования явились 3 молодые семьи, 2 из которых многодетные.
Обязательства перед молодыми семьями выполнены, денежные средства реализованы в полном объеме, субсидии перечислены. </t>
  </si>
  <si>
    <t>ПК.1.1. Реализация инициативного проекта "Развитие и популяризация картинга в г.Когалыме"</t>
  </si>
  <si>
    <t>1.1. Мероприятия по развитию физической культуры и спорта</t>
  </si>
  <si>
    <t>1.2. Обеспечение комфортных условий в учреждениях физической культуры и спорта</t>
  </si>
  <si>
    <t>1.3. Поддержка некоммерческих организаций, реализующих проекты в сфере массовой физической культуры</t>
  </si>
  <si>
    <t>1.4. Строительство, реконструкция и ремонт, в том числе капитальных объектов спорта</t>
  </si>
  <si>
    <t>Произведена выплата субсидии 5 гражданам, проживающим в жилых помещениях, не отвечающих требованиям в связи с превышением предельно допустимой концентрации фенола и (или) формальдегида.</t>
  </si>
  <si>
    <t>Проведены электронные аукционы на приобретение в собственность муниципального образования город Когалым жилых помещений, по результатам которых были заключены муниципальные контракты на приобретение 203 квартир, общей площадью 9 888,24 кв.м.</t>
  </si>
  <si>
    <t>Муниципальный контракт на выполнение проектно-изыскательских работ (сети ливневой канализации) исполнен в полном объеме.
Получено положительное заключение государственной экспертизы №86-1-1-2-003021-2023 от 26.01.2023. Работы выполнены и оплачены в полном объеме.</t>
  </si>
  <si>
    <t>Выполнены работы по устройству стационарного пандуса для инвалидов и маломобильных групп населения в многоквартирных жилых домах:
 - ул. Ленинградская, д.25 (подъезд 1);
-  ул. Вильнюсская, д. 7.
Неисполнение сложилось по контракту на выполнение работ по адресу ул. Олимпийская, д. 15, так как контракт расторгнут по соглашению сторон, работы по установке пандуса по данному адресу будут произведены в 2024 году.</t>
  </si>
  <si>
    <t>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t>
  </si>
  <si>
    <t xml:space="preserve">1.1. Развитие библиотечного дела </t>
  </si>
  <si>
    <t>1.2. Развитие музейного дела</t>
  </si>
  <si>
    <t xml:space="preserve">1.3. Укрепление материально-технической базы учреждений культуры города Когалыма </t>
  </si>
  <si>
    <t>Подпрограмма 1. "Содействие трудоустройству граждан"</t>
  </si>
  <si>
    <t>Подпрограмма 2. "Улучшение условий и охраны труда в городе Когалыме"</t>
  </si>
  <si>
    <r>
      <rPr>
        <sz val="13"/>
        <rFont val="Times New Roman"/>
        <family val="1"/>
        <charset val="204"/>
      </rPr>
      <t>Для пополнения фонда музея приобретены 114 предметов. В рамках поддержки выставочных проектов приобретены таблички ПВХ, типографская продукция (афиши, пригласительные), канцелярские товары, ткани, афиши, манекены для костюмов, витрины.</t>
    </r>
    <r>
      <rPr>
        <sz val="13"/>
        <color rgb="FFFF0000"/>
        <rFont val="Times New Roman"/>
        <family val="1"/>
        <charset val="204"/>
      </rPr>
      <t xml:space="preserve">
</t>
    </r>
    <r>
      <rPr>
        <sz val="13"/>
        <rFont val="Times New Roman"/>
        <family val="1"/>
        <charset val="204"/>
      </rPr>
      <t>В рамках мероприятия предусмотрено содержание МБУ "Музейно - выставочный центр"</t>
    </r>
    <r>
      <rPr>
        <sz val="13"/>
        <color rgb="FFFF0000"/>
        <rFont val="Times New Roman"/>
        <family val="1"/>
        <charset val="204"/>
      </rPr>
      <t>.</t>
    </r>
    <r>
      <rPr>
        <sz val="13"/>
        <rFont val="Times New Roman"/>
        <family val="1"/>
        <charset val="204"/>
      </rPr>
      <t xml:space="preserve"> Экономия сложилась по оплате труда, оплате за коммунальные услуги, за содержание здания, услуг связи, социальным выплатам персоналу.</t>
    </r>
  </si>
  <si>
    <t>В МАУ «КДК «АРТ-Праздник» приобретены сценические костюмы – 258 единиц. Экономия по оплате новогодней композиции (не приобреталась).</t>
  </si>
  <si>
    <t xml:space="preserve">1.1.1.  «Организация проведения оплачиваемых общественных работ для не занятых трудовой деятельностью и безработных граждан»
Остаток плановых ассигнований в сумме: 20,5 тыс. руб. из них:                                            1) 12,3 тыс. руб. по бюджету автономного округа. Оплата труда гражданского персонала и начисления на нее (работники приняты не в запланированные даты, отработали не полный месяц).
2) 8,2 тыс. руб. по бюджету г.Когалыма. Оплата труда гражданского персонала и начисления на нее, б/л (работники приняты не в запланированные даты и отработали не полный месяц).
</t>
  </si>
  <si>
    <t>15. Муниципальная программа «Развитие агропромышленного комплекса в городе Когалыме»</t>
  </si>
  <si>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</si>
  <si>
    <t xml:space="preserve">Предоставление субсидии носит заявительный характер и рассчитывается в соответствии с предоставленными заявителями отчетными документами. Финансовая поддержка по данному мероприятию предоставлена 1 крестьянскому (фермерскому) хозяйству в размере
1 144,1 тыс.руб. </t>
  </si>
  <si>
    <t xml:space="preserve">1.3.Снижение рисков и смягчение последствий чрезвычайных ситуаций природного и  техногенного характера </t>
  </si>
  <si>
    <t xml:space="preserve">Подпрограмма 2. Укрепление пожарной безопасности в городе Когалыме </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</si>
  <si>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</si>
  <si>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Экономия средств сложилась по оплате труда и начислениям на зарплату.</t>
  </si>
  <si>
    <t>В 2023 году приобретен телевизор, радиотелефон, МФУ.</t>
  </si>
  <si>
    <t>Экономия сложилась в связи с образованием листов временной нетрудоспособности, вакантных ставок (уборщик служебных помещений); неиспользованием сотрудниками права на компенсацию расходов по проезду к месту отдыха и обратно.</t>
  </si>
  <si>
    <t xml:space="preserve">В рамках мероприятия: - организованы служебные командировки с целью продвижения туристского потенциала города Когалыма и автономного округа в целом; организованы и проведены мероприятия «Неделя туризма»; приобретена сувенирная продукция (пакеты, ежедневники, папки, ручки с логотипом, блокноты, внешние аккумуляторы, термосы, рюкзаки и др.); приобретены мобильные стенды ролл-ап и др.
</t>
  </si>
  <si>
    <t>1.1. Организация обеспечения формирования состава и структуры муниципального имущества города Когалыма</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</si>
  <si>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</si>
  <si>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1.2. Организация проведения комплексных кадастровых работ</t>
  </si>
  <si>
    <t>1.1. Поддержка социально ориентированных некоммерческих организаций города Когалыма</t>
  </si>
  <si>
    <t>Подпрограмма 2. «Поддержка граждан, внесших значительный вклад в развитие гажданского общества»</t>
  </si>
  <si>
    <t>Подпрограмма 1. Повышение профессионального уровня муниципальных служащих органов местного самоуправления города Когалыма</t>
  </si>
  <si>
    <t>Подпрограмма 2. Создание условий для развития муниципальной службы в органах местного самоуправления города Когалыма</t>
  </si>
  <si>
    <t>2.5. Обеспечение выполнения полномочий и функций, возложенных на должностных лиц и структурные подразделения Администрации города Когалыма (4)</t>
  </si>
  <si>
    <t xml:space="preserve">Подпрограмма 1. Профилактика правонарушений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</si>
  <si>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</si>
  <si>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Мероприятие не исполнено, в связи с отсутствием заявок на предоставление субсидии, направленной на поддержку развития садоводства и огородничества в муниципальном образовании город Когалым</t>
  </si>
  <si>
    <t>Материальное стимулирование деятельности народной дружины осуществляется по итогам дежурств.
Отклонение связано с фактически отработанным временем членами народной дружины в истекшем году.</t>
  </si>
  <si>
    <t xml:space="preserve">Отклонение сложилось в результате оплаты электрической энергии согласно показания счетчиков по факту.
</t>
  </si>
  <si>
    <t xml:space="preserve">Мероприятие нацелено на проведение и обеспечение участия в семинарах, тренингах, совещаниях, конференциях специалистов, представителей общественных организаций, волонтеров, занимающихся профилактикой правонарушений.
При проведении электронного аукциона на оказание услуг по трансляции видеороликов социальной направленности сложилась экономия финансовых средств от запланированной суммы. </t>
  </si>
  <si>
    <t>Мероприятие направлено на формирование общечеловеческих ценностей, пропаганду здорового образа жизни, формирование негативного отношения          в обществе к немедицинскому потреблению наркотиков,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 проведения грамотной информационной политики в средствах массовой информации, направленных на детей и подростков, создание                  и распространение социальной рекламы, изготовление и прокат на телевидении видеороликов; освещение деятельности всех субъектов профилактики наркомании посредством проведения антинаркотических информационных акций. 
При проведении электронного аукциона на оказание услуг по трансляции видеороликов социальной направленности сложилась экономия финансовых средств от запланированных значений.</t>
  </si>
  <si>
    <t>Экономия образовалась по результатам конкурсных процедур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t>
  </si>
  <si>
    <t>Экономия образовалась по результатам конкурсных процедур на оказание услуг по лабораторным испытаниям средств индивидуальной защиты (противогазов фильтрующих ГП7)</t>
  </si>
  <si>
    <t xml:space="preserve">Экономия образовалась по результатам конкурсных процедур на поставку тренажёра-манекена для отработки оказания первой медицинской помощи
</t>
  </si>
  <si>
    <t>Экономия образовалась по результатам конкурсных процедур на оказание услуг по трансляции видеороликов социальной направленности</t>
  </si>
  <si>
    <t>Экономия образовалась по результатам конкурсных процедур на поставку мотопомп</t>
  </si>
  <si>
    <t>Экономия, согласно фактически предаставленых документов по проживанию.</t>
  </si>
  <si>
    <t>Экономия сложилась в результате того, что муниципальный контракт на выполнение работ был заключен на меньшую стоимость.</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</si>
  <si>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</si>
  <si>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Подпрограмма 2.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города Когалыма</t>
  </si>
  <si>
    <t xml:space="preserve">2.1 Профилактика экстремизма и терроризма  (I,1,3) </t>
  </si>
  <si>
    <t>Проведение концертных программ в рамках праздничных мероприятий, участие образовательных организаций  в фестивалях, митингах, конкурсах, форумах, акциях и т.п. Проведение этнокультурных мероприятий.Создействие в создании и функционировании деятельности Дома дружбы народов города Когалыма.
Интерактивные лекции, фестивали, акции.</t>
  </si>
  <si>
    <t>Проведение культурно-просветительских и воспитательных мероприятий с участием представителей общественных и религиозных организаций, деятелей культуры и искусства, направленных на профилактику экстремизма в молодежной среде.
Проведение в образовательных организациях занятий по воспитанию патриотизма и т.п. 
Семинары, курсы повышения квалификации.</t>
  </si>
  <si>
    <t>Анкетирвоание, изучение и анализ информации, размещаемой на Интернет - сайтах, в социальных сетях.
Семинары, курсы повышения квалификации. 
Распространение методических рекомендаций в сфере профилактики эстремизма и терроризма.</t>
  </si>
  <si>
    <t xml:space="preserve">В 2023 году организовано обучение для 67 муниципальных служащих. Запланированное обучение на 2023 год для муниципальных служащих органов местного самоуправления муниципального образования города Когалыма организовано и проведено в полном объеме.
Экономия по факту проведенных обучений. </t>
  </si>
  <si>
    <t xml:space="preserve">В рамках реализации мероприятия на объекте благоустройства "Этнодеревня" оборудована мангальная зона (установлены столы-гриль). </t>
  </si>
  <si>
    <t>Экономия сложилась ввиду невостребованности (на захоронение).</t>
  </si>
  <si>
    <t xml:space="preserve">В рамках реализации регионального проекта "Акселерация субъектов МСП" финансовую поддержку получили 100 субъектов малого и среднего предпринимательства
</t>
  </si>
  <si>
    <t xml:space="preserve">В 2023 году выполнен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</si>
  <si>
    <t xml:space="preserve">Средства в размере 5 000,0 тыс.рублей перераспределены на 2024 год в соответствии с Распоряжением Правительства ХМАО-Югры от 20.12.2023 №842-рп о дополнительном соглашении №19 к Соглашению о сотрудничестве между Правительством ХМАО-Югры и ПАО НК "ЛУКОЙЛ" на 2019-2023 годы от 29.01.2019 года на строительство объектов благоустройства в городе Когалыме (в том числе ПИР).
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Оплата услуг будет осуществлена в 2024 году, после предоставления исполнителем документации. </t>
  </si>
  <si>
    <t xml:space="preserve">Согласно графику сноса жилых домов, в 2023 году, учитывая сроки расселения граждан, на основании заключенных муниципальных контрактов снесено 18 жилых домов. </t>
  </si>
  <si>
    <t>Экономия в связи с оплатой за оказание услуг по предоставлению неисключительного права на программу для ЭВМ Программный комплекс "Колибри - Финансы" произведена по факту оказанных услуг.</t>
  </si>
  <si>
    <t>Экономия по заработной плате и начислениям на оплату труда обусловлена наличием листов нетрудоспособности и наличием вакансий.</t>
  </si>
  <si>
    <t>Экономия денежных средств сложилась по итогам проведения электронных аукционов на заключение муниципальных контрактов  (Приобретение средств защиты информации от несанкционированного доступа, Аттестация рабочих мест, обрабатывающих персональные данные по требованиям безопасности информации, проведение периодического инструментального контроля объектов информатизации и вычислительной техники).</t>
  </si>
  <si>
    <t>1.5. Обеспечение деятельности МКУ "УЖКХ г. Когалыма" по реализации полномочий Администрации города Когалыма</t>
  </si>
  <si>
    <t xml:space="preserve">1.6. Осуществление иных функций, необходимых для реализации возложенных на МКУ «УКС и ЖКК г. Когалыма» полномочий Администрации города Когалыма </t>
  </si>
  <si>
    <t>ПК.4.2. Реализация инициативного проекта "Мир вокруг нас"</t>
  </si>
  <si>
    <t>ПК.4.1. Реализация инициативного проекта "Наука: лаб-генерация"</t>
  </si>
  <si>
    <t>Заключены договоры на приобретение канцелярских  товаров, расходных материалов к оргтехнике, наградной атрибутики,  прочих материальных запасов однократного применения (ежедневник, брелок и т.д.).
Оплата по фактически предоставленным документам.</t>
  </si>
  <si>
    <t>1. Муниципальная программа «Социально-экономическое развитие и инвестиции муниципального образования город Когалым»</t>
  </si>
  <si>
    <t>2. Муниципальная программа «Экологическая безопасность города Когалыма»</t>
  </si>
  <si>
    <t>3. Муниципальная программа «Развитие жилищной сферы города Когалыма»</t>
  </si>
  <si>
    <t>4. Муниципальная программа «Управление муниципальным имуществом города Когалыма»</t>
  </si>
  <si>
    <t>6. Муниципальная программа «Развитие физической культуры и спорта в городе Когалыме»</t>
  </si>
  <si>
    <t>7. Муниципальная программа  «Развитие образования в городе Когалыме»</t>
  </si>
  <si>
    <t>8. Муниципальная программа «Культурное пространство города Когалыма»</t>
  </si>
  <si>
    <t>9. Муниципальная программа «Развитие транспортной системы города Когалыма»</t>
  </si>
  <si>
    <t>10. Муниципальная программа «Развитие жилищно-коммунального комплекса в городе Когалыме»</t>
  </si>
  <si>
    <t xml:space="preserve">
11. Муниципальная программа «Содействие занятости населения города Когалыма»
</t>
  </si>
  <si>
    <t>13. Муниципальная программа «Содержание объектов городского хозяйства и инженерной инфраструктуры в городе Когалыме»</t>
  </si>
  <si>
    <t>14. Муниципальная программа «Профилактика правонарушений и обеспечение отдельных прав граждан в городе Когалыме»</t>
  </si>
  <si>
    <t>17. Муниципальная программа «Управление муниципальными финансами в городе Когалыме»</t>
  </si>
  <si>
    <t>18. Муниципальная программа «Развитие институтов гражданского общества города Когалыма»</t>
  </si>
  <si>
    <t>19. Муниципальная программа «Укрепление межнационального и межконфессионального согласия, профилактика экстремизма и терроризма в городе Когалыме»</t>
  </si>
  <si>
    <t>В рамках реализации регионального проекта "Создание условий для легкого старта и комфортного ведения бизнеса" финансовая поддержка предоставлена 5 начинающим предпринимателям (впервые зарегистрированным и действующим менее 1 года), осуществляющим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</si>
  <si>
    <t xml:space="preserve">В перечне отдельных категорий граждан, установленных Федеральными законами от 12.01.1995 №5-ФЗ «О ветеранах», от 24.11.1995 №181-ФЗ «О социальной защите инвалидов в Российской Федерации» нуждающихся в улучшении жилищных условий, вставших на учет до 1 января 2005 года, изъявивших желание получить субсидию в 2023 году по городу Когалыму числился 1 гражданин, который реализовал свое право на получение субсидии по данному Положению и приобрел жилое помещение в собственность. </t>
  </si>
  <si>
    <t>Причиной отклонения является экономия, сложившаяся на основании фактически оказанных услуг по содержанию имущества.</t>
  </si>
  <si>
    <t>Нарушены сроки выполнения работ по муниципальным контрактам на выполнение ремонтных работ и работ по капитальному ремонту комплекса зданий, находящихся в муниципальной собственности, расположенных по адресу: г. Когалым, улица Югорская, 3.
Кроме того, муниципальный контракт на выполнение работ по замене оконных блоков здания, расположенного по адресу: город Когалым, улица Дружбы народов, дом 7 расторгнут путем одностронего отказа заказчика от исполнения контракта.</t>
  </si>
  <si>
    <r>
      <t>В рамках данного мероприятия предусмотрено:
Содержание муниципального автономного учреждения дополнительного образования "Спортивная школа "Дворец спорта".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</si>
  <si>
    <t>Экономия сложилась по заработной плате и начислениям на оплату труда в результате наличия листов нетрудоспособности, выплаты денежного поощрения по результатам работы за год, за отработанное время, наличие вакантной должности.</t>
  </si>
  <si>
    <t>1.4.1 - Отдохнули за пределами города (ХМАО-Югра - 441 человек, за пределами автономного округа - 441 человек); 
в оздоровительных лагерях с дневным пребыванием детей: в период весенних, осенних  каникул отдохнули 3190 человек. Экономия средств на организацию питания в пришкольных лагерях согласно предоставленных счетов.
1.4.2 - Организация культурно-досуговых мероприятий.</t>
  </si>
  <si>
    <t>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по фактически предоставленным документам.</t>
  </si>
  <si>
    <t>4.1. Финансовое обеспечение полномочий управления образования и ресурсного центра</t>
  </si>
  <si>
    <r>
      <rPr>
        <sz val="13"/>
        <rFont val="Times New Roman"/>
        <family val="1"/>
        <charset val="204"/>
      </rPr>
      <t xml:space="preserve">4.2.1 - Проведение ремонтных работ в образовательных учреждениях. Оплата согласно актов выполненных работ. </t>
    </r>
    <r>
      <rPr>
        <sz val="13"/>
        <color rgb="FFFF0000"/>
        <rFont val="Times New Roman"/>
        <family val="1"/>
        <charset val="204"/>
      </rPr>
      <t xml:space="preserve">
</t>
    </r>
    <r>
      <rPr>
        <sz val="13"/>
        <rFont val="Times New Roman"/>
        <family val="1"/>
        <charset val="204"/>
      </rPr>
      <t>4.2.2 - Организация питания в школах. Экономия согласно оплаты по детодням питания по фактически предоставленным счетам.</t>
    </r>
  </si>
  <si>
    <t>Ко Дню оленевода и Дням национальных культур приобретены национальные костюмы - 2 единицы (МАУ «КДК «АРТ-Праздник»), 11 единиц хранения предметов этнографии (МАУ «МВЦ»), и пр.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</si>
  <si>
    <t xml:space="preserve">Всего в 2023 году проведено 1 955 культурно-массовых мероприятий, зрителями которых стали 314 043 человека, в том числе в очной форме – 1 942 мероприятия, 313 657 зрителей; в режиме демонстрации видеопрограмм – 12 мероприятий, 86 просмотров, в режиме онлайн - 1 мероприятие, 300 просмотров.
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
Экономия сложилась:- по командировочным расходам в связи с изменением конкурсов - фестивалей, транспортным услугам, на мероприятия "Проводы зимы", "День города" экономия по сцене, отмена фейерверка, а также по приобретению новогодних подарков для детей из семей мобилизованных граждан;
-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
</t>
  </si>
  <si>
    <t>В рамках мероприятия осуществлялись регулярные перевозки пассажиров и багажа автомобильным транспортом на 7 автобусных маршрутах города Когалыма.</t>
  </si>
  <si>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</si>
  <si>
    <t>3.1. Содержание отдела физической культуры и спорта Администрации города Когалыма</t>
  </si>
  <si>
    <t>В рамках мероприятия заключены два контракта на ликвидацию мест несанкционированного размещения отходов. Были ликвидировнаы свалки по адресам: ул. Центральная, 30А, 50; ул. Дорожников, 21  в рамках выделенных финансовых средств из бюджета города Когалыма.</t>
  </si>
  <si>
    <t>В 2023 году проведено 56 экологически мотивированных мероприятий.</t>
  </si>
  <si>
    <t>2.1.1.; 2.1.4.
Экономия по заработной плате и начислениям на оплату труда (наличие вакансий, листов временной нетрудоспособности).
2.1.2.1.; 2.1.3.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служебными командировками, оплатой по фактически предоставленным документам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налоговым обязательствам (оплата согласно декларации); по оплате согласно фактически предоставленных документов на поставку товаров, оказанние услуг; по кредиторской задолженности.</t>
  </si>
  <si>
    <t xml:space="preserve">В рамках мероприятия: 
- приобретен верстак, карты-10 штук, шины для картов;
- оборудован учебный класс: куплены мониторы – 2 штуки, системный блок – 2 штуки, мышь- 2, клавиатура-2 штуки.
Денежные средства освоены в полном объеме. </t>
  </si>
  <si>
    <t>Осуществлена грантовая поддержка некоммерческих организаций в сфере физической культуры и спорта.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</si>
  <si>
    <t>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Экономия плановых ассигнований сложилась в связи с отменой проведения форума "Территория Севера", а также экономии по договорам ГПХ.
3.2.2 - Волонтерский проект "Свет в окне"; Акция гражданско-патриотического направления; Акция социально-культурного направления. Экономия плановых ассигнований сложилась по прочим работам и услугам, согласно фактически предоставленных счетов.</t>
  </si>
  <si>
    <t>1.1.1 - Сотрудничество с Пермским национальным исследовательским политехническим университетом ( далее - ПНИПУ).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
1.1.2 - Поощрение лучших учителей, воспитателей согласно постановлений Администрации города Когалыма.</t>
  </si>
  <si>
    <t>Остаток плановых ассигнований по бюджету автономного округа в сумме 204,4 тыс. рублей возник в связи с тем, что кассовые расходы на связь, коммунальные услуги, услуги по техническому обслуживанию оргтехники производились по фактически выставленым поставщиками счетам. Также сложилась экономия по торгам (поставка расходных материалов (картриджи).
Специалистами отдела по труду и занятости: рассмотрено 289 устных и 4 письменных обращений,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</si>
  <si>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Экономия денежных средств сложилась:
- в связи изменением периода оплаты по муниципальному контракту на оказание услуг по подписке на периодические печатные издания (с декабря 2023 года на январь 2024 года);   
-  в связи с проведением не всех запланированных мероприятий, проводимых органами местного самоуправления города Когалыма;
-  в связи со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</si>
  <si>
    <t xml:space="preserve">Экономия денежных средств сложилась в связи с наличием вакансий в структурных подразделениях Администрации города Когалыма.   
</t>
  </si>
  <si>
    <t xml:space="preserve">Экономия сложилась:
- по заработной плате и начислениям по оплате труда в связи с тем, что выплата денежного поощрения по результатам работы за 2022 г. и премия по результатам работы за 9 месяцев 2023 г. была выплачена за фактически отработанное время;
- в связи с тем, что муниципальные служащие не воспользовались правом на частичную компенсацию стоимости оздоровительных и санаторно-курортных путевок, а также оплатой проезда к месту санаторно-курортного лечения и обратно;
- по командировочным расходам (оплата произведена согласно фактическим затратам).
</t>
  </si>
  <si>
    <t xml:space="preserve">В рамках данного мероприятия :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 
Выполнены работы по ремонту игрового комплекса по адресу: ул. Мира, 14Б, а также часть работ по созданию детской игровой площадки для маломобильных групп населения на территории Зоны отдыха по улице Сибирской. Неисполнение сложилось в связи с нарушением сроков поставки части оборудования, контракт расторгнут по соглашению сторон, окончание работ и оплата перенесены на 2024 год.
</t>
  </si>
  <si>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в 2023 году субсидия предоставлена обществу с ограниченной ответственностью «Международный аэропорт Когалым».</t>
  </si>
  <si>
    <t>В рамках мероприятия выполнено:
- очистка и вывоз снега;
- очистка от снежного покрова малых архитектурных форм;
- подметание тротуаров и пешеходных дорожек;
- покос травы;
- содержание цветников.</t>
  </si>
  <si>
    <t xml:space="preserve">Мероприятие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не исполнено, так как бюджетные ассигнования, предусмотренные на оказание дополнительной помощи в проведении капитального ремонта общего имущества в многоквартирном доме, не были востребованы ввиду отсутствия неотложной необходимости в 2023 году. </t>
  </si>
  <si>
    <t xml:space="preserve">1.2. Содействие занятости молодежи </t>
  </si>
  <si>
    <t>2.1 Осуществление отдельных государственных полномочий в сфере трудовых отношений и  государственного управления охраной труда в городе Когалыме</t>
  </si>
  <si>
    <t xml:space="preserve">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t>
  </si>
  <si>
    <t xml:space="preserve">2.3. Обеспечение деятельности органов местного самоуправления города Когалыма и предоставление гарантий муниципальным служащим </t>
  </si>
  <si>
    <t xml:space="preserve">2.4. Обеспечение информационной безопасности на объектах информатизации и информационных систем в органах местного самоуправления города Когалыма </t>
  </si>
  <si>
    <t xml:space="preserve">2.6. Реализация переданных государственных полномочий по государственной регистрации актов гражданского состояния </t>
  </si>
  <si>
    <t xml:space="preserve">1.1 Создание условий для деятельности народных дружин </t>
  </si>
  <si>
    <t xml:space="preserve">1.2 Обеспечение функционирования и развития систем видеонаблюдения в сфере общественного порядка </t>
  </si>
  <si>
    <t xml:space="preserve">1.3 Реализация отдельных государственных полномочий, предусмотренных Законом Ханты- Мансийского автономного округа - Югры от 02.03. 2009 №5-оз «Об административных комиссиях в Ханты- Мансийском автономном округе – Югре» </t>
  </si>
  <si>
    <t xml:space="preserve">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</si>
  <si>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 xml:space="preserve">1.5 Совершенствование информационного и методического обеспечения профилактики правонарушений, повышения
правосознания граждан 
</t>
  </si>
  <si>
    <t xml:space="preserve">1.6 Тематическая социальная реклама в сфере безопасности дорожного движения </t>
  </si>
  <si>
    <t xml:space="preserve">2.1 Организация и проведение мероприятий с субъектами профилактики, в том числе с участием общественности </t>
  </si>
  <si>
    <t xml:space="preserve">2.2 Проведение информационной антинаркотической пропаганды </t>
  </si>
  <si>
    <t xml:space="preserve">2.3 Формирование негативного отношения к незаконному обороту и потреблению наркотиков </t>
  </si>
  <si>
    <t xml:space="preserve">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t>
  </si>
  <si>
    <t xml:space="preserve">1.1 Поддержка животноводства, переработки и реализации продукции животноводства </t>
  </si>
  <si>
    <t xml:space="preserve">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t>
  </si>
  <si>
    <t xml:space="preserve">4.1 Проведение противоэпизоотических мероприятий, направленных на предупреждение и ликвидацию болезней, общих для человека и животных </t>
  </si>
  <si>
    <t xml:space="preserve">1.1. Обеспечение безопасности населения на водных объектах города Когалыма  </t>
  </si>
  <si>
    <t xml:space="preserve">1.2. Содержание и развитие территориальной автоматизированной системы централизованного оповещения населения города Когалыма </t>
  </si>
  <si>
    <t xml:space="preserve">2.1. Организация противопожарной пропаганды и обучение населения мерам пожарной безопасности </t>
  </si>
  <si>
    <t xml:space="preserve">2.2. Приобретение средств для организации пожаротушения </t>
  </si>
  <si>
    <t xml:space="preserve">2.3.Строительство пожарного депо в городе Когалыме (в том числе ПИР) </t>
  </si>
  <si>
    <t xml:space="preserve">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t>
  </si>
  <si>
    <t xml:space="preserve">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t>
  </si>
  <si>
    <t>1. Обеспечение деятельности Комитета финансов Администрации города Когалыма</t>
  </si>
  <si>
    <t>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t>
  </si>
  <si>
    <t xml:space="preserve">1.5 Содействие этнокультурному многообразию народов России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</si>
  <si>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t>
  </si>
  <si>
    <t xml:space="preserve">2.4 Мониторинг экстремистских настроений в молодежной среде </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</si>
  <si>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</si>
  <si>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 xml:space="preserve">Отклонение сложилось в результате экономии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за счет средств окружного бюджета.  
Административная комиссия города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за чет средств местного бюджета. 
УОДОМС - фактические расходы на услуги связи (м/г) сложились меньше, чем было запланировано. Экономия по торгам (поставка расходных материалов (картриджи) за счет средств окружного бюджета.
</t>
  </si>
  <si>
    <t xml:space="preserve">Заключены договоры на поставку светоотражающих элементов, поставку велосипедов и самокатов, приобретение программного обеспечения, костюмов в стиле "Стимпанк". 
Экономия по факту предоставляемы отчетных документов. </t>
  </si>
  <si>
    <t>1.4. Организация, содержание и развитие муниципальных курсов гражданской обороны в городе Когалыме</t>
  </si>
  <si>
    <t>Экономия средств по расходам на обеспечение деятельности Муниципального казённого учреждения «Единая дежурно-диспетчерская служба города Когалыма» образовалась в результате предоставления листов нетрудоспособности, вакантных должностей. Также остаток плановых ассигнований сложился согласно показаний приборов учета и заключения контрактов по теплоснабжению и водоотведению на меньшую стоимость в результате закупочных процедур.</t>
  </si>
  <si>
    <t>1.2.1.  «Организация временного трудоустройства несовершеннолетних граждан в возрасте от 14 до 18 лет в свободное от учёбы время»;
1.2.2.  «Организация временного трудоустройства несовершеннолетних граждан в возрасте от 14 до 18 лет в течение учебного года»;
1.2.3.  «Привлечение прочих специалистов для организации работ трудовых бригад несовершеннолетних граждан».</t>
  </si>
  <si>
    <t>С ИП Скляр Л.П. заключены контракты:
- на оказание услуг по обращению с животными без владельцев на территории города Когалыма;
- на оказание услуг по перевозке собак без владельцев, отловленных на территории города Когалыма, с территории ветеринарной клиники «Айболит» в приют для животных в городе Когалыме по адресу: город Когалым, улица Повховское шоссе, 2.
С Абабий О.Н. заключен контракт на оказание услуг по подготовке животного к проведению ветеринарных мероприятий с послеоперационным уходом на территории города Когалыма. 
За декабрь отловлено 13 животных; внесена информация в АИС по 13 животным; содержание животных составило 2667 суток.
С начала года отловлено 189 животных; внесена информация в АИС по 189 животным; содержание животных составило 29 308 суток.</t>
  </si>
  <si>
    <t>В рамках данного мероприятия осуществлялось подключение и доступ библиотек города Когалыма к сети Интернет. Приобретено 4 066  экземпляров печатных изданий для комплектования фонда, в том числе периодика. Осуществлялось оказание информационных услуг (Консультант - Плюс), оформление периодических печатных изданий. Приобретены книги, дипломы, грамоты для награждения, канцелярские товары, картриджи, батарейки, диски, фотобумага. Предоставлялись услуги по микрофильмированию, приобретено программное обеспечение.</t>
  </si>
  <si>
    <t>Экономия плановых ассигнований сложилось по итогам конкурсных процедур. 
В рамках мероприятия 1.1.1 в 2023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организован конкурс социально значимых проектов, по итогам которого были определены 5 победителей: Местная общественная национально-культурная организация азербайджанского народа «Достлуг» (даее - МОНКО «Достлуг») (в переводе на русский язык означает «Дружба») г. Когалыма - проект «Праздник весны и весеннего равноденствия «Новруз - Байрам»; Местная общественная организация Совет ветеранов войны и труда, инвалидов и пенсионеров города Когалыма - проект «Во имя мира на Земле»; Автономная некоммерческая организация «Ресурсный центр поддержки НКО города Когалыма» - проект «Правовой аудит в НКО Когалыма»,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Общественная организация «Когалымская городская Федерация инвалидного спорта» - проект «Большой теннис для особенных звёзд!».
- реализован проект «Время шахмат» (АНО «Дебют 82»);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 проведены обучающие семинары в рамках обучающего проекта «Школа актива НКО».</t>
  </si>
  <si>
    <t>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В рамках данного мероприятия выполнены основные работы по обустройству территории под приют, установлены вольеры, проведена канализация, водопровод.</t>
  </si>
  <si>
    <t>Разработана проектно-сметная документация;
Степень готовности объекта составляет - 12%.
- получено разрешение на строительство от 10.01.2023;
- выполнены 100%: подготовительные работы, установлены две камеры видеонаблюдения за ходом работ, выполнены разработка котлована, свайные работы, щебеночное основание и бетонная подготовка под фундаменты; бетонирование, гидроизоляция и утепление фундаментов;
- ведутся работы: обратная засыпка фундаментов – 94% (10170 м3); бетонирование наружных стен и колонн цокольного этажа – 85% (453 м3); устройство щебеночного основания полов подвала – 74% (3300 м3); монтаж опалубки для цокольного перекрытия – 14% (620 м2), начаты земляные работы по тепловым сетям.</t>
  </si>
  <si>
    <t>Неосвоение денежных средств сложилось за счет экономии по результатам проведенных электронных аукционов. Часть запланированных аукционов на выполнение соответствующих градостроительных работ не проводилась.</t>
  </si>
  <si>
    <t>Неисполнение плановых ассигнований сложилось в связи с нарушением сроков выполнения работ проектной организацией на реконструкцию объекта «Лыжероллерная трасса». Заключены муниципальные контракты на выполнение проектно-изыскательских работ на строительство объектов. Реализация мероприятия перенесена на 2024 год.</t>
  </si>
  <si>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контракта подрядчиками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выполнение работ предусмотрено в два этапа в течение 2023-2024 годов с завершением работ в августе 2024 года, в связи с чем, остатки средств  (средства инвестора) будут освоены в 2024 году.</t>
  </si>
  <si>
    <t>Реализованы мероприятия по обеспечению технического и эксплуатационного обслуживания программно-технического измерительного комплекса  в количестве 18 комплексов.   
Неполное освоение денежных средств сложилось в результате сложившейся экономии за оплату электрической энергии по факту потребления ее комплексами фотовидеофиксации города Когалыма.</t>
  </si>
  <si>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 (трехмерной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Выполнены проектно-изыскательские работы. 
Средства, в размере 53 600,0 тыс. рублей, предусмотренные на выполнение строительно-монтажных работ, возможно будет освоить после выделения инвестором планируемого объема финансирования в 2024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</si>
</sst>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_ ;[Red]\-#,##0.0\ "/>
    <numFmt numFmtId="165" formatCode="#,##0.0"/>
    <numFmt numFmtId="166" formatCode="0.0"/>
    <numFmt numFmtId="167" formatCode="#,##0.0\ _₽"/>
    <numFmt numFmtId="168" formatCode="_-* #,##0.0\ _₽_-;\-* #,##0.0\ _₽_-;_-* &quot;-&quot;?\ _₽_-;_-@_-"/>
    <numFmt numFmtId="169" formatCode="_-* #,##0.0\ _₽_-;\-* #,##0.0\ _₽_-;_-* &quot;-&quot;??\ _₽_-;_-@_-"/>
    <numFmt numFmtId="170" formatCode="_-* #,##0\ _₽_-;\-* #,##0\ _₽_-;_-* &quot;-&quot;?\ _₽_-;_-@_-"/>
  </numFmts>
  <fonts count="18" x14ac:knownFonts="1">
    <font>
      <sz val="11"/>
      <color theme="1"/>
      <name val="Calibri"/>
      <family val="2"/>
      <scheme val="minor"/>
    </font>
    <font>
      <sz val="11"/>
      <color theme="1"/>
      <name val="Calibri"/>
      <family val="2"/>
      <scheme val="minor"/>
    </font>
    <font>
      <sz val="13"/>
      <name val="Times New Roman"/>
      <family val="1"/>
      <charset val="204"/>
    </font>
    <font>
      <sz val="13"/>
      <color rgb="FFFF0000"/>
      <name val="Times New Roman"/>
      <family val="1"/>
      <charset val="204"/>
    </font>
    <font>
      <sz val="10"/>
      <name val="Arial"/>
      <family val="2"/>
      <charset val="204"/>
    </font>
    <font>
      <b/>
      <sz val="13"/>
      <color rgb="FFFF0000"/>
      <name val="Times New Roman"/>
      <family val="1"/>
      <charset val="204"/>
    </font>
    <font>
      <sz val="11"/>
      <color rgb="FFFF0000"/>
      <name val="Calibri"/>
      <family val="2"/>
      <scheme val="minor"/>
    </font>
    <font>
      <b/>
      <sz val="11"/>
      <color rgb="FFFF0000"/>
      <name val="Calibri"/>
      <family val="2"/>
      <scheme val="minor"/>
    </font>
    <font>
      <i/>
      <sz val="13"/>
      <color rgb="FFFF0000"/>
      <name val="Times New Roman"/>
      <family val="1"/>
      <charset val="204"/>
    </font>
    <font>
      <sz val="10"/>
      <color rgb="FFFF0000"/>
      <name val="Calibri"/>
      <family val="2"/>
      <scheme val="minor"/>
    </font>
    <font>
      <b/>
      <sz val="13"/>
      <name val="Times New Roman"/>
      <family val="1"/>
      <charset val="204"/>
    </font>
    <font>
      <sz val="13"/>
      <color theme="1"/>
      <name val="Times New Roman"/>
      <family val="1"/>
      <charset val="204"/>
    </font>
    <font>
      <b/>
      <sz val="13"/>
      <color theme="1"/>
      <name val="Times New Roman"/>
      <family val="1"/>
      <charset val="204"/>
    </font>
    <font>
      <sz val="11"/>
      <name val="Calibri"/>
      <family val="2"/>
      <scheme val="minor"/>
    </font>
    <font>
      <sz val="13"/>
      <name val="Calibri"/>
      <family val="2"/>
      <scheme val="minor"/>
    </font>
    <font>
      <sz val="14"/>
      <name val="Times New Roman"/>
      <family val="1"/>
      <charset val="204"/>
    </font>
    <font>
      <sz val="11"/>
      <name val="Times New Roman"/>
      <family val="1"/>
      <charset val="204"/>
    </font>
    <font>
      <b/>
      <sz val="11"/>
      <name val="Calibri"/>
      <family val="2"/>
      <charset val="204"/>
      <scheme val="minor"/>
    </font>
  </fonts>
  <fills count="7">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249977111117893"/>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cellStyleXfs>
  <cellXfs count="196">
    <xf numFmtId="0" fontId="0" fillId="0" borderId="0" xfId="0"/>
    <xf numFmtId="0" fontId="6" fillId="0" borderId="0" xfId="0" applyFont="1"/>
    <xf numFmtId="0" fontId="6" fillId="0" borderId="0" xfId="0" applyFont="1" applyAlignment="1">
      <alignment vertical="center"/>
    </xf>
    <xf numFmtId="0" fontId="6" fillId="0" borderId="0" xfId="0" applyFont="1" applyFill="1" applyAlignment="1">
      <alignment vertical="center"/>
    </xf>
    <xf numFmtId="0" fontId="6" fillId="0" borderId="0" xfId="0" applyFont="1" applyFill="1"/>
    <xf numFmtId="0" fontId="6" fillId="0" borderId="0" xfId="0" applyFont="1" applyAlignment="1"/>
    <xf numFmtId="0" fontId="6" fillId="0" borderId="0" xfId="0" applyFont="1" applyFill="1" applyAlignment="1"/>
    <xf numFmtId="0" fontId="6" fillId="0" borderId="0" xfId="0" applyFont="1" applyBorder="1"/>
    <xf numFmtId="0" fontId="7" fillId="0" borderId="0" xfId="0" applyFont="1" applyFill="1"/>
    <xf numFmtId="0" fontId="7" fillId="0" borderId="0" xfId="0" applyFont="1" applyAlignment="1"/>
    <xf numFmtId="0" fontId="7" fillId="0" borderId="0" xfId="0" applyFont="1" applyAlignment="1">
      <alignment vertical="center"/>
    </xf>
    <xf numFmtId="0" fontId="7" fillId="0" borderId="0" xfId="0" applyFont="1"/>
    <xf numFmtId="0" fontId="7" fillId="0" borderId="0" xfId="0" applyFont="1" applyFill="1" applyAlignment="1">
      <alignment vertical="center"/>
    </xf>
    <xf numFmtId="0" fontId="7" fillId="0" borderId="0" xfId="0" applyFont="1" applyFill="1" applyAlignment="1"/>
    <xf numFmtId="0" fontId="6" fillId="0" borderId="0" xfId="0" applyFont="1" applyAlignment="1">
      <alignment horizontal="right" vertical="center"/>
    </xf>
    <xf numFmtId="0" fontId="9" fillId="0" borderId="0" xfId="0" applyFont="1" applyAlignment="1">
      <alignment horizontal="center"/>
    </xf>
    <xf numFmtId="0" fontId="7" fillId="0" borderId="0" xfId="0" applyFont="1" applyFill="1" applyAlignment="1">
      <alignment wrapText="1"/>
    </xf>
    <xf numFmtId="0" fontId="6" fillId="4" borderId="0" xfId="0" applyFont="1" applyFill="1" applyAlignment="1">
      <alignment vertical="center"/>
    </xf>
    <xf numFmtId="0" fontId="5" fillId="0" borderId="0" xfId="0" applyFont="1" applyFill="1" applyBorder="1" applyAlignment="1">
      <alignment horizontal="justify" vertical="center" wrapText="1"/>
    </xf>
    <xf numFmtId="4" fontId="3" fillId="0" borderId="1" xfId="0" applyNumberFormat="1" applyFont="1" applyFill="1" applyBorder="1" applyAlignment="1">
      <alignment vertical="top" wrapText="1"/>
    </xf>
    <xf numFmtId="4" fontId="3" fillId="0" borderId="1" xfId="0" applyNumberFormat="1" applyFont="1" applyFill="1" applyBorder="1" applyAlignment="1">
      <alignment horizontal="justify" vertical="top" wrapText="1"/>
    </xf>
    <xf numFmtId="165" fontId="2"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wrapText="1"/>
    </xf>
    <xf numFmtId="165" fontId="10" fillId="4" borderId="1" xfId="0" applyNumberFormat="1" applyFont="1" applyFill="1" applyBorder="1" applyAlignment="1">
      <alignment horizontal="right" vertical="center" wrapText="1"/>
    </xf>
    <xf numFmtId="165" fontId="2" fillId="4" borderId="1" xfId="0" applyNumberFormat="1" applyFont="1" applyFill="1" applyBorder="1" applyAlignment="1">
      <alignment horizontal="right" vertical="center" wrapText="1"/>
    </xf>
    <xf numFmtId="165" fontId="10" fillId="3" borderId="1" xfId="0" applyNumberFormat="1" applyFont="1" applyFill="1" applyBorder="1" applyAlignment="1">
      <alignment horizontal="right" vertical="center" wrapText="1"/>
    </xf>
    <xf numFmtId="165" fontId="2" fillId="0" borderId="1" xfId="0" applyNumberFormat="1" applyFont="1" applyFill="1" applyBorder="1" applyAlignment="1" applyProtection="1">
      <alignment horizontal="right"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center"/>
    </xf>
    <xf numFmtId="2" fontId="3" fillId="0" borderId="1" xfId="0" applyNumberFormat="1" applyFont="1" applyFill="1" applyBorder="1" applyAlignment="1">
      <alignment horizontal="justify" vertical="top" wrapText="1"/>
    </xf>
    <xf numFmtId="0" fontId="3" fillId="0" borderId="1" xfId="0" applyFont="1" applyFill="1" applyBorder="1" applyAlignment="1">
      <alignment horizontal="justify" vertical="top" wrapText="1"/>
    </xf>
    <xf numFmtId="4" fontId="6" fillId="0" borderId="0" xfId="0" applyNumberFormat="1" applyFont="1" applyAlignment="1">
      <alignment horizontal="justify" vertical="center"/>
    </xf>
    <xf numFmtId="165" fontId="2" fillId="0" borderId="1" xfId="0" applyNumberFormat="1" applyFont="1" applyFill="1" applyBorder="1" applyAlignment="1" applyProtection="1">
      <alignment horizontal="right" vertical="center" wrapText="1"/>
      <protection locked="0"/>
    </xf>
    <xf numFmtId="165" fontId="10"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lignment horizontal="justify" vertical="top" wrapText="1"/>
    </xf>
    <xf numFmtId="165" fontId="2" fillId="0" borderId="1" xfId="1" applyNumberFormat="1" applyFont="1" applyFill="1" applyBorder="1" applyAlignment="1">
      <alignment horizontal="right" vertical="center" wrapText="1"/>
    </xf>
    <xf numFmtId="165" fontId="10" fillId="0" borderId="1" xfId="0" applyNumberFormat="1" applyFont="1" applyFill="1" applyBorder="1" applyAlignment="1" applyProtection="1">
      <alignment horizontal="right" vertical="center" wrapText="1"/>
    </xf>
    <xf numFmtId="0" fontId="10" fillId="0" borderId="1" xfId="0" applyFont="1" applyFill="1" applyBorder="1" applyAlignment="1">
      <alignment horizontal="justify" vertical="top" wrapText="1"/>
    </xf>
    <xf numFmtId="4" fontId="2" fillId="0" borderId="1" xfId="0" applyNumberFormat="1" applyFont="1" applyFill="1" applyBorder="1" applyAlignment="1">
      <alignment vertical="top" wrapText="1"/>
    </xf>
    <xf numFmtId="0" fontId="2" fillId="0" borderId="1" xfId="0" applyNumberFormat="1" applyFont="1" applyFill="1" applyBorder="1" applyAlignment="1" applyProtection="1">
      <alignment horizontal="justify" vertical="top" wrapText="1"/>
    </xf>
    <xf numFmtId="4" fontId="2" fillId="0" borderId="1" xfId="0" applyNumberFormat="1" applyFont="1" applyFill="1" applyBorder="1" applyAlignment="1">
      <alignment horizontal="justify" vertical="top" wrapText="1"/>
    </xf>
    <xf numFmtId="165" fontId="12"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wrapText="1"/>
    </xf>
    <xf numFmtId="165" fontId="12" fillId="3" borderId="1" xfId="0" applyNumberFormat="1" applyFont="1" applyFill="1" applyBorder="1" applyAlignment="1">
      <alignment horizontal="right" vertical="center" wrapText="1"/>
    </xf>
    <xf numFmtId="165" fontId="12"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lignment horizontal="right" wrapText="1"/>
    </xf>
    <xf numFmtId="165" fontId="11" fillId="0" borderId="1"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xf>
    <xf numFmtId="0" fontId="2" fillId="0" borderId="1" xfId="0" applyFont="1" applyFill="1" applyBorder="1" applyAlignment="1">
      <alignment horizontal="justify" vertical="top" wrapText="1"/>
    </xf>
    <xf numFmtId="164" fontId="2" fillId="0" borderId="1" xfId="0" applyNumberFormat="1" applyFont="1" applyFill="1" applyBorder="1" applyAlignment="1">
      <alignment horizontal="right" vertical="center" wrapText="1"/>
    </xf>
    <xf numFmtId="0" fontId="10" fillId="4" borderId="1" xfId="0" applyFont="1" applyFill="1" applyBorder="1" applyAlignment="1" applyProtection="1">
      <alignment vertical="top" wrapText="1"/>
    </xf>
    <xf numFmtId="0" fontId="10" fillId="0" borderId="1" xfId="0" applyFont="1" applyFill="1" applyBorder="1" applyAlignment="1">
      <alignment horizontal="left" vertical="top" wrapText="1"/>
    </xf>
    <xf numFmtId="0" fontId="10" fillId="0" borderId="1" xfId="0" applyFont="1" applyFill="1" applyBorder="1" applyAlignment="1" applyProtection="1">
      <alignment vertical="top" wrapText="1"/>
    </xf>
    <xf numFmtId="0" fontId="2" fillId="4" borderId="1" xfId="0" applyFont="1" applyFill="1" applyBorder="1" applyAlignment="1" applyProtection="1">
      <alignment vertical="top" wrapText="1"/>
    </xf>
    <xf numFmtId="0" fontId="10" fillId="0" borderId="1" xfId="0" applyNumberFormat="1" applyFont="1" applyFill="1" applyBorder="1" applyAlignment="1" applyProtection="1">
      <alignment vertical="top" wrapText="1"/>
    </xf>
    <xf numFmtId="0" fontId="2" fillId="4" borderId="1" xfId="0" applyNumberFormat="1" applyFont="1" applyFill="1" applyBorder="1" applyAlignment="1" applyProtection="1">
      <alignment vertical="top" wrapText="1"/>
    </xf>
    <xf numFmtId="165" fontId="10" fillId="3" borderId="1" xfId="0" applyNumberFormat="1" applyFont="1" applyFill="1" applyBorder="1" applyAlignment="1" applyProtection="1">
      <alignment horizontal="right" vertical="center" wrapText="1"/>
    </xf>
    <xf numFmtId="166" fontId="10" fillId="0" borderId="1" xfId="0" applyNumberFormat="1" applyFont="1" applyFill="1" applyBorder="1" applyAlignment="1" applyProtection="1">
      <alignment horizontal="right" vertical="center"/>
      <protection locked="0"/>
    </xf>
    <xf numFmtId="164" fontId="10" fillId="0" borderId="1"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top" wrapText="1"/>
    </xf>
    <xf numFmtId="4" fontId="3" fillId="0" borderId="0" xfId="0" applyNumberFormat="1" applyFont="1" applyFill="1" applyBorder="1" applyAlignment="1">
      <alignment horizontal="justify" vertical="top" wrapText="1"/>
    </xf>
    <xf numFmtId="0" fontId="2" fillId="0" borderId="0" xfId="0" applyFont="1" applyFill="1" applyBorder="1" applyAlignment="1">
      <alignment horizontal="right" vertical="top"/>
    </xf>
    <xf numFmtId="164"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0" fontId="3" fillId="0" borderId="1" xfId="0" applyFont="1" applyFill="1" applyBorder="1" applyAlignment="1" applyProtection="1">
      <alignment horizontal="justify" vertical="top" wrapText="1"/>
    </xf>
    <xf numFmtId="165" fontId="3" fillId="0" borderId="1" xfId="0" applyNumberFormat="1" applyFont="1" applyFill="1" applyBorder="1" applyAlignment="1">
      <alignment horizontal="justify" vertical="top" wrapText="1"/>
    </xf>
    <xf numFmtId="165" fontId="2" fillId="0" borderId="1" xfId="0" applyNumberFormat="1" applyFont="1" applyFill="1" applyBorder="1" applyAlignment="1">
      <alignment horizontal="justify" vertical="top" wrapText="1"/>
    </xf>
    <xf numFmtId="0" fontId="2" fillId="3" borderId="1" xfId="0" applyFont="1" applyFill="1" applyBorder="1" applyAlignment="1">
      <alignment horizontal="justify" vertical="top" wrapText="1"/>
    </xf>
    <xf numFmtId="0" fontId="3" fillId="0" borderId="1" xfId="0" applyFont="1" applyFill="1" applyBorder="1" applyAlignment="1">
      <alignment vertical="top" wrapText="1"/>
    </xf>
    <xf numFmtId="0" fontId="3" fillId="0" borderId="1" xfId="0" applyNumberFormat="1" applyFont="1" applyFill="1" applyBorder="1" applyAlignment="1" applyProtection="1">
      <alignment horizontal="justify" vertical="top" wrapText="1"/>
    </xf>
    <xf numFmtId="165" fontId="3" fillId="0" borderId="1" xfId="0" applyNumberFormat="1" applyFont="1" applyFill="1" applyBorder="1" applyAlignment="1" applyProtection="1">
      <alignment horizontal="justify" vertical="top" wrapText="1"/>
    </xf>
    <xf numFmtId="0" fontId="3" fillId="4" borderId="3" xfId="0" applyNumberFormat="1" applyFont="1" applyFill="1" applyBorder="1" applyAlignment="1" applyProtection="1">
      <alignment horizontal="justify" vertical="top" wrapText="1"/>
    </xf>
    <xf numFmtId="0" fontId="11" fillId="0" borderId="1" xfId="0" applyFont="1" applyFill="1" applyBorder="1" applyAlignment="1">
      <alignment horizontal="justify" vertical="top" wrapText="1"/>
    </xf>
    <xf numFmtId="0" fontId="2" fillId="0" borderId="3" xfId="0" applyFont="1" applyFill="1" applyBorder="1" applyAlignment="1">
      <alignment horizontal="justify" vertical="top" wrapText="1"/>
    </xf>
    <xf numFmtId="0" fontId="3" fillId="0" borderId="4" xfId="0" applyFont="1" applyFill="1" applyBorder="1" applyAlignment="1">
      <alignment horizontal="justify" vertical="top" wrapText="1"/>
    </xf>
    <xf numFmtId="165" fontId="3" fillId="0" borderId="4" xfId="0" applyNumberFormat="1" applyFont="1" applyFill="1" applyBorder="1" applyAlignment="1" applyProtection="1">
      <alignment horizontal="justify" vertical="top" wrapText="1"/>
    </xf>
    <xf numFmtId="0" fontId="2" fillId="0" borderId="1" xfId="0" applyFont="1" applyBorder="1" applyAlignment="1">
      <alignment horizontal="justify" vertical="top" wrapText="1"/>
    </xf>
    <xf numFmtId="43" fontId="3" fillId="3" borderId="1" xfId="0" applyNumberFormat="1" applyFont="1" applyFill="1" applyBorder="1" applyAlignment="1">
      <alignment horizontal="justify" vertical="top" wrapText="1"/>
    </xf>
    <xf numFmtId="2" fontId="2" fillId="0" borderId="1" xfId="0" applyNumberFormat="1" applyFont="1" applyFill="1" applyBorder="1" applyAlignment="1">
      <alignment horizontal="justify" vertical="top" wrapText="1"/>
    </xf>
    <xf numFmtId="0" fontId="3" fillId="0" borderId="1" xfId="0" applyNumberFormat="1" applyFont="1" applyFill="1" applyBorder="1" applyAlignment="1">
      <alignment horizontal="justify" vertical="top" wrapText="1"/>
    </xf>
    <xf numFmtId="165" fontId="3" fillId="0" borderId="4" xfId="0" applyNumberFormat="1" applyFont="1" applyFill="1" applyBorder="1" applyAlignment="1">
      <alignment horizontal="justify" vertical="top" wrapText="1"/>
    </xf>
    <xf numFmtId="0" fontId="6" fillId="0" borderId="1" xfId="0" applyFont="1" applyBorder="1" applyAlignment="1">
      <alignment vertical="top"/>
    </xf>
    <xf numFmtId="0" fontId="3" fillId="3" borderId="1" xfId="0" applyFont="1" applyFill="1" applyBorder="1" applyAlignment="1">
      <alignment horizontal="justify" vertical="top" wrapText="1"/>
    </xf>
    <xf numFmtId="0" fontId="2" fillId="0" borderId="1" xfId="0" applyFont="1" applyFill="1" applyBorder="1" applyAlignment="1">
      <alignment vertical="top" wrapText="1"/>
    </xf>
    <xf numFmtId="0" fontId="2" fillId="4" borderId="2" xfId="0" applyFont="1" applyFill="1" applyBorder="1" applyAlignment="1">
      <alignment horizontal="justify" vertical="top" wrapText="1"/>
    </xf>
    <xf numFmtId="0" fontId="3" fillId="0" borderId="2" xfId="0" applyFont="1" applyFill="1" applyBorder="1" applyAlignment="1">
      <alignment horizontal="justify" vertical="top" wrapText="1"/>
    </xf>
    <xf numFmtId="0" fontId="2" fillId="0" borderId="1" xfId="0" applyFont="1" applyFill="1" applyBorder="1" applyAlignment="1">
      <alignment horizontal="left" vertical="top" wrapText="1"/>
    </xf>
    <xf numFmtId="168" fontId="3" fillId="3" borderId="1" xfId="0" applyNumberFormat="1" applyFont="1" applyFill="1" applyBorder="1" applyAlignment="1">
      <alignment horizontal="justify" vertical="top" wrapText="1"/>
    </xf>
    <xf numFmtId="164" fontId="3" fillId="0" borderId="1" xfId="0" applyNumberFormat="1" applyFont="1" applyFill="1" applyBorder="1" applyAlignment="1" applyProtection="1">
      <alignment horizontal="justify" vertical="top" wrapText="1"/>
    </xf>
    <xf numFmtId="43" fontId="3" fillId="0" borderId="1" xfId="0" applyNumberFormat="1" applyFont="1" applyFill="1" applyBorder="1" applyAlignment="1">
      <alignment horizontal="justify" vertical="top" wrapText="1"/>
    </xf>
    <xf numFmtId="4" fontId="3" fillId="3" borderId="1" xfId="0" applyNumberFormat="1" applyFont="1" applyFill="1" applyBorder="1" applyAlignment="1">
      <alignment horizontal="justify" vertical="top" wrapText="1"/>
    </xf>
    <xf numFmtId="49" fontId="5" fillId="0" borderId="1" xfId="0" applyNumberFormat="1"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horizontal="center" vertical="top"/>
      <protection locked="0"/>
    </xf>
    <xf numFmtId="4" fontId="2" fillId="0" borderId="1" xfId="0" applyNumberFormat="1" applyFont="1" applyFill="1" applyBorder="1" applyAlignment="1" applyProtection="1">
      <alignment horizontal="justify" vertical="top" wrapText="1"/>
    </xf>
    <xf numFmtId="0" fontId="5" fillId="0" borderId="1" xfId="0" applyNumberFormat="1" applyFont="1" applyFill="1" applyBorder="1" applyAlignment="1" applyProtection="1">
      <alignment horizontal="justify" vertical="top" wrapText="1"/>
    </xf>
    <xf numFmtId="164" fontId="2" fillId="0" borderId="1" xfId="0" applyNumberFormat="1" applyFont="1" applyFill="1" applyBorder="1" applyAlignment="1">
      <alignment horizontal="justify" vertical="top" wrapText="1"/>
    </xf>
    <xf numFmtId="0" fontId="2" fillId="0" borderId="1" xfId="0" applyFont="1" applyFill="1" applyBorder="1" applyAlignment="1">
      <alignment horizontal="justify" vertical="top"/>
    </xf>
    <xf numFmtId="2" fontId="3" fillId="3" borderId="1" xfId="0" applyNumberFormat="1" applyFont="1" applyFill="1" applyBorder="1" applyAlignment="1">
      <alignment horizontal="justify" vertical="top" wrapText="1"/>
    </xf>
    <xf numFmtId="49" fontId="3" fillId="0" borderId="1" xfId="0" applyNumberFormat="1" applyFont="1" applyFill="1" applyBorder="1" applyAlignment="1" applyProtection="1">
      <alignment horizontal="justify" vertical="top"/>
      <protection locked="0"/>
    </xf>
    <xf numFmtId="4" fontId="3" fillId="3" borderId="1" xfId="0" applyNumberFormat="1" applyFont="1" applyFill="1" applyBorder="1" applyAlignment="1" applyProtection="1">
      <alignment horizontal="justify" vertical="top" wrapText="1"/>
    </xf>
    <xf numFmtId="4" fontId="3" fillId="0" borderId="1" xfId="0" applyNumberFormat="1" applyFont="1" applyFill="1" applyBorder="1" applyAlignment="1" applyProtection="1">
      <alignment horizontal="justify" vertical="top" wrapText="1"/>
    </xf>
    <xf numFmtId="49" fontId="3" fillId="0" borderId="1" xfId="0" applyNumberFormat="1" applyFont="1" applyFill="1" applyBorder="1" applyAlignment="1">
      <alignment horizontal="justify" vertical="top" wrapText="1"/>
    </xf>
    <xf numFmtId="0" fontId="2" fillId="0" borderId="1" xfId="0" applyNumberFormat="1" applyFont="1" applyFill="1" applyBorder="1" applyAlignment="1">
      <alignment horizontal="justify" vertical="top" wrapText="1"/>
    </xf>
    <xf numFmtId="0" fontId="6" fillId="0" borderId="8" xfId="0" applyFont="1" applyFill="1" applyBorder="1" applyAlignment="1">
      <alignment vertical="top"/>
    </xf>
    <xf numFmtId="0" fontId="5" fillId="4" borderId="1"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4" fontId="2" fillId="3" borderId="1" xfId="0" applyNumberFormat="1" applyFont="1" applyFill="1" applyBorder="1" applyAlignment="1">
      <alignment horizontal="justify" vertical="top" wrapText="1"/>
    </xf>
    <xf numFmtId="0" fontId="10" fillId="0" borderId="1" xfId="0" applyNumberFormat="1" applyFont="1" applyFill="1" applyBorder="1" applyAlignment="1" applyProtection="1">
      <alignment horizontal="justify" vertical="top" wrapText="1"/>
    </xf>
    <xf numFmtId="0" fontId="6" fillId="0" borderId="0" xfId="0" applyFont="1" applyAlignment="1">
      <alignment horizontal="justify" vertical="top"/>
    </xf>
    <xf numFmtId="0" fontId="6" fillId="0" borderId="0" xfId="0" applyFont="1" applyAlignment="1">
      <alignment vertical="top"/>
    </xf>
    <xf numFmtId="0" fontId="2" fillId="0" borderId="0" xfId="0" applyFont="1" applyAlignment="1">
      <alignment vertical="top"/>
    </xf>
    <xf numFmtId="0" fontId="10" fillId="0" borderId="1" xfId="0" applyFont="1" applyBorder="1" applyAlignment="1">
      <alignment horizontal="center" vertical="top" wrapText="1"/>
    </xf>
    <xf numFmtId="1" fontId="10" fillId="0" borderId="1" xfId="0" applyNumberFormat="1" applyFont="1" applyBorder="1" applyAlignment="1">
      <alignment horizontal="center" vertical="top" wrapText="1"/>
    </xf>
    <xf numFmtId="0" fontId="10" fillId="0" borderId="1" xfId="0" applyFont="1" applyFill="1" applyBorder="1" applyAlignment="1" applyProtection="1">
      <alignment horizontal="justify" vertical="top" wrapText="1"/>
    </xf>
    <xf numFmtId="4" fontId="10" fillId="0" borderId="1" xfId="0" applyNumberFormat="1" applyFont="1" applyFill="1" applyBorder="1" applyAlignment="1">
      <alignment horizontal="justify" vertical="top" wrapText="1"/>
    </xf>
    <xf numFmtId="0" fontId="10" fillId="3" borderId="1" xfId="0" applyFont="1" applyFill="1" applyBorder="1" applyAlignment="1">
      <alignment horizontal="justify" vertical="top" wrapText="1"/>
    </xf>
    <xf numFmtId="0" fontId="10" fillId="0" borderId="1" xfId="0" applyFont="1" applyFill="1" applyBorder="1" applyAlignment="1">
      <alignment vertical="top" wrapText="1"/>
    </xf>
    <xf numFmtId="0" fontId="10" fillId="0" borderId="1" xfId="0" applyFont="1" applyBorder="1" applyAlignment="1">
      <alignment horizontal="justify" vertical="top" wrapText="1"/>
    </xf>
    <xf numFmtId="0" fontId="2" fillId="0" borderId="1" xfId="0" applyFont="1" applyFill="1" applyBorder="1" applyAlignment="1" applyProtection="1">
      <alignment horizontal="justify" vertical="top" wrapText="1"/>
    </xf>
    <xf numFmtId="0" fontId="10"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0" fillId="0" borderId="2" xfId="0" applyFont="1" applyFill="1" applyBorder="1" applyAlignment="1">
      <alignment horizontal="justify" vertical="top" wrapText="1"/>
    </xf>
    <xf numFmtId="0" fontId="10" fillId="0" borderId="2" xfId="0" applyFont="1" applyFill="1" applyBorder="1" applyAlignment="1">
      <alignment horizontal="left" vertical="top" wrapText="1"/>
    </xf>
    <xf numFmtId="0" fontId="10" fillId="0" borderId="1" xfId="0" applyNumberFormat="1" applyFont="1" applyFill="1" applyBorder="1" applyAlignment="1" applyProtection="1">
      <alignment horizontal="left" vertical="top" wrapText="1"/>
    </xf>
    <xf numFmtId="49" fontId="10" fillId="0" borderId="1"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lignment horizontal="justify" vertical="top" wrapText="1"/>
    </xf>
    <xf numFmtId="49" fontId="10" fillId="0" borderId="2" xfId="0" applyNumberFormat="1" applyFont="1" applyFill="1" applyBorder="1" applyAlignment="1" applyProtection="1">
      <alignment horizontal="justify" vertical="top" wrapText="1"/>
    </xf>
    <xf numFmtId="49" fontId="2" fillId="0" borderId="2" xfId="0" applyNumberFormat="1" applyFont="1" applyFill="1" applyBorder="1" applyAlignment="1" applyProtection="1">
      <alignment horizontal="justify" vertical="top" wrapText="1"/>
    </xf>
    <xf numFmtId="0" fontId="12" fillId="0" borderId="1" xfId="0" applyFont="1" applyFill="1" applyBorder="1" applyAlignment="1">
      <alignment horizontal="left" vertical="top" wrapText="1"/>
    </xf>
    <xf numFmtId="49" fontId="12" fillId="0" borderId="1" xfId="0" applyNumberFormat="1" applyFont="1" applyFill="1" applyBorder="1" applyAlignment="1">
      <alignment horizontal="justify" vertical="top" wrapText="1"/>
    </xf>
    <xf numFmtId="0" fontId="11" fillId="0" borderId="1" xfId="0" applyNumberFormat="1" applyFont="1" applyFill="1" applyBorder="1" applyAlignment="1">
      <alignment horizontal="justify" vertical="top" wrapText="1"/>
    </xf>
    <xf numFmtId="49" fontId="11" fillId="0" borderId="2" xfId="0" applyNumberFormat="1" applyFont="1" applyFill="1" applyBorder="1" applyAlignment="1">
      <alignment horizontal="justify" vertical="top" wrapText="1"/>
    </xf>
    <xf numFmtId="0" fontId="11" fillId="0" borderId="1" xfId="0" applyNumberFormat="1" applyFont="1" applyFill="1" applyBorder="1" applyAlignment="1" applyProtection="1">
      <alignment horizontal="justify" vertical="top" wrapText="1"/>
    </xf>
    <xf numFmtId="49" fontId="12" fillId="0" borderId="2" xfId="0" applyNumberFormat="1" applyFont="1" applyFill="1" applyBorder="1" applyAlignment="1">
      <alignment horizontal="justify" vertical="top" wrapText="1"/>
    </xf>
    <xf numFmtId="0" fontId="12" fillId="0" borderId="1" xfId="0" applyNumberFormat="1" applyFont="1" applyFill="1" applyBorder="1" applyAlignment="1">
      <alignment horizontal="left" vertical="top" wrapText="1"/>
    </xf>
    <xf numFmtId="0" fontId="12" fillId="3" borderId="1" xfId="0" applyFont="1" applyFill="1" applyBorder="1" applyAlignment="1">
      <alignment horizontal="justify" vertical="top" wrapText="1"/>
    </xf>
    <xf numFmtId="0" fontId="10" fillId="3" borderId="1" xfId="0" applyNumberFormat="1" applyFont="1" applyFill="1" applyBorder="1" applyAlignment="1" applyProtection="1">
      <alignment horizontal="justify" vertical="top" wrapText="1"/>
    </xf>
    <xf numFmtId="49" fontId="10" fillId="0" borderId="1" xfId="0" applyNumberFormat="1" applyFont="1" applyFill="1" applyBorder="1" applyAlignment="1">
      <alignment horizontal="justify" vertical="top" wrapText="1"/>
    </xf>
    <xf numFmtId="4" fontId="10" fillId="3" borderId="1" xfId="0" applyNumberFormat="1" applyFont="1" applyFill="1" applyBorder="1" applyAlignment="1">
      <alignment horizontal="justify" vertical="top" wrapText="1"/>
    </xf>
    <xf numFmtId="16" fontId="10" fillId="0" borderId="1" xfId="0" applyNumberFormat="1" applyFont="1" applyFill="1" applyBorder="1" applyAlignment="1" applyProtection="1">
      <alignment horizontal="justify" vertical="top" wrapText="1"/>
    </xf>
    <xf numFmtId="4" fontId="10" fillId="0" borderId="1" xfId="0" applyNumberFormat="1" applyFont="1" applyFill="1" applyBorder="1" applyAlignment="1">
      <alignment vertical="top" wrapText="1"/>
    </xf>
    <xf numFmtId="0" fontId="2" fillId="0" borderId="1" xfId="0" applyNumberFormat="1" applyFont="1" applyFill="1" applyBorder="1" applyAlignment="1" applyProtection="1">
      <alignment horizontal="left" vertical="top" wrapText="1"/>
    </xf>
    <xf numFmtId="2" fontId="10" fillId="0" borderId="1" xfId="0" applyNumberFormat="1" applyFont="1" applyFill="1" applyBorder="1" applyAlignment="1" applyProtection="1">
      <alignment horizontal="justify" vertical="top" wrapText="1"/>
    </xf>
    <xf numFmtId="2" fontId="10" fillId="0" borderId="1" xfId="0" applyNumberFormat="1" applyFont="1" applyFill="1" applyBorder="1" applyAlignment="1">
      <alignment horizontal="justify" vertical="top" wrapText="1"/>
    </xf>
    <xf numFmtId="0" fontId="9" fillId="0" borderId="0" xfId="0" applyFont="1" applyFill="1" applyAlignment="1">
      <alignment horizontal="center"/>
    </xf>
    <xf numFmtId="0" fontId="10" fillId="5" borderId="1" xfId="0" applyFont="1" applyFill="1" applyBorder="1" applyAlignment="1">
      <alignment vertical="top" wrapText="1"/>
    </xf>
    <xf numFmtId="167" fontId="10" fillId="5" borderId="1" xfId="0" applyNumberFormat="1" applyFont="1" applyFill="1" applyBorder="1" applyAlignment="1">
      <alignment horizontal="right" vertical="center" wrapText="1"/>
    </xf>
    <xf numFmtId="0" fontId="14" fillId="5" borderId="1" xfId="0" applyFont="1" applyFill="1" applyBorder="1" applyAlignment="1">
      <alignment horizontal="justify" vertical="top"/>
    </xf>
    <xf numFmtId="0" fontId="2" fillId="0" borderId="1" xfId="0" applyFont="1" applyBorder="1" applyAlignment="1">
      <alignment vertical="top"/>
    </xf>
    <xf numFmtId="165" fontId="15" fillId="0" borderId="1" xfId="0" applyNumberFormat="1" applyFont="1" applyBorder="1"/>
    <xf numFmtId="0" fontId="2" fillId="0" borderId="1" xfId="0" applyFont="1" applyBorder="1" applyAlignment="1">
      <alignment horizontal="justify" vertical="top"/>
    </xf>
    <xf numFmtId="0" fontId="13" fillId="0" borderId="0" xfId="0" applyFont="1" applyFill="1" applyAlignment="1">
      <alignment vertical="top"/>
    </xf>
    <xf numFmtId="169" fontId="16" fillId="0" borderId="0" xfId="0" applyNumberFormat="1" applyFont="1" applyFill="1" applyAlignment="1">
      <alignment horizontal="right" vertical="center"/>
    </xf>
    <xf numFmtId="0" fontId="13" fillId="0" borderId="0" xfId="0" applyFont="1" applyFill="1" applyAlignment="1">
      <alignment horizontal="right" vertical="center"/>
    </xf>
    <xf numFmtId="0" fontId="13" fillId="0" borderId="0" xfId="0" applyFont="1" applyFill="1" applyAlignment="1">
      <alignment horizontal="justify" vertical="top"/>
    </xf>
    <xf numFmtId="9" fontId="16" fillId="0" borderId="0" xfId="0" applyNumberFormat="1" applyFont="1" applyFill="1" applyAlignment="1">
      <alignment vertical="top"/>
    </xf>
    <xf numFmtId="0" fontId="16" fillId="0" borderId="0" xfId="0" applyFont="1" applyFill="1" applyAlignment="1">
      <alignment horizontal="right" vertical="center"/>
    </xf>
    <xf numFmtId="9" fontId="16" fillId="0" borderId="0" xfId="0" applyNumberFormat="1" applyFont="1" applyFill="1" applyAlignment="1">
      <alignment horizontal="right" vertical="top"/>
    </xf>
    <xf numFmtId="0" fontId="16" fillId="0" borderId="0" xfId="0" applyFont="1" applyFill="1" applyAlignment="1">
      <alignment horizontal="right" vertical="top"/>
    </xf>
    <xf numFmtId="0" fontId="13" fillId="0" borderId="0" xfId="0" applyFont="1" applyFill="1" applyAlignment="1">
      <alignment horizontal="right" vertical="top"/>
    </xf>
    <xf numFmtId="169" fontId="13" fillId="0" borderId="0" xfId="0" applyNumberFormat="1" applyFont="1" applyFill="1" applyAlignment="1">
      <alignment horizontal="right"/>
    </xf>
    <xf numFmtId="169" fontId="13" fillId="0" borderId="0" xfId="0" applyNumberFormat="1" applyFont="1" applyFill="1" applyAlignment="1">
      <alignment horizontal="right" vertical="center"/>
    </xf>
    <xf numFmtId="168" fontId="13" fillId="0" borderId="0" xfId="0" applyNumberFormat="1" applyFont="1" applyFill="1" applyAlignment="1">
      <alignment horizontal="right" vertical="center"/>
    </xf>
    <xf numFmtId="168" fontId="13" fillId="0" borderId="0" xfId="0" applyNumberFormat="1" applyFont="1" applyFill="1" applyAlignment="1">
      <alignment vertical="top"/>
    </xf>
    <xf numFmtId="168" fontId="13" fillId="0" borderId="0" xfId="0" applyNumberFormat="1" applyFont="1" applyFill="1" applyAlignment="1">
      <alignment horizontal="justify" vertical="top"/>
    </xf>
    <xf numFmtId="170" fontId="13" fillId="0" borderId="0" xfId="0" applyNumberFormat="1" applyFont="1" applyFill="1" applyAlignment="1">
      <alignment horizontal="right" vertical="center"/>
    </xf>
    <xf numFmtId="0" fontId="17" fillId="0" borderId="0" xfId="0" applyFont="1" applyFill="1" applyAlignment="1">
      <alignment horizontal="right" vertical="top"/>
    </xf>
    <xf numFmtId="169" fontId="17" fillId="0" borderId="0" xfId="0" applyNumberFormat="1" applyFont="1" applyFill="1" applyAlignment="1">
      <alignment horizontal="right" vertical="center"/>
    </xf>
    <xf numFmtId="0" fontId="2" fillId="4" borderId="3" xfId="0" applyFont="1" applyFill="1" applyBorder="1" applyAlignment="1">
      <alignment horizontal="justify" vertical="top" wrapText="1"/>
    </xf>
    <xf numFmtId="0" fontId="10" fillId="0" borderId="0" xfId="0" applyFont="1" applyAlignment="1">
      <alignment horizontal="center" vertical="center"/>
    </xf>
    <xf numFmtId="49"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49" fontId="10" fillId="2" borderId="1" xfId="0" applyNumberFormat="1" applyFont="1" applyFill="1" applyBorder="1" applyAlignment="1" applyProtection="1">
      <alignment horizontal="center" vertical="center"/>
      <protection locked="0"/>
    </xf>
    <xf numFmtId="49" fontId="10" fillId="2" borderId="5"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1" fontId="10" fillId="3" borderId="5"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wrapText="1"/>
    </xf>
    <xf numFmtId="1" fontId="10" fillId="6" borderId="5"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1" fontId="10" fillId="6" borderId="7"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2" borderId="5" xfId="0" applyNumberFormat="1" applyFont="1" applyFill="1" applyBorder="1" applyAlignment="1" applyProtection="1">
      <alignment horizontal="center" vertical="center" wrapText="1"/>
      <protection locked="0"/>
    </xf>
    <xf numFmtId="4" fontId="10" fillId="2" borderId="6" xfId="0" applyNumberFormat="1" applyFont="1" applyFill="1" applyBorder="1" applyAlignment="1" applyProtection="1">
      <alignment horizontal="center" vertical="center" wrapText="1"/>
      <protection locked="0"/>
    </xf>
    <xf numFmtId="4" fontId="10" fillId="2" borderId="7" xfId="0" applyNumberFormat="1" applyFont="1" applyFill="1" applyBorder="1" applyAlignment="1" applyProtection="1">
      <alignment horizontal="center" vertical="center" wrapText="1"/>
      <protection locked="0"/>
    </xf>
    <xf numFmtId="4" fontId="10" fillId="2" borderId="1" xfId="0" applyNumberFormat="1" applyFont="1" applyFill="1" applyBorder="1" applyAlignment="1" applyProtection="1">
      <alignment horizontal="center" vertical="center"/>
      <protection locked="0"/>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165" fontId="6" fillId="0" borderId="0" xfId="0" applyNumberFormat="1" applyFont="1" applyFill="1" applyAlignment="1">
      <alignment horizontal="right" vertical="center"/>
    </xf>
    <xf numFmtId="0" fontId="6" fillId="0" borderId="0" xfId="0" applyFont="1" applyFill="1" applyAlignment="1">
      <alignment horizontal="right" vertical="center"/>
    </xf>
  </cellXfs>
  <cellStyles count="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9" Type="http://schemas.openxmlformats.org/officeDocument/2006/relationships/revisionLog" Target="revisionLog75.xml"/><Relationship Id="rId303" Type="http://schemas.openxmlformats.org/officeDocument/2006/relationships/revisionLog" Target="revisionLog79.xml"/><Relationship Id="rId324" Type="http://schemas.openxmlformats.org/officeDocument/2006/relationships/revisionLog" Target="revisionLog100.xml"/><Relationship Id="rId345" Type="http://schemas.openxmlformats.org/officeDocument/2006/relationships/revisionLog" Target="revisionLog121.xml"/><Relationship Id="rId366" Type="http://schemas.openxmlformats.org/officeDocument/2006/relationships/revisionLog" Target="revisionLog142.xml"/><Relationship Id="rId387" Type="http://schemas.openxmlformats.org/officeDocument/2006/relationships/revisionLog" Target="revisionLog163.xml"/><Relationship Id="rId226" Type="http://schemas.openxmlformats.org/officeDocument/2006/relationships/revisionLog" Target="revisionLog2.xml"/><Relationship Id="rId247" Type="http://schemas.openxmlformats.org/officeDocument/2006/relationships/revisionLog" Target="revisionLog23.xml"/><Relationship Id="rId412" Type="http://schemas.openxmlformats.org/officeDocument/2006/relationships/revisionLog" Target="revisionLog188.xml"/><Relationship Id="rId433" Type="http://schemas.openxmlformats.org/officeDocument/2006/relationships/revisionLog" Target="revisionLog209.xml"/><Relationship Id="rId268" Type="http://schemas.openxmlformats.org/officeDocument/2006/relationships/revisionLog" Target="revisionLog44.xml"/><Relationship Id="rId289" Type="http://schemas.openxmlformats.org/officeDocument/2006/relationships/revisionLog" Target="revisionLog65.xml"/><Relationship Id="rId314" Type="http://schemas.openxmlformats.org/officeDocument/2006/relationships/revisionLog" Target="revisionLog90.xml"/><Relationship Id="rId335" Type="http://schemas.openxmlformats.org/officeDocument/2006/relationships/revisionLog" Target="revisionLog111.xml"/><Relationship Id="rId356" Type="http://schemas.openxmlformats.org/officeDocument/2006/relationships/revisionLog" Target="revisionLog132.xml"/><Relationship Id="rId377" Type="http://schemas.openxmlformats.org/officeDocument/2006/relationships/revisionLog" Target="revisionLog153.xml"/><Relationship Id="rId398" Type="http://schemas.openxmlformats.org/officeDocument/2006/relationships/revisionLog" Target="revisionLog174.xml"/><Relationship Id="rId237" Type="http://schemas.openxmlformats.org/officeDocument/2006/relationships/revisionLog" Target="revisionLog13.xml"/><Relationship Id="rId402" Type="http://schemas.openxmlformats.org/officeDocument/2006/relationships/revisionLog" Target="revisionLog178.xml"/><Relationship Id="rId423" Type="http://schemas.openxmlformats.org/officeDocument/2006/relationships/revisionLog" Target="revisionLog199.xml"/><Relationship Id="rId232" Type="http://schemas.openxmlformats.org/officeDocument/2006/relationships/revisionLog" Target="revisionLog8.xml"/><Relationship Id="rId253" Type="http://schemas.openxmlformats.org/officeDocument/2006/relationships/revisionLog" Target="revisionLog29.xml"/><Relationship Id="rId258" Type="http://schemas.openxmlformats.org/officeDocument/2006/relationships/revisionLog" Target="revisionLog34.xml"/><Relationship Id="rId274" Type="http://schemas.openxmlformats.org/officeDocument/2006/relationships/revisionLog" Target="revisionLog50.xml"/><Relationship Id="rId279" Type="http://schemas.openxmlformats.org/officeDocument/2006/relationships/revisionLog" Target="revisionLog55.xml"/><Relationship Id="rId295" Type="http://schemas.openxmlformats.org/officeDocument/2006/relationships/revisionLog" Target="revisionLog71.xml"/><Relationship Id="rId309" Type="http://schemas.openxmlformats.org/officeDocument/2006/relationships/revisionLog" Target="revisionLog85.xml"/><Relationship Id="rId444" Type="http://schemas.openxmlformats.org/officeDocument/2006/relationships/revisionLog" Target="revisionLog220.xml"/><Relationship Id="rId290" Type="http://schemas.openxmlformats.org/officeDocument/2006/relationships/revisionLog" Target="revisionLog66.xml"/><Relationship Id="rId304" Type="http://schemas.openxmlformats.org/officeDocument/2006/relationships/revisionLog" Target="revisionLog80.xml"/><Relationship Id="rId320" Type="http://schemas.openxmlformats.org/officeDocument/2006/relationships/revisionLog" Target="revisionLog96.xml"/><Relationship Id="rId325" Type="http://schemas.openxmlformats.org/officeDocument/2006/relationships/revisionLog" Target="revisionLog101.xml"/><Relationship Id="rId346" Type="http://schemas.openxmlformats.org/officeDocument/2006/relationships/revisionLog" Target="revisionLog122.xml"/><Relationship Id="rId367" Type="http://schemas.openxmlformats.org/officeDocument/2006/relationships/revisionLog" Target="revisionLog143.xml"/><Relationship Id="rId388" Type="http://schemas.openxmlformats.org/officeDocument/2006/relationships/revisionLog" Target="revisionLog164.xml"/><Relationship Id="rId227" Type="http://schemas.openxmlformats.org/officeDocument/2006/relationships/revisionLog" Target="revisionLog3.xml"/><Relationship Id="rId341" Type="http://schemas.openxmlformats.org/officeDocument/2006/relationships/revisionLog" Target="revisionLog117.xml"/><Relationship Id="rId362" Type="http://schemas.openxmlformats.org/officeDocument/2006/relationships/revisionLog" Target="revisionLog138.xml"/><Relationship Id="rId383" Type="http://schemas.openxmlformats.org/officeDocument/2006/relationships/revisionLog" Target="revisionLog159.xml"/><Relationship Id="rId413" Type="http://schemas.openxmlformats.org/officeDocument/2006/relationships/revisionLog" Target="revisionLog189.xml"/><Relationship Id="rId418" Type="http://schemas.openxmlformats.org/officeDocument/2006/relationships/revisionLog" Target="revisionLog194.xml"/><Relationship Id="rId439" Type="http://schemas.openxmlformats.org/officeDocument/2006/relationships/revisionLog" Target="revisionLog215.xml"/><Relationship Id="rId243" Type="http://schemas.openxmlformats.org/officeDocument/2006/relationships/revisionLog" Target="revisionLog19.xml"/><Relationship Id="rId248" Type="http://schemas.openxmlformats.org/officeDocument/2006/relationships/revisionLog" Target="revisionLog24.xml"/><Relationship Id="rId264" Type="http://schemas.openxmlformats.org/officeDocument/2006/relationships/revisionLog" Target="revisionLog40.xml"/><Relationship Id="rId269" Type="http://schemas.openxmlformats.org/officeDocument/2006/relationships/revisionLog" Target="revisionLog45.xml"/><Relationship Id="rId285" Type="http://schemas.openxmlformats.org/officeDocument/2006/relationships/revisionLog" Target="revisionLog61.xml"/><Relationship Id="rId434" Type="http://schemas.openxmlformats.org/officeDocument/2006/relationships/revisionLog" Target="revisionLog210.xml"/><Relationship Id="rId280" Type="http://schemas.openxmlformats.org/officeDocument/2006/relationships/revisionLog" Target="revisionLog56.xml"/><Relationship Id="rId310" Type="http://schemas.openxmlformats.org/officeDocument/2006/relationships/revisionLog" Target="revisionLog86.xml"/><Relationship Id="rId315" Type="http://schemas.openxmlformats.org/officeDocument/2006/relationships/revisionLog" Target="revisionLog91.xml"/><Relationship Id="rId336" Type="http://schemas.openxmlformats.org/officeDocument/2006/relationships/revisionLog" Target="revisionLog112.xml"/><Relationship Id="rId357" Type="http://schemas.openxmlformats.org/officeDocument/2006/relationships/revisionLog" Target="revisionLog133.xml"/><Relationship Id="rId331" Type="http://schemas.openxmlformats.org/officeDocument/2006/relationships/revisionLog" Target="revisionLog107.xml"/><Relationship Id="rId352" Type="http://schemas.openxmlformats.org/officeDocument/2006/relationships/revisionLog" Target="revisionLog128.xml"/><Relationship Id="rId373" Type="http://schemas.openxmlformats.org/officeDocument/2006/relationships/revisionLog" Target="revisionLog149.xml"/><Relationship Id="rId378" Type="http://schemas.openxmlformats.org/officeDocument/2006/relationships/revisionLog" Target="revisionLog154.xml"/><Relationship Id="rId394" Type="http://schemas.openxmlformats.org/officeDocument/2006/relationships/revisionLog" Target="revisionLog170.xml"/><Relationship Id="rId399" Type="http://schemas.openxmlformats.org/officeDocument/2006/relationships/revisionLog" Target="revisionLog175.xml"/><Relationship Id="rId403" Type="http://schemas.openxmlformats.org/officeDocument/2006/relationships/revisionLog" Target="revisionLog179.xml"/><Relationship Id="rId408" Type="http://schemas.openxmlformats.org/officeDocument/2006/relationships/revisionLog" Target="revisionLog184.xml"/><Relationship Id="rId429" Type="http://schemas.openxmlformats.org/officeDocument/2006/relationships/revisionLog" Target="revisionLog205.xml"/><Relationship Id="rId233" Type="http://schemas.openxmlformats.org/officeDocument/2006/relationships/revisionLog" Target="revisionLog9.xml"/><Relationship Id="rId238" Type="http://schemas.openxmlformats.org/officeDocument/2006/relationships/revisionLog" Target="revisionLog14.xml"/><Relationship Id="rId254" Type="http://schemas.openxmlformats.org/officeDocument/2006/relationships/revisionLog" Target="revisionLog30.xml"/><Relationship Id="rId259" Type="http://schemas.openxmlformats.org/officeDocument/2006/relationships/revisionLog" Target="revisionLog35.xml"/><Relationship Id="rId424" Type="http://schemas.openxmlformats.org/officeDocument/2006/relationships/revisionLog" Target="revisionLog200.xml"/><Relationship Id="rId440" Type="http://schemas.openxmlformats.org/officeDocument/2006/relationships/revisionLog" Target="revisionLog216.xml"/><Relationship Id="rId445" Type="http://schemas.openxmlformats.org/officeDocument/2006/relationships/revisionLog" Target="revisionLog221.xml"/><Relationship Id="rId270" Type="http://schemas.openxmlformats.org/officeDocument/2006/relationships/revisionLog" Target="revisionLog46.xml"/><Relationship Id="rId275" Type="http://schemas.openxmlformats.org/officeDocument/2006/relationships/revisionLog" Target="revisionLog51.xml"/><Relationship Id="rId291" Type="http://schemas.openxmlformats.org/officeDocument/2006/relationships/revisionLog" Target="revisionLog67.xml"/><Relationship Id="rId296" Type="http://schemas.openxmlformats.org/officeDocument/2006/relationships/revisionLog" Target="revisionLog72.xml"/><Relationship Id="rId300" Type="http://schemas.openxmlformats.org/officeDocument/2006/relationships/revisionLog" Target="revisionLog76.xml"/><Relationship Id="rId305" Type="http://schemas.openxmlformats.org/officeDocument/2006/relationships/revisionLog" Target="revisionLog81.xml"/><Relationship Id="rId326" Type="http://schemas.openxmlformats.org/officeDocument/2006/relationships/revisionLog" Target="revisionLog102.xml"/><Relationship Id="rId347" Type="http://schemas.openxmlformats.org/officeDocument/2006/relationships/revisionLog" Target="revisionLog123.xml"/><Relationship Id="rId321" Type="http://schemas.openxmlformats.org/officeDocument/2006/relationships/revisionLog" Target="revisionLog97.xml"/><Relationship Id="rId342" Type="http://schemas.openxmlformats.org/officeDocument/2006/relationships/revisionLog" Target="revisionLog118.xml"/><Relationship Id="rId363" Type="http://schemas.openxmlformats.org/officeDocument/2006/relationships/revisionLog" Target="revisionLog139.xml"/><Relationship Id="rId368" Type="http://schemas.openxmlformats.org/officeDocument/2006/relationships/revisionLog" Target="revisionLog144.xml"/><Relationship Id="rId384" Type="http://schemas.openxmlformats.org/officeDocument/2006/relationships/revisionLog" Target="revisionLog160.xml"/><Relationship Id="rId389" Type="http://schemas.openxmlformats.org/officeDocument/2006/relationships/revisionLog" Target="revisionLog165.xml"/><Relationship Id="rId419" Type="http://schemas.openxmlformats.org/officeDocument/2006/relationships/revisionLog" Target="revisionLog195.xml"/><Relationship Id="rId228" Type="http://schemas.openxmlformats.org/officeDocument/2006/relationships/revisionLog" Target="revisionLog4.xml"/><Relationship Id="rId244" Type="http://schemas.openxmlformats.org/officeDocument/2006/relationships/revisionLog" Target="revisionLog20.xml"/><Relationship Id="rId249" Type="http://schemas.openxmlformats.org/officeDocument/2006/relationships/revisionLog" Target="revisionLog25.xml"/><Relationship Id="rId414" Type="http://schemas.openxmlformats.org/officeDocument/2006/relationships/revisionLog" Target="revisionLog190.xml"/><Relationship Id="rId430" Type="http://schemas.openxmlformats.org/officeDocument/2006/relationships/revisionLog" Target="revisionLog206.xml"/><Relationship Id="rId435" Type="http://schemas.openxmlformats.org/officeDocument/2006/relationships/revisionLog" Target="revisionLog211.xml"/><Relationship Id="rId260" Type="http://schemas.openxmlformats.org/officeDocument/2006/relationships/revisionLog" Target="revisionLog36.xml"/><Relationship Id="rId265" Type="http://schemas.openxmlformats.org/officeDocument/2006/relationships/revisionLog" Target="revisionLog41.xml"/><Relationship Id="rId281" Type="http://schemas.openxmlformats.org/officeDocument/2006/relationships/revisionLog" Target="revisionLog57.xml"/><Relationship Id="rId286" Type="http://schemas.openxmlformats.org/officeDocument/2006/relationships/revisionLog" Target="revisionLog62.xml"/><Relationship Id="rId316" Type="http://schemas.openxmlformats.org/officeDocument/2006/relationships/revisionLog" Target="revisionLog92.xml"/><Relationship Id="rId337" Type="http://schemas.openxmlformats.org/officeDocument/2006/relationships/revisionLog" Target="revisionLog113.xml"/><Relationship Id="rId311" Type="http://schemas.openxmlformats.org/officeDocument/2006/relationships/revisionLog" Target="revisionLog87.xml"/><Relationship Id="rId332" Type="http://schemas.openxmlformats.org/officeDocument/2006/relationships/revisionLog" Target="revisionLog108.xml"/><Relationship Id="rId353" Type="http://schemas.openxmlformats.org/officeDocument/2006/relationships/revisionLog" Target="revisionLog129.xml"/><Relationship Id="rId358" Type="http://schemas.openxmlformats.org/officeDocument/2006/relationships/revisionLog" Target="revisionLog134.xml"/><Relationship Id="rId374" Type="http://schemas.openxmlformats.org/officeDocument/2006/relationships/revisionLog" Target="revisionLog150.xml"/><Relationship Id="rId379" Type="http://schemas.openxmlformats.org/officeDocument/2006/relationships/revisionLog" Target="revisionLog155.xml"/><Relationship Id="rId395" Type="http://schemas.openxmlformats.org/officeDocument/2006/relationships/revisionLog" Target="revisionLog171.xml"/><Relationship Id="rId409" Type="http://schemas.openxmlformats.org/officeDocument/2006/relationships/revisionLog" Target="revisionLog185.xml"/><Relationship Id="rId234" Type="http://schemas.openxmlformats.org/officeDocument/2006/relationships/revisionLog" Target="revisionLog10.xml"/><Relationship Id="rId239" Type="http://schemas.openxmlformats.org/officeDocument/2006/relationships/revisionLog" Target="revisionLog15.xml"/><Relationship Id="rId390" Type="http://schemas.openxmlformats.org/officeDocument/2006/relationships/revisionLog" Target="revisionLog166.xml"/><Relationship Id="rId404" Type="http://schemas.openxmlformats.org/officeDocument/2006/relationships/revisionLog" Target="revisionLog180.xml"/><Relationship Id="rId420" Type="http://schemas.openxmlformats.org/officeDocument/2006/relationships/revisionLog" Target="revisionLog196.xml"/><Relationship Id="rId425" Type="http://schemas.openxmlformats.org/officeDocument/2006/relationships/revisionLog" Target="revisionLog201.xml"/><Relationship Id="rId446" Type="http://schemas.openxmlformats.org/officeDocument/2006/relationships/revisionLog" Target="revisionLog222.xml"/><Relationship Id="rId250" Type="http://schemas.openxmlformats.org/officeDocument/2006/relationships/revisionLog" Target="revisionLog26.xml"/><Relationship Id="rId255" Type="http://schemas.openxmlformats.org/officeDocument/2006/relationships/revisionLog" Target="revisionLog31.xml"/><Relationship Id="rId271" Type="http://schemas.openxmlformats.org/officeDocument/2006/relationships/revisionLog" Target="revisionLog47.xml"/><Relationship Id="rId276" Type="http://schemas.openxmlformats.org/officeDocument/2006/relationships/revisionLog" Target="revisionLog52.xml"/><Relationship Id="rId292" Type="http://schemas.openxmlformats.org/officeDocument/2006/relationships/revisionLog" Target="revisionLog68.xml"/><Relationship Id="rId297" Type="http://schemas.openxmlformats.org/officeDocument/2006/relationships/revisionLog" Target="revisionLog73.xml"/><Relationship Id="rId306" Type="http://schemas.openxmlformats.org/officeDocument/2006/relationships/revisionLog" Target="revisionLog82.xml"/><Relationship Id="rId441" Type="http://schemas.openxmlformats.org/officeDocument/2006/relationships/revisionLog" Target="revisionLog217.xml"/><Relationship Id="rId301" Type="http://schemas.openxmlformats.org/officeDocument/2006/relationships/revisionLog" Target="revisionLog77.xml"/><Relationship Id="rId322" Type="http://schemas.openxmlformats.org/officeDocument/2006/relationships/revisionLog" Target="revisionLog98.xml"/><Relationship Id="rId327" Type="http://schemas.openxmlformats.org/officeDocument/2006/relationships/revisionLog" Target="revisionLog103.xml"/><Relationship Id="rId343" Type="http://schemas.openxmlformats.org/officeDocument/2006/relationships/revisionLog" Target="revisionLog119.xml"/><Relationship Id="rId348" Type="http://schemas.openxmlformats.org/officeDocument/2006/relationships/revisionLog" Target="revisionLog124.xml"/><Relationship Id="rId364" Type="http://schemas.openxmlformats.org/officeDocument/2006/relationships/revisionLog" Target="revisionLog140.xml"/><Relationship Id="rId369" Type="http://schemas.openxmlformats.org/officeDocument/2006/relationships/revisionLog" Target="revisionLog145.xml"/><Relationship Id="rId229" Type="http://schemas.openxmlformats.org/officeDocument/2006/relationships/revisionLog" Target="revisionLog5.xml"/><Relationship Id="rId380" Type="http://schemas.openxmlformats.org/officeDocument/2006/relationships/revisionLog" Target="revisionLog156.xml"/><Relationship Id="rId385" Type="http://schemas.openxmlformats.org/officeDocument/2006/relationships/revisionLog" Target="revisionLog161.xml"/><Relationship Id="rId415" Type="http://schemas.openxmlformats.org/officeDocument/2006/relationships/revisionLog" Target="revisionLog191.xml"/><Relationship Id="rId436" Type="http://schemas.openxmlformats.org/officeDocument/2006/relationships/revisionLog" Target="revisionLog212.xml"/><Relationship Id="rId224" Type="http://schemas.openxmlformats.org/officeDocument/2006/relationships/revisionLog" Target="revisionLog224.xml"/><Relationship Id="rId240" Type="http://schemas.openxmlformats.org/officeDocument/2006/relationships/revisionLog" Target="revisionLog16.xml"/><Relationship Id="rId245" Type="http://schemas.openxmlformats.org/officeDocument/2006/relationships/revisionLog" Target="revisionLog21.xml"/><Relationship Id="rId261" Type="http://schemas.openxmlformats.org/officeDocument/2006/relationships/revisionLog" Target="revisionLog37.xml"/><Relationship Id="rId266" Type="http://schemas.openxmlformats.org/officeDocument/2006/relationships/revisionLog" Target="revisionLog42.xml"/><Relationship Id="rId287" Type="http://schemas.openxmlformats.org/officeDocument/2006/relationships/revisionLog" Target="revisionLog63.xml"/><Relationship Id="rId410" Type="http://schemas.openxmlformats.org/officeDocument/2006/relationships/revisionLog" Target="revisionLog186.xml"/><Relationship Id="rId431" Type="http://schemas.openxmlformats.org/officeDocument/2006/relationships/revisionLog" Target="revisionLog207.xml"/><Relationship Id="rId282" Type="http://schemas.openxmlformats.org/officeDocument/2006/relationships/revisionLog" Target="revisionLog58.xml"/><Relationship Id="rId312" Type="http://schemas.openxmlformats.org/officeDocument/2006/relationships/revisionLog" Target="revisionLog88.xml"/><Relationship Id="rId317" Type="http://schemas.openxmlformats.org/officeDocument/2006/relationships/revisionLog" Target="revisionLog93.xml"/><Relationship Id="rId333" Type="http://schemas.openxmlformats.org/officeDocument/2006/relationships/revisionLog" Target="revisionLog109.xml"/><Relationship Id="rId338" Type="http://schemas.openxmlformats.org/officeDocument/2006/relationships/revisionLog" Target="revisionLog114.xml"/><Relationship Id="rId354" Type="http://schemas.openxmlformats.org/officeDocument/2006/relationships/revisionLog" Target="revisionLog130.xml"/><Relationship Id="rId359" Type="http://schemas.openxmlformats.org/officeDocument/2006/relationships/revisionLog" Target="revisionLog135.xml"/><Relationship Id="rId370" Type="http://schemas.openxmlformats.org/officeDocument/2006/relationships/revisionLog" Target="revisionLog146.xml"/><Relationship Id="rId375" Type="http://schemas.openxmlformats.org/officeDocument/2006/relationships/revisionLog" Target="revisionLog151.xml"/><Relationship Id="rId391" Type="http://schemas.openxmlformats.org/officeDocument/2006/relationships/revisionLog" Target="revisionLog167.xml"/><Relationship Id="rId396" Type="http://schemas.openxmlformats.org/officeDocument/2006/relationships/revisionLog" Target="revisionLog172.xml"/><Relationship Id="rId405" Type="http://schemas.openxmlformats.org/officeDocument/2006/relationships/revisionLog" Target="revisionLog181.xml"/><Relationship Id="rId426" Type="http://schemas.openxmlformats.org/officeDocument/2006/relationships/revisionLog" Target="revisionLog202.xml"/><Relationship Id="rId447" Type="http://schemas.openxmlformats.org/officeDocument/2006/relationships/revisionLog" Target="revisionLog223.xml"/><Relationship Id="rId230" Type="http://schemas.openxmlformats.org/officeDocument/2006/relationships/revisionLog" Target="revisionLog6.xml"/><Relationship Id="rId235" Type="http://schemas.openxmlformats.org/officeDocument/2006/relationships/revisionLog" Target="revisionLog11.xml"/><Relationship Id="rId251" Type="http://schemas.openxmlformats.org/officeDocument/2006/relationships/revisionLog" Target="revisionLog27.xml"/><Relationship Id="rId256" Type="http://schemas.openxmlformats.org/officeDocument/2006/relationships/revisionLog" Target="revisionLog32.xml"/><Relationship Id="rId277" Type="http://schemas.openxmlformats.org/officeDocument/2006/relationships/revisionLog" Target="revisionLog53.xml"/><Relationship Id="rId298" Type="http://schemas.openxmlformats.org/officeDocument/2006/relationships/revisionLog" Target="revisionLog74.xml"/><Relationship Id="rId400" Type="http://schemas.openxmlformats.org/officeDocument/2006/relationships/revisionLog" Target="revisionLog176.xml"/><Relationship Id="rId421" Type="http://schemas.openxmlformats.org/officeDocument/2006/relationships/revisionLog" Target="revisionLog197.xml"/><Relationship Id="rId442" Type="http://schemas.openxmlformats.org/officeDocument/2006/relationships/revisionLog" Target="revisionLog218.xml"/><Relationship Id="rId272" Type="http://schemas.openxmlformats.org/officeDocument/2006/relationships/revisionLog" Target="revisionLog48.xml"/><Relationship Id="rId293" Type="http://schemas.openxmlformats.org/officeDocument/2006/relationships/revisionLog" Target="revisionLog69.xml"/><Relationship Id="rId302" Type="http://schemas.openxmlformats.org/officeDocument/2006/relationships/revisionLog" Target="revisionLog78.xml"/><Relationship Id="rId307" Type="http://schemas.openxmlformats.org/officeDocument/2006/relationships/revisionLog" Target="revisionLog83.xml"/><Relationship Id="rId323" Type="http://schemas.openxmlformats.org/officeDocument/2006/relationships/revisionLog" Target="revisionLog99.xml"/><Relationship Id="rId328" Type="http://schemas.openxmlformats.org/officeDocument/2006/relationships/revisionLog" Target="revisionLog104.xml"/><Relationship Id="rId344" Type="http://schemas.openxmlformats.org/officeDocument/2006/relationships/revisionLog" Target="revisionLog120.xml"/><Relationship Id="rId349" Type="http://schemas.openxmlformats.org/officeDocument/2006/relationships/revisionLog" Target="revisionLog125.xml"/><Relationship Id="rId360" Type="http://schemas.openxmlformats.org/officeDocument/2006/relationships/revisionLog" Target="revisionLog136.xml"/><Relationship Id="rId365" Type="http://schemas.openxmlformats.org/officeDocument/2006/relationships/revisionLog" Target="revisionLog141.xml"/><Relationship Id="rId381" Type="http://schemas.openxmlformats.org/officeDocument/2006/relationships/revisionLog" Target="revisionLog157.xml"/><Relationship Id="rId386" Type="http://schemas.openxmlformats.org/officeDocument/2006/relationships/revisionLog" Target="revisionLog162.xml"/><Relationship Id="rId416" Type="http://schemas.openxmlformats.org/officeDocument/2006/relationships/revisionLog" Target="revisionLog192.xml"/><Relationship Id="rId225" Type="http://schemas.openxmlformats.org/officeDocument/2006/relationships/revisionLog" Target="revisionLog1.xml"/><Relationship Id="rId241" Type="http://schemas.openxmlformats.org/officeDocument/2006/relationships/revisionLog" Target="revisionLog17.xml"/><Relationship Id="rId246" Type="http://schemas.openxmlformats.org/officeDocument/2006/relationships/revisionLog" Target="revisionLog22.xml"/><Relationship Id="rId267" Type="http://schemas.openxmlformats.org/officeDocument/2006/relationships/revisionLog" Target="revisionLog43.xml"/><Relationship Id="rId288" Type="http://schemas.openxmlformats.org/officeDocument/2006/relationships/revisionLog" Target="revisionLog64.xml"/><Relationship Id="rId411" Type="http://schemas.openxmlformats.org/officeDocument/2006/relationships/revisionLog" Target="revisionLog187.xml"/><Relationship Id="rId432" Type="http://schemas.openxmlformats.org/officeDocument/2006/relationships/revisionLog" Target="revisionLog208.xml"/><Relationship Id="rId437" Type="http://schemas.openxmlformats.org/officeDocument/2006/relationships/revisionLog" Target="revisionLog213.xml"/><Relationship Id="rId262" Type="http://schemas.openxmlformats.org/officeDocument/2006/relationships/revisionLog" Target="revisionLog38.xml"/><Relationship Id="rId283" Type="http://schemas.openxmlformats.org/officeDocument/2006/relationships/revisionLog" Target="revisionLog59.xml"/><Relationship Id="rId313" Type="http://schemas.openxmlformats.org/officeDocument/2006/relationships/revisionLog" Target="revisionLog89.xml"/><Relationship Id="rId318" Type="http://schemas.openxmlformats.org/officeDocument/2006/relationships/revisionLog" Target="revisionLog94.xml"/><Relationship Id="rId339" Type="http://schemas.openxmlformats.org/officeDocument/2006/relationships/revisionLog" Target="revisionLog115.xml"/><Relationship Id="rId334" Type="http://schemas.openxmlformats.org/officeDocument/2006/relationships/revisionLog" Target="revisionLog110.xml"/><Relationship Id="rId350" Type="http://schemas.openxmlformats.org/officeDocument/2006/relationships/revisionLog" Target="revisionLog126.xml"/><Relationship Id="rId355" Type="http://schemas.openxmlformats.org/officeDocument/2006/relationships/revisionLog" Target="revisionLog131.xml"/><Relationship Id="rId371" Type="http://schemas.openxmlformats.org/officeDocument/2006/relationships/revisionLog" Target="revisionLog147.xml"/><Relationship Id="rId376" Type="http://schemas.openxmlformats.org/officeDocument/2006/relationships/revisionLog" Target="revisionLog152.xml"/><Relationship Id="rId397" Type="http://schemas.openxmlformats.org/officeDocument/2006/relationships/revisionLog" Target="revisionLog173.xml"/><Relationship Id="rId406" Type="http://schemas.openxmlformats.org/officeDocument/2006/relationships/revisionLog" Target="revisionLog182.xml"/><Relationship Id="rId236" Type="http://schemas.openxmlformats.org/officeDocument/2006/relationships/revisionLog" Target="revisionLog12.xml"/><Relationship Id="rId257" Type="http://schemas.openxmlformats.org/officeDocument/2006/relationships/revisionLog" Target="revisionLog33.xml"/><Relationship Id="rId278" Type="http://schemas.openxmlformats.org/officeDocument/2006/relationships/revisionLog" Target="revisionLog54.xml"/><Relationship Id="rId392" Type="http://schemas.openxmlformats.org/officeDocument/2006/relationships/revisionLog" Target="revisionLog168.xml"/><Relationship Id="rId401" Type="http://schemas.openxmlformats.org/officeDocument/2006/relationships/revisionLog" Target="revisionLog177.xml"/><Relationship Id="rId422" Type="http://schemas.openxmlformats.org/officeDocument/2006/relationships/revisionLog" Target="revisionLog198.xml"/><Relationship Id="rId427" Type="http://schemas.openxmlformats.org/officeDocument/2006/relationships/revisionLog" Target="revisionLog203.xml"/><Relationship Id="rId443" Type="http://schemas.openxmlformats.org/officeDocument/2006/relationships/revisionLog" Target="revisionLog219.xml"/><Relationship Id="rId231" Type="http://schemas.openxmlformats.org/officeDocument/2006/relationships/revisionLog" Target="revisionLog7.xml"/><Relationship Id="rId252" Type="http://schemas.openxmlformats.org/officeDocument/2006/relationships/revisionLog" Target="revisionLog28.xml"/><Relationship Id="rId273" Type="http://schemas.openxmlformats.org/officeDocument/2006/relationships/revisionLog" Target="revisionLog49.xml"/><Relationship Id="rId294" Type="http://schemas.openxmlformats.org/officeDocument/2006/relationships/revisionLog" Target="revisionLog70.xml"/><Relationship Id="rId308" Type="http://schemas.openxmlformats.org/officeDocument/2006/relationships/revisionLog" Target="revisionLog84.xml"/><Relationship Id="rId329" Type="http://schemas.openxmlformats.org/officeDocument/2006/relationships/revisionLog" Target="revisionLog105.xml"/><Relationship Id="rId340" Type="http://schemas.openxmlformats.org/officeDocument/2006/relationships/revisionLog" Target="revisionLog116.xml"/><Relationship Id="rId361" Type="http://schemas.openxmlformats.org/officeDocument/2006/relationships/revisionLog" Target="revisionLog137.xml"/><Relationship Id="rId382" Type="http://schemas.openxmlformats.org/officeDocument/2006/relationships/revisionLog" Target="revisionLog158.xml"/><Relationship Id="rId417" Type="http://schemas.openxmlformats.org/officeDocument/2006/relationships/revisionLog" Target="revisionLog193.xml"/><Relationship Id="rId438" Type="http://schemas.openxmlformats.org/officeDocument/2006/relationships/revisionLog" Target="revisionLog214.xml"/><Relationship Id="rId242" Type="http://schemas.openxmlformats.org/officeDocument/2006/relationships/revisionLog" Target="revisionLog18.xml"/><Relationship Id="rId263" Type="http://schemas.openxmlformats.org/officeDocument/2006/relationships/revisionLog" Target="revisionLog39.xml"/><Relationship Id="rId284" Type="http://schemas.openxmlformats.org/officeDocument/2006/relationships/revisionLog" Target="revisionLog60.xml"/><Relationship Id="rId319" Type="http://schemas.openxmlformats.org/officeDocument/2006/relationships/revisionLog" Target="revisionLog95.xml"/><Relationship Id="rId330" Type="http://schemas.openxmlformats.org/officeDocument/2006/relationships/revisionLog" Target="revisionLog106.xml"/><Relationship Id="rId351" Type="http://schemas.openxmlformats.org/officeDocument/2006/relationships/revisionLog" Target="revisionLog127.xml"/><Relationship Id="rId372" Type="http://schemas.openxmlformats.org/officeDocument/2006/relationships/revisionLog" Target="revisionLog148.xml"/><Relationship Id="rId393" Type="http://schemas.openxmlformats.org/officeDocument/2006/relationships/revisionLog" Target="revisionLog169.xml"/><Relationship Id="rId407" Type="http://schemas.openxmlformats.org/officeDocument/2006/relationships/revisionLog" Target="revisionLog183.xml"/><Relationship Id="rId428" Type="http://schemas.openxmlformats.org/officeDocument/2006/relationships/revisionLog" Target="revisionLog20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7CA910E-B4AC-42F6-84CA-4D3C6F9F3D73}" diskRevisions="1" revisionId="5378" version="447">
  <header guid="{14419B5A-5427-4E27-ADF9-BFD508C420A1}" dateTime="2023-04-10T08:22:00" maxSheetId="2" userName="Саратова Ольга Сергеевна" r:id="rId224">
    <sheetIdMap count="1">
      <sheetId val="1"/>
    </sheetIdMap>
  </header>
  <header guid="{CFB99F31-3350-4F25-93C0-561BF3DC2823}" dateTime="2023-05-24T15:53:13" maxSheetId="2" userName="Саратова Ольга Сергеевна" r:id="rId225" minRId="2109">
    <sheetIdMap count="1">
      <sheetId val="1"/>
    </sheetIdMap>
  </header>
  <header guid="{F4D7A279-DBF5-44DA-BD64-5EE7E67115EB}" dateTime="2023-05-24T15:54:12" maxSheetId="2" userName="Шишкина Юлия Андреева" r:id="rId226" minRId="2113">
    <sheetIdMap count="1">
      <sheetId val="1"/>
    </sheetIdMap>
  </header>
  <header guid="{39473427-473D-4630-BE56-A6FDF9F560BA}" dateTime="2023-05-24T16:03:08" maxSheetId="2" userName="Саратова Ольга Сергеевна" r:id="rId227" minRId="2117">
    <sheetIdMap count="1">
      <sheetId val="1"/>
    </sheetIdMap>
  </header>
  <header guid="{9A92A687-B817-44B4-84A2-7A7308306A21}" dateTime="2023-05-24T16:04:32" maxSheetId="2" userName="Саратова Ольга Сергеевна" r:id="rId228" minRId="2118">
    <sheetIdMap count="1">
      <sheetId val="1"/>
    </sheetIdMap>
  </header>
  <header guid="{F1FC0A01-A429-437A-80B9-6E4BB81B1917}" dateTime="2023-05-24T16:15:11" maxSheetId="2" userName="Саратова Ольга Сергеевна" r:id="rId229" minRId="2122">
    <sheetIdMap count="1">
      <sheetId val="1"/>
    </sheetIdMap>
  </header>
  <header guid="{4D523691-3C9E-430B-B711-28C63FA359DE}" dateTime="2023-05-24T16:30:03" maxSheetId="2" userName="Саратова Ольга Сергеевна" r:id="rId230" minRId="2123" maxRId="2124">
    <sheetIdMap count="1">
      <sheetId val="1"/>
    </sheetIdMap>
  </header>
  <header guid="{6E3A4741-AB0A-4F8E-B7CD-E53F5B542652}" dateTime="2023-05-24T16:31:48" maxSheetId="2" userName="Саратова Ольга Сергеевна" r:id="rId231" minRId="2125">
    <sheetIdMap count="1">
      <sheetId val="1"/>
    </sheetIdMap>
  </header>
  <header guid="{A04DF601-4DA7-4049-B4BE-FAF71CA59A80}" dateTime="2024-03-27T15:05:51" maxSheetId="2" userName="Митина Екатерина Сергеевна" r:id="rId232" minRId="2126" maxRId="2135">
    <sheetIdMap count="1">
      <sheetId val="1"/>
    </sheetIdMap>
  </header>
  <header guid="{C02BA01D-1572-49D7-849C-30FE1131EA71}" dateTime="2024-03-27T15:06:24" maxSheetId="2" userName="Митина Екатерина Сергеевна" r:id="rId233" minRId="2139">
    <sheetIdMap count="1">
      <sheetId val="1"/>
    </sheetIdMap>
  </header>
  <header guid="{8D32B157-BD94-4C71-850C-92868CCBE045}" dateTime="2024-03-27T16:07:02" maxSheetId="2" userName="Митина Екатерина Сергеевна" r:id="rId234" minRId="2140" maxRId="2149">
    <sheetIdMap count="1">
      <sheetId val="1"/>
    </sheetIdMap>
  </header>
  <header guid="{BDE27DA4-95AE-44BF-8629-30FDE1C26F43}" dateTime="2024-03-27T17:08:26" maxSheetId="2" userName="Митина Екатерина Сергеевна" r:id="rId235" minRId="2150" maxRId="2213">
    <sheetIdMap count="1">
      <sheetId val="1"/>
    </sheetIdMap>
  </header>
  <header guid="{187D2687-7AEC-43CA-A216-005C992DB60D}" dateTime="2024-03-28T09:02:14" maxSheetId="2" userName="Митина Екатерина Сергеевна" r:id="rId236" minRId="2214" maxRId="2215">
    <sheetIdMap count="1">
      <sheetId val="1"/>
    </sheetIdMap>
  </header>
  <header guid="{AADE56AB-F05B-4E40-AB40-37319B96A388}" dateTime="2024-03-28T09:09:07" maxSheetId="2" userName="Митина Екатерина Сергеевна" r:id="rId237" minRId="2216" maxRId="2217">
    <sheetIdMap count="1">
      <sheetId val="1"/>
    </sheetIdMap>
  </header>
  <header guid="{227539C0-11E2-42DE-A052-BB4A2F575947}" dateTime="2024-03-28T09:22:47" maxSheetId="2" userName="Митина Екатерина Сергеевна" r:id="rId238" minRId="2218" maxRId="2221">
    <sheetIdMap count="1">
      <sheetId val="1"/>
    </sheetIdMap>
  </header>
  <header guid="{439E665D-3B37-4FE6-BE9D-72E30A2F0B15}" dateTime="2024-03-28T09:41:49" maxSheetId="2" userName="Митина Екатерина Сергеевна" r:id="rId239" minRId="2222">
    <sheetIdMap count="1">
      <sheetId val="1"/>
    </sheetIdMap>
  </header>
  <header guid="{5D62D617-3AB6-40EC-B5BB-01300B602494}" dateTime="2024-03-28T12:09:30" maxSheetId="2" userName="Митина Екатерина Сергеевна" r:id="rId240" minRId="2223" maxRId="2226">
    <sheetIdMap count="1">
      <sheetId val="1"/>
    </sheetIdMap>
  </header>
  <header guid="{0A453D3A-C0D7-4ADD-9183-3F309FC38813}" dateTime="2024-03-28T15:35:58" maxSheetId="2" userName="Митина Екатерина Сергеевна" r:id="rId241" minRId="2227" maxRId="2239">
    <sheetIdMap count="1">
      <sheetId val="1"/>
    </sheetIdMap>
  </header>
  <header guid="{07EDF6D7-CFB1-42AA-A168-D7855CA5DBE2}" dateTime="2024-03-28T15:36:28" maxSheetId="2" userName="Митина Екатерина Сергеевна" r:id="rId242" minRId="2240">
    <sheetIdMap count="1">
      <sheetId val="1"/>
    </sheetIdMap>
  </header>
  <header guid="{70867FCF-4407-44B0-9C80-BD097EBBF8E7}" dateTime="2024-03-28T15:37:07" maxSheetId="2" userName="Митина Екатерина Сергеевна" r:id="rId243" minRId="2241" maxRId="2245">
    <sheetIdMap count="1">
      <sheetId val="1"/>
    </sheetIdMap>
  </header>
  <header guid="{A8348956-82B7-4827-8C4D-1E7DBA45DC2B}" dateTime="2024-03-28T15:55:06" maxSheetId="2" userName="Митина Екатерина Сергеевна" r:id="rId244" minRId="2246" maxRId="2293">
    <sheetIdMap count="1">
      <sheetId val="1"/>
    </sheetIdMap>
  </header>
  <header guid="{55E697A0-02CF-4E9B-AEA8-76A4FD5A06D7}" dateTime="2024-03-28T15:56:44" maxSheetId="2" userName="Митина Екатерина Сергеевна" r:id="rId245" minRId="2294" maxRId="2305">
    <sheetIdMap count="1">
      <sheetId val="1"/>
    </sheetIdMap>
  </header>
  <header guid="{6ECA6BD5-3ABF-41A5-98EB-872157309C3C}" dateTime="2024-03-28T17:17:43" maxSheetId="2" userName="Митина Екатерина Сергеевна" r:id="rId246">
    <sheetIdMap count="1">
      <sheetId val="1"/>
    </sheetIdMap>
  </header>
  <header guid="{DE61B5C4-D688-439E-A327-BF5F569C2612}" dateTime="2024-03-29T12:03:41" maxSheetId="2" userName="Митина Екатерина Сергеевна" r:id="rId247" minRId="2306" maxRId="2324">
    <sheetIdMap count="1">
      <sheetId val="1"/>
    </sheetIdMap>
  </header>
  <header guid="{5F92F95B-1A5D-40D3-B656-C6964E050B76}" dateTime="2024-03-29T12:04:39" maxSheetId="2" userName="Митина Екатерина Сергеевна" r:id="rId248" minRId="2328">
    <sheetIdMap count="1">
      <sheetId val="1"/>
    </sheetIdMap>
  </header>
  <header guid="{A8738BB0-DFD0-4482-93D5-585958FD12F0}" dateTime="2024-03-29T12:07:50" maxSheetId="2" userName="Митина Екатерина Сергеевна" r:id="rId249" minRId="2329" maxRId="2331">
    <sheetIdMap count="1">
      <sheetId val="1"/>
    </sheetIdMap>
  </header>
  <header guid="{5B6A271C-5564-4BC4-BD2C-A65AF33E9100}" dateTime="2024-03-29T12:08:47" maxSheetId="2" userName="Митина Екатерина Сергеевна" r:id="rId250">
    <sheetIdMap count="1">
      <sheetId val="1"/>
    </sheetIdMap>
  </header>
  <header guid="{0D9E8769-463A-453A-8353-0848B94D2F46}" dateTime="2024-03-29T14:01:33" maxSheetId="2" userName="Митина Екатерина Сергеевна" r:id="rId251" minRId="2332" maxRId="2333">
    <sheetIdMap count="1">
      <sheetId val="1"/>
    </sheetIdMap>
  </header>
  <header guid="{35B72CB5-A4EF-42EA-9C19-9D568779BA24}" dateTime="2024-03-29T14:04:02" maxSheetId="2" userName="Митина Екатерина Сергеевна" r:id="rId252" minRId="2337" maxRId="2338">
    <sheetIdMap count="1">
      <sheetId val="1"/>
    </sheetIdMap>
  </header>
  <header guid="{C20492BD-D135-4503-A837-035B1554F2C8}" dateTime="2024-03-29T14:04:19" maxSheetId="2" userName="Митина Екатерина Сергеевна" r:id="rId253" minRId="2342">
    <sheetIdMap count="1">
      <sheetId val="1"/>
    </sheetIdMap>
  </header>
  <header guid="{F19F4455-3777-4F1B-A783-D51D55815047}" dateTime="2024-03-29T14:08:43" maxSheetId="2" userName="Митина Екатерина Сергеевна" r:id="rId254" minRId="2343" maxRId="2346">
    <sheetIdMap count="1">
      <sheetId val="1"/>
    </sheetIdMap>
  </header>
  <header guid="{566DFB87-8AC5-4426-AD21-E7E216155D6A}" dateTime="2024-03-29T17:10:21" maxSheetId="2" userName="Митина Екатерина Сергеевна" r:id="rId255" minRId="2350">
    <sheetIdMap count="1">
      <sheetId val="1"/>
    </sheetIdMap>
  </header>
  <header guid="{AF8129A2-3862-403C-86BB-FEFA29992311}" dateTime="2024-04-01T15:54:58" maxSheetId="2" userName="Митина Екатерина Сергеевна" r:id="rId256" minRId="2351" maxRId="2397">
    <sheetIdMap count="1">
      <sheetId val="1"/>
    </sheetIdMap>
  </header>
  <header guid="{8D7BD457-5488-4582-9C39-7779492C36CF}" dateTime="2024-04-01T15:55:15" maxSheetId="2" userName="Митина Екатерина Сергеевна" r:id="rId257" minRId="2398">
    <sheetIdMap count="1">
      <sheetId val="1"/>
    </sheetIdMap>
  </header>
  <header guid="{9EA53A75-B659-4084-9A4E-252F1362DFC6}" dateTime="2024-04-01T15:58:20" maxSheetId="2" userName="Митина Екатерина Сергеевна" r:id="rId258" minRId="2399" maxRId="2403">
    <sheetIdMap count="1">
      <sheetId val="1"/>
    </sheetIdMap>
  </header>
  <header guid="{97C03758-E153-467C-990C-63700751C3E8}" dateTime="2024-04-01T16:00:21" maxSheetId="2" userName="Митина Екатерина Сергеевна" r:id="rId259" minRId="2404" maxRId="2407">
    <sheetIdMap count="1">
      <sheetId val="1"/>
    </sheetIdMap>
  </header>
  <header guid="{66F7146E-38CB-4C58-A892-4749C9CD31A9}" dateTime="2024-04-01T16:19:55" maxSheetId="2" userName="Митина Екатерина Сергеевна" r:id="rId260" minRId="2408" maxRId="2413">
    <sheetIdMap count="1">
      <sheetId val="1"/>
    </sheetIdMap>
  </header>
  <header guid="{0301EB05-7A0E-431E-B927-C84D7104E1AB}" dateTime="2024-04-01T16:21:32" maxSheetId="2" userName="Митина Екатерина Сергеевна" r:id="rId261" minRId="2417">
    <sheetIdMap count="1">
      <sheetId val="1"/>
    </sheetIdMap>
  </header>
  <header guid="{76F9DC0E-72FE-4851-8743-CF9FB16D8DC5}" dateTime="2024-04-02T09:07:12" maxSheetId="2" userName="Митина Екатерина Сергеевна" r:id="rId262" minRId="2418">
    <sheetIdMap count="1">
      <sheetId val="1"/>
    </sheetIdMap>
  </header>
  <header guid="{C3A3D53D-BCBD-48E2-B638-4790F8E1F118}" dateTime="2024-04-02T14:13:52" maxSheetId="2" userName="Митина Екатерина Сергеевна" r:id="rId263" minRId="2422">
    <sheetIdMap count="1">
      <sheetId val="1"/>
    </sheetIdMap>
  </header>
  <header guid="{252AA190-8C1B-466C-BEA7-BA980AE9EDD4}" dateTime="2024-04-02T14:48:23" maxSheetId="2" userName="Митина Екатерина Сергеевна" r:id="rId264" minRId="2423">
    <sheetIdMap count="1">
      <sheetId val="1"/>
    </sheetIdMap>
  </header>
  <header guid="{73033E47-BA95-4C15-8161-786CB4189EF0}" dateTime="2024-04-10T15:58:01" maxSheetId="2" userName="Цёвка Елена Александровна" r:id="rId265" minRId="2427" maxRId="2499">
    <sheetIdMap count="1">
      <sheetId val="1"/>
    </sheetIdMap>
  </header>
  <header guid="{B80B405F-3D91-469C-9EE5-2AA7E3BD0AF9}" dateTime="2024-04-10T15:58:11" maxSheetId="2" userName="Митина Екатерина Сергеевна" r:id="rId266">
    <sheetIdMap count="1">
      <sheetId val="1"/>
    </sheetIdMap>
  </header>
  <header guid="{3EC485F7-1129-4F31-AAB7-A055916E6789}" dateTime="2024-04-10T16:36:12" maxSheetId="2" userName="Цёвка Елена Александровна" r:id="rId267" minRId="2506" maxRId="2512">
    <sheetIdMap count="1">
      <sheetId val="1"/>
    </sheetIdMap>
  </header>
  <header guid="{7C3EA811-4FE6-4EE0-A102-F1A86CE6D64B}" dateTime="2024-04-10T16:37:44" maxSheetId="2" userName="Митина Екатерина Сергеевна" r:id="rId268" minRId="2513" maxRId="2556">
    <sheetIdMap count="1">
      <sheetId val="1"/>
    </sheetIdMap>
  </header>
  <header guid="{4FDCF3E0-8657-4694-8085-64A45CB4D2B4}" dateTime="2024-04-10T16:43:09" maxSheetId="2" userName="Митина Екатерина Сергеевна" r:id="rId269" minRId="2557">
    <sheetIdMap count="1">
      <sheetId val="1"/>
    </sheetIdMap>
  </header>
  <header guid="{2E33C3C3-1161-4932-B3E8-EE90A9664ED3}" dateTime="2024-04-10T17:05:19" maxSheetId="2" userName="Цёвка Елена Александровна" r:id="rId270" minRId="2561" maxRId="2575">
    <sheetIdMap count="1">
      <sheetId val="1"/>
    </sheetIdMap>
  </header>
  <header guid="{052A805C-CFFF-472B-8114-3386AA305B25}" dateTime="2024-04-10T17:08:49" maxSheetId="2" userName="Митина Екатерина Сергеевна" r:id="rId271" minRId="2576" maxRId="2577">
    <sheetIdMap count="1">
      <sheetId val="1"/>
    </sheetIdMap>
  </header>
  <header guid="{C2AA077F-DDB3-44B0-ADCF-BB5B46DABCF4}" dateTime="2024-04-10T17:12:00" maxSheetId="2" userName="Цёвка Елена Александровна" r:id="rId272" minRId="2581" maxRId="2586">
    <sheetIdMap count="1">
      <sheetId val="1"/>
    </sheetIdMap>
  </header>
  <header guid="{6021A2EB-C82E-4EAF-BA19-D37905786BD7}" dateTime="2024-04-10T17:23:13" maxSheetId="2" userName="Митина Екатерина Сергеевна" r:id="rId273" minRId="2587" maxRId="2588">
    <sheetIdMap count="1">
      <sheetId val="1"/>
    </sheetIdMap>
  </header>
  <header guid="{01441D9E-B5BF-421B-97F1-6B5F16E1913E}" dateTime="2024-04-10T17:23:40" maxSheetId="2" userName="Митина Екатерина Сергеевна" r:id="rId274" minRId="2589">
    <sheetIdMap count="1">
      <sheetId val="1"/>
    </sheetIdMap>
  </header>
  <header guid="{216E3917-3D84-46D4-A4B3-10A060344AA8}" dateTime="2024-04-10T17:26:39" maxSheetId="2" userName="Митина Екатерина Сергеевна" r:id="rId275" minRId="2590" maxRId="2597">
    <sheetIdMap count="1">
      <sheetId val="1"/>
    </sheetIdMap>
  </header>
  <header guid="{1F4935FC-6D66-442E-8EBF-936993FA3315}" dateTime="2024-04-10T17:33:30" maxSheetId="2" userName="Митина Екатерина Сергеевна" r:id="rId276" minRId="2598" maxRId="2605">
    <sheetIdMap count="1">
      <sheetId val="1"/>
    </sheetIdMap>
  </header>
  <header guid="{548A8FFB-538E-480B-A02C-4CC6F0964B68}" dateTime="2024-04-11T15:57:49" maxSheetId="2" userName="Митина Екатерина Сергеевна" r:id="rId277" minRId="2606" maxRId="2617">
    <sheetIdMap count="1">
      <sheetId val="1"/>
    </sheetIdMap>
  </header>
  <header guid="{894647DC-81FD-4624-8F92-E04D0E87A75F}" dateTime="2024-04-11T16:02:49" maxSheetId="2" userName="Митина Екатерина Сергеевна" r:id="rId278" minRId="2618" maxRId="2629">
    <sheetIdMap count="1">
      <sheetId val="1"/>
    </sheetIdMap>
  </header>
  <header guid="{EBF1C4F5-0847-42D1-A339-0F368C86B10B}" dateTime="2024-04-11T16:08:11" maxSheetId="2" userName="Митина Екатерина Сергеевна" r:id="rId279" minRId="2633" maxRId="2663">
    <sheetIdMap count="1">
      <sheetId val="1"/>
    </sheetIdMap>
  </header>
  <header guid="{DFFF66E7-FA05-4F1B-8C91-7C1D1A91530C}" dateTime="2024-04-11T16:15:37" maxSheetId="2" userName="Митина Екатерина Сергеевна" r:id="rId280" minRId="2667" maxRId="2671">
    <sheetIdMap count="1">
      <sheetId val="1"/>
    </sheetIdMap>
  </header>
  <header guid="{CA46E660-7CCF-43B1-9A7F-2174FDB2DF73}" dateTime="2024-04-11T16:24:23" maxSheetId="2" userName="Митина Екатерина Сергеевна" r:id="rId281" minRId="2672" maxRId="2679">
    <sheetIdMap count="1">
      <sheetId val="1"/>
    </sheetIdMap>
  </header>
  <header guid="{96B607E7-C046-4F05-BE58-5B42F2376968}" dateTime="2024-04-11T16:25:40" maxSheetId="2" userName="Митина Екатерина Сергеевна" r:id="rId282" minRId="2680" maxRId="2683">
    <sheetIdMap count="1">
      <sheetId val="1"/>
    </sheetIdMap>
  </header>
  <header guid="{10CD5CBA-E36A-4255-8838-E5E93B2079A8}" dateTime="2024-04-11T16:27:47" maxSheetId="2" userName="Митина Екатерина Сергеевна" r:id="rId283" minRId="2684" maxRId="2688">
    <sheetIdMap count="1">
      <sheetId val="1"/>
    </sheetIdMap>
  </header>
  <header guid="{A8CDC617-503A-4585-8E34-5372AE0E811C}" dateTime="2024-04-11T16:27:58" maxSheetId="2" userName="Митина Екатерина Сергеевна" r:id="rId284">
    <sheetIdMap count="1">
      <sheetId val="1"/>
    </sheetIdMap>
  </header>
  <header guid="{D736E4EB-6D95-462B-B791-96E890E83314}" dateTime="2024-04-11T16:29:38" maxSheetId="2" userName="Митина Екатерина Сергеевна" r:id="rId285" minRId="2692" maxRId="2695">
    <sheetIdMap count="1">
      <sheetId val="1"/>
    </sheetIdMap>
  </header>
  <header guid="{04E9E3C1-AEAB-495D-AAF8-409AC9D4D7D5}" dateTime="2024-04-11T16:33:23" maxSheetId="2" userName="Митина Екатерина Сергеевна" r:id="rId286" minRId="2696" maxRId="2703">
    <sheetIdMap count="1">
      <sheetId val="1"/>
    </sheetIdMap>
  </header>
  <header guid="{9D5C6BA1-6C82-4FA9-9A75-F5CE9600952B}" dateTime="2024-04-11T16:37:54" maxSheetId="2" userName="Митина Екатерина Сергеевна" r:id="rId287" minRId="2707" maxRId="2711">
    <sheetIdMap count="1">
      <sheetId val="1"/>
    </sheetIdMap>
  </header>
  <header guid="{0346169F-2775-42D0-B946-42E64AD75284}" dateTime="2024-04-11T16:40:20" maxSheetId="2" userName="Митина Екатерина Сергеевна" r:id="rId288" minRId="2712">
    <sheetIdMap count="1">
      <sheetId val="1"/>
    </sheetIdMap>
  </header>
  <header guid="{508DEE8A-1BA4-4946-B394-CD5E5B78C3CB}" dateTime="2024-04-11T16:41:00" maxSheetId="2" userName="Митина Екатерина Сергеевна" r:id="rId289">
    <sheetIdMap count="1">
      <sheetId val="1"/>
    </sheetIdMap>
  </header>
  <header guid="{6DF790F3-391A-432E-99F3-841D21C9DBC5}" dateTime="2024-04-11T16:49:53" maxSheetId="2" userName="Митина Екатерина Сергеевна" r:id="rId290" minRId="2713" maxRId="2717">
    <sheetIdMap count="1">
      <sheetId val="1"/>
    </sheetIdMap>
  </header>
  <header guid="{879473C9-AC80-4B65-B0A6-048AB07901F1}" dateTime="2024-04-11T16:55:58" maxSheetId="2" userName="Цёвка Елена Александровна" r:id="rId291" minRId="2721" maxRId="2732">
    <sheetIdMap count="1">
      <sheetId val="1"/>
    </sheetIdMap>
  </header>
  <header guid="{B1306B74-440C-467B-BFA3-B758ACD1ACCC}" dateTime="2024-04-11T16:56:19" maxSheetId="2" userName="Цёвка Елена Александровна" r:id="rId292">
    <sheetIdMap count="1">
      <sheetId val="1"/>
    </sheetIdMap>
  </header>
  <header guid="{4AD50AF3-F9C8-409F-B7E9-D20706A52871}" dateTime="2024-04-11T17:10:05" maxSheetId="2" userName="Цёвка Елена Александровна" r:id="rId293" minRId="2733">
    <sheetIdMap count="1">
      <sheetId val="1"/>
    </sheetIdMap>
  </header>
  <header guid="{7376F05B-B918-4557-8335-443352D427CF}" dateTime="2024-04-12T09:09:44" maxSheetId="2" userName="Митина Екатерина Сергеевна" r:id="rId294" minRId="2734">
    <sheetIdMap count="1">
      <sheetId val="1"/>
    </sheetIdMap>
  </header>
  <header guid="{F80B4CAE-9039-49F1-A6FC-333589B11A4F}" dateTime="2024-04-12T09:36:15" maxSheetId="2" userName="Митина Екатерина Сергеевна" r:id="rId295" minRId="2738">
    <sheetIdMap count="1">
      <sheetId val="1"/>
    </sheetIdMap>
  </header>
  <header guid="{D3221E92-FF3E-4DA0-93C4-DD0DB2211F78}" dateTime="2024-04-12T10:59:31" maxSheetId="2" userName="Митина Екатерина Сергеевна" r:id="rId296" minRId="2739">
    <sheetIdMap count="1">
      <sheetId val="1"/>
    </sheetIdMap>
  </header>
  <header guid="{84591AB2-ABC8-4431-B6C9-1DF7ECAEE4BF}" dateTime="2024-04-12T11:00:25" maxSheetId="2" userName="Митина Екатерина Сергеевна" r:id="rId297" minRId="2740">
    <sheetIdMap count="1">
      <sheetId val="1"/>
    </sheetIdMap>
  </header>
  <header guid="{4C6C9CCC-539F-451C-A3E0-35FA47866346}" dateTime="2024-04-12T11:05:32" maxSheetId="2" userName="Митина Екатерина Сергеевна" r:id="rId298" minRId="2744">
    <sheetIdMap count="1">
      <sheetId val="1"/>
    </sheetIdMap>
  </header>
  <header guid="{4488F2C0-271B-48A5-ACB9-B616B630034F}" dateTime="2024-04-12T11:10:46" maxSheetId="2" userName="Митина Екатерина Сергеевна" r:id="rId299" minRId="2748">
    <sheetIdMap count="1">
      <sheetId val="1"/>
    </sheetIdMap>
  </header>
  <header guid="{A599E0B9-1121-43D7-84BD-DD5B78E79732}" dateTime="2024-04-12T11:12:30" maxSheetId="2" userName="Митина Екатерина Сергеевна" r:id="rId300">
    <sheetIdMap count="1">
      <sheetId val="1"/>
    </sheetIdMap>
  </header>
  <header guid="{0430E137-DA1F-4E05-9C69-AC2C8E79FF15}" dateTime="2024-04-12T11:21:17" maxSheetId="2" userName="Цёвка Елена Александровна" r:id="rId301" minRId="2752" maxRId="2841">
    <sheetIdMap count="1">
      <sheetId val="1"/>
    </sheetIdMap>
  </header>
  <header guid="{D26080C9-DD7A-47B8-94A6-557BFD5BF318}" dateTime="2024-04-12T11:31:57" maxSheetId="2" userName="Митина Екатерина Сергеевна" r:id="rId302" minRId="2842" maxRId="2843">
    <sheetIdMap count="1">
      <sheetId val="1"/>
    </sheetIdMap>
  </header>
  <header guid="{90BEE2B1-C4C9-4B9B-BA7F-282ADE511F47}" dateTime="2024-04-12T11:32:15" maxSheetId="2" userName="Митина Екатерина Сергеевна" r:id="rId303">
    <sheetIdMap count="1">
      <sheetId val="1"/>
    </sheetIdMap>
  </header>
  <header guid="{38983AB9-585C-4C04-9F32-C911578FEBC3}" dateTime="2024-04-12T11:45:44" maxSheetId="2" userName="Митина Екатерина Сергеевна" r:id="rId304" minRId="2850" maxRId="2851">
    <sheetIdMap count="1">
      <sheetId val="1"/>
    </sheetIdMap>
  </header>
  <header guid="{8DDADCF5-2F86-4012-A8C1-B225FD90725B}" dateTime="2024-04-12T11:46:27" maxSheetId="2" userName="Митина Екатерина Сергеевна" r:id="rId305" minRId="2855">
    <sheetIdMap count="1">
      <sheetId val="1"/>
    </sheetIdMap>
  </header>
  <header guid="{98E04EA3-D725-4516-B77A-AC316C3C86E9}" dateTime="2024-04-12T11:47:40" maxSheetId="2" userName="Митина Екатерина Сергеевна" r:id="rId306" minRId="2856">
    <sheetIdMap count="1">
      <sheetId val="1"/>
    </sheetIdMap>
  </header>
  <header guid="{0EC91438-7FF2-47B8-AADA-6D5ED7C8C816}" dateTime="2024-04-12T12:01:45" maxSheetId="2" userName="Митина Екатерина Сергеевна" r:id="rId307" minRId="2860">
    <sheetIdMap count="1">
      <sheetId val="1"/>
    </sheetIdMap>
  </header>
  <header guid="{837265D8-DE6E-456F-8DD2-44FD15F80EA5}" dateTime="2024-04-12T12:12:25" maxSheetId="2" userName="Митина Екатерина Сергеевна" r:id="rId308" minRId="2861" maxRId="2862">
    <sheetIdMap count="1">
      <sheetId val="1"/>
    </sheetIdMap>
  </header>
  <header guid="{C9F77A03-00A3-4948-BE01-D562BDAAB18F}" dateTime="2024-04-12T14:22:24" maxSheetId="2" userName="Митина Екатерина Сергеевна" r:id="rId309" minRId="2866">
    <sheetIdMap count="1">
      <sheetId val="1"/>
    </sheetIdMap>
  </header>
  <header guid="{E3DBE663-911E-4E10-A4D3-F13128D07EDA}" dateTime="2024-04-12T16:43:52" maxSheetId="2" userName="Митина Екатерина Сергеевна" r:id="rId310" minRId="2870">
    <sheetIdMap count="1">
      <sheetId val="1"/>
    </sheetIdMap>
  </header>
  <header guid="{A132493E-CFE5-430C-AA90-CC2B9ECCC545}" dateTime="2024-04-12T16:44:03" maxSheetId="2" userName="Митина Екатерина Сергеевна" r:id="rId311" minRId="2871">
    <sheetIdMap count="1">
      <sheetId val="1"/>
    </sheetIdMap>
  </header>
  <header guid="{183DE5AB-6CF4-4D7F-BE72-5F44905EFA80}" dateTime="2024-04-12T16:50:09" maxSheetId="2" userName="Цёвка Елена Александровна" r:id="rId312">
    <sheetIdMap count="1">
      <sheetId val="1"/>
    </sheetIdMap>
  </header>
  <header guid="{D49018D8-7D15-4052-A5CE-532B71230516}" dateTime="2024-04-12T17:21:49" maxSheetId="2" userName="Митина Екатерина Сергеевна" r:id="rId313">
    <sheetIdMap count="1">
      <sheetId val="1"/>
    </sheetIdMap>
  </header>
  <header guid="{698CD8C0-4CF6-476C-802C-4FF2F0AD42C1}" dateTime="2024-04-15T14:36:35" maxSheetId="2" userName="Цёвка Елена Александровна" r:id="rId314" minRId="2878" maxRId="2900">
    <sheetIdMap count="1">
      <sheetId val="1"/>
    </sheetIdMap>
  </header>
  <header guid="{4FA97DC9-17DB-439E-8ECC-2C0D968E80E0}" dateTime="2024-04-15T14:52:52" maxSheetId="2" userName="Цёвка Елена Александровна" r:id="rId315" minRId="2901" maxRId="2903">
    <sheetIdMap count="1">
      <sheetId val="1"/>
    </sheetIdMap>
  </header>
  <header guid="{433F0B55-86B5-4CCA-94E0-03A431399E28}" dateTime="2024-04-15T15:03:48" maxSheetId="2" userName="Цёвка Елена Александровна" r:id="rId316" minRId="2904" maxRId="2909">
    <sheetIdMap count="1">
      <sheetId val="1"/>
    </sheetIdMap>
  </header>
  <header guid="{14E0C5B3-0AB4-44BE-B99D-4FDA99A93DCB}" dateTime="2024-04-15T15:40:05" maxSheetId="2" userName="Степаненко Наталья Алексеевна" r:id="rId317" minRId="2910" maxRId="2953">
    <sheetIdMap count="1">
      <sheetId val="1"/>
    </sheetIdMap>
  </header>
  <header guid="{90963210-C6DC-43F0-BD7D-B8E951552993}" dateTime="2024-04-15T15:45:20" maxSheetId="2" userName="Цёвка Елена Александровна" r:id="rId318" minRId="2957" maxRId="2966">
    <sheetIdMap count="1">
      <sheetId val="1"/>
    </sheetIdMap>
  </header>
  <header guid="{77DD58E8-09DD-482D-AE32-C42B5A5214CC}" dateTime="2024-04-15T15:51:07" maxSheetId="2" userName="Степаненко Наталья Алексеевна" r:id="rId319" minRId="2967" maxRId="3000">
    <sheetIdMap count="1">
      <sheetId val="1"/>
    </sheetIdMap>
  </header>
  <header guid="{67AC4174-6042-480F-A0BD-B49B75C6EA4B}" dateTime="2024-04-15T16:13:27" maxSheetId="2" userName="Степаненко Наталья Алексеевна" r:id="rId320" minRId="3004" maxRId="3024">
    <sheetIdMap count="1">
      <sheetId val="1"/>
    </sheetIdMap>
  </header>
  <header guid="{2C28B250-6202-4804-92BC-D6143715670E}" dateTime="2024-04-15T16:17:54" maxSheetId="2" userName="Степаненко Наталья Алексеевна" r:id="rId321" minRId="3028" maxRId="3029">
    <sheetIdMap count="1">
      <sheetId val="1"/>
    </sheetIdMap>
  </header>
  <header guid="{4A95DE86-BA57-4F78-B9F0-8B9F7AED15CE}" dateTime="2024-04-15T16:25:08" maxSheetId="2" userName="Степаненко Наталья Алексеевна" r:id="rId322" minRId="3030" maxRId="3057">
    <sheetIdMap count="1">
      <sheetId val="1"/>
    </sheetIdMap>
  </header>
  <header guid="{98212D09-062D-443C-9F6C-4BC6F6A49C02}" dateTime="2024-04-15T16:43:59" maxSheetId="2" userName="Цёвка Елена Александровна" r:id="rId323" minRId="3061" maxRId="3066">
    <sheetIdMap count="1">
      <sheetId val="1"/>
    </sheetIdMap>
  </header>
  <header guid="{3DB89E4F-F083-4C3A-93FD-3AEE828B0F00}" dateTime="2024-04-15T17:09:39" maxSheetId="2" userName="Степаненко Наталья Алексеевна" r:id="rId324" minRId="3067">
    <sheetIdMap count="1">
      <sheetId val="1"/>
    </sheetIdMap>
  </header>
  <header guid="{66A62AF6-AA37-4CF4-97C4-52C459A3E0C3}" dateTime="2024-04-15T17:13:41" maxSheetId="2" userName="Цёвка Елена Александровна" r:id="rId325" minRId="3068" maxRId="3071">
    <sheetIdMap count="1">
      <sheetId val="1"/>
    </sheetIdMap>
  </header>
  <header guid="{2AC18AD2-C702-4988-8C24-DF5DC77D04CB}" dateTime="2024-04-15T17:39:10" maxSheetId="2" userName="Степаненко Наталья Алексеевна" r:id="rId326" minRId="3075" maxRId="3082">
    <sheetIdMap count="1">
      <sheetId val="1"/>
    </sheetIdMap>
  </header>
  <header guid="{C80631EE-D6E1-4CDD-B55D-1BA645AA0D13}" dateTime="2024-04-15T17:39:58" maxSheetId="2" userName="Цёвка Елена Александровна" r:id="rId327" minRId="3086">
    <sheetIdMap count="1">
      <sheetId val="1"/>
    </sheetIdMap>
  </header>
  <header guid="{91737D7F-A0EA-42F8-8CCA-EAC1BDE5B1D6}" dateTime="2024-04-15T18:03:53" maxSheetId="2" userName="Цёвка Елена Александровна" r:id="rId328" minRId="3087" maxRId="3128">
    <sheetIdMap count="1">
      <sheetId val="1"/>
    </sheetIdMap>
  </header>
  <header guid="{95A15269-4DF1-4825-B79A-078A4145C45A}" dateTime="2024-04-15T18:22:58" maxSheetId="2" userName="Митина Екатерина Сергеевна" r:id="rId329">
    <sheetIdMap count="1">
      <sheetId val="1"/>
    </sheetIdMap>
  </header>
  <header guid="{364E1A00-21EE-4C4C-AC7C-9742CC20F0B2}" dateTime="2024-04-16T09:09:43" maxSheetId="2" userName="Степаненко Наталья Алексеевна" r:id="rId330" minRId="3132" maxRId="3134">
    <sheetIdMap count="1">
      <sheetId val="1"/>
    </sheetIdMap>
  </header>
  <header guid="{8AA38F9A-4959-4428-BDF3-DC4DD0BCAFB5}" dateTime="2024-04-16T10:11:27" maxSheetId="2" userName="Цёвка Елена Александровна" r:id="rId331" minRId="3138" maxRId="3176">
    <sheetIdMap count="1">
      <sheetId val="1"/>
    </sheetIdMap>
  </header>
  <header guid="{7ADE20B2-A07B-49F5-814B-4F0127771607}" dateTime="2024-04-16T10:13:14" maxSheetId="2" userName="Степаненко Наталья Алексеевна" r:id="rId332" minRId="3177" maxRId="3183">
    <sheetIdMap count="1">
      <sheetId val="1"/>
    </sheetIdMap>
  </header>
  <header guid="{0E8A62A6-95C4-4DE9-AE6D-251049A63E7B}" dateTime="2024-04-16T10:14:15" maxSheetId="2" userName="Цёвка Елена Александровна" r:id="rId333" minRId="3184" maxRId="3192">
    <sheetIdMap count="1">
      <sheetId val="1"/>
    </sheetIdMap>
  </header>
  <header guid="{A90E9BDD-714A-4F2C-9494-3FA5D85F3C41}" dateTime="2024-04-16T10:16:56" maxSheetId="2" userName="Цёвка Елена Александровна" r:id="rId334" minRId="3193">
    <sheetIdMap count="1">
      <sheetId val="1"/>
    </sheetIdMap>
  </header>
  <header guid="{FF6FB38F-9354-40D3-B0F2-CF9157050277}" dateTime="2024-04-16T10:44:40" maxSheetId="2" userName="Цёвка Елена Александровна" r:id="rId335" minRId="3194" maxRId="3199">
    <sheetIdMap count="1">
      <sheetId val="1"/>
    </sheetIdMap>
  </header>
  <header guid="{CB8AC9A5-3588-41A1-9C8D-103B00BACB71}" dateTime="2024-04-16T11:13:23" maxSheetId="2" userName="Степаненко Наталья Алексеевна" r:id="rId336" minRId="3200" maxRId="3316">
    <sheetIdMap count="1">
      <sheetId val="1"/>
    </sheetIdMap>
  </header>
  <header guid="{179B7A97-7720-409A-9441-908CF6C78294}" dateTime="2024-04-16T11:33:07" maxSheetId="2" userName="Цёвка Елена Александровна" r:id="rId337" minRId="3317" maxRId="3319">
    <sheetIdMap count="1">
      <sheetId val="1"/>
    </sheetIdMap>
  </header>
  <header guid="{9B7608F1-CB68-474A-9EB8-A3693231900E}" dateTime="2024-04-16T12:04:16" maxSheetId="2" userName="Степаненко Наталья Алексеевна" r:id="rId338" minRId="3323" maxRId="3341">
    <sheetIdMap count="1">
      <sheetId val="1"/>
    </sheetIdMap>
  </header>
  <header guid="{7B62A37B-C02E-433F-BACD-EF546A05DED1}" dateTime="2024-04-16T12:17:20" maxSheetId="2" userName="Степаненко Наталья Алексеевна" r:id="rId339" minRId="3342" maxRId="3347">
    <sheetIdMap count="1">
      <sheetId val="1"/>
    </sheetIdMap>
  </header>
  <header guid="{085B38D5-F4A6-4824-97FD-33232B088FC9}" dateTime="2024-04-16T12:21:09" maxSheetId="2" userName="Цёвка Елена Александровна" r:id="rId340" minRId="3352" maxRId="3357">
    <sheetIdMap count="1">
      <sheetId val="1"/>
    </sheetIdMap>
  </header>
  <header guid="{7898A750-6009-4FBC-B578-B57FE9E3476B}" dateTime="2024-04-16T12:25:25" maxSheetId="2" userName="Степаненко Наталья Алексеевна" r:id="rId341" minRId="3358" maxRId="3363">
    <sheetIdMap count="1">
      <sheetId val="1"/>
    </sheetIdMap>
  </header>
  <header guid="{7172FDB1-C80E-45AB-81D7-CDB90F4CC1A0}" dateTime="2024-04-16T12:38:34" maxSheetId="2" userName="Митина Екатерина Сергеевна" r:id="rId342" minRId="3368">
    <sheetIdMap count="1">
      <sheetId val="1"/>
    </sheetIdMap>
  </header>
  <header guid="{A6CBF4D3-E8A7-4F27-AE68-C55F50A4A222}" dateTime="2024-04-16T13:56:13" maxSheetId="2" userName="Митина Екатерина Сергеевна" r:id="rId343" minRId="3369">
    <sheetIdMap count="1">
      <sheetId val="1"/>
    </sheetIdMap>
  </header>
  <header guid="{36C415A9-6D3D-4B8E-8A60-0E9C78B8B804}" dateTime="2024-04-16T14:35:46" maxSheetId="2" userName="Степаненко Наталья Алексеевна" r:id="rId344" minRId="3370" maxRId="3451">
    <sheetIdMap count="1">
      <sheetId val="1"/>
    </sheetIdMap>
  </header>
  <header guid="{B54B4432-A778-4813-9AE3-913B2EDC11C7}" dateTime="2024-04-16T14:45:47" maxSheetId="2" userName="Степаненко Наталья Алексеевна" r:id="rId345" minRId="3456">
    <sheetIdMap count="1">
      <sheetId val="1"/>
    </sheetIdMap>
  </header>
  <header guid="{C69C2C60-0F16-465D-9FD2-E9D57621BACC}" dateTime="2024-04-16T14:47:59" maxSheetId="2" userName="Степаненко Наталья Алексеевна" r:id="rId346" minRId="3457" maxRId="3499">
    <sheetIdMap count="1">
      <sheetId val="1"/>
    </sheetIdMap>
  </header>
  <header guid="{03D5EF79-BA52-43FF-8544-9971D1C3B361}" dateTime="2024-04-16T15:06:51" maxSheetId="2" userName="Степаненко Наталья Алексеевна" r:id="rId347" minRId="3504" maxRId="3581">
    <sheetIdMap count="1">
      <sheetId val="1"/>
    </sheetIdMap>
  </header>
  <header guid="{68459CEE-0E1C-4193-8B34-4260795AF4B4}" dateTime="2024-04-16T15:09:11" maxSheetId="2" userName="Митина Екатерина Сергеевна" r:id="rId348" minRId="3586" maxRId="3589">
    <sheetIdMap count="1">
      <sheetId val="1"/>
    </sheetIdMap>
  </header>
  <header guid="{D542D198-A4EB-442D-986F-B17D44B804E1}" dateTime="2024-04-16T15:14:56" maxSheetId="2" userName="Цёвка Елена Александровна" r:id="rId349" minRId="3590" maxRId="3592">
    <sheetIdMap count="1">
      <sheetId val="1"/>
    </sheetIdMap>
  </header>
  <header guid="{E07F7773-8C7D-4916-839C-777C45062BB7}" dateTime="2024-04-16T15:29:00" maxSheetId="2" userName="Степаненко Наталья Алексеевна" r:id="rId350" minRId="3593" maxRId="3594">
    <sheetIdMap count="1">
      <sheetId val="1"/>
    </sheetIdMap>
  </header>
  <header guid="{E8979682-31F9-4FF2-876F-049F5AB5D59D}" dateTime="2024-04-16T15:29:08" maxSheetId="2" userName="Цёвка Елена Александровна" r:id="rId351" minRId="3599">
    <sheetIdMap count="1">
      <sheetId val="1"/>
    </sheetIdMap>
  </header>
  <header guid="{D2891B2A-8F80-45A0-8B09-BBC4582205CA}" dateTime="2024-04-16T15:33:57" maxSheetId="2" userName="Митина Екатерина Сергеевна" r:id="rId352" minRId="3600">
    <sheetIdMap count="1">
      <sheetId val="1"/>
    </sheetIdMap>
  </header>
  <header guid="{BEAE9202-9F50-4ED3-AD30-4FB48F6EA18B}" dateTime="2024-04-16T15:44:41" maxSheetId="2" userName="Цёвка Елена Александровна" r:id="rId353" minRId="3601">
    <sheetIdMap count="1">
      <sheetId val="1"/>
    </sheetIdMap>
  </header>
  <header guid="{1BA31006-6B5B-446A-9E58-0F32184D6CDB}" dateTime="2024-04-16T15:44:48" maxSheetId="2" userName="Цёвка Елена Александровна" r:id="rId354">
    <sheetIdMap count="1">
      <sheetId val="1"/>
    </sheetIdMap>
  </header>
  <header guid="{ACB6A554-E613-46BC-A3F5-C75BAB5E56B0}" dateTime="2024-04-16T15:55:12" maxSheetId="2" userName="Степаненко Наталья Алексеевна" r:id="rId355" minRId="3608" maxRId="3610">
    <sheetIdMap count="1">
      <sheetId val="1"/>
    </sheetIdMap>
  </header>
  <header guid="{3ED1EFC7-BF3D-41BF-A92E-3BAAA7E399E4}" dateTime="2024-04-16T15:55:45" maxSheetId="2" userName="Митина Екатерина Сергеевна" r:id="rId356" minRId="3611">
    <sheetIdMap count="1">
      <sheetId val="1"/>
    </sheetIdMap>
  </header>
  <header guid="{644977EB-99B5-4406-9EB1-FDC5F04716DE}" dateTime="2024-04-16T16:03:22" maxSheetId="2" userName="Степаненко Наталья Алексеевна" r:id="rId357">
    <sheetIdMap count="1">
      <sheetId val="1"/>
    </sheetIdMap>
  </header>
  <header guid="{A1924A83-4EF7-4F36-8AD7-388FED6CC237}" dateTime="2024-04-16T16:09:50" maxSheetId="2" userName="Степаненко Наталья Алексеевна" r:id="rId358" minRId="3616" maxRId="3741">
    <sheetIdMap count="1">
      <sheetId val="1"/>
    </sheetIdMap>
  </header>
  <header guid="{3E1522A2-09F3-4CFE-846E-E9097839D8E7}" dateTime="2024-04-16T16:26:27" maxSheetId="2" userName="Степаненко Наталья Алексеевна" r:id="rId359" minRId="3746" maxRId="3781">
    <sheetIdMap count="1">
      <sheetId val="1"/>
    </sheetIdMap>
  </header>
  <header guid="{F4D40603-2FD5-4E2E-8E7F-8606D8464F92}" dateTime="2024-04-16T16:27:36" maxSheetId="2" userName="Степаненко Наталья Алексеевна" r:id="rId360" minRId="3786">
    <sheetIdMap count="1">
      <sheetId val="1"/>
    </sheetIdMap>
  </header>
  <header guid="{89F05706-9DA9-4093-B493-BF141273DC27}" dateTime="2024-04-16T18:06:24" maxSheetId="2" userName="Митина Екатерина Сергеевна" r:id="rId361" minRId="3787" maxRId="3795">
    <sheetIdMap count="1">
      <sheetId val="1"/>
    </sheetIdMap>
  </header>
  <header guid="{EDA57136-1FE7-4EB2-BA61-8F9FB49AB077}" dateTime="2024-04-17T09:26:50" maxSheetId="2" userName="Цёвка Елена Александровна" r:id="rId362" minRId="3796">
    <sheetIdMap count="1">
      <sheetId val="1"/>
    </sheetIdMap>
  </header>
  <header guid="{8562DB3D-880A-4438-9A5D-483B590FEA0D}" dateTime="2024-04-17T16:16:18" maxSheetId="2" userName="Цёвка Елена Александровна" r:id="rId363" minRId="3800">
    <sheetIdMap count="1">
      <sheetId val="1"/>
    </sheetIdMap>
  </header>
  <header guid="{38B47148-F1F0-40C8-B955-3F7AD43942A5}" dateTime="2024-04-17T17:20:55" maxSheetId="2" userName="Степаненко Наталья Алексеевна" r:id="rId364" minRId="3804" maxRId="3812">
    <sheetIdMap count="1">
      <sheetId val="1"/>
    </sheetIdMap>
  </header>
  <header guid="{F86FD978-A449-47B3-A473-69F509C09A6E}" dateTime="2024-04-18T08:43:28" maxSheetId="2" userName="Митина Екатерина Сергеевна" r:id="rId365" minRId="3813">
    <sheetIdMap count="1">
      <sheetId val="1"/>
    </sheetIdMap>
  </header>
  <header guid="{6B3681A9-D468-49D6-B968-47DE210B8250}" dateTime="2024-04-18T09:08:12" maxSheetId="2" userName="Митина Екатерина Сергеевна" r:id="rId366" minRId="3817">
    <sheetIdMap count="1">
      <sheetId val="1"/>
    </sheetIdMap>
  </header>
  <header guid="{2CA23042-79E1-4D3F-A121-408996B32054}" dateTime="2024-04-18T10:02:57" maxSheetId="2" userName="Митина Екатерина Сергеевна" r:id="rId367" minRId="3821">
    <sheetIdMap count="1">
      <sheetId val="1"/>
    </sheetIdMap>
  </header>
  <header guid="{B3528D7C-312C-49F2-ADC4-3DDD8728568F}" dateTime="2024-04-18T13:52:05" maxSheetId="2" userName="Митина Екатерина Сергеевна" r:id="rId368" minRId="3825">
    <sheetIdMap count="1">
      <sheetId val="1"/>
    </sheetIdMap>
  </header>
  <header guid="{D68556E6-FE13-4B4F-9410-D3C1624DFCAE}" dateTime="2024-04-18T13:59:04" maxSheetId="2" userName="Степаненко Наталья Алексеевна" r:id="rId369" minRId="3826" maxRId="3829">
    <sheetIdMap count="1">
      <sheetId val="1"/>
    </sheetIdMap>
  </header>
  <header guid="{C8EE6D7D-3E70-45C9-873B-43998F6A2913}" dateTime="2024-04-18T14:03:39" maxSheetId="2" userName="Степаненко Наталья Алексеевна" r:id="rId370" minRId="3830">
    <sheetIdMap count="1">
      <sheetId val="1"/>
    </sheetIdMap>
  </header>
  <header guid="{4479FBA7-2581-431C-9A9F-369DDCAFCB55}" dateTime="2024-04-18T14:04:17" maxSheetId="2" userName="Степаненко Наталья Алексеевна" r:id="rId371" minRId="3835">
    <sheetIdMap count="1">
      <sheetId val="1"/>
    </sheetIdMap>
  </header>
  <header guid="{D6D8E8C6-94EA-4EDF-B4B0-92E2CC627DAD}" dateTime="2024-04-18T14:08:41" maxSheetId="2" userName="Степаненко Наталья Алексеевна" r:id="rId372" minRId="3836" maxRId="3837">
    <sheetIdMap count="1">
      <sheetId val="1"/>
    </sheetIdMap>
  </header>
  <header guid="{C4D0469A-2FB6-4B36-AB30-8D1D307E3D4F}" dateTime="2024-04-18T14:35:06" maxSheetId="2" userName="Митина Екатерина Сергеевна" r:id="rId373" minRId="3842">
    <sheetIdMap count="1">
      <sheetId val="1"/>
    </sheetIdMap>
  </header>
  <header guid="{68985661-7F5A-422D-BB50-0FF9EC42F252}" dateTime="2024-04-18T14:40:08" maxSheetId="2" userName="Митина Екатерина Сергеевна" r:id="rId374" minRId="3846">
    <sheetIdMap count="1">
      <sheetId val="1"/>
    </sheetIdMap>
  </header>
  <header guid="{5625038C-E5D6-4B46-83E5-B8A4CD50BA3B}" dateTime="2024-04-18T15:44:47" maxSheetId="2" userName="Степаненко Наталья Алексеевна" r:id="rId375" minRId="3847" maxRId="3849">
    <sheetIdMap count="1">
      <sheetId val="1"/>
    </sheetIdMap>
  </header>
  <header guid="{46BF243D-1E31-4692-A176-2722804F4021}" dateTime="2024-04-18T16:52:57" maxSheetId="2" userName="Цёвка Елена Александровна" r:id="rId376" minRId="3850" maxRId="3870">
    <sheetIdMap count="1">
      <sheetId val="1"/>
    </sheetIdMap>
  </header>
  <header guid="{B339E0C4-CBDD-4C43-8559-95138A2BD207}" dateTime="2024-04-18T16:57:14" maxSheetId="2" userName="Митина Екатерина Сергеевна" r:id="rId377" minRId="3871" maxRId="3874">
    <sheetIdMap count="1">
      <sheetId val="1"/>
    </sheetIdMap>
  </header>
  <header guid="{25E30B2D-292A-48DD-9BD8-84B833C5A272}" dateTime="2024-04-18T16:57:25" maxSheetId="2" userName="Цёвка Елена Александровна" r:id="rId378" minRId="3875" maxRId="3876">
    <sheetIdMap count="1">
      <sheetId val="1"/>
    </sheetIdMap>
  </header>
  <header guid="{12D5C8AA-C53E-4D57-9845-6AC8517772C8}" dateTime="2024-04-18T17:23:18" maxSheetId="2" userName="Цёвка Елена Александровна" r:id="rId379" minRId="3877" maxRId="3884">
    <sheetIdMap count="1">
      <sheetId val="1"/>
    </sheetIdMap>
  </header>
  <header guid="{07EF6058-E16A-4FCE-B7CC-140434855169}" dateTime="2024-04-19T11:09:29" maxSheetId="2" userName="Цёвка Елена Александровна" r:id="rId380" minRId="3888" maxRId="3898">
    <sheetIdMap count="1">
      <sheetId val="1"/>
    </sheetIdMap>
  </header>
  <header guid="{C58DFA18-CBA3-4EB9-BD3D-6A3C6D1C796A}" dateTime="2024-04-19T11:12:21" maxSheetId="2" userName="Цёвка Елена Александровна" r:id="rId381">
    <sheetIdMap count="1">
      <sheetId val="1"/>
    </sheetIdMap>
  </header>
  <header guid="{C910261F-124B-4907-AC00-57D4E5EF6575}" dateTime="2024-04-19T11:34:36" maxSheetId="2" userName="Цёвка Елена Александровна" r:id="rId382" minRId="3902" maxRId="3906">
    <sheetIdMap count="1">
      <sheetId val="1"/>
    </sheetIdMap>
  </header>
  <header guid="{2D1E2D5A-2664-4235-9A59-B267E95B9A14}" dateTime="2024-04-19T16:22:37" maxSheetId="2" userName="Цёвка Елена Александровна" r:id="rId383" minRId="3907">
    <sheetIdMap count="1">
      <sheetId val="1"/>
    </sheetIdMap>
  </header>
  <header guid="{D4B07DA1-B7EC-4B01-B407-F0FA39E28F0F}" dateTime="2024-04-19T16:22:51" maxSheetId="2" userName="Цёвка Елена Александровна" r:id="rId384" minRId="3908">
    <sheetIdMap count="1">
      <sheetId val="1"/>
    </sheetIdMap>
  </header>
  <header guid="{35FCB324-FAF7-4E18-B427-DF3D522CBB22}" dateTime="2024-04-19T17:21:35" maxSheetId="2" userName="Степаненко Наталья Алексеевна" r:id="rId385" minRId="3909">
    <sheetIdMap count="1">
      <sheetId val="1"/>
    </sheetIdMap>
  </header>
  <header guid="{873147E1-220A-4220-93FC-272D2170B804}" dateTime="2024-04-22T09:56:36" maxSheetId="2" userName="Цёвка Елена Александровна" r:id="rId386" minRId="3910">
    <sheetIdMap count="1">
      <sheetId val="1"/>
    </sheetIdMap>
  </header>
  <header guid="{DC281C04-74C3-4188-8E33-A76F66471F14}" dateTime="2024-04-22T11:49:28" maxSheetId="2" userName="Цёвка Елена Александровна" r:id="rId387" minRId="3914">
    <sheetIdMap count="1">
      <sheetId val="1"/>
    </sheetIdMap>
  </header>
  <header guid="{90842924-9F93-4CBF-A238-1D3D59FB596D}" dateTime="2024-04-22T15:43:10" maxSheetId="2" userName="Степаненко Наталья Алексеевна" r:id="rId388" minRId="3918" maxRId="4467">
    <sheetIdMap count="1">
      <sheetId val="1"/>
    </sheetIdMap>
  </header>
  <header guid="{B198D417-0945-427C-89C9-8516BF53CF16}" dateTime="2024-04-22T15:56:19" maxSheetId="2" userName="Степаненко Наталья Алексеевна" r:id="rId389" minRId="4472" maxRId="4474">
    <sheetIdMap count="1">
      <sheetId val="1"/>
    </sheetIdMap>
  </header>
  <header guid="{9D728F82-AC48-4450-A6E4-1547C57F864D}" dateTime="2024-04-22T16:16:33" maxSheetId="2" userName="Степаненко Наталья Алексеевна" r:id="rId390" minRId="4479" maxRId="4510">
    <sheetIdMap count="1">
      <sheetId val="1"/>
    </sheetIdMap>
  </header>
  <header guid="{1BE5A566-D14A-43D5-B02E-3BAD42C70E06}" dateTime="2024-04-22T16:48:40" maxSheetId="2" userName="Степаненко Наталья Алексеевна" r:id="rId391" minRId="4515" maxRId="4521">
    <sheetIdMap count="1">
      <sheetId val="1"/>
    </sheetIdMap>
  </header>
  <header guid="{3B7C234E-EB62-4121-9AB5-5AC1EFEC730B}" dateTime="2024-04-22T17:32:38" maxSheetId="2" userName="Степаненко Наталья Алексеевна" r:id="rId392" minRId="4522" maxRId="4532">
    <sheetIdMap count="1">
      <sheetId val="1"/>
    </sheetIdMap>
  </header>
  <header guid="{42A60B59-4805-4590-A8DE-A9B1417DA8EB}" dateTime="2024-04-22T17:55:59" maxSheetId="2" userName="Степаненко Наталья Алексеевна" r:id="rId393" minRId="4537" maxRId="4551">
    <sheetIdMap count="1">
      <sheetId val="1"/>
    </sheetIdMap>
  </header>
  <header guid="{5B6B8F27-9DCD-47A4-86AF-7BA0D0F372CA}" dateTime="2024-04-23T09:51:54" maxSheetId="2" userName="Степаненко Наталья Алексеевна" r:id="rId394" minRId="4552" maxRId="4562">
    <sheetIdMap count="1">
      <sheetId val="1"/>
    </sheetIdMap>
  </header>
  <header guid="{1E034B57-C14E-4C50-A871-0B6C3E0F1FB0}" dateTime="2024-04-23T09:52:26" maxSheetId="2" userName="Степаненко Наталья Алексеевна" r:id="rId395">
    <sheetIdMap count="1">
      <sheetId val="1"/>
    </sheetIdMap>
  </header>
  <header guid="{A2A360EA-D653-42E9-81A2-A5B2F2E4AE46}" dateTime="2024-04-23T10:00:52" maxSheetId="2" userName="Степаненко Наталья Алексеевна" r:id="rId396">
    <sheetIdMap count="1">
      <sheetId val="1"/>
    </sheetIdMap>
  </header>
  <header guid="{1CADC39D-1D4C-43D9-B94B-B7B6BCA50BCC}" dateTime="2024-04-23T11:04:27" maxSheetId="2" userName="Степаненко Наталья Алексеевна" r:id="rId397" minRId="4567" maxRId="4689">
    <sheetIdMap count="1">
      <sheetId val="1"/>
    </sheetIdMap>
  </header>
  <header guid="{45A9BF72-C83B-4B15-8D9E-EFF0250743C3}" dateTime="2024-04-23T12:27:10" maxSheetId="2" userName="Степаненко Наталья Алексеевна" r:id="rId398" minRId="4690">
    <sheetIdMap count="1">
      <sheetId val="1"/>
    </sheetIdMap>
  </header>
  <header guid="{2B7E0852-A645-4802-9603-6FCBD7B5497B}" dateTime="2024-04-23T14:24:34" maxSheetId="2" userName="Степаненко Наталья Алексеевна" r:id="rId399" minRId="4691" maxRId="4693">
    <sheetIdMap count="1">
      <sheetId val="1"/>
    </sheetIdMap>
  </header>
  <header guid="{937EB073-9AEF-4C0F-AA06-58E927B75059}" dateTime="2024-04-23T15:06:10" maxSheetId="2" userName="Степаненко Наталья Алексеевна" r:id="rId400" minRId="4694" maxRId="4695">
    <sheetIdMap count="1">
      <sheetId val="1"/>
    </sheetIdMap>
  </header>
  <header guid="{49082DE5-2846-42B3-939D-34DC45938CC4}" dateTime="2024-04-23T17:05:29" maxSheetId="2" userName="Степаненко Наталья Алексеевна" r:id="rId401" minRId="4700" maxRId="4793">
    <sheetIdMap count="1">
      <sheetId val="1"/>
    </sheetIdMap>
  </header>
  <header guid="{02BFD4E0-E59A-4BE5-8E99-79D6476C7839}" dateTime="2024-04-24T09:21:19" maxSheetId="2" userName="Степаненко Наталья Алексеевна" r:id="rId402" minRId="4799">
    <sheetIdMap count="1">
      <sheetId val="1"/>
    </sheetIdMap>
  </header>
  <header guid="{9142EF0A-970A-4171-A49E-99C21842224C}" dateTime="2024-04-24T10:29:59" maxSheetId="2" userName="Бондарева Оксана Петровна" r:id="rId403">
    <sheetIdMap count="1">
      <sheetId val="1"/>
    </sheetIdMap>
  </header>
  <header guid="{73052B54-F48C-4C83-A94D-3DE584FB98B2}" dateTime="2024-04-24T11:07:54" maxSheetId="2" userName="Бондарева Оксана Петровна" r:id="rId404" minRId="4809" maxRId="4813">
    <sheetIdMap count="1">
      <sheetId val="1"/>
    </sheetIdMap>
  </header>
  <header guid="{B0803500-4F9F-4D8E-94AC-5DBBD0EBEEC8}" dateTime="2024-04-24T12:29:34" maxSheetId="2" userName="Бондарева Оксана Петровна" r:id="rId405" minRId="4817" maxRId="4833">
    <sheetIdMap count="1">
      <sheetId val="1"/>
    </sheetIdMap>
  </header>
  <header guid="{2C5B5962-A7D9-4B9B-859C-C65F5EBA6534}" dateTime="2024-04-24T17:25:01" maxSheetId="2" userName="Цёвка Елена Александровна" r:id="rId406" minRId="4834" maxRId="4835">
    <sheetIdMap count="1">
      <sheetId val="1"/>
    </sheetIdMap>
  </header>
  <header guid="{937B1535-4AEB-49C6-94B8-35160D69076C}" dateTime="2024-04-25T09:17:35" maxSheetId="2" userName="Цёвка Елена Александровна" r:id="rId407" minRId="4839">
    <sheetIdMap count="1">
      <sheetId val="1"/>
    </sheetIdMap>
  </header>
  <header guid="{1CDE04EB-854C-4EBD-AD71-53D4DED495AC}" dateTime="2024-04-25T10:25:26" maxSheetId="2" userName="Цёвка Елена Александровна" r:id="rId408" minRId="4840" maxRId="4841">
    <sheetIdMap count="1">
      <sheetId val="1"/>
    </sheetIdMap>
  </header>
  <header guid="{EFB53E63-D2FE-4D55-B051-D19CF2C81A4A}" dateTime="2024-04-25T10:26:29" maxSheetId="2" userName="Цёвка Елена Александровна" r:id="rId409" minRId="4845">
    <sheetIdMap count="1">
      <sheetId val="1"/>
    </sheetIdMap>
  </header>
  <header guid="{23DD62F8-54BB-4D65-89CA-DFD47C4754D5}" dateTime="2024-04-25T12:19:58" maxSheetId="2" userName="Цёвка Елена Александровна" r:id="rId410" minRId="4846" maxRId="4848">
    <sheetIdMap count="1">
      <sheetId val="1"/>
    </sheetIdMap>
  </header>
  <header guid="{C4742B5A-3ADA-497C-92A6-561A2FC6962A}" dateTime="2024-04-25T16:55:08" maxSheetId="2" userName="Цёвка Елена Александровна" r:id="rId411" minRId="4849" maxRId="4851">
    <sheetIdMap count="1">
      <sheetId val="1"/>
    </sheetIdMap>
  </header>
  <header guid="{3A88A1D9-196D-4346-97F5-C059C46DB1C8}" dateTime="2024-04-25T16:59:51" maxSheetId="2" userName="Цёвка Елена Александровна" r:id="rId412" minRId="4855">
    <sheetIdMap count="1">
      <sheetId val="1"/>
    </sheetIdMap>
  </header>
  <header guid="{8C60A8E0-3F49-48CF-9003-D2931446918D}" dateTime="2024-05-03T14:36:34" maxSheetId="2" userName="Бондарева Оксана Петровна" r:id="rId413" minRId="4856" maxRId="4857">
    <sheetIdMap count="1">
      <sheetId val="1"/>
    </sheetIdMap>
  </header>
  <header guid="{83A87BF4-0003-4C11-8A03-AC4580DE0A91}" dateTime="2024-05-03T14:47:37" maxSheetId="2" userName="Цёвка Елена Александровна" r:id="rId414" minRId="4861">
    <sheetIdMap count="1">
      <sheetId val="1"/>
    </sheetIdMap>
  </header>
  <header guid="{A826388B-5FE3-4E0E-B627-570A72977E9E}" dateTime="2024-05-03T16:14:37" maxSheetId="2" userName="Бондарева Оксана Петровна" r:id="rId415">
    <sheetIdMap count="1">
      <sheetId val="1"/>
    </sheetIdMap>
  </header>
  <header guid="{78BA929D-40A1-42FC-9AAD-AB6C932327CB}" dateTime="2024-05-03T16:15:10" maxSheetId="2" userName="Цёвка Елена Александровна" r:id="rId416" minRId="4865" maxRId="4866">
    <sheetIdMap count="1">
      <sheetId val="1"/>
    </sheetIdMap>
  </header>
  <header guid="{53235F3A-5485-4D68-BF80-854F05D128B7}" dateTime="2024-05-03T16:22:46" maxSheetId="2" userName="Бондарева Оксана Петровна" r:id="rId417" minRId="4867" maxRId="4871">
    <sheetIdMap count="1">
      <sheetId val="1"/>
    </sheetIdMap>
  </header>
  <header guid="{92AA7506-C5CC-4F6D-966D-6FB2BCB58580}" dateTime="2024-05-06T16:26:53" maxSheetId="2" userName="Бондарева Оксана Петровна" r:id="rId418" minRId="4872">
    <sheetIdMap count="1">
      <sheetId val="1"/>
    </sheetIdMap>
  </header>
  <header guid="{B59883D5-D61F-4BFB-B6F0-2796E766AAB7}" dateTime="2024-05-06T16:29:27" maxSheetId="2" userName="Бондарева Оксана Петровна" r:id="rId419" minRId="4876" maxRId="4877">
    <sheetIdMap count="1">
      <sheetId val="1"/>
    </sheetIdMap>
  </header>
  <header guid="{FD52A365-42F1-4052-B684-B2CF2DED0575}" dateTime="2024-05-06T17:32:54" maxSheetId="2" userName="Бондарева Оксана Петровна" r:id="rId420" minRId="4878" maxRId="4883">
    <sheetIdMap count="1">
      <sheetId val="1"/>
    </sheetIdMap>
  </header>
  <header guid="{02BC7EC3-DC62-42F6-AF3E-344BA7C627A2}" dateTime="2024-05-07T00:29:09" maxSheetId="2" userName="XxX" r:id="rId421" minRId="4887" maxRId="4890">
    <sheetIdMap count="1">
      <sheetId val="1"/>
    </sheetIdMap>
  </header>
  <header guid="{44259666-AE4A-4D2E-BFE6-BC4DD57C2AE8}" dateTime="2024-05-07T08:26:37" maxSheetId="2" userName="Бондарева Оксана Петровна" r:id="rId422" minRId="4894">
    <sheetIdMap count="1">
      <sheetId val="1"/>
    </sheetIdMap>
  </header>
  <header guid="{F5CFD03F-6C59-4995-A86A-DF4887EF217B}" dateTime="2024-05-07T09:07:02" maxSheetId="2" userName="Митина Екатерина Сергеевна" r:id="rId423" minRId="4895" maxRId="4899">
    <sheetIdMap count="1">
      <sheetId val="1"/>
    </sheetIdMap>
  </header>
  <header guid="{C53774CA-3E41-4F0A-9721-1CBC97AF4174}" dateTime="2024-05-07T10:09:57" maxSheetId="2" userName="Митина Екатерина Сергеевна" r:id="rId424" minRId="4900">
    <sheetIdMap count="1">
      <sheetId val="1"/>
    </sheetIdMap>
  </header>
  <header guid="{72E24869-289F-48D6-9AF5-97C6796FC0C1}" dateTime="2024-05-07T16:58:14" maxSheetId="2" userName="Митина Екатерина Сергеевна" r:id="rId425" minRId="4901" maxRId="4934">
    <sheetIdMap count="1">
      <sheetId val="1"/>
    </sheetIdMap>
  </header>
  <header guid="{B9DBB13C-0CD7-4027-9E2E-05439C4B90A1}" dateTime="2024-05-08T11:38:49" maxSheetId="2" userName="Митина Екатерина Сергеевна" r:id="rId426" minRId="4938" maxRId="4941">
    <sheetIdMap count="1">
      <sheetId val="1"/>
    </sheetIdMap>
  </header>
  <header guid="{7615C937-439B-4026-947F-155208E61064}" dateTime="2024-05-08T11:50:48" maxSheetId="2" userName="Митина Екатерина Сергеевна" r:id="rId427">
    <sheetIdMap count="1">
      <sheetId val="1"/>
    </sheetIdMap>
  </header>
  <header guid="{C97EB662-7179-4844-92AE-D34CBBF60996}" dateTime="2024-05-08T15:41:31" maxSheetId="2" userName="Митина Екатерина Сергеевна" r:id="rId428" minRId="4945">
    <sheetIdMap count="1">
      <sheetId val="1"/>
    </sheetIdMap>
  </header>
  <header guid="{2CA868B3-B7A9-4270-85A3-BF4F82967E92}" dateTime="2024-05-08T16:22:42" maxSheetId="2" userName="Митина Екатерина Сергеевна" r:id="rId429">
    <sheetIdMap count="1">
      <sheetId val="1"/>
    </sheetIdMap>
  </header>
  <header guid="{F56485F9-DAFB-4228-8FDB-9B374E739E66}" dateTime="2024-05-08T16:26:29" maxSheetId="2" userName="Бондарева Оксана Петровна" r:id="rId430" minRId="4949">
    <sheetIdMap count="1">
      <sheetId val="1"/>
    </sheetIdMap>
  </header>
  <header guid="{D236E5E8-8576-453E-9AB7-11167B770E46}" dateTime="2024-05-10T11:16:07" maxSheetId="2" userName="Бондарева Оксана Петровна" r:id="rId431">
    <sheetIdMap count="1">
      <sheetId val="1"/>
    </sheetIdMap>
  </header>
  <header guid="{2605E542-EE92-4C52-8713-108B075AEF0C}" dateTime="2024-05-13T09:06:42" maxSheetId="2" userName="Цёвка Елена Александровна" r:id="rId432" minRId="4956" maxRId="4958">
    <sheetIdMap count="1">
      <sheetId val="1"/>
    </sheetIdMap>
  </header>
  <header guid="{367A542B-E83B-4442-B21B-DA69A82FD586}" dateTime="2024-05-13T10:14:39" maxSheetId="2" userName="Степаненко Наталья Алексеевна" r:id="rId433" minRId="4959" maxRId="4962">
    <sheetIdMap count="1">
      <sheetId val="1"/>
    </sheetIdMap>
  </header>
  <header guid="{7167A4B6-A285-444D-9C83-9FCF79230D05}" dateTime="2024-05-13T10:16:03" maxSheetId="2" userName="Бондарева Оксана Петровна" r:id="rId434" minRId="4963" maxRId="4964">
    <sheetIdMap count="1">
      <sheetId val="1"/>
    </sheetIdMap>
  </header>
  <header guid="{CEF3980D-CD42-4CC2-9AE4-2E9FEE981FBA}" dateTime="2024-05-13T10:19:07" maxSheetId="2" userName="Степаненко Наталья Алексеевна" r:id="rId435" minRId="4965">
    <sheetIdMap count="1">
      <sheetId val="1"/>
    </sheetIdMap>
  </header>
  <header guid="{13EA74CB-D6C5-4B40-B166-4C7F2B88C59E}" dateTime="2024-05-13T10:21:32" maxSheetId="2" userName="Степаненко Наталья Алексеевна" r:id="rId436">
    <sheetIdMap count="1">
      <sheetId val="1"/>
    </sheetIdMap>
  </header>
  <header guid="{086A9394-8F62-462B-9592-CF61588E42B4}" dateTime="2024-05-15T10:20:21" maxSheetId="2" userName="Митина Екатерина Сергеевна" r:id="rId437" minRId="4976">
    <sheetIdMap count="1">
      <sheetId val="1"/>
    </sheetIdMap>
  </header>
  <header guid="{96B60F30-5FD4-450E-9FEE-EA0F1285102D}" dateTime="2024-05-15T15:46:48" maxSheetId="2" userName="Степаненко Наталья Алексеевна" r:id="rId438" minRId="4980" maxRId="5116">
    <sheetIdMap count="1">
      <sheetId val="1"/>
    </sheetIdMap>
  </header>
  <header guid="{1414BED3-09AC-457E-92FF-39A2088F134F}" dateTime="2024-05-15T15:49:21" maxSheetId="2" userName="Степаненко Наталья Алексеевна" r:id="rId439" minRId="5117" maxRId="5140">
    <sheetIdMap count="1">
      <sheetId val="1"/>
    </sheetIdMap>
  </header>
  <header guid="{E4592A6F-423F-4F1D-9B3E-F6A736B00DE8}" dateTime="2024-05-15T15:52:12" maxSheetId="2" userName="Степаненко Наталья Алексеевна" r:id="rId440" minRId="5141" maxRId="5163">
    <sheetIdMap count="1">
      <sheetId val="1"/>
    </sheetIdMap>
  </header>
  <header guid="{9A37B564-856F-42FC-A8DB-FD5F08C12FA0}" dateTime="2024-05-15T16:16:21" maxSheetId="2" userName="Степаненко Наталья Алексеевна" r:id="rId441" minRId="5164" maxRId="5170">
    <sheetIdMap count="1">
      <sheetId val="1"/>
    </sheetIdMap>
  </header>
  <header guid="{64734DFC-FA03-45FE-8E0F-BA3846373178}" dateTime="2024-05-15T16:23:27" maxSheetId="2" userName="Степаненко Наталья Алексеевна" r:id="rId442" minRId="5171" maxRId="5176">
    <sheetIdMap count="1">
      <sheetId val="1"/>
    </sheetIdMap>
  </header>
  <header guid="{F4662494-FF01-4FD3-8576-B58B2AFFC134}" dateTime="2024-05-16T17:20:32" maxSheetId="2" userName="Митина Екатерина Сергеевна" r:id="rId443" minRId="5182">
    <sheetIdMap count="1">
      <sheetId val="1"/>
    </sheetIdMap>
  </header>
  <header guid="{1A709049-CACC-4B71-8687-4DA9369DDDD3}" dateTime="2024-05-24T11:43:36" maxSheetId="2" userName="Степаненко Наталья Алексеевна" r:id="rId444" minRId="5183" maxRId="5186">
    <sheetIdMap count="1">
      <sheetId val="1"/>
    </sheetIdMap>
  </header>
  <header guid="{40E7314F-E95D-4CD9-9537-5B3FB35B81C7}" dateTime="2024-05-24T11:48:12" maxSheetId="2" userName="Степаненко Наталья Алексеевна" r:id="rId445" minRId="5187">
    <sheetIdMap count="1">
      <sheetId val="1"/>
    </sheetIdMap>
  </header>
  <header guid="{A1F003AD-CCF0-4DE3-9559-8374E5972764}" dateTime="2024-05-31T11:01:15" maxSheetId="2" userName="Степаненко Наталья Алексеевна" r:id="rId446" minRId="5188" maxRId="5351">
    <sheetIdMap count="1">
      <sheetId val="1"/>
    </sheetIdMap>
  </header>
  <header guid="{C7CA910E-B4AC-42F6-84CA-4D3C6F9F3D73}" dateTime="2024-05-31T11:06:22" maxSheetId="2" userName="Степаненко Наталья Алексеевна" r:id="rId447" minRId="5356" maxRId="537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9" sId="1">
    <oc r="F635" t="inlineStr">
      <is>
        <t>По итогам конкурсного отбора Ветеринарной службой Ханты-Мансийского автономного округа – Югры в конце сентября 2022 года городу Когалыму доведены лимиты субсидии, 19 октября заключено соглашение №5 о предоставлении иного межбюджетного трансферта местному бюджету из бюджета Ханты-Мансийского автономного округа – Югры (далее – соглашение) на сумму 24 991,40 тыс. руб., в том числе средства субсидии 14 994,86 тыс. руб. В бюджете города Когалыма в рамках муниципальной программы «Развитие агропромышленного комплекса города Когалыма» предусмотрены плановые ассигнования долевого софинансирования субсидии в сумме 9 996,60 тыс.руб.
В целях исполнения принятых обязательств по созданию приюта для животных, проведен ряд мероприятий по обеспечению будущего объекта необходимыми мощностями для поставки коммунальных ресурсов, в ходе которых выявлен недостаток мощности для подключения (технологического присоединения) к сетям теплоснабжения. В связи с чем, возникла необходимость замены ранее определенного земельного участка на другой участок, соответствующий требованиям действующего законодательства Российской Федерации, в части расстояния 40 метров от окон жилых и общественных зданий, что в свою очередь повлияло на подготовку аукционной документации и срок размещений закупки на выполнение работ по обустройству приюта для животных на территории города Когалыма.
Извещение №0187300013722000228 о проведении электронного аукциона на право заключения контракта на выполнение работ по проектированию и обустройству приюта для животных на территории города Когалыма размещено в единой информационной системе в сфере закупок 07.12.2022. Прием заявок осуществлялся до 04:00 часов 15.12.2022, по окончании срока подачи заявок не поступило ни одной заявки, в связи с чем, электронный аукцион признан не состоявшимся.
В Ветеринарную службу Ханты-Мансийского автономного округа – Югры направлено письмо о закрытии лимитов плановых ассигнований субсидии, выделенной на создание приютов для животных.</t>
      </is>
    </oc>
    <n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nc>
  </rcc>
  <rcv guid="{3693EDC1-FD1C-4AF3-912C-19CDCDBFB43C}" action="delete"/>
  <rdn rId="0" localSheetId="1" customView="1" name="Z_3693EDC1_FD1C_4AF3_912C_19CDCDBFB43C_.wvu.PrintArea" hidden="1" oldHidden="1">
    <formula>'Приложение 1'!$A$1:$H$813</formula>
    <oldFormula>'Приложение 1'!$A$1:$H$813</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FilterData" hidden="1" oldHidden="1">
    <formula>'Приложение 1'!$A$6:$F$813</formula>
    <oldFormula>'Приложение 1'!$A$9:$F$813</oldFormula>
  </rdn>
  <rcv guid="{3693EDC1-FD1C-4AF3-912C-19CDCDBFB43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0" sId="1">
    <oc r="B22" t="inlineStr">
      <is>
        <t>ПК.1.1. Проект города Когалыма «Актуализация Стратегии социально-экономического развития города Когалыма до 2030 года»</t>
      </is>
    </oc>
    <nc r="B22" t="inlineStr">
      <is>
        <t>ПК.1.1. Проект города Когалыма "Актуализация Стратегии социально-экономического развития города Когалыма до 2030 года"</t>
      </is>
    </nc>
  </rcc>
  <rcc rId="2141" sId="1" numFmtId="4">
    <oc r="C36">
      <v>33.1</v>
    </oc>
    <nc r="C36">
      <v>59.58</v>
    </nc>
  </rcc>
  <rcc rId="2142" sId="1" numFmtId="4">
    <oc r="C35">
      <v>297.7</v>
    </oc>
    <nc r="C35">
      <v>535.70000000000005</v>
    </nc>
  </rcc>
  <rcc rId="2143" sId="1" numFmtId="4">
    <oc r="D35">
      <v>297.7</v>
    </oc>
    <nc r="D35">
      <v>535.70000000000005</v>
    </nc>
  </rcc>
  <rcc rId="2144" sId="1" numFmtId="4">
    <oc r="D36">
      <v>33.08</v>
    </oc>
    <nc r="D36">
      <v>59.58</v>
    </nc>
  </rcc>
  <rfmt sheetId="1" sqref="B33:E37" start="0" length="2147483647">
    <dxf>
      <font>
        <color auto="1"/>
      </font>
    </dxf>
  </rfmt>
  <rcc rId="2145" sId="1">
    <oc r="B38" t="inlineStr">
      <is>
        <t xml:space="preserve">П.2.3. Региональный проект «Акселерация субъектов малого и среднего предпринимательства» </t>
      </is>
    </oc>
    <nc r="B38" t="inlineStr">
      <is>
        <t>П.2.2. Региональный проект "Акселерация субъектов малого и среднего предпринимательства»"</t>
      </is>
    </nc>
  </rcc>
  <rcc rId="2146" sId="1" numFmtId="4">
    <oc r="C41">
      <v>5015.3999999999996</v>
    </oc>
    <nc r="C41">
      <v>5171.74</v>
    </nc>
  </rcc>
  <rcc rId="2147" sId="1" numFmtId="4">
    <oc r="C40">
      <v>3331.3</v>
    </oc>
    <nc r="C40">
      <v>4699.8999999999996</v>
    </nc>
  </rcc>
  <rcc rId="2148" sId="1" numFmtId="4">
    <oc r="D41">
      <v>5015.38</v>
    </oc>
    <nc r="D41">
      <v>5171.0200000000004</v>
    </nc>
  </rcc>
  <rcc rId="2149" sId="1" numFmtId="4">
    <oc r="D40">
      <v>3331.3</v>
    </oc>
    <nc r="D40">
      <v>4693.42</v>
    </nc>
  </rcc>
  <rfmt sheetId="1" sqref="B38:F42" start="0" length="2147483647">
    <dxf>
      <font>
        <color auto="1"/>
      </font>
    </dxf>
  </rfmt>
  <rfmt sheetId="1" sqref="B43:F47" start="0" length="2147483647">
    <dxf>
      <font>
        <color auto="1"/>
      </font>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95:F695" start="0" length="2147483647">
    <dxf>
      <font>
        <color auto="1"/>
      </font>
    </dxf>
  </rfmt>
  <rfmt sheetId="1" sqref="C679:E680" start="0" length="2147483647">
    <dxf>
      <font>
        <color auto="1"/>
      </font>
    </dxf>
  </rfmt>
  <rfmt sheetId="1" sqref="C658:E658" start="0" length="2147483647">
    <dxf>
      <font>
        <color auto="1"/>
      </font>
    </dxf>
  </rfmt>
  <rcc rId="3067" sId="1" numFmtId="4">
    <oc r="D659">
      <f>SUM(D660:D663)</f>
    </oc>
    <nc r="D659">
      <v>865.89</v>
    </nc>
  </rcc>
  <rfmt sheetId="1" sqref="D659">
    <dxf>
      <fill>
        <patternFill patternType="solid">
          <bgColor rgb="FFFFFF00"/>
        </patternFill>
      </fill>
    </dxf>
  </rfmt>
  <rfmt sheetId="1" sqref="D664">
    <dxf>
      <fill>
        <patternFill patternType="solid">
          <bgColor rgb="FFFFFF00"/>
        </patternFill>
      </fill>
    </dxf>
  </rfmt>
  <rcmt sheetId="1" cell="D706" guid="{222DE68E-7F71-4968-9196-015D3CAB379B}" author="Степаненко Наталья Алексеевна" newLength="39"/>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8" sId="1">
    <oc r="F493" t="inlineStr">
      <is>
        <t>Кассовый расход сложился меньше планового в связи с экономией по оплате труда, начислениям по зарплате.</t>
      </is>
    </oc>
    <nc r="F493" t="inlineStr">
      <is>
        <t>Экономия средств сложилась по оплате труда и начислениям на зарплату.</t>
      </is>
    </nc>
  </rcc>
  <rfmt sheetId="1" sqref="F493" start="0" length="2147483647">
    <dxf>
      <font>
        <color auto="1"/>
      </font>
    </dxf>
  </rfmt>
  <rcc rId="3069" sId="1">
    <oc r="F498" t="inlineStr">
      <is>
        <t>В 2022 году приобретено 160 модулей архивного хранения.</t>
      </is>
    </oc>
    <nc r="F498" t="inlineStr">
      <is>
        <t>В 2023 году приобретен телевизор, радиотелефон, МФУ.</t>
      </is>
    </nc>
  </rcc>
  <rfmt sheetId="1" sqref="F498" start="0" length="2147483647">
    <dxf>
      <font>
        <color auto="1"/>
      </font>
    </dxf>
  </rfmt>
  <rcc rId="3070" sId="1">
    <oc r="F503" t="inlineStr">
      <is>
        <t>Экономия сложилась по заработной плате и начислениям на оплату труда в результате наличия листов нетрудоспособности, вакансии (уборщик служебных помещений), неиспользованием сотрудниками права на компенсацию расходов по проезду к месту отдыха и обратно.</t>
      </is>
    </oc>
    <nc r="F503" t="inlineStr">
      <is>
        <t>Экономия сложилась в связи с образованием листов временной нетрудоспособности, вакантных ставок (уборщик служебных помещений); неиспользованием сотрудниками права на компенсацию расходов по проезду к месту отдыха и обратно.</t>
      </is>
    </nc>
  </rcc>
  <rfmt sheetId="1" sqref="F503" start="0" length="2147483647">
    <dxf>
      <font>
        <color auto="1"/>
      </font>
    </dxf>
  </rfmt>
  <rfmt sheetId="1" sqref="F509" start="0" length="0">
    <dxf>
      <font>
        <b val="0"/>
        <sz val="13"/>
        <color rgb="FFFF0000"/>
        <name val="Times New Roman"/>
        <scheme val="none"/>
      </font>
    </dxf>
  </rfmt>
  <rfmt sheetId="1" sqref="F509" start="0" length="2147483647">
    <dxf>
      <font>
        <color auto="1"/>
      </font>
    </dxf>
  </rfmt>
  <rcc rId="3071" sId="1">
    <nc r="F509" t="inlineStr">
      <is>
        <t xml:space="preserve">В рамках мероприятия: - организованы служебные командировки с целью продвижения туристского потенциала города Когалыма и автономного округа в целом; организованы и проведены мероприятия «Неделя туризма»; приобретена сувенирная продукция (пакеты, ежедневники, папки, ручки с логотипом, блокноты, внешние аккумуляторы, термосы, рюкзаки и др.); приобретены мобильные стенды ролл-ап и др.
</t>
      </is>
    </nc>
  </rcc>
  <rcv guid="{CB1E8E26-C9C8-4BE7-9036-74B49E080E83}" action="delete"/>
  <rdn rId="0" localSheetId="1" customView="1" name="Z_CB1E8E26_C9C8_4BE7_9036_74B49E080E83_.wvu.PrintArea" hidden="1" oldHidden="1">
    <formula>'Приложение 1'!$A$1:$G$830</formula>
    <oldFormula>'Приложение 1'!$A$1:$G$830</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1'!$A$6:$F$835</formula>
    <oldFormula>'Приложение 1'!$A$6:$F$835</oldFormula>
  </rdn>
  <rcv guid="{CB1E8E26-C9C8-4BE7-9036-74B49E080E83}"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69">
    <dxf>
      <fill>
        <patternFill patternType="solid">
          <bgColor rgb="FFFFFF00"/>
        </patternFill>
      </fill>
    </dxf>
  </rfmt>
  <rfmt sheetId="1" sqref="D674">
    <dxf>
      <fill>
        <patternFill patternType="solid">
          <bgColor rgb="FFFFFF00"/>
        </patternFill>
      </fill>
    </dxf>
  </rfmt>
  <rcc rId="3075" sId="1" numFmtId="4">
    <oc r="D683">
      <v>207.71</v>
    </oc>
    <nc r="D683">
      <v>207.87200000000001</v>
    </nc>
  </rcc>
  <rfmt sheetId="1" sqref="D680">
    <dxf>
      <fill>
        <patternFill patternType="solid">
          <bgColor rgb="FFFFFF00"/>
        </patternFill>
      </fill>
    </dxf>
  </rfmt>
  <rcc rId="3076" sId="1" numFmtId="4">
    <oc r="D688">
      <v>26.36</v>
    </oc>
    <nc r="D688">
      <v>26.364999999999998</v>
    </nc>
  </rcc>
  <rfmt sheetId="1" sqref="D685">
    <dxf>
      <fill>
        <patternFill patternType="solid">
          <bgColor rgb="FFFFFF00"/>
        </patternFill>
      </fill>
    </dxf>
  </rfmt>
  <rfmt sheetId="1" sqref="D690">
    <dxf>
      <fill>
        <patternFill patternType="solid">
          <bgColor rgb="FFFFFF00"/>
        </patternFill>
      </fill>
    </dxf>
  </rfmt>
  <rfmt sheetId="1" sqref="D696">
    <dxf>
      <fill>
        <patternFill patternType="solid">
          <bgColor rgb="FFFFFF00"/>
        </patternFill>
      </fill>
    </dxf>
  </rfmt>
  <rfmt sheetId="1" sqref="D701">
    <dxf>
      <fill>
        <patternFill patternType="solid">
          <bgColor rgb="FFFFFF00"/>
        </patternFill>
      </fill>
    </dxf>
  </rfmt>
  <rcc rId="3077" sId="1">
    <oc r="D709">
      <f>D662+D667+D672+D677+D683+D688+D693+D699+D704</f>
    </oc>
    <nc r="D709">
      <f>D662+D667+D672+D677+D683+D688+D693+D699+D704</f>
    </nc>
  </rcc>
  <rcc rId="3078" sId="1">
    <oc r="D710">
      <f>D663+D668+D673+D678+D684+D689+D694+D700+D705</f>
    </oc>
    <nc r="D710">
      <f>D663+D668+D673+D678+D684+D689+D694+D700+D705</f>
    </nc>
  </rcc>
  <rcc rId="3079" sId="1">
    <oc r="D664">
      <f>SUM(D665:D668)</f>
    </oc>
    <nc r="D664">
      <f>SUM(D665:D668)</f>
    </nc>
  </rcc>
  <rcc rId="3080" sId="1">
    <oc r="F659" t="inlineStr">
      <is>
        <t>Отклонение составило – 0,3 тыс. рублей
Заключены:
-  По результатам электронного аукциона кон+F10:F37тракт с ООО «КогалымРемСтройСервис» на оказание услуг по обеспечению безопасности людей, охране их жизни и здоровья на водных объектах города Когалыма на сумму 349,2 тыс. рублей. Оплата произведена по окончании оказания услуг, согласно условий контракта.
-  По результатам электронного аукциона контракт с Федеральным Бюджетным Учреждением Здравоохранения "Центр Гигиены и Эпидемиологии в Ханты-Мансийском автономном округе - Югре" на оказание услуг по лабораторному исследованию воды и почвы на сумму 114,6 тыс. рублей. Оплата произведена по окончании оказания услуг, согласно условий контракта.
- Заключен прямой муниципальный контракт с ООО «Жемчужина Сибири» на выполнение работ по изготовлению и установки информационных табличек (знаков) на сумму 29 000,00 тыс. руб. Оплата произведена в полном объеме по результатам выполненных работ.</t>
      </is>
    </oc>
    <nc r="F659"/>
  </rcc>
  <rcc rId="3081" sId="1" odxf="1" dxf="1">
    <oc r="F690"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 (планируется к реализации в 2023 году).</t>
      </is>
    </oc>
    <nc r="F690" t="inlineStr">
      <is>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Средства, в размере 53 600,00 тыс. руб., предусмотренные на выполнение строительно-монтажных работ, возможно будет освоить после выделения недостающего объема финансирования.</t>
      </is>
    </nc>
    <odxf>
      <font>
        <sz val="13"/>
        <color rgb="FFFF0000"/>
        <name val="Times New Roman"/>
        <scheme val="none"/>
      </font>
    </odxf>
    <ndxf>
      <font>
        <sz val="13"/>
        <color auto="1"/>
        <name val="Times New Roman"/>
        <scheme val="none"/>
      </font>
    </ndxf>
  </rcc>
  <rcc rId="3082" sId="1">
    <oc r="F696" t="inlineStr">
      <is>
        <t>Отклонение составило – 261,9 тыс. рублей
Отклонение образовалась, в результате оплаты наличия листов нетрудоспособности, предоставление неоплачиваемого отпуска</t>
      </is>
    </oc>
    <nc r="F696"/>
  </rcc>
  <rfmt sheetId="1" sqref="B706:C710" start="0" length="2147483647">
    <dxf>
      <font>
        <color auto="1"/>
      </font>
    </dxf>
  </rfmt>
  <rfmt sheetId="1" sqref="E706:E710" start="0" length="2147483647">
    <dxf>
      <font>
        <color auto="1"/>
      </font>
    </dxf>
  </rfmt>
  <rcv guid="{E804F883-CA9D-4450-B2B1-A56C9C315ECD}" action="delete"/>
  <rdn rId="0" localSheetId="1" customView="1" name="Z_E804F883_CA9D_4450_B2B1_A56C9C315ECD_.wvu.PrintArea" hidden="1" oldHidden="1">
    <formula>'Приложение 1'!$B$1:$F$830</formula>
    <oldFormula>'Приложение 1'!$B$1:$F$830</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1'!$A$6:$F$835</formula>
    <oldFormula>'Приложение 1'!$A$6:$F$835</oldFormula>
  </rdn>
  <rcv guid="{E804F883-CA9D-4450-B2B1-A56C9C315ECD}" action="add"/>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53" start="0" length="2147483647">
    <dxf>
      <font>
        <color auto="1"/>
      </font>
    </dxf>
  </rfmt>
  <rcc rId="3086" sId="1">
    <oc r="B553" t="inlineStr">
      <is>
        <t>1.1. Организация обеспеченияформирования состава и структуры муниципального имущества города Когалыма</t>
      </is>
    </oc>
    <nc r="B553" t="inlineStr">
      <is>
        <t>1.1. Организация обеспечения формирования состава и структуры муниципального имущества города Когалыма</t>
      </is>
    </nc>
  </rcc>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7" sId="1" numFmtId="4">
    <oc r="C556">
      <v>56534.837</v>
    </oc>
    <nc r="C556">
      <v>51531.73</v>
    </nc>
  </rcc>
  <rfmt sheetId="1" sqref="B553:C557" start="0" length="2147483647">
    <dxf>
      <font>
        <color auto="1"/>
      </font>
    </dxf>
  </rfmt>
  <rfmt sheetId="1" sqref="B558" start="0" length="2147483647">
    <dxf>
      <font>
        <color auto="1"/>
      </font>
    </dxf>
  </rfmt>
  <rcc rId="3088" sId="1" numFmtId="4">
    <oc r="C561">
      <v>273652.61099999998</v>
    </oc>
    <nc r="C561">
      <v>290969.90000000002</v>
    </nc>
  </rcc>
  <rfmt sheetId="1" sqref="C561" start="0" length="2147483647">
    <dxf>
      <font>
        <color auto="1"/>
      </font>
    </dxf>
  </rfmt>
  <rfmt sheetId="1" sqref="B558:C562" start="0" length="2147483647">
    <dxf>
      <font>
        <color auto="1"/>
      </font>
    </dxf>
  </rfmt>
  <rfmt sheetId="1" sqref="B563" start="0" length="2147483647">
    <dxf>
      <font>
        <color auto="1"/>
      </font>
    </dxf>
  </rfmt>
  <rcc rId="3089" sId="1" numFmtId="4">
    <oc r="C566">
      <v>14755.2973</v>
    </oc>
    <nc r="C566">
      <v>14824.9</v>
    </nc>
  </rcc>
  <rfmt sheetId="1" sqref="C566" start="0" length="2147483647">
    <dxf>
      <font>
        <color auto="1"/>
      </font>
    </dxf>
  </rfmt>
  <rcc rId="3090" sId="1" numFmtId="4">
    <oc r="C567">
      <v>53306</v>
    </oc>
    <nc r="C567">
      <v>123318.43</v>
    </nc>
  </rcc>
  <rfmt sheetId="1" sqref="C567" start="0" length="2147483647">
    <dxf>
      <font>
        <color auto="1"/>
      </font>
    </dxf>
  </rfmt>
  <rfmt sheetId="1" sqref="C563:C567" start="0" length="2147483647">
    <dxf>
      <font>
        <color auto="1"/>
      </font>
    </dxf>
  </rfmt>
  <rfmt sheetId="1" sqref="B564:B567" start="0" length="2147483647">
    <dxf>
      <font>
        <color auto="1"/>
      </font>
    </dxf>
  </rfmt>
  <rfmt sheetId="1" sqref="B568" start="0" length="2147483647">
    <dxf>
      <font>
        <color auto="1"/>
      </font>
    </dxf>
  </rfmt>
  <rcc rId="3091" sId="1">
    <oc r="B568" t="inlineStr">
      <is>
        <t>4. Предоставление субсидий садоводческим, 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is>
    </oc>
    <nc r="B568" t="inlineStr">
      <is>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is>
    </nc>
  </rcc>
  <rfmt sheetId="1" sqref="C568:C572" start="0" length="2147483647">
    <dxf>
      <font>
        <color auto="1"/>
      </font>
    </dxf>
  </rfmt>
  <rrc rId="3092" sId="1" ref="A558:XFD558" action="insertRow">
    <undo index="14" exp="area" ref3D="1" dr="$A$822:$XFD$822" dn="Z_10610988_B7D0_46D7_B8FD_DA5F72A4893C_.wvu.Rows" sId="1"/>
    <undo index="8" exp="area" ref3D="1" dr="$A$638:$XFD$638" dn="Z_10610988_B7D0_46D7_B8FD_DA5F72A4893C_.wvu.Rows" sId="1"/>
    <undo index="6" exp="area" ref3D="1" dr="$A$634:$XFD$634" dn="Z_10610988_B7D0_46D7_B8FD_DA5F72A4893C_.wvu.Rows" sId="1"/>
    <undo index="8" exp="area" ref3D="1" dr="$A$822:$XFD$822" dn="Z_161695C3_1CE5_4E5C_AD86_E27CE310F608_.wvu.Rows" sId="1"/>
    <undo index="2" exp="area" ref3D="1" dr="$A$638:$XFD$638" dn="Z_161695C3_1CE5_4E5C_AD86_E27CE310F608_.wvu.Rows" sId="1"/>
    <undo index="1" exp="area" ref3D="1" dr="$A$634:$XFD$634" dn="Z_161695C3_1CE5_4E5C_AD86_E27CE310F608_.wvu.Rows" sId="1"/>
  </rrc>
  <rrc rId="3093" sId="1" ref="A558:XFD558" action="insertRow">
    <undo index="14" exp="area" ref3D="1" dr="$A$823:$XFD$823" dn="Z_10610988_B7D0_46D7_B8FD_DA5F72A4893C_.wvu.Rows" sId="1"/>
    <undo index="8" exp="area" ref3D="1" dr="$A$639:$XFD$639" dn="Z_10610988_B7D0_46D7_B8FD_DA5F72A4893C_.wvu.Rows" sId="1"/>
    <undo index="6" exp="area" ref3D="1" dr="$A$635:$XFD$635" dn="Z_10610988_B7D0_46D7_B8FD_DA5F72A4893C_.wvu.Rows" sId="1"/>
    <undo index="8" exp="area" ref3D="1" dr="$A$823:$XFD$823" dn="Z_161695C3_1CE5_4E5C_AD86_E27CE310F608_.wvu.Rows" sId="1"/>
    <undo index="2" exp="area" ref3D="1" dr="$A$639:$XFD$639" dn="Z_161695C3_1CE5_4E5C_AD86_E27CE310F608_.wvu.Rows" sId="1"/>
    <undo index="1" exp="area" ref3D="1" dr="$A$635:$XFD$635" dn="Z_161695C3_1CE5_4E5C_AD86_E27CE310F608_.wvu.Rows" sId="1"/>
  </rrc>
  <rrc rId="3094" sId="1" ref="A558:XFD558" action="insertRow">
    <undo index="14" exp="area" ref3D="1" dr="$A$824:$XFD$824" dn="Z_10610988_B7D0_46D7_B8FD_DA5F72A4893C_.wvu.Rows" sId="1"/>
    <undo index="8" exp="area" ref3D="1" dr="$A$640:$XFD$640" dn="Z_10610988_B7D0_46D7_B8FD_DA5F72A4893C_.wvu.Rows" sId="1"/>
    <undo index="6" exp="area" ref3D="1" dr="$A$636:$XFD$636" dn="Z_10610988_B7D0_46D7_B8FD_DA5F72A4893C_.wvu.Rows" sId="1"/>
    <undo index="8" exp="area" ref3D="1" dr="$A$824:$XFD$824" dn="Z_161695C3_1CE5_4E5C_AD86_E27CE310F608_.wvu.Rows" sId="1"/>
    <undo index="2" exp="area" ref3D="1" dr="$A$640:$XFD$640" dn="Z_161695C3_1CE5_4E5C_AD86_E27CE310F608_.wvu.Rows" sId="1"/>
    <undo index="1" exp="area" ref3D="1" dr="$A$636:$XFD$636" dn="Z_161695C3_1CE5_4E5C_AD86_E27CE310F608_.wvu.Rows" sId="1"/>
  </rrc>
  <rrc rId="3095" sId="1" ref="A558:XFD558" action="insertRow">
    <undo index="14" exp="area" ref3D="1" dr="$A$825:$XFD$825" dn="Z_10610988_B7D0_46D7_B8FD_DA5F72A4893C_.wvu.Rows" sId="1"/>
    <undo index="8" exp="area" ref3D="1" dr="$A$641:$XFD$641" dn="Z_10610988_B7D0_46D7_B8FD_DA5F72A4893C_.wvu.Rows" sId="1"/>
    <undo index="6" exp="area" ref3D="1" dr="$A$637:$XFD$637" dn="Z_10610988_B7D0_46D7_B8FD_DA5F72A4893C_.wvu.Rows" sId="1"/>
    <undo index="8" exp="area" ref3D="1" dr="$A$825:$XFD$825" dn="Z_161695C3_1CE5_4E5C_AD86_E27CE310F608_.wvu.Rows" sId="1"/>
    <undo index="2" exp="area" ref3D="1" dr="$A$641:$XFD$641" dn="Z_161695C3_1CE5_4E5C_AD86_E27CE310F608_.wvu.Rows" sId="1"/>
    <undo index="1" exp="area" ref3D="1" dr="$A$637:$XFD$637" dn="Z_161695C3_1CE5_4E5C_AD86_E27CE310F608_.wvu.Rows" sId="1"/>
  </rrc>
  <rrc rId="3096" sId="1" ref="A558:XFD558" action="insertRow">
    <undo index="14" exp="area" ref3D="1" dr="$A$826:$XFD$826" dn="Z_10610988_B7D0_46D7_B8FD_DA5F72A4893C_.wvu.Rows" sId="1"/>
    <undo index="8" exp="area" ref3D="1" dr="$A$642:$XFD$642" dn="Z_10610988_B7D0_46D7_B8FD_DA5F72A4893C_.wvu.Rows" sId="1"/>
    <undo index="6" exp="area" ref3D="1" dr="$A$638:$XFD$638" dn="Z_10610988_B7D0_46D7_B8FD_DA5F72A4893C_.wvu.Rows" sId="1"/>
    <undo index="8" exp="area" ref3D="1" dr="$A$826:$XFD$826" dn="Z_161695C3_1CE5_4E5C_AD86_E27CE310F608_.wvu.Rows" sId="1"/>
    <undo index="2" exp="area" ref3D="1" dr="$A$642:$XFD$642" dn="Z_161695C3_1CE5_4E5C_AD86_E27CE310F608_.wvu.Rows" sId="1"/>
    <undo index="1" exp="area" ref3D="1" dr="$A$638:$XFD$638" dn="Z_161695C3_1CE5_4E5C_AD86_E27CE310F608_.wvu.Rows" sId="1"/>
  </rrc>
  <rfmt sheetId="1" sqref="B558" start="0" length="0">
    <dxf>
      <font>
        <b/>
        <sz val="13"/>
        <color auto="1"/>
        <name val="Times New Roman"/>
        <scheme val="none"/>
      </font>
    </dxf>
  </rfmt>
  <rcc rId="3097" sId="1" odxf="1" dxf="1">
    <nc r="C558">
      <f>SUM(C559:C562)</f>
    </nc>
    <odxf>
      <font>
        <b val="0"/>
        <sz val="13"/>
        <color auto="1"/>
        <name val="Times New Roman"/>
        <scheme val="none"/>
      </font>
    </odxf>
    <ndxf>
      <font>
        <b/>
        <sz val="13"/>
        <color auto="1"/>
        <name val="Times New Roman"/>
        <scheme val="none"/>
      </font>
    </ndxf>
  </rcc>
  <rcc rId="3098" sId="1" odxf="1" dxf="1">
    <nc r="D558">
      <f>SUM(D559:D562)</f>
    </nc>
    <odxf>
      <font>
        <b val="0"/>
        <sz val="13"/>
        <color rgb="FFFF0000"/>
        <name val="Times New Roman"/>
        <scheme val="none"/>
      </font>
    </odxf>
    <ndxf>
      <font>
        <b/>
        <sz val="13"/>
        <color rgb="FFFF0000"/>
        <name val="Times New Roman"/>
        <scheme val="none"/>
      </font>
    </ndxf>
  </rcc>
  <rcc rId="3099" sId="1" odxf="1" dxf="1">
    <nc r="E558">
      <f>IFERROR(D558/C558*100,0)</f>
    </nc>
    <odxf>
      <font>
        <b val="0"/>
        <sz val="13"/>
        <color rgb="FFFF0000"/>
        <name val="Times New Roman"/>
        <scheme val="none"/>
      </font>
    </odxf>
    <ndxf>
      <font>
        <b/>
        <sz val="13"/>
        <color rgb="FFFF0000"/>
        <name val="Times New Roman"/>
        <scheme val="none"/>
      </font>
    </ndxf>
  </rcc>
  <rfmt sheetId="1" sqref="F558" start="0" length="0">
    <dxf>
      <numFmt numFmtId="4" formatCode="#,##0.00"/>
      <alignment horizontal="general" readingOrder="0"/>
    </dxf>
  </rfmt>
  <rfmt sheetId="1" sqref="G558" start="0" length="0">
    <dxf>
      <numFmt numFmtId="165" formatCode="#,##0.0_ ;[Red]\-#,##0.0\ "/>
    </dxf>
  </rfmt>
  <rfmt sheetId="1" sqref="A559" start="0" length="0">
    <dxf>
      <font>
        <b val="0"/>
        <sz val="16"/>
        <color rgb="FFFF0000"/>
      </font>
    </dxf>
  </rfmt>
  <rcc rId="3100" sId="1" odxf="1" dxf="1">
    <nc r="B559" t="inlineStr">
      <is>
        <t>федеральный бюджет</t>
      </is>
    </nc>
    <odxf/>
    <ndxf/>
  </rcc>
  <rcc rId="3101" sId="1" numFmtId="4">
    <nc r="C559">
      <v>0</v>
    </nc>
  </rcc>
  <rcc rId="3102" sId="1" numFmtId="4">
    <nc r="D559">
      <v>0</v>
    </nc>
  </rcc>
  <rcc rId="3103" sId="1">
    <nc r="E559">
      <f>IFERROR(D559/C559*100,0)</f>
    </nc>
  </rcc>
  <rfmt sheetId="1" sqref="F559" start="0" length="0">
    <dxf>
      <numFmt numFmtId="166" formatCode="#,##0.0"/>
    </dxf>
  </rfmt>
  <rcc rId="3104" sId="1" odxf="1" dxf="1">
    <nc r="B560" t="inlineStr">
      <is>
        <t>бюджет автономного округа</t>
      </is>
    </nc>
    <odxf>
      <numFmt numFmtId="0" formatCode="General"/>
      <border outline="0">
        <bottom style="thin">
          <color indexed="64"/>
        </bottom>
      </border>
    </odxf>
    <ndxf>
      <numFmt numFmtId="30" formatCode="@"/>
      <border outline="0">
        <bottom/>
      </border>
    </ndxf>
  </rcc>
  <rcc rId="3105" sId="1" numFmtId="4">
    <nc r="D560">
      <v>0</v>
    </nc>
  </rcc>
  <rcc rId="3106" sId="1">
    <nc r="E560">
      <f>IFERROR(D560/C560*100,0)</f>
    </nc>
  </rcc>
  <rfmt sheetId="1" sqref="F560" start="0" length="0">
    <dxf/>
  </rfmt>
  <rfmt sheetId="1" sqref="G560" start="0" length="0">
    <dxf>
      <font>
        <b/>
        <sz val="13"/>
        <color rgb="FFFF0000"/>
      </font>
      <alignment vertical="center" readingOrder="0"/>
    </dxf>
  </rfmt>
  <rfmt sheetId="1" sqref="H560" start="0" length="0">
    <dxf>
      <font>
        <b/>
        <sz val="13"/>
        <color rgb="FFFF0000"/>
      </font>
      <alignment vertical="center" readingOrder="0"/>
    </dxf>
  </rfmt>
  <rfmt sheetId="1" sqref="I560" start="0" length="0">
    <dxf>
      <font>
        <b/>
        <color rgb="FFFF0000"/>
      </font>
      <alignment vertical="center" readingOrder="0"/>
    </dxf>
  </rfmt>
  <rfmt sheetId="1" sqref="J560" start="0" length="0">
    <dxf>
      <font>
        <b/>
        <color rgb="FFFF0000"/>
      </font>
      <alignment vertical="center" readingOrder="0"/>
    </dxf>
  </rfmt>
  <rfmt sheetId="1" sqref="K560" start="0" length="0">
    <dxf>
      <font>
        <b/>
        <color rgb="FFFF0000"/>
      </font>
      <alignment vertical="center" readingOrder="0"/>
    </dxf>
  </rfmt>
  <rfmt sheetId="1" sqref="L560" start="0" length="0">
    <dxf>
      <font>
        <b/>
        <color rgb="FFFF0000"/>
      </font>
      <alignment vertical="center" readingOrder="0"/>
    </dxf>
  </rfmt>
  <rfmt sheetId="1" sqref="M560" start="0" length="0">
    <dxf>
      <font>
        <b/>
        <color rgb="FFFF0000"/>
      </font>
      <alignment vertical="center" readingOrder="0"/>
    </dxf>
  </rfmt>
  <rfmt sheetId="1" sqref="A560:XFD560" start="0" length="0">
    <dxf>
      <font>
        <b/>
        <color rgb="FFFF0000"/>
      </font>
      <alignment vertical="center" readingOrder="0"/>
    </dxf>
  </rfmt>
  <rcc rId="3107" sId="1" odxf="1" dxf="1">
    <nc r="B561" t="inlineStr">
      <is>
        <t>бюджет города Когалыма</t>
      </is>
    </nc>
    <odxf>
      <numFmt numFmtId="0" formatCode="General"/>
      <border outline="0">
        <bottom style="thin">
          <color indexed="64"/>
        </bottom>
      </border>
    </odxf>
    <ndxf>
      <numFmt numFmtId="30" formatCode="@"/>
      <border outline="0">
        <bottom/>
      </border>
    </ndxf>
  </rcc>
  <rfmt sheetId="1" sqref="C561" start="0" length="0">
    <dxf>
      <numFmt numFmtId="165" formatCode="#,##0.0_ ;[Red]\-#,##0.0\ "/>
    </dxf>
  </rfmt>
  <rcc rId="3108" sId="1" odxf="1" dxf="1" numFmtId="4">
    <nc r="D561">
      <v>51571.074000000001</v>
    </nc>
    <odxf>
      <numFmt numFmtId="166" formatCode="#,##0.0"/>
    </odxf>
    <ndxf>
      <numFmt numFmtId="165" formatCode="#,##0.0_ ;[Red]\-#,##0.0\ "/>
    </ndxf>
  </rcc>
  <rcc rId="3109" sId="1">
    <nc r="E561">
      <f>IFERROR(D561/C561*100,0)</f>
    </nc>
  </rcc>
  <rfmt sheetId="1" sqref="F561" start="0" length="0">
    <dxf/>
  </rfmt>
  <rcc rId="3110" sId="1">
    <nc r="B562" t="inlineStr">
      <is>
        <t>привлеченные средства</t>
      </is>
    </nc>
  </rcc>
  <rcc rId="3111" sId="1" numFmtId="4">
    <nc r="C562">
      <v>0</v>
    </nc>
  </rcc>
  <rcc rId="3112" sId="1" numFmtId="4">
    <nc r="D562">
      <v>0</v>
    </nc>
  </rcc>
  <rcc rId="3113" sId="1">
    <nc r="E562">
      <f>IFERROR(D562/C562*100,0)</f>
    </nc>
  </rcc>
  <rcc rId="3114" sId="1">
    <nc r="B558" t="inlineStr">
      <is>
        <t>1.2. Организация проведения комплексных кадастровых работ</t>
      </is>
    </nc>
  </rcc>
  <rcc rId="3115" sId="1">
    <nc r="A558">
      <v>88</v>
    </nc>
  </rcc>
  <rcc rId="3116" sId="1">
    <oc r="A563">
      <v>88</v>
    </oc>
    <nc r="A563">
      <v>89</v>
    </nc>
  </rcc>
  <rcc rId="3117" sId="1">
    <oc r="A568">
      <v>89</v>
    </oc>
    <nc r="A568">
      <v>90</v>
    </nc>
  </rcc>
  <rcc rId="3118" sId="1">
    <oc r="A573">
      <v>90</v>
    </oc>
    <nc r="A573">
      <v>91</v>
    </nc>
  </rcc>
  <rcc rId="3119" sId="1" numFmtId="4">
    <nc r="C560">
      <v>144.6</v>
    </nc>
  </rcc>
  <rcc rId="3120" sId="1" numFmtId="4">
    <nc r="C561">
      <v>14.4</v>
    </nc>
  </rcc>
  <rcc rId="3121" sId="1">
    <oc r="C579">
      <f>C554+C564+C569+C574</f>
    </oc>
    <nc r="C579">
      <f>C554+C559+C564+C569+C574</f>
    </nc>
  </rcc>
  <rcc rId="3122" sId="1">
    <oc r="C580">
      <f>C555+C565+C570+C575</f>
    </oc>
    <nc r="C580">
      <f>C555+C560+C565+C570+C575</f>
    </nc>
  </rcc>
  <rcc rId="3123" sId="1" odxf="1" dxf="1">
    <oc r="C581">
      <f>C556+C566+C571+C576</f>
    </oc>
    <nc r="C581">
      <f>C556+C561+C566+C571+C576</f>
    </nc>
    <odxf>
      <numFmt numFmtId="172" formatCode="#,##0.0000"/>
    </odxf>
    <ndxf>
      <numFmt numFmtId="166" formatCode="#,##0.0"/>
    </ndxf>
  </rcc>
  <rcc rId="3124" sId="1">
    <oc r="C582">
      <f>C557+C567+C572+C577</f>
    </oc>
    <nc r="C582">
      <f>C557+C562+C567+C572+C577</f>
    </nc>
  </rcc>
  <rcc rId="3125" sId="1">
    <oc r="D579">
      <f>D554+D564+D569+D574</f>
    </oc>
    <nc r="D579">
      <f>D554+D559+D564+D569+D574</f>
    </nc>
  </rcc>
  <rcc rId="3126" sId="1">
    <oc r="D580">
      <f>D555+D565+D570+D575</f>
    </oc>
    <nc r="D580">
      <f>D555+D560+D565+D570+D575</f>
    </nc>
  </rcc>
  <rcc rId="3127" sId="1">
    <oc r="D581">
      <f>D556+D566+D571+D576</f>
    </oc>
    <nc r="D581">
      <f>D556+D561+D566+D571+D576</f>
    </nc>
  </rcc>
  <rcc rId="3128" sId="1">
    <oc r="D582">
      <f>D557+D567+D572+D577</f>
    </oc>
    <nc r="D582">
      <f>D557+D562+D567+D572+D577</f>
    </nc>
  </rcc>
  <rfmt sheetId="1" sqref="C578" start="0" length="2147483647">
    <dxf>
      <font>
        <color auto="1"/>
      </font>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1'!$A$1:$G$835</formula>
    <oldFormula>'Приложение 1'!$A$1:$G$835</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1'!$A$6:$F$840</formula>
    <oldFormula>'Приложение 1'!$A$6:$F$840</oldFormula>
  </rdn>
  <rcv guid="{E7170C51-9D5A-4A08-B92E-A8EB730D7DEE}"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64">
    <dxf>
      <fill>
        <patternFill patternType="none">
          <bgColor auto="1"/>
        </patternFill>
      </fill>
    </dxf>
  </rfmt>
  <rfmt sheetId="1" sqref="D669">
    <dxf>
      <fill>
        <patternFill patternType="none">
          <bgColor auto="1"/>
        </patternFill>
      </fill>
    </dxf>
  </rfmt>
  <rfmt sheetId="1" sqref="D674">
    <dxf>
      <fill>
        <patternFill patternType="none">
          <bgColor auto="1"/>
        </patternFill>
      </fill>
    </dxf>
  </rfmt>
  <rfmt sheetId="1" sqref="D679">
    <dxf>
      <fill>
        <patternFill patternType="none">
          <bgColor auto="1"/>
        </patternFill>
      </fill>
    </dxf>
  </rfmt>
  <rfmt sheetId="1" sqref="D685">
    <dxf>
      <fill>
        <patternFill patternType="none">
          <bgColor auto="1"/>
        </patternFill>
      </fill>
    </dxf>
  </rfmt>
  <rfmt sheetId="1" sqref="D690">
    <dxf>
      <fill>
        <patternFill patternType="none">
          <bgColor auto="1"/>
        </patternFill>
      </fill>
    </dxf>
  </rfmt>
  <rfmt sheetId="1" sqref="D695">
    <dxf>
      <fill>
        <patternFill patternType="none">
          <bgColor auto="1"/>
        </patternFill>
      </fill>
    </dxf>
  </rfmt>
  <rfmt sheetId="1" sqref="D701">
    <dxf>
      <fill>
        <patternFill patternType="none">
          <bgColor auto="1"/>
        </patternFill>
      </fill>
    </dxf>
  </rfmt>
  <rfmt sheetId="1" sqref="D706">
    <dxf>
      <fill>
        <patternFill patternType="none">
          <bgColor auto="1"/>
        </patternFill>
      </fill>
    </dxf>
  </rfmt>
  <rfmt sheetId="1" sqref="C385" start="0" length="0">
    <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dxf>
  </rfmt>
  <rfmt sheetId="1" sqref="D385" start="0" length="0">
    <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dxf>
  </rfmt>
  <rcc rId="3132" sId="1" odxf="1" dxf="1">
    <oc r="E385">
      <f>IFERROR(D385/C385*100,0)</f>
    </oc>
    <nc r="E385">
      <f>IFERROR(D385/C385*100,0)</f>
    </nc>
    <odxf>
      <font>
        <b/>
        <sz val="13"/>
        <color auto="1"/>
        <name val="Times New Roman"/>
        <scheme val="none"/>
      </font>
      <fill>
        <patternFill patternType="solid">
          <bgColor theme="0"/>
        </patternFill>
      </fill>
    </odxf>
    <ndxf>
      <font>
        <b val="0"/>
        <sz val="13"/>
        <color auto="1"/>
        <name val="Times New Roman"/>
        <scheme val="none"/>
      </font>
      <fill>
        <patternFill patternType="none">
          <bgColor indexed="65"/>
        </patternFill>
      </fill>
    </ndxf>
  </rcc>
  <rcc rId="3133" sId="1" odxf="1" dxf="1">
    <oc r="E386">
      <f>IFERROR(D386/C386*100,0)</f>
    </oc>
    <nc r="E386">
      <f>IFERROR(D386/C386*100,0)</f>
    </nc>
    <odxf>
      <fill>
        <patternFill patternType="solid">
          <bgColor theme="0"/>
        </patternFill>
      </fill>
    </odxf>
    <ndxf>
      <fill>
        <patternFill patternType="none">
          <bgColor indexed="65"/>
        </patternFill>
      </fill>
    </ndxf>
  </rcc>
  <rcc rId="3134" sId="1" odxf="1" dxf="1">
    <oc r="E387">
      <f>IFERROR(D387/C387*100,0)</f>
    </oc>
    <nc r="E387">
      <f>IFERROR(D387/C387*100,0)</f>
    </nc>
    <odxf>
      <fill>
        <patternFill patternType="solid">
          <bgColor theme="0"/>
        </patternFill>
      </fill>
    </odxf>
    <ndxf>
      <fill>
        <patternFill patternType="none">
          <bgColor indexed="65"/>
        </patternFill>
      </fill>
    </ndxf>
  </rcc>
  <rfmt sheetId="1" sqref="B385" start="0" length="2147483647">
    <dxf>
      <font>
        <color auto="1"/>
      </font>
    </dxf>
  </rfmt>
  <rcv guid="{E804F883-CA9D-4450-B2B1-A56C9C315ECD}" action="delete"/>
  <rdn rId="0" localSheetId="1" customView="1" name="Z_E804F883_CA9D_4450_B2B1_A56C9C315ECD_.wvu.PrintArea" hidden="1" oldHidden="1">
    <formula>'Приложение 1'!$B$1:$F$835</formula>
    <oldFormula>'Приложение 1'!$B$1:$F$835</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1'!$A$6:$F$840</formula>
    <oldFormula>'Приложение 1'!$A$6:$F$840</oldFormula>
  </rdn>
  <rcv guid="{E804F883-CA9D-4450-B2B1-A56C9C315ECD}"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8" sId="1" numFmtId="4">
    <oc r="D556">
      <v>51571.074000000001</v>
    </oc>
    <nc r="D556">
      <v>49914.77</v>
    </nc>
  </rcc>
  <rfmt sheetId="1" sqref="D556" start="0" length="2147483647">
    <dxf>
      <font/>
    </dxf>
  </rfmt>
  <rfmt sheetId="1" sqref="D556" start="0" length="2147483647">
    <dxf>
      <font>
        <color auto="1"/>
      </font>
    </dxf>
  </rfmt>
  <rfmt sheetId="1" sqref="D553:D557" start="0" length="2147483647">
    <dxf>
      <font>
        <color auto="1"/>
      </font>
    </dxf>
  </rfmt>
  <rfmt sheetId="1" sqref="D561" start="0" length="2147483647">
    <dxf>
      <font>
        <color auto="1"/>
      </font>
    </dxf>
  </rfmt>
  <rcc rId="3139" sId="1" numFmtId="4">
    <oc r="D561">
      <v>51571.074000000001</v>
    </oc>
    <nc r="D561">
      <v>14.04</v>
    </nc>
  </rcc>
  <rcc rId="3140" sId="1" numFmtId="4">
    <oc r="D560">
      <v>0</v>
    </oc>
    <nc r="D560">
      <v>141.96</v>
    </nc>
  </rcc>
  <rfmt sheetId="1" sqref="D560" start="0" length="2147483647">
    <dxf>
      <font>
        <color auto="1"/>
      </font>
    </dxf>
  </rfmt>
  <rfmt sheetId="1" sqref="D558:D562" start="0" length="2147483647">
    <dxf>
      <font>
        <color auto="1"/>
      </font>
    </dxf>
  </rfmt>
  <rfmt sheetId="1" sqref="C558">
    <dxf>
      <fill>
        <patternFill patternType="solid">
          <bgColor rgb="FFFFFF00"/>
        </patternFill>
      </fill>
    </dxf>
  </rfmt>
  <rfmt sheetId="1" sqref="C558">
    <dxf>
      <fill>
        <patternFill>
          <bgColor theme="6" tint="0.59999389629810485"/>
        </patternFill>
      </fill>
    </dxf>
  </rfmt>
  <rfmt sheetId="1" sqref="D558">
    <dxf>
      <fill>
        <patternFill patternType="solid">
          <bgColor theme="6" tint="0.59999389629810485"/>
        </patternFill>
      </fill>
    </dxf>
  </rfmt>
  <rfmt sheetId="1" sqref="C553:D553">
    <dxf>
      <fill>
        <patternFill patternType="solid">
          <bgColor theme="6" tint="0.59999389629810485"/>
        </patternFill>
      </fill>
    </dxf>
  </rfmt>
  <rcc rId="3141" sId="1" numFmtId="4">
    <oc r="D566">
      <v>256054.79300000001</v>
    </oc>
    <nc r="D566">
      <v>281516.36</v>
    </nc>
  </rcc>
  <rfmt sheetId="1" sqref="D566" start="0" length="2147483647">
    <dxf>
      <font>
        <color auto="1"/>
      </font>
    </dxf>
  </rfmt>
  <rfmt sheetId="1" sqref="D563:D567" start="0" length="2147483647">
    <dxf>
      <font>
        <color auto="1"/>
      </font>
    </dxf>
  </rfmt>
  <rfmt sheetId="1" sqref="C563:D563">
    <dxf>
      <fill>
        <patternFill patternType="solid">
          <bgColor theme="6" tint="0.59999389629810485"/>
        </patternFill>
      </fill>
    </dxf>
  </rfmt>
  <rfmt sheetId="1" sqref="C568">
    <dxf>
      <fill>
        <patternFill patternType="solid">
          <bgColor theme="6" tint="0.59999389629810485"/>
        </patternFill>
      </fill>
    </dxf>
  </rfmt>
  <rcc rId="3142" sId="1" numFmtId="4">
    <oc r="D572">
      <v>53229.286999999997</v>
    </oc>
    <nc r="D572">
      <v>117785.93</v>
    </nc>
  </rcc>
  <rfmt sheetId="1" sqref="D572" start="0" length="2147483647">
    <dxf>
      <font>
        <color auto="1"/>
      </font>
    </dxf>
  </rfmt>
  <rcc rId="3143" sId="1" numFmtId="4">
    <oc r="D571">
      <v>11056.896000000001</v>
    </oc>
    <nc r="D571">
      <v>12253.68</v>
    </nc>
  </rcc>
  <rfmt sheetId="1" sqref="D568:D571" start="0" length="2147483647">
    <dxf>
      <font>
        <color auto="1"/>
      </font>
    </dxf>
  </rfmt>
  <rfmt sheetId="1" sqref="D568">
    <dxf>
      <fill>
        <patternFill patternType="solid">
          <bgColor theme="6" tint="0.59999389629810485"/>
        </patternFill>
      </fill>
    </dxf>
  </rfmt>
  <rfmt sheetId="1" sqref="D573:D582" start="0" length="2147483647">
    <dxf>
      <font>
        <color auto="1"/>
      </font>
    </dxf>
  </rfmt>
  <rfmt sheetId="1" sqref="E553:E582" start="0" length="2147483647">
    <dxf>
      <font>
        <color auto="1"/>
      </font>
    </dxf>
  </rfmt>
  <rfmt sheetId="1" sqref="B573:D582" start="0" length="2147483647">
    <dxf>
      <font>
        <color auto="1"/>
      </font>
    </dxf>
  </rfmt>
  <rfmt sheetId="1" sqref="E553">
    <dxf>
      <fill>
        <patternFill patternType="solid">
          <bgColor theme="9" tint="0.59999389629810485"/>
        </patternFill>
      </fill>
    </dxf>
  </rfmt>
  <rfmt sheetId="1" sqref="E558">
    <dxf>
      <fill>
        <patternFill patternType="solid">
          <bgColor theme="9" tint="0.59999389629810485"/>
        </patternFill>
      </fill>
    </dxf>
  </rfmt>
  <rfmt sheetId="1" sqref="E563">
    <dxf>
      <fill>
        <patternFill patternType="solid">
          <bgColor theme="9" tint="0.59999389629810485"/>
        </patternFill>
      </fill>
    </dxf>
  </rfmt>
  <rfmt sheetId="1" sqref="E568">
    <dxf>
      <fill>
        <patternFill patternType="solid">
          <bgColor theme="9" tint="0.59999389629810485"/>
        </patternFill>
      </fill>
    </dxf>
  </rfmt>
  <rfmt sheetId="1" sqref="E573">
    <dxf>
      <fill>
        <patternFill patternType="solid">
          <bgColor theme="9" tint="0.59999389629810485"/>
        </patternFill>
      </fill>
    </dxf>
  </rfmt>
  <rfmt sheetId="1" sqref="B808" start="0" length="2147483647">
    <dxf>
      <font>
        <color auto="1"/>
      </font>
    </dxf>
  </rfmt>
  <rfmt sheetId="1" sqref="B809" start="0" length="2147483647">
    <dxf>
      <font>
        <color auto="1"/>
      </font>
    </dxf>
  </rfmt>
  <rcc rId="3144" sId="1">
    <oc r="B809" t="inlineStr">
      <is>
        <t>1.1. Поддержка социально ориентированных некоммерческих организаций</t>
      </is>
    </oc>
    <nc r="B809" t="inlineStr">
      <is>
        <t>1.1. Поддержка социально ориентированных некоммерческих организаций города Когалыма</t>
      </is>
    </nc>
  </rcc>
  <rcc rId="3145" sId="1" numFmtId="4">
    <oc r="C812">
      <v>4360.8</v>
    </oc>
    <nc r="C812">
      <v>4247.7</v>
    </nc>
  </rcc>
  <rfmt sheetId="1" sqref="C809:C813" start="0" length="2147483647">
    <dxf>
      <font>
        <color auto="1"/>
      </font>
    </dxf>
  </rfmt>
  <rfmt sheetId="1" sqref="B810:B813" start="0" length="2147483647">
    <dxf>
      <font>
        <color auto="1"/>
      </font>
    </dxf>
  </rfmt>
  <rrc rId="3146" sId="1" ref="A814:XFD814" action="insertRow">
    <undo index="14" exp="area" ref3D="1" dr="$A$827:$XFD$827" dn="Z_10610988_B7D0_46D7_B8FD_DA5F72A4893C_.wvu.Rows" sId="1"/>
    <undo index="8" exp="area" ref3D="1" dr="$A$827:$XFD$827" dn="Z_161695C3_1CE5_4E5C_AD86_E27CE310F608_.wvu.Rows" sId="1"/>
  </rrc>
  <rrc rId="3147" sId="1" ref="A815:XFD815" action="insertRow">
    <undo index="14" exp="area" ref3D="1" dr="$A$828:$XFD$828" dn="Z_10610988_B7D0_46D7_B8FD_DA5F72A4893C_.wvu.Rows" sId="1"/>
    <undo index="8" exp="area" ref3D="1" dr="$A$828:$XFD$828" dn="Z_161695C3_1CE5_4E5C_AD86_E27CE310F608_.wvu.Rows" sId="1"/>
  </rrc>
  <rrc rId="3148" sId="1" ref="A815:XFD815" action="insertRow">
    <undo index="14" exp="area" ref3D="1" dr="$A$829:$XFD$829" dn="Z_10610988_B7D0_46D7_B8FD_DA5F72A4893C_.wvu.Rows" sId="1"/>
    <undo index="8" exp="area" ref3D="1" dr="$A$829:$XFD$829" dn="Z_161695C3_1CE5_4E5C_AD86_E27CE310F608_.wvu.Rows" sId="1"/>
  </rrc>
  <rrc rId="3149" sId="1" ref="A815:XFD815" action="insertRow">
    <undo index="14" exp="area" ref3D="1" dr="$A$830:$XFD$830" dn="Z_10610988_B7D0_46D7_B8FD_DA5F72A4893C_.wvu.Rows" sId="1"/>
    <undo index="8" exp="area" ref3D="1" dr="$A$830:$XFD$830" dn="Z_161695C3_1CE5_4E5C_AD86_E27CE310F608_.wvu.Rows" sId="1"/>
  </rrc>
  <rrc rId="3150" sId="1" ref="A815:XFD815" action="insertRow">
    <undo index="14" exp="area" ref3D="1" dr="$A$831:$XFD$831" dn="Z_10610988_B7D0_46D7_B8FD_DA5F72A4893C_.wvu.Rows" sId="1"/>
    <undo index="8" exp="area" ref3D="1" dr="$A$831:$XFD$831" dn="Z_161695C3_1CE5_4E5C_AD86_E27CE310F608_.wvu.Rows" sId="1"/>
  </rrc>
  <rrc rId="3151" sId="1" ref="A815:XFD815" action="insertRow">
    <undo index="14" exp="area" ref3D="1" dr="$A$832:$XFD$832" dn="Z_10610988_B7D0_46D7_B8FD_DA5F72A4893C_.wvu.Rows" sId="1"/>
    <undo index="8" exp="area" ref3D="1" dr="$A$832:$XFD$832" dn="Z_161695C3_1CE5_4E5C_AD86_E27CE310F608_.wvu.Rows" sId="1"/>
  </rrc>
  <rfmt sheetId="1" sqref="B814" start="0" length="0">
    <dxf>
      <font>
        <b/>
        <sz val="13"/>
        <color rgb="FFFF0000"/>
        <name val="Times New Roman"/>
        <scheme val="none"/>
      </font>
      <numFmt numFmtId="2" formatCode="0.00"/>
    </dxf>
  </rfmt>
  <rcc rId="3152" sId="1" odxf="1" dxf="1">
    <nc r="C814">
      <f>C815</f>
    </nc>
    <odxf>
      <font>
        <b val="0"/>
        <sz val="13"/>
        <color auto="1"/>
        <name val="Times New Roman"/>
        <scheme val="none"/>
      </font>
    </odxf>
    <ndxf>
      <font>
        <b/>
        <sz val="13"/>
        <color rgb="FFFF0000"/>
        <name val="Times New Roman"/>
        <scheme val="none"/>
      </font>
    </ndxf>
  </rcc>
  <rcc rId="3153" sId="1" odxf="1" dxf="1">
    <nc r="D814">
      <f>D815</f>
    </nc>
    <odxf>
      <font>
        <b val="0"/>
        <sz val="13"/>
        <color rgb="FFFF0000"/>
        <name val="Times New Roman"/>
        <scheme val="none"/>
      </font>
    </odxf>
    <ndxf>
      <font>
        <b/>
        <sz val="13"/>
        <color rgb="FFFF0000"/>
        <name val="Times New Roman"/>
        <scheme val="none"/>
      </font>
    </ndxf>
  </rcc>
  <rcc rId="3154" sId="1" odxf="1" dxf="1">
    <nc r="E814">
      <f>IFERROR(D814/C814*100,0)</f>
    </nc>
    <odxf>
      <font>
        <b val="0"/>
        <sz val="13"/>
        <color rgb="FFFF0000"/>
        <name val="Times New Roman"/>
        <scheme val="none"/>
      </font>
    </odxf>
    <ndxf>
      <font>
        <b/>
        <sz val="13"/>
        <color rgb="FFFF0000"/>
        <name val="Times New Roman"/>
        <scheme val="none"/>
      </font>
    </ndxf>
  </rcc>
  <rfmt sheetId="1" sqref="F814" start="0" length="0">
    <dxf/>
  </rfmt>
  <rfmt sheetId="1" sqref="G814" start="0" length="0">
    <dxf>
      <alignment vertical="center" readingOrder="0"/>
    </dxf>
  </rfmt>
  <rfmt sheetId="1" sqref="H814" start="0" length="0">
    <dxf>
      <alignment vertical="center" readingOrder="0"/>
    </dxf>
  </rfmt>
  <rfmt sheetId="1" sqref="I814" start="0" length="0">
    <dxf>
      <alignment vertical="center" readingOrder="0"/>
    </dxf>
  </rfmt>
  <rfmt sheetId="1" sqref="J814" start="0" length="0">
    <dxf>
      <alignment vertical="center" readingOrder="0"/>
    </dxf>
  </rfmt>
  <rfmt sheetId="1" sqref="K814" start="0" length="0">
    <dxf>
      <alignment vertical="center" readingOrder="0"/>
    </dxf>
  </rfmt>
  <rfmt sheetId="1" sqref="L814" start="0" length="0">
    <dxf>
      <alignment vertical="center" readingOrder="0"/>
    </dxf>
  </rfmt>
  <rfmt sheetId="1" sqref="M814" start="0" length="0">
    <dxf>
      <alignment vertical="center" readingOrder="0"/>
    </dxf>
  </rfmt>
  <rfmt sheetId="1" sqref="A814:XFD814" start="0" length="0">
    <dxf>
      <alignment vertical="center" readingOrder="0"/>
    </dxf>
  </rfmt>
  <rcc rId="3155" sId="1">
    <nc r="A815">
      <v>125</v>
    </nc>
  </rcc>
  <rfmt sheetId="1" sqref="B815" start="0" length="0">
    <dxf>
      <font>
        <b/>
        <sz val="13"/>
        <color rgb="FFFF0000"/>
        <name val="Times New Roman"/>
        <scheme val="none"/>
      </font>
    </dxf>
  </rfmt>
  <rcc rId="3156" sId="1" odxf="1" dxf="1">
    <nc r="C815">
      <f>SUM(C816:C819)</f>
    </nc>
    <odxf>
      <font>
        <b val="0"/>
        <sz val="13"/>
        <color auto="1"/>
        <name val="Times New Roman"/>
        <scheme val="none"/>
      </font>
    </odxf>
    <ndxf>
      <font>
        <b/>
        <sz val="13"/>
        <color rgb="FFFF0000"/>
        <name val="Times New Roman"/>
        <scheme val="none"/>
      </font>
    </ndxf>
  </rcc>
  <rcc rId="3157" sId="1" odxf="1" dxf="1">
    <nc r="D815">
      <f>SUM(D816:D819)</f>
    </nc>
    <odxf>
      <font>
        <b val="0"/>
        <sz val="13"/>
        <color rgb="FFFF0000"/>
        <name val="Times New Roman"/>
        <scheme val="none"/>
      </font>
    </odxf>
    <ndxf>
      <font>
        <b/>
        <sz val="13"/>
        <color rgb="FFFF0000"/>
        <name val="Times New Roman"/>
        <scheme val="none"/>
      </font>
    </ndxf>
  </rcc>
  <rcc rId="3158" sId="1" odxf="1" dxf="1">
    <nc r="E815">
      <f>IFERROR(D815/C815*100,0)</f>
    </nc>
    <odxf>
      <font>
        <b val="0"/>
        <sz val="13"/>
        <color rgb="FFFF0000"/>
        <name val="Times New Roman"/>
        <scheme val="none"/>
      </font>
    </odxf>
    <ndxf>
      <font>
        <b/>
        <sz val="13"/>
        <color rgb="FFFF0000"/>
        <name val="Times New Roman"/>
        <scheme val="none"/>
      </font>
    </ndxf>
  </rcc>
  <rfmt sheetId="1" sqref="F815" start="0" length="0">
    <dxf/>
  </rfmt>
  <rfmt sheetId="1" sqref="G815" start="0" length="0">
    <dxf>
      <font>
        <b/>
        <sz val="13"/>
        <color rgb="FFFF0000"/>
      </font>
      <numFmt numFmtId="167" formatCode="0.0"/>
      <alignment vertical="center" readingOrder="0"/>
    </dxf>
  </rfmt>
  <rfmt sheetId="1" sqref="H815" start="0" length="0">
    <dxf>
      <font>
        <b/>
        <sz val="13"/>
        <color rgb="FFFF0000"/>
      </font>
      <alignment vertical="center" readingOrder="0"/>
    </dxf>
  </rfmt>
  <rfmt sheetId="1" sqref="I815" start="0" length="0">
    <dxf>
      <font>
        <b/>
        <color rgb="FFFF0000"/>
      </font>
      <alignment vertical="center" readingOrder="0"/>
    </dxf>
  </rfmt>
  <rfmt sheetId="1" sqref="J815" start="0" length="0">
    <dxf>
      <font>
        <b/>
        <color rgb="FFFF0000"/>
      </font>
      <alignment vertical="center" readingOrder="0"/>
    </dxf>
  </rfmt>
  <rfmt sheetId="1" sqref="K815" start="0" length="0">
    <dxf>
      <font>
        <b/>
        <color rgb="FFFF0000"/>
      </font>
      <alignment vertical="center" readingOrder="0"/>
    </dxf>
  </rfmt>
  <rfmt sheetId="1" sqref="L815" start="0" length="0">
    <dxf>
      <font>
        <b/>
        <color rgb="FFFF0000"/>
      </font>
      <alignment vertical="center" readingOrder="0"/>
    </dxf>
  </rfmt>
  <rfmt sheetId="1" sqref="M815" start="0" length="0">
    <dxf>
      <font>
        <b/>
        <color rgb="FFFF0000"/>
      </font>
      <alignment vertical="center" readingOrder="0"/>
    </dxf>
  </rfmt>
  <rfmt sheetId="1" sqref="A815:XFD815" start="0" length="0">
    <dxf>
      <font>
        <b/>
        <color rgb="FFFF0000"/>
      </font>
      <alignment vertical="center" readingOrder="0"/>
    </dxf>
  </rfmt>
  <rfmt sheetId="1" sqref="A816" start="0" length="0">
    <dxf>
      <font>
        <b val="0"/>
        <sz val="16"/>
        <color rgb="FFFF0000"/>
      </font>
    </dxf>
  </rfmt>
  <rcc rId="3159" sId="1" odxf="1" dxf="1">
    <nc r="B816" t="inlineStr">
      <is>
        <t>федеральный бюджет</t>
      </is>
    </nc>
    <odxf>
      <font>
        <sz val="13"/>
        <color auto="1"/>
        <name val="Times New Roman"/>
        <scheme val="none"/>
      </font>
    </odxf>
    <ndxf>
      <font>
        <sz val="13"/>
        <color rgb="FFFF0000"/>
        <name val="Times New Roman"/>
        <scheme val="none"/>
      </font>
    </ndxf>
  </rcc>
  <rcc rId="3160" sId="1" odxf="1" dxf="1" numFmtId="4">
    <nc r="C816">
      <v>0</v>
    </nc>
    <odxf>
      <font>
        <sz val="13"/>
        <color auto="1"/>
        <name val="Times New Roman"/>
        <scheme val="none"/>
      </font>
    </odxf>
    <ndxf>
      <font>
        <sz val="13"/>
        <color rgb="FFFF0000"/>
        <name val="Times New Roman"/>
        <scheme val="none"/>
      </font>
    </ndxf>
  </rcc>
  <rcc rId="3161" sId="1" numFmtId="4">
    <nc r="D816">
      <v>0</v>
    </nc>
  </rcc>
  <rcc rId="3162" sId="1">
    <nc r="E816">
      <f>IFERROR(D816/C816*100,0)</f>
    </nc>
  </rcc>
  <rfmt sheetId="1" sqref="F816" start="0" length="0">
    <dxf>
      <numFmt numFmtId="166" formatCode="#,##0.0"/>
    </dxf>
  </rfmt>
  <rcc rId="3163" sId="1" odxf="1" dxf="1">
    <nc r="B817" t="inlineStr">
      <is>
        <t>бюджет автономного округа</t>
      </is>
    </nc>
    <odxf>
      <font>
        <sz val="13"/>
        <color auto="1"/>
        <name val="Times New Roman"/>
        <scheme val="none"/>
      </font>
      <numFmt numFmtId="0" formatCode="General"/>
      <border outline="0">
        <bottom style="thin">
          <color indexed="64"/>
        </bottom>
      </border>
    </odxf>
    <ndxf>
      <font>
        <sz val="13"/>
        <color rgb="FFFF0000"/>
        <name val="Times New Roman"/>
        <scheme val="none"/>
      </font>
      <numFmt numFmtId="30" formatCode="@"/>
      <border outline="0">
        <bottom/>
      </border>
    </ndxf>
  </rcc>
  <rcc rId="3164" sId="1" odxf="1" dxf="1" numFmtId="4">
    <nc r="C817">
      <v>0</v>
    </nc>
    <odxf>
      <font>
        <sz val="13"/>
        <color auto="1"/>
        <name val="Times New Roman"/>
        <scheme val="none"/>
      </font>
    </odxf>
    <ndxf>
      <font>
        <sz val="13"/>
        <color rgb="FFFF0000"/>
        <name val="Times New Roman"/>
        <scheme val="none"/>
      </font>
    </ndxf>
  </rcc>
  <rcc rId="3165" sId="1" numFmtId="4">
    <nc r="D817">
      <v>0</v>
    </nc>
  </rcc>
  <rcc rId="3166" sId="1">
    <nc r="E817">
      <f>IFERROR(D817/C817*100,0)</f>
    </nc>
  </rcc>
  <rfmt sheetId="1" sqref="F817" start="0" length="0">
    <dxf/>
  </rfmt>
  <rfmt sheetId="1" sqref="G817" start="0" length="0">
    <dxf>
      <font>
        <b/>
        <sz val="13"/>
        <color rgb="FFFF0000"/>
      </font>
      <alignment vertical="center" readingOrder="0"/>
    </dxf>
  </rfmt>
  <rfmt sheetId="1" sqref="H817" start="0" length="0">
    <dxf>
      <font>
        <b/>
        <sz val="13"/>
        <color rgb="FFFF0000"/>
      </font>
      <alignment vertical="center" readingOrder="0"/>
    </dxf>
  </rfmt>
  <rfmt sheetId="1" sqref="I817" start="0" length="0">
    <dxf>
      <font>
        <b/>
        <color rgb="FFFF0000"/>
      </font>
      <alignment vertical="center" readingOrder="0"/>
    </dxf>
  </rfmt>
  <rfmt sheetId="1" sqref="J817" start="0" length="0">
    <dxf>
      <font>
        <b/>
        <color rgb="FFFF0000"/>
      </font>
      <alignment vertical="center" readingOrder="0"/>
    </dxf>
  </rfmt>
  <rfmt sheetId="1" sqref="K817" start="0" length="0">
    <dxf>
      <font>
        <b/>
        <color rgb="FFFF0000"/>
      </font>
      <alignment vertical="center" readingOrder="0"/>
    </dxf>
  </rfmt>
  <rfmt sheetId="1" sqref="L817" start="0" length="0">
    <dxf>
      <font>
        <b/>
        <color rgb="FFFF0000"/>
      </font>
      <alignment vertical="center" readingOrder="0"/>
    </dxf>
  </rfmt>
  <rfmt sheetId="1" sqref="M817" start="0" length="0">
    <dxf>
      <font>
        <b/>
        <color rgb="FFFF0000"/>
      </font>
      <alignment vertical="center" readingOrder="0"/>
    </dxf>
  </rfmt>
  <rfmt sheetId="1" sqref="A817:XFD817" start="0" length="0">
    <dxf>
      <font>
        <b/>
        <color rgb="FFFF0000"/>
      </font>
      <alignment vertical="center" readingOrder="0"/>
    </dxf>
  </rfmt>
  <rcc rId="3167" sId="1" odxf="1" dxf="1">
    <nc r="B818" t="inlineStr">
      <is>
        <t>бюджет города Когалыма</t>
      </is>
    </nc>
    <odxf>
      <font>
        <sz val="13"/>
        <color auto="1"/>
        <name val="Times New Roman"/>
        <scheme val="none"/>
      </font>
      <numFmt numFmtId="0" formatCode="General"/>
      <border outline="0">
        <bottom style="thin">
          <color indexed="64"/>
        </bottom>
      </border>
    </odxf>
    <ndxf>
      <font>
        <sz val="13"/>
        <color rgb="FFFF0000"/>
        <name val="Times New Roman"/>
        <scheme val="none"/>
      </font>
      <numFmt numFmtId="30" formatCode="@"/>
      <border outline="0">
        <bottom/>
      </border>
    </ndxf>
  </rcc>
  <rfmt sheetId="1" sqref="C818" start="0" length="0">
    <dxf>
      <font>
        <sz val="13"/>
        <color rgb="FFFF0000"/>
        <name val="Times New Roman"/>
        <scheme val="none"/>
      </font>
    </dxf>
  </rfmt>
  <rcc rId="3168" sId="1" numFmtId="4">
    <nc r="D818">
      <v>14148.9475</v>
    </nc>
  </rcc>
  <rcc rId="3169" sId="1">
    <nc r="E818">
      <f>IFERROR(D818/C818*100,0)</f>
    </nc>
  </rcc>
  <rfmt sheetId="1" sqref="F818" start="0" length="0">
    <dxf/>
  </rfmt>
  <rcc rId="3170" sId="1" odxf="1" dxf="1">
    <nc r="B819" t="inlineStr">
      <is>
        <t>привлеченные средства</t>
      </is>
    </nc>
    <odxf>
      <font>
        <sz val="13"/>
        <color auto="1"/>
        <name val="Times New Roman"/>
        <scheme val="none"/>
      </font>
    </odxf>
    <ndxf>
      <font>
        <sz val="13"/>
        <color rgb="FFFF0000"/>
        <name val="Times New Roman"/>
        <scheme val="none"/>
      </font>
    </ndxf>
  </rcc>
  <rcc rId="3171" sId="1" odxf="1" dxf="1" numFmtId="4">
    <nc r="C819">
      <v>0</v>
    </nc>
    <odxf>
      <font>
        <sz val="13"/>
        <color auto="1"/>
        <name val="Times New Roman"/>
        <scheme val="none"/>
      </font>
    </odxf>
    <ndxf>
      <font>
        <sz val="13"/>
        <color rgb="FFFF0000"/>
        <name val="Times New Roman"/>
        <scheme val="none"/>
      </font>
    </ndxf>
  </rcc>
  <rcc rId="3172" sId="1" numFmtId="4">
    <nc r="D819">
      <v>0</v>
    </nc>
  </rcc>
  <rcc rId="3173" sId="1">
    <nc r="E819">
      <f>IFERROR(D819/C819*100,0)</f>
    </nc>
  </rcc>
  <rcc rId="3174" sId="1">
    <nc r="B814" t="inlineStr">
      <is>
        <t>Подпрограмма 2. «Поддержка граждан, внесших значительный вклад в развитие гажданского общества»</t>
      </is>
    </nc>
  </rcc>
  <rfmt sheetId="1" sqref="B814" start="0" length="2147483647">
    <dxf>
      <font>
        <color auto="1"/>
      </font>
    </dxf>
  </rfmt>
  <rcc rId="3175" sId="1">
    <nc r="B815" t="inlineStr">
      <is>
        <t>2.1. Оказание поддержки гражданам удостоенным звания "Почётный гражданин города Когалыма"</t>
      </is>
    </nc>
  </rcc>
  <rfmt sheetId="1" sqref="B815" start="0" length="2147483647">
    <dxf>
      <font>
        <color auto="1"/>
      </font>
    </dxf>
  </rfmt>
  <rfmt sheetId="1" sqref="B816:B819" start="0" length="2147483647">
    <dxf>
      <font>
        <color auto="1"/>
      </font>
    </dxf>
  </rfmt>
  <rcc rId="3176" sId="1" numFmtId="4">
    <nc r="C818">
      <v>908.5</v>
    </nc>
  </rcc>
  <rfmt sheetId="1" sqref="C814:C819" start="0" length="2147483647">
    <dxf>
      <font>
        <color auto="1"/>
      </font>
    </dxf>
  </rfmt>
  <rfmt sheetId="1" sqref="C808" start="0" length="2147483647">
    <dxf>
      <font>
        <color auto="1"/>
      </font>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7" sId="1">
    <oc r="B747" t="inlineStr">
      <is>
        <t>1. Обеспечение деятельности Комитета финансов Администрации города Когалым</t>
      </is>
    </oc>
    <nc r="B747" t="inlineStr">
      <is>
        <t>1. «Обеспечение деятельности Комитета финансов Администрации города Когалыма» (показатель 2)</t>
      </is>
    </nc>
  </rcc>
  <rfmt sheetId="1" sqref="B747" start="0" length="2147483647">
    <dxf>
      <font>
        <color auto="1"/>
      </font>
    </dxf>
  </rfmt>
  <rcc rId="3178" sId="1" numFmtId="4">
    <oc r="C750">
      <v>44780.800000000003</v>
    </oc>
    <nc r="C750">
      <v>51965.25</v>
    </nc>
  </rcc>
  <rfmt sheetId="1" sqref="C750" start="0" length="2147483647">
    <dxf>
      <font>
        <color auto="1"/>
      </font>
    </dxf>
  </rfmt>
  <rcc rId="3179" sId="1" numFmtId="4">
    <oc r="D750">
      <v>43711.199999999997</v>
    </oc>
    <nc r="D750">
      <v>50396.62</v>
    </nc>
  </rcc>
  <rfmt sheetId="1" sqref="B748:E751" start="0" length="2147483647">
    <dxf>
      <font>
        <color auto="1"/>
      </font>
    </dxf>
  </rfmt>
  <rcc rId="3180" sId="1">
    <oc r="B752" t="inlineStr">
      <is>
        <t>2. Обеспечение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t>
      </is>
    </oc>
    <nc r="B752" t="inlineStr">
      <is>
        <t>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(показатели 1, 2)</t>
      </is>
    </nc>
  </rcc>
  <rfmt sheetId="1" sqref="B752" start="0" length="2147483647">
    <dxf>
      <font>
        <color auto="1"/>
      </font>
    </dxf>
  </rfmt>
  <rfmt sheetId="1" sqref="C752:E756" start="0" length="2147483647">
    <dxf>
      <font>
        <color auto="1"/>
      </font>
    </dxf>
  </rfmt>
  <rcc rId="3181" sId="1">
    <oc r="C747">
      <f>SUM(C748:C751)</f>
    </oc>
    <nc r="C747">
      <f>SUM(C748:C751)</f>
    </nc>
  </rcc>
  <rfmt sheetId="1" sqref="C747:E747" start="0" length="2147483647">
    <dxf>
      <font>
        <color auto="1"/>
      </font>
    </dxf>
  </rfmt>
  <rcc rId="3182" sId="1" numFmtId="4">
    <oc r="D755">
      <v>42</v>
    </oc>
    <nc r="D755">
      <v>12.3</v>
    </nc>
  </rcc>
  <rfmt sheetId="1" sqref="B753:E761" start="0" length="2147483647">
    <dxf>
      <font>
        <color auto="1"/>
      </font>
    </dxf>
  </rfmt>
  <rfmt sheetId="1" sqref="G747" start="0" length="0">
    <dxf>
      <numFmt numFmtId="165" formatCode="#,##0.0"/>
    </dxf>
  </rfmt>
  <rfmt sheetId="1" sqref="G748" start="0" length="0">
    <dxf>
      <font>
        <b/>
        <sz val="13"/>
        <color rgb="FFFF0000"/>
      </font>
      <numFmt numFmtId="165" formatCode="#,##0.0"/>
    </dxf>
  </rfmt>
  <rfmt sheetId="1" sqref="G749" start="0" length="0">
    <dxf>
      <numFmt numFmtId="165" formatCode="#,##0.0"/>
      <alignment vertical="top" readingOrder="0"/>
    </dxf>
  </rfmt>
  <rfmt sheetId="1" sqref="G750" start="0" length="0">
    <dxf>
      <font>
        <b/>
        <sz val="13"/>
        <color rgb="FFFF0000"/>
      </font>
      <numFmt numFmtId="165" formatCode="#,##0.0"/>
    </dxf>
  </rfmt>
  <rfmt sheetId="1" sqref="G751" start="0" length="0">
    <dxf>
      <font>
        <b/>
        <sz val="13"/>
        <color rgb="FFFF0000"/>
      </font>
      <numFmt numFmtId="165" formatCode="#,##0.0"/>
    </dxf>
  </rfmt>
  <rfmt sheetId="1" sqref="G752" start="0" length="0">
    <dxf>
      <numFmt numFmtId="165" formatCode="#,##0.0"/>
      <alignment vertical="top" readingOrder="0"/>
    </dxf>
  </rfmt>
  <rfmt sheetId="1" sqref="G753" start="0" length="0">
    <dxf>
      <font>
        <b/>
        <sz val="13"/>
        <color rgb="FFFF0000"/>
      </font>
      <numFmt numFmtId="165" formatCode="#,##0.0"/>
    </dxf>
  </rfmt>
  <rfmt sheetId="1" sqref="G754" start="0" length="0">
    <dxf>
      <numFmt numFmtId="165" formatCode="#,##0.0"/>
      <alignment vertical="top" readingOrder="0"/>
    </dxf>
  </rfmt>
  <rfmt sheetId="1" sqref="G755" start="0" length="0">
    <dxf>
      <font>
        <b/>
        <sz val="13"/>
        <color rgb="FFFF0000"/>
      </font>
      <numFmt numFmtId="165" formatCode="#,##0.0"/>
    </dxf>
  </rfmt>
  <rfmt sheetId="1" sqref="G756" start="0" length="0">
    <dxf>
      <font>
        <b/>
        <sz val="13"/>
        <color rgb="FFFF0000"/>
      </font>
      <numFmt numFmtId="165" formatCode="#,##0.0"/>
    </dxf>
  </rfmt>
  <rfmt sheetId="1" sqref="G757" start="0" length="0">
    <dxf>
      <font>
        <b/>
        <sz val="13"/>
        <color rgb="FFFF0000"/>
      </font>
      <numFmt numFmtId="165" formatCode="#,##0.0"/>
      <alignment vertical="top" readingOrder="0"/>
    </dxf>
  </rfmt>
  <rfmt sheetId="1" sqref="G758" start="0" length="0">
    <dxf>
      <font>
        <b/>
        <sz val="13"/>
        <color rgb="FFFF0000"/>
      </font>
      <numFmt numFmtId="165" formatCode="#,##0.0"/>
    </dxf>
  </rfmt>
  <rfmt sheetId="1" sqref="G759" start="0" length="0">
    <dxf>
      <numFmt numFmtId="165" formatCode="#,##0.0"/>
      <alignment vertical="top" readingOrder="0"/>
    </dxf>
  </rfmt>
  <rfmt sheetId="1" sqref="G760" start="0" length="0">
    <dxf>
      <font>
        <b/>
        <sz val="13"/>
        <color rgb="FFFF0000"/>
      </font>
      <numFmt numFmtId="165" formatCode="#,##0.0"/>
    </dxf>
  </rfmt>
  <rfmt sheetId="1" sqref="G761" start="0" length="0">
    <dxf>
      <font>
        <b/>
        <sz val="13"/>
        <color rgb="FFFF0000"/>
      </font>
      <numFmt numFmtId="165" formatCode="#,##0.0"/>
    </dxf>
  </rfmt>
  <rcc rId="3183" sId="1">
    <oc r="F747" t="inlineStr">
      <is>
        <t>Экономия:
- по заработной плате  и начислениям так как премии по результатам работы за 2021 год и по результатам работы за  4 квартала 2022 года были выплачены по факту отработанного времени, а также в связи с наличием  листов временной нетрудоспособности;
- по расходам на компенсацию проезда к месту отдыха и обратно, компенсации стоимости санаторно-курортного лечения согласно фактически предоставленных документов</t>
      </is>
    </oc>
    <nc r="F747" t="inlineStr">
      <is>
        <t xml:space="preserve">Экономия:
 - в с вязи с наличием вакансий;
- за счет экономии по начислениям на выплаты по оплате труда (страховы взносы) </t>
      </is>
    </nc>
  </rcc>
  <rfmt sheetId="1" sqref="F747" start="0" length="2147483647">
    <dxf>
      <font>
        <color auto="1"/>
      </font>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4" sId="1">
    <oc r="C833">
      <f>C810+C822+C828</f>
    </oc>
    <nc r="C833">
      <f>C810+C816+C822+C828</f>
    </nc>
  </rcc>
  <rcc rId="3185" sId="1">
    <oc r="C834">
      <f>C811+C823+C829</f>
    </oc>
    <nc r="C834">
      <f>C811+C817+C823+C829</f>
    </nc>
  </rcc>
  <rcc rId="3186" sId="1">
    <oc r="C835">
      <f>C812+C824+C830</f>
    </oc>
    <nc r="C835">
      <f>C812+C818+C824+C830</f>
    </nc>
  </rcc>
  <rcc rId="3187" sId="1">
    <oc r="C836">
      <f>C813+C825+C831</f>
    </oc>
    <nc r="C836">
      <f>C813+C819+C825+C831</f>
    </nc>
  </rcc>
  <rcc rId="3188" sId="1">
    <oc r="D833">
      <f>D810+D822+D828</f>
    </oc>
    <nc r="D833">
      <f>D810+D816+D822+D828</f>
    </nc>
  </rcc>
  <rcc rId="3189" sId="1">
    <oc r="D834">
      <f>D811+D823+D829</f>
    </oc>
    <nc r="D834">
      <f>D811+D817+D823+D829</f>
    </nc>
  </rcc>
  <rcc rId="3190" sId="1">
    <oc r="D835">
      <f>D812+D824+D830</f>
    </oc>
    <nc r="D835">
      <f>D812+D818+D824+D830</f>
    </nc>
  </rcc>
  <rcc rId="3191" sId="1">
    <oc r="D836">
      <f>D813+D825+D831</f>
    </oc>
    <nc r="D836">
      <f>D813+D819+D825+D831</f>
    </nc>
  </rcc>
  <rfmt sheetId="1" sqref="B820" start="0" length="2147483647">
    <dxf>
      <font>
        <color auto="1"/>
      </font>
    </dxf>
  </rfmt>
  <rfmt sheetId="1" sqref="B821" start="0" length="2147483647">
    <dxf>
      <font>
        <color auto="1"/>
      </font>
    </dxf>
  </rfmt>
  <rcc rId="3192" sId="1" numFmtId="4">
    <oc r="C824">
      <v>15357.0173</v>
    </oc>
    <nc r="C824">
      <v>17101.099999999999</v>
    </nc>
  </rcc>
  <rfmt sheetId="1" sqref="C820:C825" start="0" length="2147483647">
    <dxf>
      <font>
        <color auto="1"/>
      </font>
    </dxf>
  </rfmt>
  <rfmt sheetId="1" sqref="B822:B825" start="0" length="2147483647">
    <dxf>
      <font>
        <color auto="1"/>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41" start="0" length="2147483647">
    <dxf>
      <font>
        <color auto="1"/>
      </font>
    </dxf>
  </rfmt>
  <rfmt sheetId="1" sqref="B747" start="0" length="2147483647">
    <dxf>
      <font>
        <color auto="1"/>
      </font>
    </dxf>
  </rfmt>
  <rrc rId="2150" sId="1" ref="A742:XFD742" action="insertRow">
    <undo index="14" exp="area" ref3D="1" dr="$A$800:$XFD$800" dn="Z_10610988_B7D0_46D7_B8FD_DA5F72A4893C_.wvu.Rows" sId="1"/>
    <undo index="8" exp="area" ref3D="1" dr="$A$800:$XFD$800" dn="Z_161695C3_1CE5_4E5C_AD86_E27CE310F608_.wvu.Rows" sId="1"/>
  </rrc>
  <rrc rId="2151" sId="1" ref="A742:XFD742" action="insertRow">
    <undo index="14" exp="area" ref3D="1" dr="$A$801:$XFD$801" dn="Z_10610988_B7D0_46D7_B8FD_DA5F72A4893C_.wvu.Rows" sId="1"/>
    <undo index="8" exp="area" ref3D="1" dr="$A$801:$XFD$801" dn="Z_161695C3_1CE5_4E5C_AD86_E27CE310F608_.wvu.Rows" sId="1"/>
  </rrc>
  <rrc rId="2152" sId="1" ref="A742:XFD742" action="insertRow">
    <undo index="14" exp="area" ref3D="1" dr="$A$802:$XFD$802" dn="Z_10610988_B7D0_46D7_B8FD_DA5F72A4893C_.wvu.Rows" sId="1"/>
    <undo index="8" exp="area" ref3D="1" dr="$A$802:$XFD$802" dn="Z_161695C3_1CE5_4E5C_AD86_E27CE310F608_.wvu.Rows" sId="1"/>
  </rrc>
  <rrc rId="2153" sId="1" ref="A742:XFD742" action="insertRow">
    <undo index="14" exp="area" ref3D="1" dr="$A$803:$XFD$803" dn="Z_10610988_B7D0_46D7_B8FD_DA5F72A4893C_.wvu.Rows" sId="1"/>
    <undo index="8" exp="area" ref3D="1" dr="$A$803:$XFD$803" dn="Z_161695C3_1CE5_4E5C_AD86_E27CE310F608_.wvu.Rows" sId="1"/>
  </rrc>
  <rrc rId="2154" sId="1" ref="A742:XFD742" action="insertRow">
    <undo index="14" exp="area" ref3D="1" dr="$A$804:$XFD$804" dn="Z_10610988_B7D0_46D7_B8FD_DA5F72A4893C_.wvu.Rows" sId="1"/>
    <undo index="8" exp="area" ref3D="1" dr="$A$804:$XFD$804" dn="Z_161695C3_1CE5_4E5C_AD86_E27CE310F608_.wvu.Rows" sId="1"/>
  </rrc>
  <rcc rId="2155" sId="1">
    <nc r="B742" t="inlineStr">
      <is>
        <t>ПК.1.1. Проект города Когалыма "выполнение мероприятий по актуализации программы комплексного развития транспортной инфраструктуры города Когалыма"</t>
      </is>
    </nc>
  </rcc>
  <rcc rId="2156" sId="1" odxf="1" dxf="1">
    <nc r="B743" t="inlineStr">
      <is>
        <t>федеральный бюджет</t>
      </is>
    </nc>
    <odxf>
      <font>
        <b/>
        <sz val="13"/>
        <color auto="1"/>
        <name val="Times New Roman"/>
        <scheme val="none"/>
      </font>
      <numFmt numFmtId="30" formatCode="@"/>
    </odxf>
    <ndxf>
      <font>
        <b val="0"/>
        <sz val="13"/>
        <color rgb="FFFF0000"/>
        <name val="Times New Roman"/>
        <scheme val="none"/>
      </font>
      <numFmt numFmtId="0" formatCode="General"/>
    </ndxf>
  </rcc>
  <rcc rId="2157" sId="1" odxf="1" dxf="1">
    <nc r="B744" t="inlineStr">
      <is>
        <t>бюджет автономного округа</t>
      </is>
    </nc>
    <odxf>
      <font>
        <b/>
        <sz val="13"/>
        <color auto="1"/>
        <name val="Times New Roman"/>
        <scheme val="none"/>
      </font>
      <border outline="0">
        <bottom style="thin">
          <color indexed="64"/>
        </bottom>
      </border>
    </odxf>
    <ndxf>
      <font>
        <b val="0"/>
        <sz val="13"/>
        <color rgb="FFFF0000"/>
        <name val="Times New Roman"/>
        <scheme val="none"/>
      </font>
      <border outline="0">
        <bottom/>
      </border>
    </ndxf>
  </rcc>
  <rcc rId="2158" sId="1" odxf="1" dxf="1">
    <nc r="B745" t="inlineStr">
      <is>
        <t>бюджет города Когалыма</t>
      </is>
    </nc>
    <odxf>
      <font>
        <b/>
        <sz val="13"/>
        <color auto="1"/>
        <name val="Times New Roman"/>
        <scheme val="none"/>
      </font>
      <border outline="0">
        <bottom style="thin">
          <color indexed="64"/>
        </bottom>
      </border>
    </odxf>
    <ndxf>
      <font>
        <b val="0"/>
        <sz val="13"/>
        <color rgb="FFFF0000"/>
        <name val="Times New Roman"/>
        <scheme val="none"/>
      </font>
      <border outline="0">
        <bottom/>
      </border>
    </ndxf>
  </rcc>
  <rcc rId="2159" sId="1" odxf="1" dxf="1">
    <nc r="B746" t="inlineStr">
      <is>
        <t>привлеченные средства</t>
      </is>
    </nc>
    <odxf>
      <font>
        <b/>
        <sz val="13"/>
        <color auto="1"/>
        <name val="Times New Roman"/>
        <scheme val="none"/>
      </font>
      <numFmt numFmtId="30" formatCode="@"/>
    </odxf>
    <ndxf>
      <font>
        <b val="0"/>
        <sz val="13"/>
        <color rgb="FFFF0000"/>
        <name val="Times New Roman"/>
        <scheme val="none"/>
      </font>
      <numFmt numFmtId="0" formatCode="General"/>
    </ndxf>
  </rcc>
  <rfmt sheetId="1" sqref="B743:B746" start="0" length="2147483647">
    <dxf>
      <font>
        <color auto="1"/>
      </font>
    </dxf>
  </rfmt>
  <rcc rId="2160" sId="1">
    <nc r="C742">
      <f>C743+C744+C745+C746</f>
    </nc>
  </rcc>
  <rcc rId="2161" sId="1">
    <nc r="D742">
      <f>D743+D744+D745+D746</f>
    </nc>
  </rcc>
  <rcc rId="2162" sId="1">
    <nc r="E742">
      <f>IFERROR(D742/C742*100,0)</f>
    </nc>
  </rcc>
  <rcc rId="2163" sId="1">
    <nc r="E743">
      <f>IFERROR(D743/C743*100,0)</f>
    </nc>
  </rcc>
  <rcc rId="2164" sId="1">
    <nc r="E744">
      <f>IFERROR(D744/C744*100,0)</f>
    </nc>
  </rcc>
  <rcc rId="2165" sId="1">
    <nc r="E745">
      <f>IFERROR(D745/C745*100,0)</f>
    </nc>
  </rcc>
  <rcc rId="2166" sId="1">
    <nc r="E746">
      <f>IFERROR(D746/C746*100,0)</f>
    </nc>
  </rcc>
  <rcc rId="2167" sId="1">
    <oc r="C741">
      <f>C747</f>
    </oc>
    <nc r="C741">
      <f>C747+C742</f>
    </nc>
  </rcc>
  <rcc rId="2168" sId="1">
    <oc r="D741">
      <f>D747</f>
    </oc>
    <nc r="D741">
      <f>D747+D742</f>
    </nc>
  </rcc>
  <rcc rId="2169" sId="1">
    <oc r="D812">
      <f>SUM(D13,D25,D30,D36,D41,D53,D58,D63,D68,D73,D79,D84,D89,D94,D99,D105,D110,D115,D120,D125,D130,D135,D147,D152,D157,D162,D167,D172,D178,D183,D189,D195,D206,D211,D216,D221,D233,D238,D243,D248,D253,D258,D264,D269,D275,D280,D285,D298,D303,D309,D315,D327,D332,D337,D342,D347,D353,D358,D398,D403,D408,D413,D418,D423,D429,D434,D439,D445,D457,D462,D467,D473,D478,D484,D489,D494,D500,D512,D518,D523,D528,D533,D544,D549,D554,D559,D570,D575,D580,D585,D590,D595,D600,D605,D610,D622,D627,D633,D638,D650,D655,D660,D665,D671,D676,D681,D687,D692,D704,D710,D716,D370,D376,D381,D386,D728,D733,D750,D756,D761,D766,D772,D778,D790,D796,D802)</f>
    </oc>
    <nc r="D812">
      <f>SUM(D13,D25,D30,D36,D41,D53,D58,D63,D68,D73,D79,D84,D89,D94,D99,D105,D110,D115,D120,D125,D130,D745,D135,D147,D152,D157,D162,D167,D172,D178,D183,D189,D195,D206,D211,D216,D221,D233,D238,D243,D248,D253,D258,D264,D269,D275,D280,D285,D298,D303,D309,D315,D327,D332,D337,D342,D347,D353,D358,D398,D403,D408,D413,D418,D423,D429,D434,D439,D445,D457,D462,D467,D473,D478,D484,D489,D494,D500,D512,D518,D523,D528,D533,D544,D549,D554,D559,D570,D575,D580,D585,D590,D595,D600,D605,D610,D622,D627,D633,D638,D650,D655,D660,D665,D671,D676,D681,D687,D692,D704,D710,D716,D370,D376,D381,D386,D728,D733,D750,D756,D761,D766,D772,D778,D790,D796,D802)</f>
    </nc>
  </rcc>
  <rcc rId="2170" sId="1">
    <oc r="D810">
      <f>SUM(D11,D23,D28,D34,D39,D51,D56,D61,D66,D71,D77,D82,D87,D92,D97,D103,D108,D113,D118,D123,D128,D133,D145,D150,D155,D160,D165,D170,D176,D181,D187,D193,D204,D209,D214,D219,D231,D236,D241,D246,D251,D256,D262,D267,D273,D278,D283,D296,D301,D307,D313,D325,D330,D335,D340,D345,D351,D356,D396,D401,D406,D411,D416,D421,D427,D432,D437,D443,D455,D460,D465,D471,D476,D482,D487,D492,D498,D510,D516,D521,D526,D531,D542,D547,D552,D557,D568,D573,D578,D583,D588,D593,D598,D603,D608,D620,D625,D631,D636,D648,D653,D658,D663,D669,D674,D679,D685,D690,D702,D708,D714,D368,D374,D379,D384,D726,D731,D748,D754,D759,D764,D770,D776,D788,D794,D800)</f>
    </oc>
    <nc r="D810">
      <f>SUM(D11,D23,D28,D34,D39,D51,D56,D61,D66,D71,D77,D82,D87,D92,D97,D103,D108,D113,D118,D123,D128,D743,D133,D145,D150,D155,D160,D165,D170,D176,D181,D187,D193,D204,D209,D214,D219,D231,D236,D241,D246,D251,D256,D262,D267,D273,D278,D283,D296,D301,D307,D313,D325,D330,D335,D340,D345,D351,D356,D396,D401,D406,D411,D416,D421,D427,D432,D437,D443,D455,D460,D465,D471,D476,D482,D487,D492,D498,D510,D516,D521,D526,D531,D542,D547,D552,D557,D568,D573,D578,D583,D588,D593,D598,D603,D608,D620,D625,D631,D636,D648,D653,D658,D663,D669,D674,D679,D685,D690,D702,D708,D714,D368,D374,D379,D384,D726,D731,D748,D754,D759,D764,D770,D776,D788,D794,D800)</f>
    </nc>
  </rcc>
  <rcc rId="2171" sId="1">
    <oc r="D811">
      <f>SUM(D12,D24,D29,D35,D40,D52,D57,D62,D67,D72,D78,D83,D88,D93,D98,D104,D109,D114,D119,D124,D129,D134,D146,D151,D156,D161,D166,D171,D177,D182,D188,D194,D205,D210,D215,D220,D232,D237,D242,D247,D252,D257,D263,D268,D274,D279,D284,D297,D302,D308,D314,D326,D331,D336,D341,D346,D352,D357,D397,D402,D407,D412,D417,D422,D428,D433,D438,D444,D456,D461,D466,D472,D477,D483,D488,D493,D499,D511,D517,D522,D527,D532,D543,D548,D553,D558,D569,D574,D579,D584,D589,D594,D599,D604,D609,D621,D626,D632,D637,D649,D654,D659,D664,D670,D675,D680,D686,D691,D703,D709,D715,D369,D375,D380,D385,D727,D732,D749,D755,D760,D765,D771,D777,D789,D795,D801)</f>
    </oc>
    <nc r="D811">
      <f>SUM(D12,D24,D29,D35,D40,D52,D57,D62,D67,D72,D78,D83,D88,D93,D98,D104,D109,D114,D119,D124,D129,D744,D134,D146,D151,D156,D161,D166,D171,D177,D182,D188,D194,D205,D210,D215,D220,D232,D237,D242,D247,D252,D257,D263,D268,D274,D279,D284,D297,D302,D308,D314,D326,D331,D336,D341,D346,D352,D357,D397,D402,D407,D412,D417,D422,D428,D433,D438,D444,D456,D461,D466,D472,D477,D483,D488,D493,D499,D511,D517,D522,D527,D532,D543,D548,D553,D558,D569,D574,D579,D584,D589,D594,D599,D604,D609,D621,D626,D632,D637,D649,D654,D659,D664,D670,D675,D680,D686,D691,D703,D709,D715,D369,D375,D380,D385,D727,D732,D749,D755,D760,D765,D771,D777,D789,D795,D801)</f>
    </nc>
  </rcc>
  <rcc rId="2172" sId="1">
    <oc r="D813">
      <f>SUM(D14,D26,D31,D37,D42,D54,D59,D64,D69,D74,D80,D85,D90,D95,D100,D106,D111,D116,D121,D126,D131,D136,D148,D153,D158,D163,D168,D173,D179,D184,D190,D196,D207,D212,D217,D222,D234,D239,D244,D249,D254,D259,D265,D270,D276,D281,D286,D299,D304,D310,D316,D328,D333,D338,D343,D348,D354,D359,D399,D404,D409,D414,D419,D424,D430,D435,D440,D446,D458,D463,D468,D474,D479,D485,D490,D495,D501,D513,D519,D524,D529,D534,D545,D550,D555,D560,D571,D576,D581,D586,D591,D596,D601,D606,D611,D623,D628,D634,D639,D651,D656,D661,D666,D672,D677,D682,D688,D693,D705,D711,D717,D371,D377,D382,D387,D729,D734,D751,D757,D762,D767,D773,D779,D791,D797,D803)</f>
    </oc>
    <nc r="D813">
      <f>SUM(D14,D26,D31,D37,D42,D54,D59,D64,D69,D74,D80,D85,D90,D95,D100,D106,D111,D116,D121,D126,D131,D746,D136,D148,D153,D158,D163,D168,D173,D179,D184,D190,D196,D207,D212,D217,D222,D234,D239,D244,D249,D254,D259,D265,D270,D276,D281,D286,D299,D304,D310,D316,D328,D333,D338,D343,D348,D354,D359,D399,D404,D409,D414,D419,D424,D430,D435,D440,D446,D458,D463,D468,D474,D479,D485,D490,D495,D501,D513,D519,D524,D529,D534,D545,D550,D555,D560,D571,D576,D581,D586,D591,D596,D601,D606,D611,D623,D628,D634,D639,D651,D656,D661,D666,D672,D677,D682,D688,D693,D705,D711,D717,D371,D377,D382,D387,D729,D734,D751,D757,D762,D767,D773,D779,D791,D797,D803)</f>
    </nc>
  </rcc>
  <rcc rId="2173" sId="1">
    <oc r="C812">
      <f>SUM(C13,C25,C30,C36,C41,C53,C58,C63,C68,C73,C79,C84,C89,C94,C99,C105,C110,C115,C120,C125,C130,C135,C147,C152,C157,C162,C167,C172,C178,C183,C189,C195,C206,C211,C216,C221,C233,C238,C243,C248,C253,C258,C264,C269,C275,C280,C285,C298,C303,C309,C315,C327,C332,C337,C342,C347,C353,C358,C398,C403,C408,C413,C418,C423,C429,C434,C439,C445,C457,C462,C467,C473,C478,C484,C489,C494,C500,C512,C518,C523,C528,C533,C544,C549,C554,C559,C570,C575,C580,C585,C590,C595,C600,C605,C610,C622,C627,C633,C638,C650,C655,C660,C665,C671,C676,C681,C687,C692,C704,C710,C716,C370,C376,C381,C386,C728,C733,C750,C756,C761,C766,C772,C778,C790,C796,C802)</f>
    </oc>
    <nc r="C812">
      <f>SUM(C13,C25,C30,C36,C41,C53,C58,C63,C68,C73,C79,C84,C89,C94,C99,C105,C110,C115,C120,C125,C130,C745,C135,C147,C152,C157,C162,C167,C172,C178,C183,C189,C195,C206,C211,C216,C221,C233,C238,C243,C248,C253,C258,C264,C269,C275,C280,C285,C298,C303,C309,C315,C327,C332,C337,C342,C347,C353,C358,C398,C403,C408,C413,C418,C423,C429,C434,C439,C445,C457,C462,C467,C473,C478,C484,C489,C494,C500,C512,C518,C523,C528,C533,C544,C549,C554,C559,C570,C575,C580,C585,C590,C595,C600,C605,C610,C622,C627,C633,C638,C650,C655,C660,C665,C671,C676,C681,C687,C692,C704,C710,C716,C370,C376,C381,C386,C728,C733,C750,C756,C761,C766,C772,C778,C790,C796,C802)</f>
    </nc>
  </rcc>
  <rcc rId="2174" sId="1">
    <oc r="C810">
      <f>SUM(C11,C23,C28,C34,C39,C51,C56,C61,C66,C71,C77,C82,C87,C92,C97,C103,C108,C113,C118,C123,C128,C133,C145,C150,C155,C160,C165,C170,C176,C181,C187,C193,C204,C209,C214,C219,C231,C236,C241,C246,C251,C256,C262,C267,C273,C278,C283,C296,C301,C307,C313,C325,C330,C335,C340,C345,C351,C356,C396,C401,C406,C411,C416,C421,C427,C432,C437,C443,C455,C460,C465,C471,C476,C482,C487,C492,C498,C510,C516,C521,C526,C531,C542,C547,C552,C557,C568,C573,C578,C583,C588,C593,C598,C603,C608,C620,C625,C631,C636,C648,C653,C658,C663,C669,C674,C679,C685,C690,C702,C708,C714,C368,C374,C379,C384,C726,C731,C748,C754,C759,C764,C770,C776,C788,C794,C800)</f>
    </oc>
    <nc r="C810">
      <f>SUM(C11,C23,C28,C34,C39,C51,C56,C61,C66,C71,C77,C82,C87,C92,C97,C103,C108,C113,C118,C123,C128,C743,C133,C145,C150,C155,C160,C165,C170,C176,C181,C187,C193,C204,C209,C214,C219,C231,C236,C241,C246,C251,C256,C262,C267,C273,C278,C283,C296,C301,C307,C313,C325,C330,C335,C340,C345,C351,C356,C396,C401,C406,C411,C416,C421,C427,C432,C437,C443,C455,C460,C465,C471,C476,C482,C487,C492,C498,C510,C516,C521,C526,C531,C542,C547,C552,C557,C568,C573,C578,C583,C588,C593,C598,C603,C608,C620,C625,C631,C636,C648,C653,C658,C663,C669,C674,C679,C685,C690,C702,C708,C714,C368,C374,C379,C384,C726,C731,C748,C754,C759,C764,C770,C776,C788,C794,C800)</f>
    </nc>
  </rcc>
  <rcc rId="2175" sId="1">
    <oc r="C811">
      <f>SUM(C12,C24,C29,C35,C40,C52,C57,C62,C67,C72,C78,C83,C88,C93,C98,C104,C109,C114,C119,C124,C129,C134,C146,C151,C156,C161,C166,C171,C177,C182,C188,C194,C205,C210,C215,C220,C232,C237,C242,C247,C252,C257,C263,C268,C274,C279,C284,C297,C302,C308,C314,C326,C331,C336,C341,C346,C352,C357,C397,C402,C407,C412,C417,C422,C428,C433,C438,C444,C456,C461,C466,C472,C477,C483,C488,C493,C499,C511,C517,C522,C527,C532,C543,C548,C553,C558,C569,C574,C579,C584,C589,C594,C599,C604,C609,C621,C626,C632,C637,C649,C654,C659,C664,C670,C675,C680,C686,C691,C703,C709,C715,C369,C375,C380,C385,C727,C732,C749,C755,C760,C765,C771,C777,C789,C795,C801)</f>
    </oc>
    <nc r="C811">
      <f>SUM(C12,C24,C29,C35,C40,C52,C57,C62,C67,C72,C78,C83,C88,C93,C98,C104,C109,C114,C119,C124,C129,C744,C134,C146,C151,C156,C161,C166,C171,C177,C182,C188,C194,C205,C210,C215,C220,C232,C237,C242,C247,C252,C257,C263,C268,C274,C279,C284,C297,C302,C308,C314,C326,C331,C336,C341,C346,C352,C357,C397,C402,C407,C412,C417,C422,C428,C433,C438,C444,C456,C461,C466,C472,C477,C483,C488,C493,C499,C511,C517,C522,C527,C532,C543,C548,C553,C558,C569,C574,C579,C584,C589,C594,C599,C604,C609,C621,C626,C632,C637,C649,C654,C659,C664,C670,C675,C680,C686,C691,C703,C709,C715,C369,C375,C380,C385,C727,C732,C749,C755,C760,C765,C771,C777,C789,C795,C801)</f>
    </nc>
  </rcc>
  <rcc rId="2176" sId="1">
    <oc r="C813">
      <f>SUM(C14,C26,C31,C37,C42,C54,C59,C64,C69,C74,C80,C85,C90,C95,C100,C106,C111,C116,C121,C126,C131,C136,C148,C153,C158,C163,C168,C173,C179,C184,C190,C196,C207,C212,C217,C222,C234,C239,C244,C249,C254,C259,C265,C270,C276,C281,C286,C299,C304,C310,C316,C328,C333,C338,C343,C348,C354,C359,C399,C404,C409,C414,C419,C424,C430,C435,C440,C446,C458,C463,C468,C474,C479,C485,C490,C495,C501,C513,C519,C524,C529,C534,C545,C550,C555,C560,C571,C576,C581,C586,C591,C596,C601,C606,C611,C623,C628,C634,C639,C651,C656,C661,C666,C672,C677,C682,C688,C693,C705,C711,C717,C371,C377,C382,C387,C729,C734,C751,C757,C762,C767,C773,C779,C791,C797,C803)</f>
    </oc>
    <nc r="C813">
      <f>SUM(C14,C26,C31,C37,C42,C54,C59,C64,C69,C74,C80,C85,C90,C95,C100,C106,C111,C116,C121,C126,C131,C746,C136,C148,C153,C158,C163,C168,C173,C179,C184,C190,C196,C207,C212,C217,C222,C234,C239,C244,C249,C254,C259,C265,C270,C276,C281,C286,C299,C304,C310,C316,C328,C333,C338,C343,C348,C354,C359,C399,C404,C409,C414,C419,C424,C430,C435,C440,C446,C458,C463,C468,C474,C479,C485,C490,C495,C501,C513,C519,C524,C529,C534,C545,C550,C555,C560,C571,C576,C581,C586,C591,C596,C601,C606,C611,C623,C628,C634,C639,C651,C656,C661,C666,C672,C677,C682,C688,C693,C705,C711,C717,C371,C377,C382,C387,C729,C734,C751,C757,C762,C767,C773,C779,C791,C797,C803)</f>
    </nc>
  </rcc>
  <rfmt sheetId="1" sqref="B747" start="0" length="2147483647">
    <dxf>
      <font>
        <color auto="1"/>
      </font>
    </dxf>
  </rfmt>
  <rfmt sheetId="1" sqref="B753" start="0" length="2147483647">
    <dxf>
      <font>
        <color auto="1"/>
      </font>
    </dxf>
  </rfmt>
  <rfmt sheetId="1" sqref="B758" start="0" length="2147483647">
    <dxf>
      <font>
        <color auto="1"/>
      </font>
    </dxf>
  </rfmt>
  <rfmt sheetId="1" sqref="B763" start="0" length="2147483647">
    <dxf>
      <font>
        <color auto="1"/>
      </font>
    </dxf>
  </rfmt>
  <rfmt sheetId="1" sqref="B769" start="0" length="2147483647">
    <dxf>
      <font>
        <color auto="1"/>
      </font>
    </dxf>
  </rfmt>
  <rfmt sheetId="1" sqref="B768" start="0" length="2147483647">
    <dxf>
      <font>
        <color auto="1"/>
      </font>
    </dxf>
  </rfmt>
  <rfmt sheetId="1" sqref="B774" start="0" length="2147483647">
    <dxf>
      <font>
        <color auto="1"/>
      </font>
    </dxf>
  </rfmt>
  <rfmt sheetId="1" sqref="B775" start="0" length="2147483647">
    <dxf>
      <font>
        <color auto="1"/>
      </font>
    </dxf>
  </rfmt>
  <rcc rId="2177" sId="1" numFmtId="4">
    <nc r="C746">
      <v>0</v>
    </nc>
  </rcc>
  <rcc rId="2178" sId="1" numFmtId="4">
    <nc r="C744">
      <v>0</v>
    </nc>
  </rcc>
  <rcc rId="2179" sId="1" numFmtId="4">
    <nc r="C743">
      <v>0</v>
    </nc>
  </rcc>
  <rcc rId="2180" sId="1" numFmtId="4">
    <nc r="D743">
      <v>0</v>
    </nc>
  </rcc>
  <rcc rId="2181" sId="1" numFmtId="4">
    <nc r="D744">
      <v>0</v>
    </nc>
  </rcc>
  <rcc rId="2182" sId="1" numFmtId="4">
    <nc r="D746">
      <v>0</v>
    </nc>
  </rcc>
  <rfmt sheetId="1" sqref="C743:E746" start="0" length="2147483647">
    <dxf>
      <font>
        <b val="0"/>
      </font>
    </dxf>
  </rfmt>
  <rcc rId="2183" sId="1" numFmtId="4">
    <nc r="C745">
      <v>1232</v>
    </nc>
  </rcc>
  <rcc rId="2184" sId="1" numFmtId="4">
    <nc r="D745">
      <v>1231.97</v>
    </nc>
  </rcc>
  <rfmt sheetId="1" sqref="C741:E746" start="0" length="2147483647">
    <dxf>
      <font>
        <color auto="1"/>
      </font>
    </dxf>
  </rfmt>
  <rcc rId="2185" sId="1">
    <nc r="F742" t="inlineStr">
      <is>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1 232,0 тыс.руб.</t>
      </is>
    </nc>
  </rcc>
  <rcc rId="2186" sId="1" numFmtId="4">
    <oc r="C750">
      <v>21364.400000000001</v>
    </oc>
    <nc r="C750">
      <v>32723.8</v>
    </nc>
  </rcc>
  <rfmt sheetId="1" sqref="C747:C751" start="0" length="2147483647">
    <dxf>
      <font>
        <color auto="1"/>
      </font>
    </dxf>
  </rfmt>
  <rcc rId="2187" sId="1" numFmtId="4">
    <oc r="D750">
      <v>21356.46</v>
    </oc>
    <nc r="D750">
      <v>32259.532999999999</v>
    </nc>
  </rcc>
  <rfmt sheetId="1" sqref="B747:E751" start="0" length="2147483647">
    <dxf>
      <font>
        <color auto="1"/>
      </font>
    </dxf>
  </rfmt>
  <rcc rId="2188" sId="1">
    <oc r="F747" t="inlineStr">
      <is>
        <t>В рамках осуществлялись регулярные перевозки пассажиров и багажа автомобильным транспортом на 8 автобусных маршрутах города Когалыма.</t>
      </is>
    </oc>
    <nc r="F747" t="inlineStr">
      <is>
        <t>В рамках осуществлялись регулярные перевозки пассажиров и багажа автомобильным транспортом на 7 автобусных маршрутах города Когалыма.</t>
      </is>
    </nc>
  </rcc>
  <rfmt sheetId="1" sqref="F747" start="0" length="2147483647">
    <dxf>
      <font>
        <color auto="1"/>
      </font>
    </dxf>
  </rfmt>
  <rfmt sheetId="1" sqref="B754:B757" start="0" length="2147483647">
    <dxf>
      <font>
        <color auto="1"/>
      </font>
    </dxf>
  </rfmt>
  <rfmt sheetId="1" sqref="F22" start="0" length="2147483647">
    <dxf>
      <font>
        <color auto="1"/>
      </font>
    </dxf>
  </rfmt>
  <rfmt sheetId="1" sqref="C32:E32" start="0" length="2147483647">
    <dxf>
      <font>
        <color auto="1"/>
      </font>
    </dxf>
  </rfmt>
  <rcc rId="2189" sId="1">
    <nc r="F33" t="inlineStr">
      <is>
        <t>Финансовая поддержка предоставлена 5 начинающим предпринимателям (впервые зарегистрированному и действующему менее 1 года), осуществляющему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is>
    </nc>
  </rcc>
  <rcc rId="2190" sId="1">
    <oc r="F32" t="inlineStr">
      <is>
        <t xml:space="preserve">В рамках реализации региональных проектов "Создание условий для легкого старта и комфортного ведения бизнеса", "Акселерация субъектов МСП"
Фактическое количество получателей мер поддержки составило 122 ед.
1. Финансовая поддержка начинающих предпринимателей (впервые зарегистрированных и действующих менее 1 года), в виде возмещения части затрат, связанных с началом предпринимательской деятельности – 4 получателя.
2. Возмещение части затрат на аренду (субаренду) нежилых помещений – 69 получателя.
3. Возмещение части затрат на приобретение оборудования (основных средств) и лицензионных программных продуктов – 21 получателей.
4. Возмещение части затрат, на оплату коммунальных услуг нежилых помещений – 11 получателей.
5.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 12 получателей.
6. Грантовая поддержка – 5 получателей.
Денежные средства предусмотренные на реализацию данных мероприятий освоены в полном объеме.         
</t>
      </is>
    </oc>
    <nc r="F32" t="inlineStr">
      <is>
        <t xml:space="preserve">   
</t>
      </is>
    </nc>
  </rcc>
  <rcc rId="2191" sId="1">
    <nc r="F38" t="inlineStr">
      <is>
        <t>Получателями финансовой поддержки являются 31 субъект малого и среднего предпринимательства
Получателями финансовой поддержки являются 14 субъектов малого и среднего предпринимательства
Получателями финансовой поддержки являются 9 субъектов малого и среднего предпринимательства
Получателями финансовой поддержки являются 11 субъектов малого и среднего предпринимательства</t>
      </is>
    </nc>
  </rcc>
  <rfmt sheetId="1" sqref="F33" start="0" length="2147483647">
    <dxf>
      <font>
        <color auto="1"/>
      </font>
    </dxf>
  </rfmt>
  <rfmt sheetId="1" sqref="F38" start="0" length="2147483647">
    <dxf>
      <font>
        <color rgb="FFFF0000"/>
      </font>
    </dxf>
  </rfmt>
  <rfmt sheetId="1" sqref="F38">
    <dxf>
      <fill>
        <patternFill patternType="solid">
          <bgColor rgb="FFFFFF00"/>
        </patternFill>
      </fill>
    </dxf>
  </rfmt>
  <rcc rId="2192" sId="1" numFmtId="4">
    <oc r="C757">
      <v>10000</v>
    </oc>
    <nc r="C757">
      <v>219409.28</v>
    </nc>
  </rcc>
  <rcc rId="2193" sId="1" numFmtId="4">
    <oc r="D757">
      <v>9998.74</v>
    </oc>
    <nc r="D757">
      <v>73554.517000000007</v>
    </nc>
  </rcc>
  <rfmt sheetId="1" sqref="C757:E757" start="0" length="2147483647">
    <dxf>
      <font>
        <color auto="1"/>
      </font>
    </dxf>
  </rfmt>
  <rcc rId="2194" sId="1" numFmtId="4">
    <oc r="C756">
      <v>62803.5</v>
    </oc>
    <nc r="C756">
      <v>42014.3</v>
    </nc>
  </rcc>
  <rcc rId="2195" sId="1" numFmtId="4">
    <oc r="D756">
      <v>56661.85</v>
    </oc>
    <nc r="D756">
      <v>35731.72</v>
    </nc>
  </rcc>
  <rfmt sheetId="1" sqref="C756:E756" start="0" length="2147483647">
    <dxf>
      <font>
        <color auto="1"/>
      </font>
    </dxf>
  </rfmt>
  <rcc rId="2196" sId="1" numFmtId="4">
    <oc r="C755">
      <v>0</v>
    </oc>
    <nc r="C755">
      <v>99239.8</v>
    </nc>
  </rcc>
  <rcc rId="2197" sId="1" numFmtId="4">
    <oc r="D755">
      <v>0</v>
    </oc>
    <nc r="D755">
      <v>99239.733999999997</v>
    </nc>
  </rcc>
  <rfmt sheetId="1" sqref="C753:E755" start="0" length="2147483647">
    <dxf>
      <font>
        <color auto="1"/>
      </font>
    </dxf>
  </rfmt>
  <rcc rId="2198" sId="1" numFmtId="4">
    <oc r="C761">
      <v>18494</v>
    </oc>
    <nc r="C761">
      <v>14683.6</v>
    </nc>
  </rcc>
  <rcc rId="2199" sId="1" numFmtId="4">
    <oc r="D761">
      <v>18467.13</v>
    </oc>
    <nc r="D761">
      <v>14683.186</v>
    </nc>
  </rcc>
  <rfmt sheetId="1" sqref="B758:E762" start="0" length="2147483647">
    <dxf>
      <font>
        <color auto="1"/>
      </font>
    </dxf>
  </rfmt>
  <rcc rId="2200" sId="1" numFmtId="4">
    <oc r="C766">
      <v>198005.37</v>
    </oc>
    <nc r="C766">
      <v>218824.74</v>
    </nc>
  </rcc>
  <rcc rId="2201" sId="1" numFmtId="4">
    <oc r="D766">
      <v>196491.25</v>
    </oc>
    <nc r="D766">
      <v>209178.489</v>
    </nc>
  </rcc>
  <rfmt sheetId="1" sqref="B763:E767" start="0" length="2147483647">
    <dxf>
      <font>
        <color auto="1"/>
      </font>
    </dxf>
  </rfmt>
  <rcc rId="2202" sId="1" numFmtId="4">
    <oc r="C772">
      <v>13748.2</v>
    </oc>
    <nc r="C772">
      <v>5983.7</v>
    </nc>
  </rcc>
  <rfmt sheetId="1" sqref="B768:E773" start="0" length="2147483647">
    <dxf>
      <font>
        <color auto="1"/>
      </font>
    </dxf>
  </rfmt>
  <rcc rId="2203" sId="1" numFmtId="4">
    <oc r="C779">
      <v>12508.08</v>
    </oc>
    <nc r="C779">
      <v>1319.12</v>
    </nc>
  </rcc>
  <rcc rId="2204" sId="1" numFmtId="4">
    <oc r="D779">
      <v>10845.89</v>
    </oc>
    <nc r="D779">
      <v>1319.12</v>
    </nc>
  </rcc>
  <rfmt sheetId="1" sqref="B775:E778" start="0" length="2147483647">
    <dxf>
      <font>
        <color auto="1"/>
      </font>
    </dxf>
  </rfmt>
  <rfmt sheetId="1" sqref="C774:E774" start="0" length="2147483647">
    <dxf>
      <font>
        <color auto="1"/>
      </font>
    </dxf>
  </rfmt>
  <rfmt sheetId="1" sqref="C779:E779" start="0" length="2147483647">
    <dxf>
      <font>
        <color auto="1"/>
      </font>
    </dxf>
  </rfmt>
  <rfmt sheetId="1" sqref="C752:E752" start="0" length="2147483647">
    <dxf>
      <font>
        <color auto="1"/>
      </font>
    </dxf>
  </rfmt>
  <rcc rId="2205" sId="1">
    <oc r="C781">
      <f>C748+C754+C759+C764+C770+C776</f>
    </oc>
    <nc r="C781">
      <f>C748+C754+C759+C764+C770+C776</f>
    </nc>
  </rcc>
  <rcc rId="2206" sId="1">
    <oc r="D781">
      <f>D748+D754+D759+D764+D770+D776</f>
    </oc>
    <nc r="D781">
      <f>D748+D754+D759+D764+D770+D776</f>
    </nc>
  </rcc>
  <rcc rId="2207" sId="1">
    <oc r="C782">
      <f>C749+C755+C760+C765+C771+C777</f>
    </oc>
    <nc r="C782">
      <f>C749+C755+C760+C765+C771+C777+C744</f>
    </nc>
  </rcc>
  <rcc rId="2208" sId="1">
    <oc r="C783">
      <f>C750+C756+C761+C766+C772+C778</f>
    </oc>
    <nc r="C783">
      <f>C750+C756+C761+C766+C772+C778+C745</f>
    </nc>
  </rcc>
  <rcc rId="2209" sId="1">
    <oc r="C784">
      <f>C751+C757+C762+C767+C773+C779</f>
    </oc>
    <nc r="C784">
      <f>C751+C757+C762+C767+C773+C779+C746</f>
    </nc>
  </rcc>
  <rcc rId="2210" sId="1">
    <oc r="D782">
      <f>D749+D755+D760+D765+D771+D777</f>
    </oc>
    <nc r="D782">
      <f>D749+D755+D760+D765+D771+D777+D744</f>
    </nc>
  </rcc>
  <rcc rId="2211" sId="1">
    <oc r="D783">
      <f>D750+D756+D761+D766+D772+D778</f>
    </oc>
    <nc r="D783">
      <f>D750+D756+D761+D766+D772+D778+D745</f>
    </nc>
  </rcc>
  <rcc rId="2212" sId="1">
    <oc r="D784">
      <f>D751+D757+D762+D767+D773+D779</f>
    </oc>
    <nc r="D784">
      <f>D751+D757+D762+D767+D773+D779+D746</f>
    </nc>
  </rcc>
  <rcc rId="2213" sId="1" numFmtId="4">
    <oc r="D772">
      <v>13610.275</v>
    </oc>
    <nc r="D772">
      <v>4389.8999999999996</v>
    </nc>
  </rcc>
  <rfmt sheetId="1" sqref="B776:F784" start="0" length="2147483647">
    <dxf>
      <font>
        <color auto="1"/>
      </font>
    </dxf>
  </rfmt>
  <rfmt sheetId="1" sqref="F775" start="0" length="2147483647">
    <dxf>
      <font>
        <color auto="1"/>
      </font>
    </dxf>
  </rfmt>
  <rfmt sheetId="1" sqref="F775" start="0" length="2147483647">
    <dxf>
      <font>
        <color rgb="FFFF0000"/>
      </font>
    </dxf>
  </rfmt>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26" start="0" length="2147483647">
    <dxf>
      <font>
        <color auto="1"/>
      </font>
    </dxf>
  </rfmt>
  <rcc rId="3193" sId="1" numFmtId="4">
    <oc r="C830">
      <v>12971.096600000001</v>
    </oc>
    <nc r="C830">
      <v>24692.32</v>
    </nc>
  </rcc>
  <rfmt sheetId="1" sqref="B827:C831" start="0" length="2147483647">
    <dxf>
      <font>
        <color auto="1"/>
      </font>
    </dxf>
  </rfmt>
  <rfmt sheetId="1" sqref="B832:C835" start="0" length="2147483647">
    <dxf>
      <font>
        <color auto="1"/>
      </font>
    </dxf>
  </rfmt>
  <rfmt sheetId="1" sqref="C826" start="0" length="2147483647">
    <dxf>
      <font>
        <color auto="1"/>
      </font>
    </dxf>
  </rfmt>
  <rfmt sheetId="1" sqref="B836" start="0" length="2147483647">
    <dxf>
      <font>
        <color auto="1"/>
      </font>
    </dxf>
  </rfmt>
  <rfmt sheetId="1" sqref="C836" start="0" length="2147483647">
    <dxf>
      <font>
        <color auto="1"/>
      </font>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4" sId="1" numFmtId="4">
    <oc r="D812">
      <v>4360.72</v>
    </oc>
    <nc r="D812">
      <v>4243.8599999999997</v>
    </nc>
  </rcc>
  <rfmt sheetId="1" sqref="D812" start="0" length="2147483647">
    <dxf>
      <font>
        <color auto="1"/>
      </font>
    </dxf>
  </rfmt>
  <rfmt sheetId="1" sqref="D809:D813" start="0" length="2147483647">
    <dxf>
      <font>
        <color auto="1"/>
      </font>
    </dxf>
  </rfmt>
  <rfmt sheetId="1" sqref="C809">
    <dxf>
      <fill>
        <patternFill patternType="solid">
          <bgColor theme="9" tint="0.59999389629810485"/>
        </patternFill>
      </fill>
    </dxf>
  </rfmt>
  <rfmt sheetId="1" sqref="C814">
    <dxf>
      <fill>
        <patternFill patternType="solid">
          <bgColor theme="9" tint="0.59999389629810485"/>
        </patternFill>
      </fill>
    </dxf>
  </rfmt>
  <rcc rId="3195" sId="1" numFmtId="4">
    <oc r="D818">
      <v>14148.9475</v>
    </oc>
    <nc r="D818">
      <v>808.5</v>
    </nc>
  </rcc>
  <rfmt sheetId="1" sqref="D814:D819" start="0" length="2147483647">
    <dxf>
      <font>
        <color auto="1"/>
      </font>
    </dxf>
  </rfmt>
  <rcc rId="3196" sId="1" numFmtId="4">
    <oc r="D824">
      <v>14148.9475</v>
    </oc>
    <nc r="D824">
      <v>15793.19</v>
    </nc>
  </rcc>
  <rfmt sheetId="1" sqref="D820:D825" start="0" length="2147483647">
    <dxf>
      <font>
        <color auto="1"/>
      </font>
    </dxf>
  </rfmt>
  <rfmt sheetId="1" sqref="C821">
    <dxf>
      <fill>
        <patternFill patternType="solid">
          <bgColor theme="9" tint="0.59999389629810485"/>
        </patternFill>
      </fill>
    </dxf>
  </rfmt>
  <rfmt sheetId="1" sqref="C827">
    <dxf>
      <fill>
        <patternFill patternType="solid">
          <bgColor theme="9" tint="0.59999389629810485"/>
        </patternFill>
      </fill>
    </dxf>
  </rfmt>
  <rcc rId="3197" sId="1" numFmtId="4">
    <oc r="D830">
      <v>10557.2066</v>
    </oc>
    <nc r="D830">
      <v>24155.88</v>
    </nc>
  </rcc>
  <rfmt sheetId="1" sqref="D827:D831" start="0" length="2147483647">
    <dxf>
      <font>
        <color auto="1"/>
      </font>
    </dxf>
  </rfmt>
  <rfmt sheetId="1" sqref="D826" start="0" length="2147483647">
    <dxf>
      <font>
        <color auto="1"/>
      </font>
    </dxf>
  </rfmt>
  <rfmt sheetId="1" sqref="D832:D836" start="0" length="2147483647">
    <dxf>
      <font>
        <color auto="1"/>
      </font>
    </dxf>
  </rfmt>
  <rfmt sheetId="1" sqref="D808:E836" start="0" length="2147483647">
    <dxf>
      <font>
        <color auto="1"/>
      </font>
    </dxf>
  </rfmt>
  <rfmt sheetId="1" sqref="C809:C831">
    <dxf>
      <fill>
        <patternFill patternType="none">
          <bgColor auto="1"/>
        </patternFill>
      </fill>
    </dxf>
  </rfmt>
  <rfmt sheetId="1" sqref="E827">
    <dxf>
      <fill>
        <patternFill patternType="solid">
          <bgColor theme="9" tint="0.59999389629810485"/>
        </patternFill>
      </fill>
    </dxf>
  </rfmt>
  <rfmt sheetId="1" sqref="E821">
    <dxf>
      <fill>
        <patternFill patternType="solid">
          <bgColor theme="9" tint="0.59999389629810485"/>
        </patternFill>
      </fill>
    </dxf>
  </rfmt>
  <rfmt sheetId="1" sqref="E815">
    <dxf>
      <fill>
        <patternFill patternType="solid">
          <bgColor theme="9" tint="0.59999389629810485"/>
        </patternFill>
      </fill>
    </dxf>
  </rfmt>
  <rfmt sheetId="1" sqref="E809">
    <dxf>
      <fill>
        <patternFill patternType="solid">
          <bgColor theme="9" tint="0.59999389629810485"/>
        </patternFill>
      </fill>
    </dxf>
  </rfmt>
  <rcc rId="3198" sId="1">
    <oc r="A821">
      <v>125</v>
    </oc>
    <nc r="A821">
      <v>126</v>
    </nc>
  </rcc>
  <rcc rId="3199" sId="1">
    <oc r="A827">
      <v>126</v>
    </oc>
    <nc r="A827">
      <v>127</v>
    </nc>
  </rcc>
  <rfmt sheetId="1" sqref="C553:D576">
    <dxf>
      <fill>
        <patternFill patternType="none">
          <bgColor auto="1"/>
        </patternFill>
      </fill>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46:F746" start="0" length="2147483647">
    <dxf>
      <font>
        <color auto="1"/>
      </font>
    </dxf>
  </rfmt>
  <rfmt sheetId="1" sqref="B762:F762" start="0" length="2147483647">
    <dxf>
      <font>
        <color auto="1"/>
      </font>
    </dxf>
  </rfmt>
  <rfmt sheetId="1" sqref="B716:F716" start="0" length="2147483647">
    <dxf>
      <font>
        <color auto="1"/>
      </font>
    </dxf>
  </rfmt>
  <rfmt sheetId="1" sqref="B583:F583" start="0" length="2147483647">
    <dxf>
      <font>
        <color auto="1"/>
      </font>
    </dxf>
  </rfmt>
  <rcc rId="3200" sId="1">
    <oc r="B520" t="inlineStr">
      <is>
        <t>Подпрограмма 1. "Повышение профессионального уровня муниципальных служащих органов местного самоуправления города Когалыма"</t>
      </is>
    </oc>
    <nc r="B520" t="inlineStr">
      <is>
        <t>Подпрограмма 1. Повышение профессионального уровня муниципальных служащих органов местного самоуправления города Когалыма</t>
      </is>
    </nc>
  </rcc>
  <rfmt sheetId="1" sqref="B520" start="0" length="2147483647">
    <dxf>
      <font>
        <color auto="1"/>
      </font>
    </dxf>
  </rfmt>
  <rcc rId="3201" sId="1">
    <oc r="B521" t="inlineStr">
      <is>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is>
    </oc>
    <nc r="B521" t="inlineStr">
      <is>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is>
    </nc>
  </rcc>
  <rfmt sheetId="1" sqref="B521" start="0" length="2147483647">
    <dxf>
      <font>
        <color auto="1"/>
      </font>
    </dxf>
  </rfmt>
  <rcc rId="3202" sId="1">
    <oc r="B526" t="inlineStr">
      <is>
        <t>Подпрограмма 2. "Создание условий для развития муниципальной службы в органах местного самоуправления города Когалыма"</t>
      </is>
    </oc>
    <nc r="B526" t="inlineStr">
      <is>
        <t>Подпрограмма 2. Создание условий для развития муниципальной службы в органах местного самоуправления города Когалыма</t>
      </is>
    </nc>
  </rcc>
  <rfmt sheetId="1" sqref="B526" start="0" length="2147483647">
    <dxf>
      <font>
        <color auto="1"/>
      </font>
    </dxf>
  </rfmt>
  <rcc rId="3203" sId="1">
    <oc r="B527" t="inlineStr">
      <is>
        <t>2.3 Обеспечение деятельности органов местного самоуправления города Когалыма и предоставление гарантий муниципальным служащим</t>
      </is>
    </oc>
    <nc r="B527" t="inlineStr">
      <is>
        <t>2.1. Цифровизация функций управления кадрами органов местного самоуправления города Когалыма, в том числе кадрового делопроизводства (4)</t>
      </is>
    </nc>
  </rcc>
  <rfmt sheetId="1" sqref="B527" start="0" length="2147483647">
    <dxf>
      <font>
        <color auto="1"/>
      </font>
    </dxf>
  </rfmt>
  <rcc rId="3204" sId="1">
    <oc r="B532" t="inlineStr">
      <is>
        <t>2.4. Обеспечение информационной безопасности на объектах информатизации и информационных систем в органах местного самоуправления города Когалыма</t>
      </is>
    </oc>
    <nc r="B532" t="inlineStr">
      <is>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is>
    </nc>
  </rcc>
  <rfmt sheetId="1" sqref="B532" start="0" length="2147483647">
    <dxf>
      <font>
        <color auto="1"/>
      </font>
    </dxf>
  </rfmt>
  <rcc rId="3205" sId="1">
    <oc r="B537" t="inlineStr">
      <is>
        <t>2.5. Обеспечение выполнения полномочий и функций, возложенных на должностных лиц и структурные подразделения Администрации города Когалыма</t>
      </is>
    </oc>
    <nc r="B537" t="inlineStr">
      <is>
        <t>2.3. Обеспечение деятельности органов местного самоуправления города Когалыма и предоставление гарантий муниципальным служащим (4)</t>
      </is>
    </nc>
  </rcc>
  <rfmt sheetId="1" sqref="B537" start="0" length="2147483647">
    <dxf>
      <font>
        <color auto="1"/>
      </font>
    </dxf>
  </rfmt>
  <rcc rId="3206" sId="1">
    <oc r="B542" t="inlineStr">
      <is>
        <t>2.6. Реализация переданных государственных полномочий по государственной регистрации актов гражданского состояния</t>
      </is>
    </oc>
    <nc r="B542" t="inlineStr">
      <is>
        <t>2.4. Обеспечение информационной безопасности на объектах информатизации и информационных систем в органах местного самоуправления города Когалыма (3)</t>
      </is>
    </nc>
  </rcc>
  <rfmt sheetId="1" sqref="B542" start="0" length="2147483647">
    <dxf>
      <font>
        <color auto="1"/>
      </font>
    </dxf>
  </rfmt>
  <rcc rId="3207" sId="1" odxf="1">
    <nc r="A547">
      <v>86</v>
    </nc>
    <odxf/>
  </rcc>
  <rfmt sheetId="1" sqref="B547" start="0" length="0">
    <dxf>
      <font>
        <sz val="13"/>
        <color auto="1"/>
        <name val="Times New Roman"/>
        <scheme val="none"/>
      </font>
      <fill>
        <patternFill patternType="none">
          <bgColor indexed="65"/>
        </patternFill>
      </fill>
      <protection locked="1"/>
    </dxf>
  </rfmt>
  <rcc rId="3208" sId="1" odxf="1" dxf="1">
    <oc r="C547">
      <f>SUM(C548:C551)</f>
    </oc>
    <nc r="C547">
      <f>SUM(C548:C551)</f>
    </nc>
    <odxf>
      <fill>
        <patternFill patternType="solid">
          <bgColor theme="6" tint="0.59999389629810485"/>
        </patternFill>
      </fill>
    </odxf>
    <ndxf>
      <fill>
        <patternFill patternType="none">
          <bgColor indexed="65"/>
        </patternFill>
      </fill>
    </ndxf>
  </rcc>
  <rcc rId="3209" sId="1" odxf="1" dxf="1">
    <oc r="D547">
      <f>SUM(D548:D551)</f>
    </oc>
    <nc r="D547">
      <f>SUM(D548:D551)</f>
    </nc>
    <odxf>
      <fill>
        <patternFill patternType="solid">
          <bgColor theme="6" tint="0.59999389629810485"/>
        </patternFill>
      </fill>
    </odxf>
    <ndxf>
      <fill>
        <patternFill patternType="none">
          <bgColor indexed="65"/>
        </patternFill>
      </fill>
    </ndxf>
  </rcc>
  <rcc rId="3210" sId="1" odxf="1" dxf="1">
    <oc r="E547">
      <f>IFERROR(D547/C547*100,0)</f>
    </oc>
    <nc r="E547">
      <f>IFERROR(D547/C547*100,0)</f>
    </nc>
    <odxf>
      <fill>
        <patternFill patternType="solid">
          <bgColor theme="6" tint="0.59999389629810485"/>
        </patternFill>
      </fill>
    </odxf>
    <ndxf>
      <fill>
        <patternFill patternType="none">
          <bgColor indexed="65"/>
        </patternFill>
      </fill>
    </ndxf>
  </rcc>
  <rcc rId="3211" sId="1" odxf="1" dxf="1">
    <nc r="F547" t="inlineStr">
      <is>
        <t>Отделом ЗАГС в 2022 году по заявлениям граждан зарегистрировано актов гражданского состояния - 1 817, оказано юридически значимых действий - 3 996</t>
      </is>
    </nc>
    <odxf>
      <fill>
        <patternFill patternType="solid">
          <bgColor theme="6" tint="0.59999389629810485"/>
        </patternFill>
      </fill>
    </odxf>
    <ndxf>
      <fill>
        <patternFill patternType="none">
          <bgColor indexed="65"/>
        </patternFill>
      </fill>
    </ndxf>
  </rcc>
  <rcc rId="3212" sId="1" odxf="1">
    <nc r="G547">
      <v>1</v>
    </nc>
    <odxf/>
  </rcc>
  <rfmt sheetId="1" s="1" sqref="B548" start="0" length="0">
    <dxf>
      <alignment horizontal="justify" readingOrder="0"/>
    </dxf>
  </rfmt>
  <rcc rId="3213" sId="1" odxf="1" dxf="1" numFmtId="4">
    <oc r="C548">
      <f>C522+C528+C533+C538+C543</f>
    </oc>
    <nc r="C548">
      <v>5239.8999999999996</v>
    </nc>
    <odxf>
      <numFmt numFmtId="164" formatCode="#,##0.0_ ;[Red]\-#,##0.0\ "/>
      <protection locked="0"/>
    </odxf>
    <ndxf>
      <numFmt numFmtId="165" formatCode="#,##0.0"/>
      <protection locked="1"/>
    </ndxf>
  </rcc>
  <rcc rId="3214" sId="1" odxf="1" dxf="1" numFmtId="4">
    <oc r="D548">
      <f>D522+D528+D533+D538+D543</f>
    </oc>
    <nc r="D548">
      <v>5239.8999999999996</v>
    </nc>
    <odxf>
      <numFmt numFmtId="164" formatCode="#,##0.0_ ;[Red]\-#,##0.0\ "/>
      <protection locked="0"/>
    </odxf>
    <ndxf>
      <numFmt numFmtId="165" formatCode="#,##0.0"/>
      <protection locked="1"/>
    </ndxf>
  </rcc>
  <rcc rId="3215" sId="1">
    <oc r="E548">
      <f>IFERROR(D548/C548*100,0)</f>
    </oc>
    <nc r="E548">
      <f>IFERROR(D548/C548*100,0)</f>
    </nc>
  </rcc>
  <rfmt sheetId="1" sqref="F548" start="0" length="0">
    <dxf>
      <numFmt numFmtId="0" formatCode="General"/>
    </dxf>
  </rfmt>
  <rfmt sheetId="1" s="1" sqref="B549" start="0" length="0">
    <dxf>
      <alignment horizontal="justify" readingOrder="0"/>
    </dxf>
  </rfmt>
  <rcc rId="3216" sId="1" odxf="1" dxf="1" numFmtId="4">
    <oc r="C549">
      <f>C523+C529+C534+C539+C544</f>
    </oc>
    <nc r="C549">
      <v>1410.5</v>
    </nc>
    <odxf>
      <numFmt numFmtId="164" formatCode="#,##0.0_ ;[Red]\-#,##0.0\ "/>
      <protection locked="0"/>
    </odxf>
    <ndxf>
      <numFmt numFmtId="165" formatCode="#,##0.0"/>
      <protection locked="1"/>
    </ndxf>
  </rcc>
  <rcc rId="3217" sId="1" odxf="1" dxf="1" numFmtId="4">
    <oc r="D549">
      <f>D523+D529+D534+D539+D544</f>
    </oc>
    <nc r="D549">
      <v>1317.11</v>
    </nc>
    <odxf>
      <numFmt numFmtId="164" formatCode="#,##0.0_ ;[Red]\-#,##0.0\ "/>
      <protection locked="0"/>
    </odxf>
    <ndxf>
      <numFmt numFmtId="165" formatCode="#,##0.0"/>
      <protection locked="1"/>
    </ndxf>
  </rcc>
  <rcc rId="3218" sId="1">
    <oc r="E549">
      <f>IFERROR(D549/C549*100,0)</f>
    </oc>
    <nc r="E549">
      <f>IFERROR(D549/C549*100,0)</f>
    </nc>
  </rcc>
  <rcc rId="3219" sId="1" odxf="1" dxf="1" numFmtId="4">
    <oc r="C550">
      <f>C524+C530+C535+C540+C545</f>
    </oc>
    <nc r="C550">
      <v>69.916499999999999</v>
    </nc>
    <odxf>
      <numFmt numFmtId="164" formatCode="#,##0.0_ ;[Red]\-#,##0.0\ "/>
      <protection locked="0"/>
    </odxf>
    <ndxf>
      <numFmt numFmtId="165" formatCode="#,##0.0"/>
      <protection locked="1"/>
    </ndxf>
  </rcc>
  <rcc rId="3220" sId="1" odxf="1" dxf="1" numFmtId="4">
    <oc r="D550">
      <f>D524+D530+D535+D540+D545</f>
    </oc>
    <nc r="D550">
      <v>69.916499999999999</v>
    </nc>
    <odxf>
      <numFmt numFmtId="164" formatCode="#,##0.0_ ;[Red]\-#,##0.0\ "/>
      <protection locked="0"/>
    </odxf>
    <ndxf>
      <numFmt numFmtId="165" formatCode="#,##0.0"/>
      <protection locked="1"/>
    </ndxf>
  </rcc>
  <rcc rId="3221" sId="1">
    <oc r="E550">
      <f>IFERROR(D550/C550*100,0)</f>
    </oc>
    <nc r="E550">
      <f>IFERROR(D550/C550*100,0)</f>
    </nc>
  </rcc>
  <rcc rId="3222" sId="1" odxf="1" dxf="1">
    <oc r="G550">
      <f>(D548+D549+D551)/(C551+C549+C548)*100</f>
    </oc>
    <nc r="G550"/>
    <odxf>
      <alignment horizontal="general" vertical="bottom" readingOrder="0"/>
    </odxf>
    <ndxf>
      <alignment horizontal="left" vertical="top" readingOrder="0"/>
    </ndxf>
  </rcc>
  <rcc rId="3223" sId="1" odxf="1" dxf="1" numFmtId="4">
    <oc r="C551">
      <f>C525+C531+C536+C541+C546</f>
    </oc>
    <nc r="C551">
      <v>0</v>
    </nc>
    <odxf>
      <numFmt numFmtId="164" formatCode="#,##0.0_ ;[Red]\-#,##0.0\ "/>
      <protection locked="0"/>
    </odxf>
    <ndxf>
      <numFmt numFmtId="165" formatCode="#,##0.0"/>
      <protection locked="1"/>
    </ndxf>
  </rcc>
  <rcc rId="3224" sId="1" odxf="1" dxf="1" numFmtId="4">
    <oc r="D551">
      <f>D525+D531+D536+D541+D546</f>
    </oc>
    <nc r="D551">
      <v>0</v>
    </nc>
    <odxf>
      <numFmt numFmtId="164" formatCode="#,##0.0_ ;[Red]\-#,##0.0\ "/>
      <protection locked="0"/>
    </odxf>
    <ndxf>
      <numFmt numFmtId="165" formatCode="#,##0.0"/>
      <protection locked="1"/>
    </ndxf>
  </rcc>
  <rcc rId="3225" sId="1">
    <oc r="E551">
      <f>IFERROR(D551/C551*100,0)</f>
    </oc>
    <nc r="E551">
      <f>IFERROR(D551/C551*100,0)</f>
    </nc>
  </rcc>
  <rcc rId="3226" sId="1" odxf="1" dxf="1">
    <oc r="G551">
      <f>(C551+C549+C548)/C547*100</f>
    </oc>
    <nc r="G551"/>
    <odxf>
      <numFmt numFmtId="166" formatCode="0.0"/>
    </odxf>
    <ndxf>
      <numFmt numFmtId="0" formatCode="General"/>
    </ndxf>
  </rcc>
  <rrc rId="3227" sId="1" ref="A547:XFD551" action="insertRow">
    <undo index="8" exp="area" ref3D="1" dr="$A$833:$XFD$833" dn="Z_161695C3_1CE5_4E5C_AD86_E27CE310F608_.wvu.Rows" sId="1"/>
    <undo index="2" exp="area" ref3D="1" dr="$A$643:$XFD$643" dn="Z_161695C3_1CE5_4E5C_AD86_E27CE310F608_.wvu.Rows" sId="1"/>
    <undo index="1" exp="area" ref3D="1" dr="$A$639:$XFD$639" dn="Z_161695C3_1CE5_4E5C_AD86_E27CE310F608_.wvu.Rows" sId="1"/>
    <undo index="14" exp="area" ref3D="1" dr="$A$833:$XFD$833" dn="Z_10610988_B7D0_46D7_B8FD_DA5F72A4893C_.wvu.Rows" sId="1"/>
    <undo index="8" exp="area" ref3D="1" dr="$A$643:$XFD$643" dn="Z_10610988_B7D0_46D7_B8FD_DA5F72A4893C_.wvu.Rows" sId="1"/>
    <undo index="6" exp="area" ref3D="1" dr="$A$639:$XFD$639" dn="Z_10610988_B7D0_46D7_B8FD_DA5F72A4893C_.wvu.Rows" sId="1"/>
  </rrc>
  <rfmt sheetId="1" sqref="B547" start="0" length="0">
    <dxf>
      <font>
        <b/>
        <sz val="13"/>
        <color auto="1"/>
        <name val="Times New Roman"/>
        <scheme val="none"/>
      </font>
    </dxf>
  </rfmt>
  <rcc rId="3228" sId="1" odxf="1" dxf="1">
    <nc r="B548" t="inlineStr">
      <is>
        <t>федеральный бюджет</t>
      </is>
    </nc>
    <odxf/>
    <ndxf/>
  </rcc>
  <rcc rId="3229" sId="1" odxf="1" dxf="1">
    <nc r="B549" t="inlineStr">
      <is>
        <t>бюджет автономного округа</t>
      </is>
    </nc>
    <odxf/>
    <ndxf/>
  </rcc>
  <rcc rId="3230" sId="1" odxf="1" dxf="1">
    <nc r="B550" t="inlineStr">
      <is>
        <t>бюджет города Когалыма</t>
      </is>
    </nc>
    <odxf/>
    <ndxf/>
  </rcc>
  <rcc rId="3231" sId="1">
    <nc r="B551" t="inlineStr">
      <is>
        <t>привлеченные средства</t>
      </is>
    </nc>
  </rcc>
  <rcc rId="3232" sId="1">
    <nc r="B547" t="inlineStr">
      <is>
        <t>2.5. Обеспечение выполнения полномочий и функций, возложенных на должностных лиц и структурные подразделения Администрации города Когалыма (4)</t>
      </is>
    </nc>
  </rcc>
  <rcc rId="3233" sId="1">
    <oc r="B552" t="inlineStr">
      <is>
        <t xml:space="preserve">Итого по программе </t>
      </is>
    </oc>
    <nc r="B552" t="inlineStr">
      <is>
        <t>2.6. Реализация переданных государственных полномочий по государственной регистрации актов гражданского состояния (5)</t>
      </is>
    </nc>
  </rcc>
  <rcc rId="3234" sId="1">
    <oc r="B406" t="inlineStr">
      <is>
        <t>Подпрограмма 1 Профилактика правонарушений</t>
      </is>
    </oc>
    <nc r="B406" t="inlineStr">
      <is>
        <t xml:space="preserve">Подпрограмма 1. Профилактика правонарушений </t>
      </is>
    </nc>
  </rcc>
  <rfmt sheetId="1" sqref="B406" start="0" length="2147483647">
    <dxf>
      <font>
        <color auto="1"/>
      </font>
    </dxf>
  </rfmt>
  <rcc rId="3235" sId="1">
    <oc r="B407" t="inlineStr">
      <is>
        <t>1.1. Создание условий для деятельности народных дружин</t>
      </is>
    </oc>
    <nc r="B407" t="inlineStr">
      <is>
        <t>1.1 Создание условий для деятельности народных дружин (VI)</t>
      </is>
    </nc>
  </rcc>
  <rfmt sheetId="1" sqref="B407" start="0" length="2147483647">
    <dxf>
      <font>
        <color auto="1"/>
      </font>
    </dxf>
  </rfmt>
  <rcc rId="3236" sId="1">
    <oc r="B412" t="inlineStr">
      <is>
        <t>1.2. Обеспечение функционирования и развития систем видеонаблюдения в сфере общественного порядка</t>
      </is>
    </oc>
    <nc r="B412" t="inlineStr">
      <is>
        <t>1.2 Обеспечение функционирования и развития систем видеонаблюдения в сфере общественного порядка (I)</t>
      </is>
    </nc>
  </rcc>
  <rfmt sheetId="1" sqref="B412" start="0" length="2147483647">
    <dxf>
      <font>
        <color auto="1"/>
      </font>
    </dxf>
  </rfmt>
  <rcc rId="3237" sId="1">
    <oc r="B417" t="inlineStr">
      <is>
        <t>1.3.  Основное мероприятие "Реализация отдельных государственных полномочий, предусмотренных Законом Ханты-Мансийского автономного округа - Югры от 2 марта 2009 года №5-оз «Об административных комиссиях в Ханты-Мансийском автономном округе – Югре»</t>
      </is>
    </oc>
    <nc r="B417" t="inlineStr">
      <is>
        <t>1.3 Реализация отдельных государственных полномочий, предусмотренных Законом Ханты- Мансийского автономного округа - Югры от 02.03. 2009 №5-оз «Об административных комиссиях в Ханты- Мансийском автономном округе – Югре» (I)</t>
      </is>
    </nc>
  </rcc>
  <rfmt sheetId="1" sqref="B417" start="0" length="2147483647">
    <dxf>
      <font>
        <color auto="1"/>
      </font>
    </dxf>
  </rfmt>
  <rcc rId="3238" sId="1">
    <oc r="B422" t="inlineStr">
      <is>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is>
    </oc>
    <nc r="B422" t="inlineStr">
      <is>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is>
    </nc>
  </rcc>
  <rfmt sheetId="1" sqref="B422" start="0" length="2147483647">
    <dxf>
      <font>
        <color auto="1"/>
      </font>
    </dxf>
  </rfmt>
  <rcc rId="3239" sId="1">
    <oc r="B427" t="inlineStr">
      <is>
        <t>1.5. Совершенствование информационного и методического обеспечения профилактики правонарушений, повышения правосознания граждан</t>
      </is>
    </oc>
    <nc r="B427" t="inlineStr">
      <is>
        <t xml:space="preserve">1.5 Совершенствование информационного и методического обеспечения профилактики правонарушений, повышения
правосознания граждан (I)
</t>
      </is>
    </nc>
  </rcc>
  <rfmt sheetId="1" sqref="B427" start="0" length="2147483647">
    <dxf>
      <font>
        <color auto="1"/>
      </font>
    </dxf>
  </rfmt>
  <rcc rId="3240" sId="1">
    <oc r="B432" t="inlineStr">
      <is>
        <t>1.6. Тематическая социальная реклама в сфере безопасности дорожного движения</t>
      </is>
    </oc>
    <nc r="B432" t="inlineStr">
      <is>
        <t>1.6 Тематическая социальная реклама в сфере безопасности дорожного движения (I)</t>
      </is>
    </nc>
  </rcc>
  <rfmt sheetId="1" sqref="B432" start="0" length="2147483647">
    <dxf>
      <font>
        <color auto="1"/>
      </font>
    </dxf>
  </rfmt>
  <rcc rId="3241" sId="1">
    <oc r="B438" t="inlineStr">
      <is>
        <t>2.1. Организация и проведение мероприятий с субъектами профилактики, в том числе с участием общественности</t>
      </is>
    </oc>
    <nc r="B438" t="inlineStr">
      <is>
        <t>2.1 Организация и проведение мероприятий с субъектами профилактики, в том числе с участием общественности (III,IV)</t>
      </is>
    </nc>
  </rcc>
  <rfmt sheetId="1" sqref="B438" start="0" length="2147483647">
    <dxf>
      <font>
        <color auto="1"/>
      </font>
    </dxf>
  </rfmt>
  <rcc rId="3242" sId="1">
    <oc r="B443" t="inlineStr">
      <is>
        <t>2.2. Проведение информационной антинаркотической пропаганды</t>
      </is>
    </oc>
    <nc r="B443" t="inlineStr">
      <is>
        <t>2.2 Проведение информационной антинаркотической пропаганды (III, IV)</t>
      </is>
    </nc>
  </rcc>
  <rfmt sheetId="1" sqref="B443" start="0" length="2147483647">
    <dxf>
      <font>
        <color auto="1"/>
      </font>
    </dxf>
  </rfmt>
  <rcc rId="3243" sId="1">
    <oc r="B448" t="inlineStr">
      <is>
        <t>2.3. Формирование негативного отношения к незаконному обороту и потреблению наркотиков</t>
      </is>
    </oc>
    <nc r="B448" t="inlineStr">
      <is>
        <t>2.3 Формирование негативного отношения к незаконному обороту и потреблению наркотиков (III,IV)</t>
      </is>
    </nc>
  </rcc>
  <rfmt sheetId="1" sqref="B448" start="0" length="2147483647">
    <dxf>
      <font>
        <color auto="1"/>
      </font>
    </dxf>
  </rfmt>
  <rcc rId="3244" sId="1">
    <oc r="B453" t="inlineStr">
      <is>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is>
    </oc>
    <nc r="B453" t="inlineStr">
      <is>
        <t>Подпрограмма 3. Обеспечение защиты прав потребителей</t>
      </is>
    </nc>
  </rcc>
  <rfmt sheetId="1" sqref="B453" start="0" length="2147483647">
    <dxf>
      <font>
        <color auto="1"/>
      </font>
    </dxf>
  </rfmt>
  <rcc rId="3245" sId="1">
    <oc r="B454" t="inlineStr">
      <is>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is>
    </oc>
    <nc r="B454" t="inlineStr">
      <is>
        <t>3.1 Информирование и консультирование в сфере защиты прав потребителей (I,II)</t>
      </is>
    </nc>
  </rcc>
  <rfmt sheetId="1" sqref="B454" start="0" length="2147483647">
    <dxf>
      <font>
        <color auto="1"/>
      </font>
    </dxf>
  </rfmt>
  <rrc rId="3246" sId="1" ref="A459:XFD464" action="insertRow">
    <undo index="8" exp="area" ref3D="1" dr="$A$838:$XFD$838" dn="Z_161695C3_1CE5_4E5C_AD86_E27CE310F608_.wvu.Rows" sId="1"/>
    <undo index="2" exp="area" ref3D="1" dr="$A$648:$XFD$648" dn="Z_161695C3_1CE5_4E5C_AD86_E27CE310F608_.wvu.Rows" sId="1"/>
    <undo index="1" exp="area" ref3D="1" dr="$A$644:$XFD$644" dn="Z_161695C3_1CE5_4E5C_AD86_E27CE310F608_.wvu.Rows" sId="1"/>
    <undo index="14" exp="area" ref3D="1" dr="$A$838:$XFD$838" dn="Z_10610988_B7D0_46D7_B8FD_DA5F72A4893C_.wvu.Rows" sId="1"/>
    <undo index="8" exp="area" ref3D="1" dr="$A$648:$XFD$648" dn="Z_10610988_B7D0_46D7_B8FD_DA5F72A4893C_.wvu.Rows" sId="1"/>
    <undo index="6" exp="area" ref3D="1" dr="$A$644:$XFD$644" dn="Z_10610988_B7D0_46D7_B8FD_DA5F72A4893C_.wvu.Rows" sId="1"/>
  </rrc>
  <rfmt sheetId="1" sqref="B459" start="0" length="0">
    <dxf>
      <font>
        <b/>
        <sz val="13"/>
        <color auto="1"/>
        <name val="Times New Roman"/>
        <scheme val="none"/>
      </font>
    </dxf>
  </rfmt>
  <rcc rId="3247" sId="1" odxf="1" dxf="1">
    <nc r="C459">
      <f>C460</f>
    </nc>
    <odxf>
      <font>
        <b val="0"/>
        <sz val="13"/>
        <color rgb="FFFF0000"/>
        <name val="Times New Roman"/>
        <scheme val="none"/>
      </font>
    </odxf>
    <ndxf>
      <font>
        <b/>
        <sz val="13"/>
        <color rgb="FFFF0000"/>
        <name val="Times New Roman"/>
        <scheme val="none"/>
      </font>
    </ndxf>
  </rcc>
  <rcc rId="3248" sId="1" odxf="1" dxf="1">
    <nc r="D459">
      <f>D460</f>
    </nc>
    <odxf>
      <font>
        <b val="0"/>
        <sz val="13"/>
        <color rgb="FFFF0000"/>
        <name val="Times New Roman"/>
        <scheme val="none"/>
      </font>
    </odxf>
    <ndxf>
      <font>
        <b/>
        <sz val="13"/>
        <color rgb="FFFF0000"/>
        <name val="Times New Roman"/>
        <scheme val="none"/>
      </font>
    </ndxf>
  </rcc>
  <rcc rId="3249" sId="1" odxf="1" dxf="1">
    <nc r="E459">
      <f>IFERROR(D459/C459*100,0)</f>
    </nc>
    <odxf>
      <font>
        <b val="0"/>
        <sz val="13"/>
        <color rgb="FFFF0000"/>
        <name val="Times New Roman"/>
        <scheme val="none"/>
      </font>
    </odxf>
    <ndxf>
      <font>
        <b/>
        <sz val="13"/>
        <color rgb="FFFF0000"/>
        <name val="Times New Roman"/>
        <scheme val="none"/>
      </font>
    </ndxf>
  </rcc>
  <rfmt sheetId="1" sqref="F459" start="0" length="0">
    <dxf/>
  </rfmt>
  <rcc rId="3250" sId="1">
    <nc r="A460">
      <v>72</v>
    </nc>
  </rcc>
  <rfmt sheetId="1" sqref="B460" start="0" length="0">
    <dxf>
      <font>
        <b/>
        <sz val="13"/>
        <color auto="1"/>
        <name val="Times New Roman"/>
        <scheme val="none"/>
      </font>
    </dxf>
  </rfmt>
  <rcc rId="3251" sId="1" odxf="1" dxf="1">
    <nc r="C460">
      <f>SUM(C461:C464)</f>
    </nc>
    <odxf>
      <font>
        <b val="0"/>
        <sz val="13"/>
        <color rgb="FFFF0000"/>
        <name val="Times New Roman"/>
        <scheme val="none"/>
      </font>
    </odxf>
    <ndxf>
      <font>
        <b/>
        <sz val="13"/>
        <color rgb="FFFF0000"/>
        <name val="Times New Roman"/>
        <scheme val="none"/>
      </font>
    </ndxf>
  </rcc>
  <rcc rId="3252" sId="1" odxf="1" dxf="1">
    <nc r="D460">
      <f>SUM(D461:D464)</f>
    </nc>
    <odxf>
      <font>
        <b val="0"/>
        <sz val="13"/>
        <color rgb="FFFF0000"/>
        <name val="Times New Roman"/>
        <scheme val="none"/>
      </font>
    </odxf>
    <ndxf>
      <font>
        <b/>
        <sz val="13"/>
        <color rgb="FFFF0000"/>
        <name val="Times New Roman"/>
        <scheme val="none"/>
      </font>
    </ndxf>
  </rcc>
  <rcc rId="3253" sId="1" odxf="1" dxf="1">
    <nc r="E460">
      <f>IFERROR(D460/C460*100,0)</f>
    </nc>
    <odxf>
      <font>
        <b val="0"/>
        <sz val="13"/>
        <color rgb="FFFF0000"/>
        <name val="Times New Roman"/>
        <scheme val="none"/>
      </font>
      <fill>
        <patternFill patternType="solid">
          <bgColor theme="0"/>
        </patternFill>
      </fill>
    </odxf>
    <ndxf>
      <font>
        <b/>
        <sz val="13"/>
        <color rgb="FFFF0000"/>
        <name val="Times New Roman"/>
        <scheme val="none"/>
      </font>
      <fill>
        <patternFill patternType="none">
          <bgColor indexed="65"/>
        </patternFill>
      </fill>
    </ndxf>
  </rcc>
  <rcc rId="3254" sId="1" odxf="1" dxf="1">
    <nc r="F460" t="inlineStr">
      <is>
        <t>Экономия сложилась в связи с начислениям по оплате труда работникам (предоставление листов временной нетрудоспособности, выплаты денежного поощрения по результатам работы за год за фактически отработанное время).</t>
      </is>
    </nc>
    <odxf/>
    <ndxf/>
  </rcc>
  <rfmt sheetId="1" sqref="G460" start="0" length="0">
    <dxf>
      <font>
        <b/>
        <sz val="13"/>
        <color rgb="FFFF0000"/>
      </font>
    </dxf>
  </rfmt>
  <rfmt sheetId="1" sqref="H460" start="0" length="0">
    <dxf>
      <font>
        <b/>
        <sz val="13"/>
        <color rgb="FFFF0000"/>
      </font>
    </dxf>
  </rfmt>
  <rfmt sheetId="1" sqref="I460" start="0" length="0">
    <dxf>
      <font>
        <b/>
        <color rgb="FFFF0000"/>
      </font>
    </dxf>
  </rfmt>
  <rfmt sheetId="1" sqref="J460" start="0" length="0">
    <dxf>
      <font>
        <b/>
        <color rgb="FFFF0000"/>
      </font>
    </dxf>
  </rfmt>
  <rfmt sheetId="1" sqref="K460" start="0" length="0">
    <dxf>
      <font>
        <b/>
        <color rgb="FFFF0000"/>
      </font>
    </dxf>
  </rfmt>
  <rfmt sheetId="1" sqref="L460" start="0" length="0">
    <dxf>
      <font>
        <b/>
        <color rgb="FFFF0000"/>
      </font>
    </dxf>
  </rfmt>
  <rfmt sheetId="1" sqref="M460" start="0" length="0">
    <dxf>
      <font>
        <b/>
        <color rgb="FFFF0000"/>
      </font>
    </dxf>
  </rfmt>
  <rfmt sheetId="1" sqref="A460:XFD460" start="0" length="0">
    <dxf>
      <font>
        <b/>
        <color rgb="FFFF0000"/>
      </font>
    </dxf>
  </rfmt>
  <rfmt sheetId="1" sqref="A461" start="0" length="0">
    <dxf>
      <font>
        <b val="0"/>
        <sz val="16"/>
        <color rgb="FFFF0000"/>
      </font>
    </dxf>
  </rfmt>
  <rcc rId="3255" sId="1" odxf="1" dxf="1">
    <nc r="B461" t="inlineStr">
      <is>
        <t>федеральный бюджет</t>
      </is>
    </nc>
    <odxf/>
    <ndxf/>
  </rcc>
  <rcc rId="3256" sId="1" numFmtId="4">
    <nc r="C461">
      <v>0</v>
    </nc>
  </rcc>
  <rcc rId="3257" sId="1" numFmtId="4">
    <nc r="D461">
      <v>0</v>
    </nc>
  </rcc>
  <rcc rId="3258" sId="1">
    <nc r="E461">
      <f>IFERROR(D461/C461*100,0)</f>
    </nc>
  </rcc>
  <rfmt sheetId="1" sqref="F461" start="0" length="0">
    <dxf>
      <numFmt numFmtId="165" formatCode="#,##0.0"/>
    </dxf>
  </rfmt>
  <rcc rId="3259" sId="1" odxf="1" dxf="1">
    <nc r="B462" t="inlineStr">
      <is>
        <t>бюджет автономного округа</t>
      </is>
    </nc>
    <odxf>
      <numFmt numFmtId="0" formatCode="General"/>
      <border outline="0">
        <bottom style="thin">
          <color indexed="64"/>
        </bottom>
      </border>
    </odxf>
    <ndxf>
      <numFmt numFmtId="30" formatCode="@"/>
      <border outline="0">
        <bottom/>
      </border>
    </ndxf>
  </rcc>
  <rcc rId="3260" sId="1" numFmtId="4">
    <nc r="C462">
      <v>0</v>
    </nc>
  </rcc>
  <rcc rId="3261" sId="1" numFmtId="4">
    <nc r="D462">
      <v>0</v>
    </nc>
  </rcc>
  <rcc rId="3262" sId="1">
    <nc r="E462">
      <f>IFERROR(D462/C462*100,0)</f>
    </nc>
  </rcc>
  <rfmt sheetId="1" sqref="F462" start="0" length="0">
    <dxf/>
  </rfmt>
  <rfmt sheetId="1" sqref="G462" start="0" length="0">
    <dxf>
      <font>
        <b/>
        <sz val="13"/>
        <color rgb="FFFF0000"/>
      </font>
      <alignment vertical="center" readingOrder="0"/>
    </dxf>
  </rfmt>
  <rfmt sheetId="1" sqref="H462" start="0" length="0">
    <dxf>
      <font>
        <b/>
        <sz val="13"/>
        <color rgb="FFFF0000"/>
      </font>
      <alignment vertical="center" readingOrder="0"/>
    </dxf>
  </rfmt>
  <rfmt sheetId="1" sqref="I462" start="0" length="0">
    <dxf>
      <font>
        <b/>
        <color rgb="FFFF0000"/>
      </font>
      <alignment vertical="center" readingOrder="0"/>
    </dxf>
  </rfmt>
  <rfmt sheetId="1" sqref="J462" start="0" length="0">
    <dxf>
      <font>
        <b/>
        <color rgb="FFFF0000"/>
      </font>
      <alignment vertical="center" readingOrder="0"/>
    </dxf>
  </rfmt>
  <rfmt sheetId="1" sqref="K462" start="0" length="0">
    <dxf>
      <font>
        <b/>
        <color rgb="FFFF0000"/>
      </font>
      <alignment vertical="center" readingOrder="0"/>
    </dxf>
  </rfmt>
  <rfmt sheetId="1" sqref="L462" start="0" length="0">
    <dxf>
      <font>
        <b/>
        <color rgb="FFFF0000"/>
      </font>
      <alignment vertical="center" readingOrder="0"/>
    </dxf>
  </rfmt>
  <rfmt sheetId="1" sqref="M462" start="0" length="0">
    <dxf>
      <font>
        <b/>
        <color rgb="FFFF0000"/>
      </font>
      <alignment vertical="center" readingOrder="0"/>
    </dxf>
  </rfmt>
  <rfmt sheetId="1" sqref="A462:XFD462" start="0" length="0">
    <dxf>
      <font>
        <b/>
        <color rgb="FFFF0000"/>
      </font>
      <alignment vertical="center" readingOrder="0"/>
    </dxf>
  </rfmt>
  <rcc rId="3263" sId="1" odxf="1" dxf="1">
    <nc r="B463" t="inlineStr">
      <is>
        <t>бюджет города Когалыма</t>
      </is>
    </nc>
    <odxf>
      <numFmt numFmtId="0" formatCode="General"/>
      <border outline="0">
        <bottom style="thin">
          <color indexed="64"/>
        </bottom>
      </border>
    </odxf>
    <ndxf>
      <numFmt numFmtId="30" formatCode="@"/>
      <border outline="0">
        <bottom/>
      </border>
    </ndxf>
  </rcc>
  <rcc rId="3264" sId="1">
    <nc r="E463">
      <f>IFERROR(D463/C463*100,0)</f>
    </nc>
  </rcc>
  <rfmt sheetId="1" sqref="F463" start="0" length="0">
    <dxf/>
  </rfmt>
  <rcc rId="3265" sId="1">
    <nc r="B464" t="inlineStr">
      <is>
        <t>привлеченные средства</t>
      </is>
    </nc>
  </rcc>
  <rcc rId="3266" sId="1" numFmtId="4">
    <nc r="C464">
      <v>0</v>
    </nc>
  </rcc>
  <rcc rId="3267" sId="1" numFmtId="4">
    <nc r="D464">
      <v>0</v>
    </nc>
  </rcc>
  <rcc rId="3268" sId="1">
    <nc r="E464">
      <f>IFERROR(D464/C464*100,0)</f>
    </nc>
  </rcc>
  <rrc rId="3269" sId="1" ref="A465:XFD469" action="insertRow">
    <undo index="8" exp="area" ref3D="1" dr="$A$844:$XFD$844" dn="Z_161695C3_1CE5_4E5C_AD86_E27CE310F608_.wvu.Rows" sId="1"/>
    <undo index="2" exp="area" ref3D="1" dr="$A$654:$XFD$654" dn="Z_161695C3_1CE5_4E5C_AD86_E27CE310F608_.wvu.Rows" sId="1"/>
    <undo index="1" exp="area" ref3D="1" dr="$A$650:$XFD$650" dn="Z_161695C3_1CE5_4E5C_AD86_E27CE310F608_.wvu.Rows" sId="1"/>
    <undo index="14" exp="area" ref3D="1" dr="$A$844:$XFD$844" dn="Z_10610988_B7D0_46D7_B8FD_DA5F72A4893C_.wvu.Rows" sId="1"/>
    <undo index="8" exp="area" ref3D="1" dr="$A$654:$XFD$654" dn="Z_10610988_B7D0_46D7_B8FD_DA5F72A4893C_.wvu.Rows" sId="1"/>
    <undo index="6" exp="area" ref3D="1" dr="$A$650:$XFD$650" dn="Z_10610988_B7D0_46D7_B8FD_DA5F72A4893C_.wvu.Rows" sId="1"/>
  </rrc>
  <rcc rId="3270" sId="1">
    <nc r="A465">
      <v>72</v>
    </nc>
  </rcc>
  <rfmt sheetId="1" sqref="B465" start="0" length="0">
    <dxf>
      <font>
        <b/>
        <sz val="13"/>
        <color auto="1"/>
        <name val="Times New Roman"/>
        <scheme val="none"/>
      </font>
    </dxf>
  </rfmt>
  <rcc rId="3271" sId="1" odxf="1" dxf="1">
    <nc r="C465">
      <f>SUM(C466:C469)</f>
    </nc>
    <odxf>
      <font>
        <b val="0"/>
        <sz val="13"/>
        <color rgb="FFFF0000"/>
        <name val="Times New Roman"/>
        <scheme val="none"/>
      </font>
    </odxf>
    <ndxf>
      <font>
        <b/>
        <sz val="13"/>
        <color rgb="FFFF0000"/>
        <name val="Times New Roman"/>
        <scheme val="none"/>
      </font>
    </ndxf>
  </rcc>
  <rcc rId="3272" sId="1" odxf="1" dxf="1">
    <nc r="D465">
      <f>SUM(D466:D469)</f>
    </nc>
    <odxf>
      <font>
        <b val="0"/>
        <sz val="13"/>
        <color rgb="FFFF0000"/>
        <name val="Times New Roman"/>
        <scheme val="none"/>
      </font>
    </odxf>
    <ndxf>
      <font>
        <b/>
        <sz val="13"/>
        <color rgb="FFFF0000"/>
        <name val="Times New Roman"/>
        <scheme val="none"/>
      </font>
    </ndxf>
  </rcc>
  <rcc rId="3273" sId="1" odxf="1" dxf="1">
    <nc r="E465">
      <f>IFERROR(D465/C465*100,0)</f>
    </nc>
    <odxf>
      <font>
        <b val="0"/>
        <sz val="13"/>
        <color rgb="FFFF0000"/>
        <name val="Times New Roman"/>
        <scheme val="none"/>
      </font>
      <fill>
        <patternFill patternType="solid">
          <bgColor theme="0"/>
        </patternFill>
      </fill>
    </odxf>
    <ndxf>
      <font>
        <b/>
        <sz val="13"/>
        <color rgb="FFFF0000"/>
        <name val="Times New Roman"/>
        <scheme val="none"/>
      </font>
      <fill>
        <patternFill patternType="none">
          <bgColor indexed="65"/>
        </patternFill>
      </fill>
    </ndxf>
  </rcc>
  <rcc rId="3274" sId="1" odxf="1" dxf="1">
    <nc r="F465" t="inlineStr">
      <is>
        <t>Экономия сложилась в связи с начислениям по оплате труда работникам (предоставление листов временной нетрудоспособности, выплаты денежного поощрения по результатам работы за год за фактически отработанное время).</t>
      </is>
    </nc>
    <odxf/>
    <ndxf/>
  </rcc>
  <rfmt sheetId="1" sqref="G465" start="0" length="0">
    <dxf>
      <font>
        <b/>
        <sz val="13"/>
        <color rgb="FFFF0000"/>
      </font>
    </dxf>
  </rfmt>
  <rfmt sheetId="1" sqref="H465" start="0" length="0">
    <dxf>
      <font>
        <b/>
        <sz val="13"/>
        <color rgb="FFFF0000"/>
      </font>
    </dxf>
  </rfmt>
  <rfmt sheetId="1" sqref="I465" start="0" length="0">
    <dxf>
      <font>
        <b/>
        <color rgb="FFFF0000"/>
      </font>
    </dxf>
  </rfmt>
  <rfmt sheetId="1" sqref="J465" start="0" length="0">
    <dxf>
      <font>
        <b/>
        <color rgb="FFFF0000"/>
      </font>
    </dxf>
  </rfmt>
  <rfmt sheetId="1" sqref="K465" start="0" length="0">
    <dxf>
      <font>
        <b/>
        <color rgb="FFFF0000"/>
      </font>
    </dxf>
  </rfmt>
  <rfmt sheetId="1" sqref="L465" start="0" length="0">
    <dxf>
      <font>
        <b/>
        <color rgb="FFFF0000"/>
      </font>
    </dxf>
  </rfmt>
  <rfmt sheetId="1" sqref="M465" start="0" length="0">
    <dxf>
      <font>
        <b/>
        <color rgb="FFFF0000"/>
      </font>
    </dxf>
  </rfmt>
  <rfmt sheetId="1" sqref="A465:XFD465" start="0" length="0">
    <dxf>
      <font>
        <b/>
        <color rgb="FFFF0000"/>
      </font>
    </dxf>
  </rfmt>
  <rfmt sheetId="1" sqref="A466" start="0" length="0">
    <dxf>
      <font>
        <b val="0"/>
        <sz val="16"/>
        <color rgb="FFFF0000"/>
      </font>
    </dxf>
  </rfmt>
  <rcc rId="3275" sId="1" odxf="1" dxf="1">
    <nc r="B466" t="inlineStr">
      <is>
        <t>федеральный бюджет</t>
      </is>
    </nc>
    <odxf/>
    <ndxf/>
  </rcc>
  <rcc rId="3276" sId="1" numFmtId="4">
    <nc r="C466">
      <v>0</v>
    </nc>
  </rcc>
  <rcc rId="3277" sId="1" numFmtId="4">
    <nc r="D466">
      <v>0</v>
    </nc>
  </rcc>
  <rcc rId="3278" sId="1">
    <nc r="E466">
      <f>IFERROR(D466/C466*100,0)</f>
    </nc>
  </rcc>
  <rfmt sheetId="1" sqref="F466" start="0" length="0">
    <dxf>
      <numFmt numFmtId="165" formatCode="#,##0.0"/>
    </dxf>
  </rfmt>
  <rcc rId="3279" sId="1" odxf="1" dxf="1">
    <nc r="B467" t="inlineStr">
      <is>
        <t>бюджет автономного округа</t>
      </is>
    </nc>
    <odxf>
      <numFmt numFmtId="0" formatCode="General"/>
      <border outline="0">
        <bottom style="thin">
          <color indexed="64"/>
        </bottom>
      </border>
    </odxf>
    <ndxf>
      <numFmt numFmtId="30" formatCode="@"/>
      <border outline="0">
        <bottom/>
      </border>
    </ndxf>
  </rcc>
  <rcc rId="3280" sId="1">
    <nc r="E467">
      <f>IFERROR(D467/C467*100,0)</f>
    </nc>
  </rcc>
  <rfmt sheetId="1" sqref="F467" start="0" length="0">
    <dxf/>
  </rfmt>
  <rfmt sheetId="1" sqref="G467" start="0" length="0">
    <dxf>
      <font>
        <b/>
        <sz val="13"/>
        <color rgb="FFFF0000"/>
      </font>
      <alignment vertical="center" readingOrder="0"/>
    </dxf>
  </rfmt>
  <rfmt sheetId="1" sqref="H467" start="0" length="0">
    <dxf>
      <font>
        <b/>
        <sz val="13"/>
        <color rgb="FFFF0000"/>
      </font>
      <alignment vertical="center" readingOrder="0"/>
    </dxf>
  </rfmt>
  <rfmt sheetId="1" sqref="I467" start="0" length="0">
    <dxf>
      <font>
        <b/>
        <color rgb="FFFF0000"/>
      </font>
      <alignment vertical="center" readingOrder="0"/>
    </dxf>
  </rfmt>
  <rfmt sheetId="1" sqref="J467" start="0" length="0">
    <dxf>
      <font>
        <b/>
        <color rgb="FFFF0000"/>
      </font>
      <alignment vertical="center" readingOrder="0"/>
    </dxf>
  </rfmt>
  <rfmt sheetId="1" sqref="K467" start="0" length="0">
    <dxf>
      <font>
        <b/>
        <color rgb="FFFF0000"/>
      </font>
      <alignment vertical="center" readingOrder="0"/>
    </dxf>
  </rfmt>
  <rfmt sheetId="1" sqref="L467" start="0" length="0">
    <dxf>
      <font>
        <b/>
        <color rgb="FFFF0000"/>
      </font>
      <alignment vertical="center" readingOrder="0"/>
    </dxf>
  </rfmt>
  <rfmt sheetId="1" sqref="M467" start="0" length="0">
    <dxf>
      <font>
        <b/>
        <color rgb="FFFF0000"/>
      </font>
      <alignment vertical="center" readingOrder="0"/>
    </dxf>
  </rfmt>
  <rfmt sheetId="1" sqref="A467:XFD467" start="0" length="0">
    <dxf>
      <font>
        <b/>
        <color rgb="FFFF0000"/>
      </font>
      <alignment vertical="center" readingOrder="0"/>
    </dxf>
  </rfmt>
  <rcc rId="3281" sId="1" odxf="1" dxf="1">
    <nc r="B468" t="inlineStr">
      <is>
        <t>бюджет города Когалыма</t>
      </is>
    </nc>
    <odxf>
      <numFmt numFmtId="0" formatCode="General"/>
      <border outline="0">
        <bottom style="thin">
          <color indexed="64"/>
        </bottom>
      </border>
    </odxf>
    <ndxf>
      <numFmt numFmtId="30" formatCode="@"/>
      <border outline="0">
        <bottom/>
      </border>
    </ndxf>
  </rcc>
  <rcc rId="3282" sId="1">
    <nc r="E468">
      <f>IFERROR(D468/C468*100,0)</f>
    </nc>
  </rcc>
  <rfmt sheetId="1" sqref="F468" start="0" length="0">
    <dxf/>
  </rfmt>
  <rcc rId="3283" sId="1">
    <nc r="B469" t="inlineStr">
      <is>
        <t>привлеченные средства</t>
      </is>
    </nc>
  </rcc>
  <rcc rId="3284" sId="1" numFmtId="4">
    <nc r="C469">
      <v>0</v>
    </nc>
  </rcc>
  <rcc rId="3285" sId="1" numFmtId="4">
    <nc r="D469">
      <v>0</v>
    </nc>
  </rcc>
  <rcc rId="3286" sId="1">
    <nc r="E469">
      <f>IFERROR(D469/C469*100,0)</f>
    </nc>
  </rcc>
  <rcc rId="3287" sId="1">
    <nc r="B459" t="inlineStr">
      <is>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is>
    </nc>
  </rcc>
  <rcc rId="3288" sId="1">
    <nc r="B460" t="inlineStr">
      <is>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(I,V)</t>
      </is>
    </nc>
  </rcc>
  <rcc rId="3289" sId="1">
    <nc r="B465" t="inlineStr">
      <is>
        <t>4.2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(I)</t>
      </is>
    </nc>
  </rcc>
  <rcc rId="3290" sId="1" numFmtId="4">
    <oc r="C409">
      <v>153.5</v>
    </oc>
    <nc r="C409">
      <v>168.71</v>
    </nc>
  </rcc>
  <rcc rId="3291" sId="1" numFmtId="4">
    <oc r="D409">
      <v>153.5</v>
    </oc>
    <nc r="D409">
      <v>168.7</v>
    </nc>
  </rcc>
  <rfmt sheetId="1" sqref="C409:D409" start="0" length="2147483647">
    <dxf>
      <font>
        <color auto="1"/>
      </font>
    </dxf>
  </rfmt>
  <rcc rId="3292" sId="1" numFmtId="4">
    <oc r="C410">
      <v>502.6</v>
    </oc>
    <nc r="C410">
      <v>487.39</v>
    </nc>
  </rcc>
  <rcc rId="3293" sId="1" numFmtId="4">
    <oc r="D410">
      <v>336.95</v>
    </oc>
    <nc r="D410">
      <v>232.71</v>
    </nc>
  </rcc>
  <rfmt sheetId="1" sqref="C410:D410" start="0" length="2147483647">
    <dxf>
      <font>
        <color auto="1"/>
      </font>
    </dxf>
  </rfmt>
  <rcc rId="3294" sId="1" numFmtId="4">
    <oc r="C415">
      <v>9911.5</v>
    </oc>
    <nc r="C415">
      <v>9940.4</v>
    </nc>
  </rcc>
  <rcc rId="3295" sId="1" numFmtId="4">
    <oc r="D415">
      <v>8472.27</v>
    </oc>
    <nc r="D415">
      <v>9154.56</v>
    </nc>
  </rcc>
  <rfmt sheetId="1" sqref="C415:D415" start="0" length="2147483647">
    <dxf>
      <font>
        <color auto="1"/>
      </font>
    </dxf>
  </rfmt>
  <rcc rId="3296" sId="1" numFmtId="4">
    <oc r="C419">
      <v>3757.5</v>
    </oc>
    <nc r="C419">
      <v>4449.1000000000004</v>
    </nc>
  </rcc>
  <rcc rId="3297" sId="1" numFmtId="4">
    <oc r="D419">
      <v>3751.67</v>
    </oc>
    <nc r="D419">
      <v>4528.45</v>
    </nc>
  </rcc>
  <rfmt sheetId="1" sqref="C419:D419" start="0" length="2147483647">
    <dxf>
      <font>
        <color auto="1"/>
      </font>
    </dxf>
  </rfmt>
  <rcc rId="3298" sId="1" numFmtId="4">
    <oc r="C420">
      <v>122.35</v>
    </oc>
    <nc r="C420">
      <v>143.26</v>
    </nc>
  </rcc>
  <rcc rId="3299" sId="1" numFmtId="4">
    <oc r="D420">
      <v>122.3</v>
    </oc>
    <nc r="D420">
      <v>99.2</v>
    </nc>
  </rcc>
  <rfmt sheetId="1" sqref="C420:D420" start="0" length="2147483647">
    <dxf>
      <font>
        <color auto="1"/>
      </font>
    </dxf>
  </rfmt>
  <rcc rId="3300" sId="1" numFmtId="4">
    <oc r="C423">
      <v>5.0999999999999996</v>
    </oc>
    <nc r="C423">
      <v>7.1</v>
    </nc>
  </rcc>
  <rcc rId="3301" sId="1" numFmtId="4">
    <oc r="D423">
      <v>5.0999999999999996</v>
    </oc>
    <nc r="D423">
      <v>1.8</v>
    </nc>
  </rcc>
  <rfmt sheetId="1" sqref="C423:D423" start="0" length="2147483647">
    <dxf>
      <font>
        <color auto="1"/>
      </font>
    </dxf>
  </rfmt>
  <rcc rId="3302" sId="1" numFmtId="4">
    <oc r="C430">
      <v>241.6</v>
    </oc>
    <nc r="C430">
      <v>266.8</v>
    </nc>
  </rcc>
  <rcc rId="3303" sId="1" numFmtId="4">
    <oc r="D430">
      <v>241.45</v>
    </oc>
    <nc r="D430">
      <v>185.58</v>
    </nc>
  </rcc>
  <rfmt sheetId="1" sqref="C430:D430" start="0" length="2147483647">
    <dxf>
      <font>
        <color auto="1"/>
      </font>
    </dxf>
  </rfmt>
  <rcc rId="3304" sId="1" numFmtId="4">
    <oc r="D435">
      <v>514.53</v>
    </oc>
    <nc r="D435">
      <v>492.1</v>
    </nc>
  </rcc>
  <rfmt sheetId="1" sqref="C435:D435" start="0" length="2147483647">
    <dxf>
      <font>
        <color auto="1"/>
      </font>
    </dxf>
  </rfmt>
  <rfmt sheetId="1" sqref="C441:D441" start="0" length="2147483647">
    <dxf>
      <font>
        <color auto="1"/>
      </font>
    </dxf>
  </rfmt>
  <rcc rId="3305" sId="1" numFmtId="4">
    <oc r="C446">
      <v>60.9</v>
    </oc>
    <nc r="C446">
      <v>89.1</v>
    </nc>
  </rcc>
  <rcc rId="3306" sId="1" numFmtId="4">
    <oc r="D446">
      <v>60.87</v>
    </oc>
    <nc r="D446">
      <v>15.71</v>
    </nc>
  </rcc>
  <rfmt sheetId="1" sqref="C446:D446" start="0" length="2147483647">
    <dxf>
      <font>
        <color auto="1"/>
      </font>
    </dxf>
  </rfmt>
  <rcc rId="3307" sId="1" numFmtId="4">
    <oc r="C451">
      <v>541</v>
    </oc>
    <nc r="C451">
      <v>626</v>
    </nc>
  </rcc>
  <rcc rId="3308" sId="1" numFmtId="4">
    <oc r="D451">
      <v>541</v>
    </oc>
    <nc r="D451">
      <v>386</v>
    </nc>
  </rcc>
  <rfmt sheetId="1" sqref="C451" start="0" length="2147483647">
    <dxf>
      <font>
        <color auto="1"/>
      </font>
    </dxf>
  </rfmt>
  <rfmt sheetId="1" sqref="D451" start="0" length="2147483647">
    <dxf>
      <font>
        <color auto="1"/>
      </font>
    </dxf>
  </rfmt>
  <rcc rId="3309" sId="1" numFmtId="4">
    <oc r="C457">
      <v>5101.09</v>
    </oc>
    <nc r="C457">
      <v>0</v>
    </nc>
  </rcc>
  <rcc rId="3310" sId="1" numFmtId="4">
    <oc r="D457">
      <v>5001.03</v>
    </oc>
    <nc r="D457">
      <v>0</v>
    </nc>
  </rcc>
  <rfmt sheetId="1" sqref="C454:E458" start="0" length="2147483647">
    <dxf>
      <font>
        <color auto="1"/>
      </font>
    </dxf>
  </rfmt>
  <rcc rId="3311" sId="1" numFmtId="4">
    <nc r="C463">
      <v>5686.49</v>
    </nc>
  </rcc>
  <rcc rId="3312" sId="1" numFmtId="4">
    <nc r="D463">
      <v>6155.52</v>
    </nc>
  </rcc>
  <rfmt sheetId="1" sqref="C463:D463" start="0" length="2147483647">
    <dxf>
      <font>
        <color auto="1"/>
      </font>
    </dxf>
  </rfmt>
  <rcc rId="3313" sId="1" numFmtId="4">
    <nc r="C467">
      <v>9668.6</v>
    </nc>
  </rcc>
  <rcc rId="3314" sId="1" numFmtId="4">
    <nc r="C468">
      <v>78.12</v>
    </nc>
  </rcc>
  <rcc rId="3315" sId="1" numFmtId="4">
    <nc r="D468">
      <v>0</v>
    </nc>
  </rcc>
  <rcc rId="3316" sId="1" numFmtId="4">
    <nc r="D467">
      <v>6230.78</v>
    </nc>
  </rcc>
  <rfmt sheetId="1" sqref="B466:E469" start="0" length="2147483647">
    <dxf>
      <font>
        <color auto="1"/>
      </font>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48" start="0" length="2147483647">
    <dxf>
      <font>
        <color rgb="FFFF0000"/>
      </font>
    </dxf>
  </rfmt>
  <rcc rId="3317" sId="1" odxf="1" dxf="1">
    <oc r="F589" t="inlineStr">
      <is>
        <t>В связи с отсутствием заявок на предоставление субсидии, направленной на поддержку развития садоводства и огородничества в муниципальном образовании город Когалым</t>
      </is>
    </oc>
    <nc r="F589" t="inlineStr">
      <is>
        <t>Мероприятие не исполнено, в связи с отсутствием заявок на предоставление субсидии, направленной на поддержку развития садоводства и огородничества в муниципальном образовании город Когалым</t>
      </is>
    </nc>
    <odxf>
      <font>
        <sz val="13"/>
        <color rgb="FFFF0000"/>
        <name val="Times New Roman"/>
        <scheme val="none"/>
      </font>
    </odxf>
    <ndxf>
      <font>
        <sz val="13"/>
        <color auto="1"/>
        <name val="Times New Roman"/>
        <scheme val="none"/>
      </font>
    </ndxf>
  </rcc>
  <rcc rId="3318" sId="1">
    <oc r="F569" t="inlineStr">
      <is>
        <t>Отклонение от плана составляет 4 963,76  тыс. рублей в том числе:
1) 563,6 тыс. рублей - экономия сложилась в результате заключенных договоров на оказание услуг по оценке и технической инвентаризации  муниципального имущества;
 связи с фактическими расходами за услуги, оказанные ООО "ЕРИЦ" по приему платежей за наём жилых помещений, находящихся в муниципальной собственности;
2) 1 501,6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в связи с досрочным сносом ветхого жилья;
3) 1 338,5 тыс.руб - неисполение по коммунальным услугам, на основании фактически предоставленных счетов на оплату 
5) 185,05тыс.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508,7 тыс. рублей - оплата услуг по содержанию мун.жилищного фонда г.Когалыма произведена на основании фактически предоставленных счетов на оплату;
8) 839,31 тыс. рублей - взносы на капитальный ремонт</t>
      </is>
    </oc>
    <nc r="F569" t="inlineStr">
      <is>
        <t xml:space="preserve">Причиной отклонения является экономия, сложившаяся на основании фактически оказанных услуг. </t>
      </is>
    </nc>
  </rcc>
  <rfmt sheetId="1" sqref="F569" start="0" length="2147483647">
    <dxf>
      <font>
        <color auto="1"/>
      </font>
    </dxf>
  </rfmt>
  <rcc rId="3319" sId="1">
    <oc r="F579" t="inlineStr">
      <is>
        <t>2.1.1.; 2.1.4.
Экономия по заработной плате и начислениям на оплату труда (наличие вакансий, листов временной нетрудоспособности, премия по результатам работы за 2021 год выплачена согласно отработанного времени).
2.1.2.1.
Отклонение от плана составляет 3 008,94 тыс.руб. в том числе:
1. 462,45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36,64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720,41 тыс.руб.  -неисполнение субсидии по статье начисления на оплату труда возникло в связи с оплатой страховых взносов.
4.  74,24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139,50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122,93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по техническому обслуживанию и техническому ремонту транспорта произведена согласно выставленных документов 3. Оплата за прохождение техосмотра,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7.  177,32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произведена по факту оказанных услуг. 
8.  58,87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1 119,15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53,89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12.  24,52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0,07 тыс.руб. неисполнение субсидии по статье  оплата налога на имущество, оплата произведена согласно декларации
14. 10,92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2.1.3.
Экономия: 
- в связи с выплатой премии по итогам работы за 2021 год за фактически отработанное время;
- по факту начисления страховых взносов;                                                                                                                                                                                                                                           
- в связи с сложившимися фактическими расходами на проезд в отпуск и обратно, командировочные расходы; компенсация стоимости путёвок на санаторно-курортное лечение;
- в связи с фактическими расходами на услуги связи;
-  в связи с фактическими расходами на оплату коммунальных услуг согласно показаниям приборов учета;
-в связи с фактическими расходами (замена расходных материалов) на оплату услуг по: сан/тех.обслуживанию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компьютерной и копировальной техники, серверного и сетевого оборудования, устройств печати.
- кредиторская задолженность за декабрь 2021 года оплачена по факту оказания услуг; экономия по торгам (охранные услуги, изготовление ЭЦП);
- переходящий контракт на 2023 год (выполнение работ по монтажу систем (средств, установок) обеспечения пожарной безопасности зданий и сооружений для обеспечения муниципальных нужд).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экономия по торгам (приобретение офисной бумаги).</t>
      </is>
    </oc>
    <nc r="F579" t="inlineStr">
      <is>
        <r>
          <rPr>
            <sz val="13"/>
            <rFont val="Times New Roman"/>
            <family val="1"/>
            <charset val="204"/>
          </rPr>
          <t>2.1.1.; 2.1.4.
Экономия по заработной плате и начислениям на оплату труда (наличие вакансий, листов временной нетрудоспособности).</t>
        </r>
        <r>
          <rPr>
            <sz val="13"/>
            <color rgb="FFFF0000"/>
            <rFont val="Times New Roman"/>
            <family val="1"/>
            <charset val="204"/>
          </rPr>
          <t xml:space="preserve">
</t>
        </r>
        <r>
          <rPr>
            <sz val="13"/>
            <rFont val="Times New Roman"/>
            <family val="1"/>
            <charset val="204"/>
          </rPr>
          <t>2.1.2.1.</t>
        </r>
        <r>
          <rPr>
            <sz val="13"/>
            <color rgb="FFFF0000"/>
            <rFont val="Times New Roman"/>
            <family val="1"/>
            <charset val="204"/>
          </rPr>
          <t xml:space="preserve">
</t>
        </r>
        <r>
          <rPr>
            <sz val="13"/>
            <rFont val="Times New Roman"/>
            <family val="1"/>
            <charset val="204"/>
          </rPr>
          <t>Экономия сложилась в результате: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
2.1.3.</t>
        </r>
        <r>
          <rPr>
            <sz val="13"/>
            <color rgb="FFFF0000"/>
            <rFont val="Times New Roman"/>
            <family val="1"/>
            <charset val="204"/>
          </rPr>
          <t xml:space="preserve">
Экономия сложилась: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7) 462,47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8) 1732,50 тыс.руб.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r>
      </is>
    </nc>
  </rcc>
  <rcv guid="{CB1E8E26-C9C8-4BE7-9036-74B49E080E83}" action="delete"/>
  <rdn rId="0" localSheetId="1" customView="1" name="Z_CB1E8E26_C9C8_4BE7_9036_74B49E080E83_.wvu.PrintArea" hidden="1" oldHidden="1">
    <formula>'Приложение 1'!$A$1:$G$857</formula>
    <oldFormula>'Приложение 1'!$A$1:$G$857</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1'!$A$6:$F$862</formula>
    <oldFormula>'Приложение 1'!$A$6:$F$862</oldFormula>
  </rdn>
  <rcv guid="{CB1E8E26-C9C8-4BE7-9036-74B49E080E83}"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07:E411" start="0" length="2147483647">
    <dxf>
      <font>
        <color auto="1"/>
      </font>
    </dxf>
  </rfmt>
  <rfmt sheetId="1" sqref="B412:E416" start="0" length="2147483647">
    <dxf>
      <font>
        <color auto="1"/>
      </font>
    </dxf>
  </rfmt>
  <rfmt sheetId="1" sqref="C419:D419">
    <dxf>
      <fill>
        <patternFill patternType="solid">
          <bgColor rgb="FFFF0000"/>
        </patternFill>
      </fill>
    </dxf>
  </rfmt>
  <rcc rId="3323" sId="1" numFmtId="4">
    <oc r="D423">
      <v>1.8</v>
    </oc>
    <nc r="D423">
      <v>7.0990000000000002</v>
    </nc>
  </rcc>
  <rfmt sheetId="1" sqref="D423">
    <dxf>
      <fill>
        <patternFill patternType="solid">
          <bgColor rgb="FFFFC000"/>
        </patternFill>
      </fill>
    </dxf>
  </rfmt>
  <rcc rId="3324" sId="1">
    <nc r="G423" t="inlineStr">
      <is>
        <t>испр</t>
      </is>
    </nc>
  </rcc>
  <rcc rId="3325" sId="1" numFmtId="4">
    <oc r="C419">
      <v>4449.1000000000004</v>
    </oc>
    <nc r="C419">
      <v>4657.7</v>
    </nc>
  </rcc>
  <rcc rId="3326" sId="1" numFmtId="4">
    <oc r="D419">
      <v>4528.45</v>
    </oc>
    <nc r="D419">
      <v>4542.8940000000002</v>
    </nc>
  </rcc>
  <rfmt sheetId="1" sqref="C419:D419">
    <dxf>
      <fill>
        <patternFill>
          <bgColor rgb="FFFFC000"/>
        </patternFill>
      </fill>
    </dxf>
  </rfmt>
  <rcc rId="3327" sId="1">
    <nc r="G419" t="inlineStr">
      <is>
        <t>испр</t>
      </is>
    </nc>
  </rcc>
  <rcc rId="3328" sId="1" numFmtId="4">
    <oc r="D430">
      <v>185.58</v>
    </oc>
    <nc r="D430">
      <v>195.572</v>
    </nc>
  </rcc>
  <rfmt sheetId="1" sqref="D430">
    <dxf>
      <fill>
        <patternFill patternType="solid">
          <bgColor rgb="FFFFC000"/>
        </patternFill>
      </fill>
    </dxf>
  </rfmt>
  <rcc rId="3329" sId="1" numFmtId="4">
    <oc r="D435">
      <v>492.1</v>
    </oc>
    <nc r="D435">
      <v>502.92</v>
    </nc>
  </rcc>
  <rcc rId="3330" sId="1" numFmtId="4">
    <oc r="D451">
      <v>386</v>
    </oc>
    <nc r="D451">
      <v>626</v>
    </nc>
  </rcc>
  <rfmt sheetId="1" sqref="D451">
    <dxf>
      <fill>
        <patternFill patternType="solid">
          <bgColor rgb="FFFFC000"/>
        </patternFill>
      </fill>
    </dxf>
  </rfmt>
  <rfmt sheetId="1" sqref="C463">
    <dxf>
      <fill>
        <patternFill patternType="solid">
          <bgColor rgb="FFFFC000"/>
        </patternFill>
      </fill>
    </dxf>
  </rfmt>
  <rcc rId="3331" sId="1" numFmtId="4">
    <oc r="C463">
      <v>5686.49</v>
    </oc>
    <nc r="C463">
      <v>6166.49</v>
    </nc>
  </rcc>
  <rcc rId="3332" sId="1" numFmtId="4">
    <oc r="D468">
      <v>0</v>
    </oc>
    <nc r="D468">
      <v>78.12</v>
    </nc>
  </rcc>
  <rfmt sheetId="1" sqref="D468">
    <dxf>
      <fill>
        <patternFill patternType="solid">
          <bgColor rgb="FFFFC000"/>
        </patternFill>
      </fill>
    </dxf>
  </rfmt>
  <rcc rId="3333" sId="1" numFmtId="4">
    <oc r="C467">
      <v>9668.6</v>
    </oc>
    <nc r="C467">
      <v>9801.6</v>
    </nc>
  </rcc>
  <rfmt sheetId="1" sqref="C467">
    <dxf>
      <fill>
        <patternFill patternType="solid">
          <bgColor rgb="FFFFC000"/>
        </patternFill>
      </fill>
    </dxf>
  </rfmt>
  <rcc rId="3334" sId="1" numFmtId="4">
    <oc r="D467">
      <v>6230.78</v>
    </oc>
    <nc r="D467">
      <v>8911.1239999999998</v>
    </nc>
  </rcc>
  <rfmt sheetId="1" sqref="D467">
    <dxf>
      <fill>
        <patternFill patternType="solid">
          <bgColor rgb="FFFFC000"/>
        </patternFill>
      </fill>
    </dxf>
  </rfmt>
  <rcc rId="3335" sId="1">
    <oc r="C471">
      <f>C408+C413+C418+C423+C428+C433+C439+C444+C449+C455</f>
    </oc>
    <nc r="C471">
      <f>C408+C413+C418+C423+C428+C433+C439+C444+C449+C455+C461+C466</f>
    </nc>
  </rcc>
  <rcc rId="3336" sId="1">
    <oc r="C472">
      <f>C409+C414+C419+C424+C429+C434+C440+C445+C450+C456</f>
    </oc>
    <nc r="C472">
      <f>C409+C414+C419+C424+C429+C434+C440+C445+C450+C456+C462+C467</f>
    </nc>
  </rcc>
  <rcc rId="3337" sId="1">
    <oc r="C473">
      <f>C410+C415+C420+C425+C430+C435+C441+C446+C451+C457</f>
    </oc>
    <nc r="C473">
      <f>C410+C415+C420+C425+C430+C435+C441+C446+C451+C457+C463+C468</f>
    </nc>
  </rcc>
  <rcc rId="3338" sId="1">
    <oc r="D471">
      <f>D408+D413+D418+D423+D428+D433+D439+D444+D449+D455</f>
    </oc>
    <nc r="D471">
      <f>D408+D413+D418+D423+D428+D433+D439+D444+D449+D455+D461+D466</f>
    </nc>
  </rcc>
  <rcc rId="3339" sId="1">
    <oc r="D472">
      <f>D409+D414+D419+D424+D429+D434+D440+D445+D450+D456</f>
    </oc>
    <nc r="D472">
      <f>D409+D414+D419+D424+D429+D434+D440+D445+D450+D456+D462+D467</f>
    </nc>
  </rcc>
  <rcc rId="3340" sId="1">
    <oc r="D473">
      <f>D410+D415+D420+D425+D430+D435+D441+D446+D451+D457</f>
    </oc>
    <nc r="D473">
      <f>D410+D415+D420+D425+D430+D435+D441+D446+D451+D457+D463+D468</f>
    </nc>
  </rcc>
  <rcc rId="3341" sId="1">
    <oc r="D474">
      <f>D411+D416+D421+D426+D431+D436+D442+D447+D452+D458</f>
    </oc>
    <nc r="D474">
      <f>D411+D416+D421+D426+D431+D436+D442+D447+D452+D458</f>
    </nc>
  </rcc>
  <rfmt sheetId="1" sqref="B470:E474" start="0" length="2147483647">
    <dxf>
      <font>
        <color auto="1"/>
      </font>
    </dxf>
  </rfmt>
  <rfmt sheetId="1" sqref="B465:E469" start="0" length="2147483647">
    <dxf>
      <font>
        <color auto="1"/>
      </font>
    </dxf>
  </rfmt>
  <rfmt sheetId="1" sqref="B460:E464" start="0" length="2147483647">
    <dxf>
      <font>
        <color auto="1"/>
      </font>
    </dxf>
  </rfmt>
  <rfmt sheetId="1" sqref="C459:E459" start="0" length="2147483647">
    <dxf>
      <font>
        <color auto="1"/>
      </font>
    </dxf>
  </rfmt>
  <rfmt sheetId="1" sqref="B406:E470" start="0" length="2147483647">
    <dxf>
      <font>
        <color auto="1"/>
      </font>
    </dxf>
  </rfmt>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42" sId="1">
    <oc r="F407" t="inlineStr">
      <is>
        <t>Производится выплата членам народной дружины города Когалыма (на 31.12.2022 года 26 человек) согласно табеля учета дежурств добровольной народной дружины города Когалыма. 
Отклонение связано с фактически отработанным временем членами народной дружины в истекшем году.</t>
      </is>
    </oc>
    <nc r="F407" t="inlineStr">
      <is>
        <t>Материальное стимулирование деятельности народной дружины осуществляется по итогам дежурств.
Отклонение связано с фактически отработанным временем членами народной дружины в истекшем году.</t>
      </is>
    </nc>
  </rcc>
  <rfmt sheetId="1" sqref="F407" start="0" length="2147483647">
    <dxf>
      <font>
        <color auto="1"/>
      </font>
    </dxf>
  </rfmt>
  <rfmt sheetId="1" sqref="F412" start="0" length="2147483647">
    <dxf>
      <font>
        <color auto="1"/>
      </font>
    </dxf>
  </rfmt>
  <rcc rId="3343" sId="1">
    <oc r="F412" t="inlineStr">
      <is>
        <t xml:space="preserve">Отклонение связано с фактически заключенным контрактом по оплате электроэнергии.
</t>
      </is>
    </oc>
    <nc r="F412" t="inlineStr">
      <is>
        <t xml:space="preserve">Отклонение сложилось в результате оплаты электрической энергии согласно показания счетчиков по факту.
</t>
      </is>
    </nc>
  </rcc>
  <rfmt sheetId="1" sqref="F417">
    <dxf>
      <fill>
        <patternFill>
          <bgColor rgb="FFFF0000"/>
        </patternFill>
      </fill>
    </dxf>
  </rfmt>
  <rfmt sheetId="1" sqref="F422">
    <dxf>
      <fill>
        <patternFill patternType="solid">
          <bgColor rgb="FFFF0000"/>
        </patternFill>
      </fill>
    </dxf>
  </rfmt>
  <rfmt sheetId="1" sqref="F427" start="0" length="2147483647">
    <dxf>
      <font>
        <color auto="1"/>
      </font>
    </dxf>
  </rfmt>
  <rcc rId="3344" sId="1">
    <oc r="F427" t="inlineStr">
      <is>
        <t>Мероприятие нацелено на проведение и обеспечение участия в семинарах, тренингах, совещаниях, конференциях специалистов, представителей общественных организаций, волонтеров, занимающихся профилактикой правонарушений.</t>
      </is>
    </oc>
    <nc r="F427" t="inlineStr">
      <is>
        <t xml:space="preserve">Мероприятие нацелено на проведение и обеспечение участия в семинарах, тренингах, совещаниях, конференциях специалистов, представителей общественных организаций, волонтеров, занимающихся профилактикой правонарушений.
При проведении электронного аукциона на оказание услуг по трансляции видеороликов социальной направленности сложилась экономия финансовых средств от запланированной суммы. </t>
      </is>
    </nc>
  </rcc>
  <rfmt sheetId="1" sqref="F432" start="0" length="2147483647">
    <dxf>
      <font>
        <color auto="1"/>
      </font>
    </dxf>
  </rfmt>
  <rcc rId="3345" sId="1">
    <nc r="F432" t="inlineStr">
      <is>
        <t xml:space="preserve">Заключены договора на поставку светоотражающих элементов, поставку велосипедов и самокатов, приобритение программного обеспечения, костюмов в стиле "Стимпанк". 
Экономия по факту предоставляемы отчетных документов. </t>
      </is>
    </nc>
  </rcc>
  <rfmt sheetId="1" sqref="F443" start="0" length="2147483647">
    <dxf>
      <font>
        <color auto="1"/>
      </font>
    </dxf>
  </rfmt>
  <rcc rId="3346" sId="1">
    <oc r="F443" t="inlineStr">
      <is>
        <t xml:space="preserve">Мероприятие направлено на формирование общечеловеческих ценностей, пропаганду здорового образа жизни, формирование негативного отношения          в обществе к немедицинскому потреблению наркотиков,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 проведения грамотной информационной политики в средствах массовой информации, направленных на детей и подростков, создание                  и распространение социальной рекламы, изготовление и прокат на телевидении видеороликов; освещение деятельности всех субъектов профилактики наркомании посредством проведения антинаркотических информационных акций. </t>
      </is>
    </oc>
    <nc r="F443" t="inlineStr">
      <is>
        <t>Мероприятие направлено на формирование общечеловеческих ценностей, пропаганду здорового образа жизни, формирование негативного отношения          в обществе к немедицинскому потреблению наркотиков, повышения уровня осведомленности населения о негативных последствиях немедицинского потребления наркотиков и об ответственности за участие в их незаконном обороте, проведения грамотной информационной политики в средствах массовой информации, направленных на детей и подростков, создание                  и распространение социальной рекламы, изготовление и прокат на телевидении видеороликов; освещение деятельности всех субъектов профилактики наркомании посредством проведения антинаркотических информационных акций. 
При проведении электронного аукциона на оказание услуг по трансляции видеороликов социальной направленности сложилась экономия финансовых средств от запланированных значений.</t>
      </is>
    </nc>
  </rcc>
  <rcc rId="3347" sId="1">
    <oc r="F454" t="inlineStr">
      <is>
        <t>Экономия сложилась в связи с начислениям по оплате труда работникам (предоставление листов временной нетрудоспособности, выплаты денежного поощрения по результатам работы за год за фактически отработанное время).</t>
      </is>
    </oc>
    <nc r="F454"/>
  </rcc>
  <rfmt sheetId="1" sqref="F460" start="0" length="2147483647">
    <dxf>
      <font>
        <color auto="1"/>
      </font>
    </dxf>
  </rfmt>
  <rfmt sheetId="1" sqref="F465" start="0" length="2147483647">
    <dxf>
      <font>
        <color auto="1"/>
      </font>
    </dxf>
  </rfmt>
  <rcv guid="{E804F883-CA9D-4450-B2B1-A56C9C315ECD}" action="delete"/>
  <rdn rId="0" localSheetId="1" customView="1" name="Z_E804F883_CA9D_4450_B2B1_A56C9C315ECD_.wvu.PrintArea" hidden="1" oldHidden="1">
    <formula>'Приложение 1'!$B$1:$F$857</formula>
    <oldFormula>'Приложение 1'!$B$1:$F$857</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1'!$453:$458</formula>
  </rdn>
  <rdn rId="0" localSheetId="1" customView="1" name="Z_E804F883_CA9D_4450_B2B1_A56C9C315ECD_.wvu.FilterData" hidden="1" oldHidden="1">
    <formula>'Приложение 1'!$A$6:$F$862</formula>
    <oldFormula>'Приложение 1'!$A$6:$F$862</oldFormula>
  </rdn>
  <rcv guid="{E804F883-CA9D-4450-B2B1-A56C9C315ECD}" action="add"/>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2" sId="1">
    <oc r="F176" t="inlineStr">
      <is>
        <t>Экономия, сложившаяся согласно фактически предаставленых документов по проживанию.</t>
      </is>
    </oc>
    <nc r="F176" t="inlineStr">
      <is>
        <t>Экономия, согласно фактически предаставленых документов по проживанию.</t>
      </is>
    </nc>
  </rcc>
  <rcc rId="3353" sId="1">
    <oc r="F579" t="inlineStr">
      <is>
        <r>
          <rPr>
            <sz val="13"/>
            <rFont val="Times New Roman"/>
            <family val="1"/>
            <charset val="204"/>
          </rPr>
          <t>2.1.1.; 2.1.4.
Экономия по заработной плате и начислениям на оплату труда (наличие вакансий, листов временной нетрудоспособности).</t>
        </r>
        <r>
          <rPr>
            <sz val="13"/>
            <color rgb="FFFF0000"/>
            <rFont val="Times New Roman"/>
            <family val="1"/>
            <charset val="204"/>
          </rPr>
          <t xml:space="preserve">
</t>
        </r>
        <r>
          <rPr>
            <sz val="13"/>
            <rFont val="Times New Roman"/>
            <family val="1"/>
            <charset val="204"/>
          </rPr>
          <t>2.1.2.1.</t>
        </r>
        <r>
          <rPr>
            <sz val="13"/>
            <color rgb="FFFF0000"/>
            <rFont val="Times New Roman"/>
            <family val="1"/>
            <charset val="204"/>
          </rPr>
          <t xml:space="preserve">
</t>
        </r>
        <r>
          <rPr>
            <sz val="13"/>
            <rFont val="Times New Roman"/>
            <family val="1"/>
            <charset val="204"/>
          </rPr>
          <t>Экономия сложилась в результате: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
2.1.3.</t>
        </r>
        <r>
          <rPr>
            <sz val="13"/>
            <color rgb="FFFF0000"/>
            <rFont val="Times New Roman"/>
            <family val="1"/>
            <charset val="204"/>
          </rPr>
          <t xml:space="preserve">
Экономия сложилась: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7) 462,47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8) 1732,50 тыс.руб.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r>
      </is>
    </oc>
    <nc r="F579" t="inlineStr">
      <is>
        <r>
          <rPr>
            <sz val="13"/>
            <rFont val="Times New Roman"/>
            <family val="1"/>
            <charset val="204"/>
          </rPr>
          <t>2.1.1.; 2.1.4.
Экономия по заработной плате и начислениям на оплату труда (наличие вакансий, листов временной нетрудоспособности).</t>
        </r>
        <r>
          <rPr>
            <sz val="13"/>
            <color rgb="FFFF0000"/>
            <rFont val="Times New Roman"/>
            <family val="1"/>
            <charset val="204"/>
          </rPr>
          <t xml:space="preserve">
</t>
        </r>
        <r>
          <rPr>
            <sz val="13"/>
            <rFont val="Times New Roman"/>
            <family val="1"/>
            <charset val="204"/>
          </rPr>
          <t>2.1.2.1.</t>
        </r>
        <r>
          <rPr>
            <sz val="13"/>
            <color rgb="FFFF0000"/>
            <rFont val="Times New Roman"/>
            <family val="1"/>
            <charset val="204"/>
          </rPr>
          <t xml:space="preserve">
</t>
        </r>
        <r>
          <rPr>
            <sz val="13"/>
            <rFont val="Times New Roman"/>
            <family val="1"/>
            <charset val="204"/>
          </rPr>
          <t>Экономия: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 неисполнение субсидии по статье начисления на оплату труда возникло в связи с оплатой страховых взносов в апреле 2023г.;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 неисполнение субсидии по статье  оплата транспортного налога, оплата произведена согласно декларации;
- неисполнение по статье расходов  пособий по уходу за ребенком инвалидом, оплата  произведена по факту предоставленных документов;
- неисполнение по статье расходов  арендная плата за пользование имуществом (20 гаражей), оплата произведена на основании выставленных документов
2.1.3.
Экономия: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r>
      </is>
    </nc>
  </rcc>
  <rcc rId="3354" sId="1">
    <oc r="F584" t="inlineStr">
      <is>
        <t>Неисполнение за 2022 год (в том числе причина неисполнения сетевого графика):
- экономия, в связи с тем, что часть работ по контракту  выполнять не потребовалось.
- сетевой график не исполнен, в связи с длительностью определения  приоритетных объемов и видов работ подлежащих выполнению в рамках выделенных средств.
- сетевой график не исполнен, в связи с заменой квартир, подлежащих ремонту.
- экономия, в связи с заменой квартир, подлежащих ремонту.
- проектная организация со ссылкой на сложившуюся политическую и экономическую ситуацию, а также  невозможностью выполнения работ в установленные контрактом сроки, обратилась с просьбой расторгнуть контракт по соглашению сторон</t>
      </is>
    </oc>
    <nc r="F584" t="inlineStr">
      <is>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is>
    </nc>
  </rcc>
  <rcc rId="3355" sId="1" odxf="1" dxf="1">
    <nc r="F581">
      <f>C579-D579</f>
    </nc>
    <odxf>
      <numFmt numFmtId="0" formatCode="General"/>
    </odxf>
    <ndxf>
      <numFmt numFmtId="166" formatCode="#,##0.0"/>
    </ndxf>
  </rcc>
  <rcc rId="3356" sId="1">
    <oc r="F569" t="inlineStr">
      <is>
        <t xml:space="preserve">Причиной отклонения является экономия, сложившаяся на основании фактически оказанных услуг. </t>
      </is>
    </oc>
    <nc r="F569" t="inlineStr">
      <is>
        <t>Причиной отклонения является экономия, сложившаяся на основании фактически оказанных услуг по содержанию имцщества.</t>
      </is>
    </nc>
  </rcc>
  <rcc rId="3357" sId="1">
    <nc r="F574" t="inlineStr">
      <is>
        <t>Экономия сложилась в результате того, что муниципальный контракт на выполнение работ был заключен на меньшую стоимость.</t>
      </is>
    </nc>
  </rcc>
  <rfmt sheetId="1" sqref="F574" start="0" length="2147483647">
    <dxf>
      <font>
        <color auto="1"/>
      </font>
    </dxf>
  </rfmt>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8" sId="1">
    <oc r="F685" t="inlineStr">
      <is>
        <t>Экономия сложилась по результатам проведения электронных торгов на оказание услуг связи по предоставлению каналов связи IP VPN для обеспечения работоспособности территориальной автоматизированной системы централизованного оповещения населения</t>
      </is>
    </oc>
    <nc r="F685" t="inlineStr">
      <is>
        <t>Экономия образовалась по результатам конкурсных процедур на оказание услуг по содержанию и техническому обслуживанию оборудования и технических средств оповещения территориальной системы центрального оповещения населения в городе Когалыме</t>
      </is>
    </nc>
  </rcc>
  <rfmt sheetId="1" sqref="F685" start="0" length="2147483647">
    <dxf>
      <font>
        <color auto="1"/>
      </font>
    </dxf>
  </rfmt>
  <rcc rId="3359" sId="1" odxf="1" dxf="1">
    <nc r="F690" t="inlineStr">
      <is>
        <t>Экономия образовалась по результатам конкурсных процедур на оказание услуг по лабораторным испытаниям средств индивидуальной защиты (противогазов фильтрующих ГП7)</t>
      </is>
    </nc>
    <odxf>
      <font>
        <sz val="13"/>
        <color rgb="FFFF0000"/>
        <name val="Times New Roman"/>
        <scheme val="none"/>
      </font>
    </odxf>
    <ndxf>
      <font>
        <sz val="13"/>
        <color auto="1"/>
        <name val="Times New Roman"/>
        <scheme val="none"/>
      </font>
    </ndxf>
  </rcc>
  <rcc rId="3360" sId="1">
    <oc r="F695" t="inlineStr">
      <is>
        <t xml:space="preserve">Остаток средств в сумме 444,8 тыс. руб. образовался в связи с отсутствием заявок на оказание услуг по дизенфекции
</t>
      </is>
    </oc>
    <nc r="F695" t="inlineStr">
      <is>
        <t xml:space="preserve">Экономия образовалась по результатам конкурсных процедур на поставку тренажёра-манекена для отработки оказания первой медицинской помощи
</t>
      </is>
    </nc>
  </rcc>
  <rfmt sheetId="1" sqref="F695" start="0" length="2147483647">
    <dxf>
      <font>
        <color auto="1"/>
      </font>
    </dxf>
  </rfmt>
  <rcc rId="3361" sId="1">
    <oc r="F701" t="inlineStr">
      <is>
        <t>Экономия в сумме 0.1 тыс. руб. сложилась по результатам проведения электронных торгов, договор заключен с «Рекламный центр «ТВ-реклама» в сумме 196,6 тыс. рублей на оказание услуг по трансляции видеороликов социальной направленности.</t>
      </is>
    </oc>
    <nc r="F701" t="inlineStr">
      <is>
        <t>Экономия образовалась по результатам конкурсных процедур на оказание услуг по трансляции видеороликов социальной направленности</t>
      </is>
    </nc>
  </rcc>
  <rfmt sheetId="1" sqref="F701" start="0" length="2147483647">
    <dxf>
      <font>
        <color auto="1"/>
      </font>
    </dxf>
  </rfmt>
  <rcc rId="3362" sId="1">
    <oc r="F706" t="inlineStr">
      <is>
        <t>По результатам электронного аукциона заключен контракт с Индивидуальный предприниматель Куценко Андрей Александрович на поставку бензиновых пил в количестве трех штук на сумму 74,5 тыс. рублей. Экономия составила 28,4 тыс. руб. Товар поставлен и оплачен в полном объёме</t>
      </is>
    </oc>
    <nc r="F706" t="inlineStr">
      <is>
        <t>Экономия образовалась по результатам конкурсных процедур на поставку мотопомп</t>
      </is>
    </nc>
  </rcc>
  <rfmt sheetId="1" sqref="F706" start="0" length="2147483647">
    <dxf>
      <font>
        <color auto="1"/>
      </font>
    </dxf>
  </rfmt>
  <rcc rId="3363" sId="1">
    <oc r="F722" t="inlineStr">
      <is>
        <t>Экономия средств по расходам на обеспечение деятельности Муниципального казённого учреждения «Единая дежурно-диспетчерская служба города Когалыма» образовалась, в результате оплаты по муниципальным контрактам за коммунальные услуги и связи, согласно выставленным счетам-фактурам; техническое обслуживание АТС, оплаты льготного проезда к месту отдыха и обратно; оплаты компенсации стоимости за санаторно-курортное лечение, по заработной оплате труда, образовавшиеся в результате наличия листов нетрудоспособности</t>
      </is>
    </oc>
    <nc r="F722" t="inlineStr">
      <is>
        <t>Экономия сложилось в результате  предоставления листов нетрудоспособности, вакантных должностей,  фактически оказанной услуги. Так 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is>
    </nc>
  </rcc>
  <rfmt sheetId="1" sqref="F722" start="0" length="2147483647">
    <dxf>
      <font>
        <color auto="1"/>
      </font>
    </dxf>
  </rfmt>
  <rcv guid="{E804F883-CA9D-4450-B2B1-A56C9C315ECD}" action="delete"/>
  <rdn rId="0" localSheetId="1" customView="1" name="Z_E804F883_CA9D_4450_B2B1_A56C9C315ECD_.wvu.PrintArea" hidden="1" oldHidden="1">
    <formula>'Приложение 1'!$B$1:$F$857</formula>
    <oldFormula>'Приложение 1'!$B$1:$F$857</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1'!$453:$458</formula>
    <oldFormula>'Приложение 1'!$453:$458</oldFormula>
  </rdn>
  <rdn rId="0" localSheetId="1" customView="1" name="Z_E804F883_CA9D_4450_B2B1_A56C9C315ECD_.wvu.FilterData" hidden="1" oldHidden="1">
    <formula>'Приложение 1'!$A$6:$F$862</formula>
    <oldFormula>'Приложение 1'!$A$6:$F$862</oldFormula>
  </rdn>
  <rcv guid="{E804F883-CA9D-4450-B2B1-A56C9C315ECD}" action="add"/>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8" sId="1">
    <oc r="F224" t="inlineStr">
      <is>
        <t xml:space="preserve">На объекте благоустройства "Этнодеревня" установлены столы-гриль. 
</t>
      </is>
    </oc>
    <nc r="F224" t="inlineStr">
      <is>
        <t xml:space="preserve">На объекте благоустройства "Этнодеревня" оборудована мангальная зона (установлены столы-гриль). 
</t>
      </is>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9" sId="1">
    <oc r="F224" t="inlineStr">
      <is>
        <t xml:space="preserve">На объекте благоустройства "Этнодеревня" оборудована мангальная зона (установлены столы-гриль). 
</t>
      </is>
    </oc>
    <nc r="F224" t="inlineStr">
      <is>
        <t xml:space="preserve">В рамках реализации мероприятия на объекте благоустройства "Этнодеревня" оборудована мангальная зона (установлены столы-гриль). 
</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E21" start="0" length="2147483647">
    <dxf>
      <font>
        <color auto="1"/>
      </font>
    </dxf>
  </rfmt>
  <rcc rId="2214" sId="1">
    <oc r="F33" t="inlineStr">
      <is>
        <t>Финансовая поддержка предоставлена 5 начинающим предпринимателям (впервые зарегистрированному и действующему менее 1 года), осуществляющему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is>
    </oc>
    <nc r="F33" t="inlineStr">
      <is>
        <t>В рамках реализации регионального проекта "Создание условий для легкого старта и комфортного ведения бизнеса" финансовая поддержка предоставлена 5 начинающим предпринимателям (впервые зарегистрированному и действующему менее 1 года), осуществляющему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is>
    </nc>
  </rcc>
  <rcc rId="2215" sId="1" odxf="1" dxf="1">
    <oc r="F38" t="inlineStr">
      <is>
        <t>Получателями финансовой поддержки являются 31 субъект малого и среднего предпринимательства
Получателями финансовой поддержки являются 14 субъектов малого и среднего предпринимательства
Получателями финансовой поддержки являются 9 субъектов малого и среднего предпринимательства
Получателями финансовой поддержки являются 11 субъектов малого и среднего предпринимательства</t>
      </is>
    </oc>
    <nc r="F38" t="inlineStr">
      <is>
        <t xml:space="preserve">В рамках реализации регионального проекта "Акселерация субъектов МСП" финансовую поддержку получили 100 субъектов малого и среднего предпринимательства.
</t>
      </is>
    </nc>
    <ndxf>
      <font>
        <sz val="13"/>
        <color auto="1"/>
        <name val="Times New Roman"/>
        <scheme val="none"/>
      </font>
      <fill>
        <patternFill patternType="none">
          <bgColor indexed="65"/>
        </patternFill>
      </fill>
    </ndxf>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0" sId="1">
    <oc r="B305" t="inlineStr">
      <is>
        <t>Подпрограмма 1. Содействие трудоустройству граждан</t>
      </is>
    </oc>
    <nc r="B305" t="inlineStr">
      <is>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is>
    </nc>
  </rcc>
  <rfmt sheetId="1" sqref="B305" start="0" length="2147483647">
    <dxf>
      <font>
        <color auto="1"/>
      </font>
    </dxf>
  </rfmt>
  <rcc rId="3371" sId="1">
    <oc r="B306" t="inlineStr">
      <is>
        <t>1.1. Содействие улучшению положения на рынке труда не занятых трудовой деятельностью и безработных граждан</t>
      </is>
    </oc>
    <nc r="B306" t="inlineStr">
      <is>
        <t>1.5 Содействие этнокультурному многообразию народов России 
(I,1,3)</t>
      </is>
    </nc>
  </rcc>
  <rfmt sheetId="1" sqref="B306" start="0" length="2147483647">
    <dxf>
      <font>
        <color auto="1"/>
      </font>
    </dxf>
  </rfmt>
  <rcc rId="3372" sId="1" numFmtId="4">
    <oc r="C308">
      <v>839.1</v>
    </oc>
    <nc r="C308">
      <v>0</v>
    </nc>
  </rcc>
  <rcc rId="3373" sId="1" numFmtId="4">
    <oc r="C309">
      <v>1047.5999999999999</v>
    </oc>
    <nc r="C309">
      <v>309.8</v>
    </nc>
  </rcc>
  <rcc rId="3374" sId="1" numFmtId="4">
    <oc r="D309">
      <v>991.6</v>
    </oc>
    <nc r="D309">
      <v>309.8</v>
    </nc>
  </rcc>
  <rfmt sheetId="1" sqref="B309:D309" start="0" length="2147483647">
    <dxf>
      <font>
        <color auto="1"/>
      </font>
    </dxf>
  </rfmt>
  <rcc rId="3375" sId="1">
    <oc r="B316" t="inlineStr">
      <is>
        <t xml:space="preserve">Подпрограмма 2. Улучшение условий и охраны труда в городе Когалыме </t>
      </is>
    </oc>
    <nc r="B316" t="inlineStr">
      <is>
        <t>Подпрограмма 2.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города Когалыма</t>
      </is>
    </nc>
  </rcc>
  <rrc rId="3376" sId="1" ref="A311:XFD311" action="deleteRow">
    <undo index="1" exp="ref" v="1" dr="D311" r="D305" sId="1"/>
    <undo index="1" exp="ref" v="1" dr="C311" r="C305" sId="1"/>
    <undo index="0" exp="area" ref3D="1" dr="$A$453:$XFD$458" dn="Z_E804F883_CA9D_4450_B2B1_A56C9C315ECD_.wvu.Rows" sId="1"/>
    <undo index="8" exp="area" ref3D="1" dr="$A$849:$XFD$849" dn="Z_161695C3_1CE5_4E5C_AD86_E27CE310F608_.wvu.Rows" sId="1"/>
    <undo index="2" exp="area" ref3D="1" dr="$A$659:$XFD$659" dn="Z_161695C3_1CE5_4E5C_AD86_E27CE310F608_.wvu.Rows" sId="1"/>
    <undo index="1" exp="area" ref3D="1" dr="$A$655:$XFD$655" dn="Z_161695C3_1CE5_4E5C_AD86_E27CE310F608_.wvu.Rows" sId="1"/>
    <undo index="14" exp="area" ref3D="1" dr="$A$849:$XFD$849" dn="Z_10610988_B7D0_46D7_B8FD_DA5F72A4893C_.wvu.Rows" sId="1"/>
    <undo index="8" exp="area" ref3D="1" dr="$A$659:$XFD$659" dn="Z_10610988_B7D0_46D7_B8FD_DA5F72A4893C_.wvu.Rows" sId="1"/>
    <undo index="6" exp="area" ref3D="1" dr="$A$655:$XFD$655" dn="Z_10610988_B7D0_46D7_B8FD_DA5F72A4893C_.wvu.Rows" sId="1"/>
    <rfmt sheetId="1" xfDxf="1" sqref="A311:XFD311" start="0" length="0">
      <dxf>
        <font>
          <b/>
          <color rgb="FFFF0000"/>
        </font>
      </dxf>
    </rfmt>
    <rcc rId="0" sId="1" dxf="1">
      <nc r="A311">
        <v>49</v>
      </nc>
      <ndxf>
        <font>
          <sz val="16"/>
          <color rgb="FFFF0000"/>
        </font>
        <alignment vertical="center" readingOrder="0"/>
      </ndxf>
    </rcc>
    <rcc rId="0" sId="1" dxf="1">
      <nc r="B311" t="inlineStr">
        <is>
          <t>1.2. Содействие улучшению положения на рынке труда не занятых трудовой деятельностью и безработных граждан</t>
        </is>
      </nc>
      <ndxf>
        <font>
          <sz val="13"/>
          <color rgb="FFFF0000"/>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311">
        <f>SUM(C312:C315)</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11">
        <f>SUM(D312:D315)</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11">
        <f>IFERROR(D311/C311*100,0)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11" t="inlineStr">
        <is>
          <t>1.2.3. Остаток плановых ассигнований по бюджету г.Когалыма  в сумме 197,5 тыс. руб.,                                                                                                                     в т.ч.: 7,3 тыс. руб. оплата труда граждан и начисления на них.(согласно фактическому количеству отработанных часов в месяц). Экономия образовалась, в связи с уволенными работниками.; 140,8 тыс. руб. приобретение материальных запасов (бейсболки, жилеты, плащи, аптечки, многоразовые маски) для бригадиров, образовался  в связи с заключением договора с поставщиком по наименьшей цене, чем планировалось; 49,4 тыс. руб. возмещение работникам расходов, связанных с прохождением первичного медосмотра (на основании предоставленных отчетов).</t>
        </is>
      </nc>
      <ndxf>
        <font>
          <b val="0"/>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fmt sheetId="1" sqref="G311" start="0" length="0">
      <dxf>
        <font>
          <sz val="13"/>
          <color rgb="FFFF0000"/>
        </font>
      </dxf>
    </rfmt>
    <rfmt sheetId="1" sqref="H311" start="0" length="0">
      <dxf>
        <font>
          <sz val="13"/>
          <color rgb="FFFF0000"/>
        </font>
        <numFmt numFmtId="165" formatCode="#,##0.0"/>
      </dxf>
    </rfmt>
  </rrc>
  <rrc rId="3377" sId="1" ref="A311:XFD311" action="deleteRow">
    <undo index="51" exp="ref" dr="D311" r="D853" sId="1"/>
    <undo index="51" exp="ref" dr="C311" r="C853" sId="1"/>
    <undo index="1" exp="ref" v="1" dr="D311" r="D328" sId="1"/>
    <undo index="1" exp="ref" v="1" dr="C311" r="C328" sId="1"/>
    <undo index="0" exp="area" ref3D="1" dr="$A$452:$XFD$457" dn="Z_E804F883_CA9D_4450_B2B1_A56C9C315ECD_.wvu.Rows" sId="1"/>
    <undo index="8" exp="area" ref3D="1" dr="$A$848:$XFD$848" dn="Z_161695C3_1CE5_4E5C_AD86_E27CE310F608_.wvu.Rows" sId="1"/>
    <undo index="2" exp="area" ref3D="1" dr="$A$658:$XFD$658" dn="Z_161695C3_1CE5_4E5C_AD86_E27CE310F608_.wvu.Rows" sId="1"/>
    <undo index="1" exp="area" ref3D="1" dr="$A$654:$XFD$654" dn="Z_161695C3_1CE5_4E5C_AD86_E27CE310F608_.wvu.Rows" sId="1"/>
    <undo index="14" exp="area" ref3D="1" dr="$A$848:$XFD$848" dn="Z_10610988_B7D0_46D7_B8FD_DA5F72A4893C_.wvu.Rows" sId="1"/>
    <undo index="8" exp="area" ref3D="1" dr="$A$658:$XFD$658" dn="Z_10610988_B7D0_46D7_B8FD_DA5F72A4893C_.wvu.Rows" sId="1"/>
    <undo index="6" exp="area" ref3D="1" dr="$A$654:$XFD$654" dn="Z_10610988_B7D0_46D7_B8FD_DA5F72A4893C_.wvu.Rows" sId="1"/>
    <rfmt sheetId="1" xfDxf="1" sqref="A311:XFD311" start="0" length="0">
      <dxf>
        <font>
          <color rgb="FFFF0000"/>
        </font>
      </dxf>
    </rfmt>
    <rfmt sheetId="1" sqref="A311" start="0" length="0">
      <dxf>
        <font>
          <b/>
          <sz val="16"/>
          <color rgb="FFFF0000"/>
        </font>
        <alignment vertical="center" readingOrder="0"/>
      </dxf>
    </rfmt>
    <rcc rId="0" sId="1" dxf="1">
      <nc r="B311"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11">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11">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11">
        <f>IFERROR(D311/C311*100,0)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11"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11" start="0" length="0">
      <dxf>
        <font>
          <sz val="13"/>
          <color rgb="FFFF0000"/>
        </font>
      </dxf>
    </rfmt>
    <rfmt sheetId="1" sqref="H311" start="0" length="0">
      <dxf>
        <font>
          <sz val="13"/>
          <color rgb="FFFF0000"/>
        </font>
      </dxf>
    </rfmt>
  </rrc>
  <rrc rId="3378" sId="1" ref="A311:XFD311" action="deleteRow">
    <undo index="51" exp="ref" dr="D311" r="D853" sId="1"/>
    <undo index="51" exp="ref" dr="C311" r="C853" sId="1"/>
    <undo index="1" exp="ref" v="1" dr="D311" r="D328" sId="1"/>
    <undo index="1" exp="ref" v="1" dr="C311" r="C328" sId="1"/>
    <undo index="0" exp="area" ref3D="1" dr="$A$451:$XFD$456" dn="Z_E804F883_CA9D_4450_B2B1_A56C9C315ECD_.wvu.Rows" sId="1"/>
    <undo index="8" exp="area" ref3D="1" dr="$A$847:$XFD$847" dn="Z_161695C3_1CE5_4E5C_AD86_E27CE310F608_.wvu.Rows" sId="1"/>
    <undo index="2" exp="area" ref3D="1" dr="$A$657:$XFD$657" dn="Z_161695C3_1CE5_4E5C_AD86_E27CE310F608_.wvu.Rows" sId="1"/>
    <undo index="1" exp="area" ref3D="1" dr="$A$653:$XFD$653" dn="Z_161695C3_1CE5_4E5C_AD86_E27CE310F608_.wvu.Rows" sId="1"/>
    <undo index="14" exp="area" ref3D="1" dr="$A$847:$XFD$847" dn="Z_10610988_B7D0_46D7_B8FD_DA5F72A4893C_.wvu.Rows" sId="1"/>
    <undo index="8" exp="area" ref3D="1" dr="$A$657:$XFD$657" dn="Z_10610988_B7D0_46D7_B8FD_DA5F72A4893C_.wvu.Rows" sId="1"/>
    <undo index="6" exp="area" ref3D="1" dr="$A$653:$XFD$653" dn="Z_10610988_B7D0_46D7_B8FD_DA5F72A4893C_.wvu.Rows" sId="1"/>
    <rfmt sheetId="1" xfDxf="1" sqref="A311:XFD311" start="0" length="0">
      <dxf>
        <font>
          <color rgb="FFFF0000"/>
        </font>
      </dxf>
    </rfmt>
    <rfmt sheetId="1" sqref="A311" start="0" length="0">
      <dxf>
        <font>
          <b/>
          <sz val="16"/>
          <color rgb="FFFF0000"/>
        </font>
        <alignment vertical="center" readingOrder="0"/>
      </dxf>
    </rfmt>
    <rcc rId="0" sId="1" dxf="1">
      <nc r="B311"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11">
        <v>7403.4</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11">
        <v>7403.33</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11">
        <f>IFERROR(D311/C311*100,0)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1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11" start="0" length="0">
      <dxf>
        <font>
          <sz val="13"/>
          <color rgb="FFFF0000"/>
        </font>
        <numFmt numFmtId="165" formatCode="#,##0.0"/>
      </dxf>
    </rfmt>
    <rfmt sheetId="1" sqref="H311" start="0" length="0">
      <dxf>
        <font>
          <sz val="13"/>
          <color rgb="FFFF0000"/>
        </font>
      </dxf>
    </rfmt>
  </rrc>
  <rrc rId="3379" sId="1" ref="A311:XFD311" action="deleteRow">
    <undo index="51" exp="ref" dr="D311" r="D853" sId="1"/>
    <undo index="51" exp="ref" dr="C311" r="C853" sId="1"/>
    <undo index="1" exp="ref" v="1" dr="D311" r="D328" sId="1"/>
    <undo index="1" exp="ref" v="1" dr="C311" r="C328" sId="1"/>
    <undo index="0" exp="area" ref3D="1" dr="$A$450:$XFD$455" dn="Z_E804F883_CA9D_4450_B2B1_A56C9C315ECD_.wvu.Rows" sId="1"/>
    <undo index="8" exp="area" ref3D="1" dr="$A$846:$XFD$846" dn="Z_161695C3_1CE5_4E5C_AD86_E27CE310F608_.wvu.Rows" sId="1"/>
    <undo index="2" exp="area" ref3D="1" dr="$A$656:$XFD$656" dn="Z_161695C3_1CE5_4E5C_AD86_E27CE310F608_.wvu.Rows" sId="1"/>
    <undo index="1" exp="area" ref3D="1" dr="$A$652:$XFD$652" dn="Z_161695C3_1CE5_4E5C_AD86_E27CE310F608_.wvu.Rows" sId="1"/>
    <undo index="14" exp="area" ref3D="1" dr="$A$846:$XFD$846" dn="Z_10610988_B7D0_46D7_B8FD_DA5F72A4893C_.wvu.Rows" sId="1"/>
    <undo index="8" exp="area" ref3D="1" dr="$A$656:$XFD$656" dn="Z_10610988_B7D0_46D7_B8FD_DA5F72A4893C_.wvu.Rows" sId="1"/>
    <undo index="6" exp="area" ref3D="1" dr="$A$652:$XFD$652" dn="Z_10610988_B7D0_46D7_B8FD_DA5F72A4893C_.wvu.Rows" sId="1"/>
    <rfmt sheetId="1" xfDxf="1" sqref="A311:XFD311" start="0" length="0">
      <dxf>
        <font>
          <color rgb="FFFF0000"/>
        </font>
      </dxf>
    </rfmt>
    <rfmt sheetId="1" sqref="A311" start="0" length="0">
      <dxf>
        <font>
          <b/>
          <sz val="16"/>
          <color rgb="FFFF0000"/>
        </font>
        <alignment vertical="center" readingOrder="0"/>
      </dxf>
    </rfmt>
    <rcc rId="0" sId="1" dxf="1">
      <nc r="B311"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11">
        <v>12498</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11">
        <v>12497.97</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11">
        <f>IFERROR(D311/C311*100,0)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1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11" start="0" length="0">
      <dxf>
        <font>
          <sz val="13"/>
          <color rgb="FFFF0000"/>
        </font>
        <numFmt numFmtId="165" formatCode="#,##0.0"/>
      </dxf>
    </rfmt>
    <rfmt sheetId="1" sqref="H311" start="0" length="0">
      <dxf>
        <font>
          <sz val="13"/>
          <color rgb="FFFF0000"/>
        </font>
      </dxf>
    </rfmt>
  </rrc>
  <rrc rId="3380" sId="1" ref="A311:XFD311" action="deleteRow">
    <undo index="51" exp="ref" dr="D311" r="D853" sId="1"/>
    <undo index="51" exp="ref" dr="C311" r="C853" sId="1"/>
    <undo index="1" exp="ref" v="1" dr="D311" r="D328" sId="1"/>
    <undo index="1" exp="ref" v="1" dr="C311" r="C328" sId="1"/>
    <undo index="0" exp="area" ref3D="1" dr="$A$449:$XFD$454" dn="Z_E804F883_CA9D_4450_B2B1_A56C9C315ECD_.wvu.Rows" sId="1"/>
    <undo index="8" exp="area" ref3D="1" dr="$A$845:$XFD$845" dn="Z_161695C3_1CE5_4E5C_AD86_E27CE310F608_.wvu.Rows" sId="1"/>
    <undo index="2" exp="area" ref3D="1" dr="$A$655:$XFD$655" dn="Z_161695C3_1CE5_4E5C_AD86_E27CE310F608_.wvu.Rows" sId="1"/>
    <undo index="1" exp="area" ref3D="1" dr="$A$651:$XFD$651" dn="Z_161695C3_1CE5_4E5C_AD86_E27CE310F608_.wvu.Rows" sId="1"/>
    <undo index="14" exp="area" ref3D="1" dr="$A$845:$XFD$845" dn="Z_10610988_B7D0_46D7_B8FD_DA5F72A4893C_.wvu.Rows" sId="1"/>
    <undo index="8" exp="area" ref3D="1" dr="$A$655:$XFD$655" dn="Z_10610988_B7D0_46D7_B8FD_DA5F72A4893C_.wvu.Rows" sId="1"/>
    <undo index="6" exp="area" ref3D="1" dr="$A$651:$XFD$651" dn="Z_10610988_B7D0_46D7_B8FD_DA5F72A4893C_.wvu.Rows" sId="1"/>
    <rfmt sheetId="1" xfDxf="1" sqref="A311:XFD311" start="0" length="0">
      <dxf>
        <font>
          <color rgb="FFFF0000"/>
        </font>
      </dxf>
    </rfmt>
    <rfmt sheetId="1" sqref="A311" start="0" length="0">
      <dxf>
        <font>
          <b/>
          <sz val="16"/>
          <color rgb="FFFF0000"/>
        </font>
        <alignment vertical="center" readingOrder="0"/>
      </dxf>
    </rfmt>
    <rcc rId="0" sId="1" dxf="1">
      <nc r="B311"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11">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11">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11">
        <f>IFERROR(D311/C311*100,0)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11"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11" start="0" length="0">
      <dxf>
        <font>
          <sz val="13"/>
          <color rgb="FFFF0000"/>
        </font>
      </dxf>
    </rfmt>
    <rfmt sheetId="1" sqref="H311" start="0" length="0">
      <dxf>
        <font>
          <sz val="13"/>
          <color rgb="FFFF0000"/>
        </font>
      </dxf>
    </rfmt>
  </rrc>
  <rcc rId="3381" sId="1">
    <oc r="B312" t="inlineStr">
      <is>
        <t>2.1 Осуществление отдельных государственных полномочий в сфере трудовых отношений и  государственного управления охраной труда в городе Когалыме</t>
      </is>
    </oc>
    <nc r="B312" t="inlineStr">
      <is>
        <t xml:space="preserve">2.1 Профилактика экстремизма и терроризма  (I,1,3) </t>
      </is>
    </nc>
  </rcc>
  <rfmt sheetId="1" sqref="B311:B312" start="0" length="2147483647">
    <dxf>
      <font>
        <color auto="1"/>
      </font>
    </dxf>
  </rfmt>
  <rcc rId="3382" sId="1">
    <oc r="B318" t="inlineStr">
      <is>
        <t>3.1 Содействие трудоустройству граждан с нвалидностью и их адаптация на рынке труда</t>
      </is>
    </oc>
    <nc r="B318" t="inlineStr">
      <is>
        <t>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(I,1,3)</t>
      </is>
    </nc>
  </rcc>
  <rrc rId="3383" sId="1" ref="A317:XFD317" action="deleteRow">
    <undo index="0" exp="area" ref3D="1" dr="$A$448:$XFD$453" dn="Z_E804F883_CA9D_4450_B2B1_A56C9C315ECD_.wvu.Rows" sId="1"/>
    <undo index="8" exp="area" ref3D="1" dr="$A$844:$XFD$844" dn="Z_161695C3_1CE5_4E5C_AD86_E27CE310F608_.wvu.Rows" sId="1"/>
    <undo index="2" exp="area" ref3D="1" dr="$A$654:$XFD$654" dn="Z_161695C3_1CE5_4E5C_AD86_E27CE310F608_.wvu.Rows" sId="1"/>
    <undo index="1" exp="area" ref3D="1" dr="$A$650:$XFD$650" dn="Z_161695C3_1CE5_4E5C_AD86_E27CE310F608_.wvu.Rows" sId="1"/>
    <undo index="14" exp="area" ref3D="1" dr="$A$844:$XFD$844" dn="Z_10610988_B7D0_46D7_B8FD_DA5F72A4893C_.wvu.Rows" sId="1"/>
    <undo index="8" exp="area" ref3D="1" dr="$A$654:$XFD$654" dn="Z_10610988_B7D0_46D7_B8FD_DA5F72A4893C_.wvu.Rows" sId="1"/>
    <undo index="6" exp="area" ref3D="1" dr="$A$650:$XFD$650" dn="Z_10610988_B7D0_46D7_B8FD_DA5F72A4893C_.wvu.Rows" sId="1"/>
    <rfmt sheetId="1" xfDxf="1" sqref="A317:XFD317" start="0" length="0">
      <dxf>
        <font>
          <color rgb="FFFF0000"/>
        </font>
      </dxf>
    </rfmt>
    <rfmt sheetId="1" sqref="A317" start="0" length="0">
      <dxf>
        <font>
          <b/>
          <sz val="16"/>
          <color rgb="FFFF0000"/>
        </font>
        <alignment vertical="center" readingOrder="0"/>
      </dxf>
    </rfmt>
    <rcc rId="0" sId="1" dxf="1">
      <nc r="B317" t="inlineStr">
        <is>
          <t>Подпрограмма 3. Сопровождение инвалидов, в том числе молодого возраста, при трудоустройстве</t>
        </is>
      </nc>
      <ndxf>
        <font>
          <b/>
          <sz val="13"/>
          <color rgb="FFFF0000"/>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ndxf>
    </rcc>
    <rcc rId="0" sId="1" dxf="1">
      <nc r="C317">
        <f>C318</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17">
        <f>D318</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17">
        <f>IFERROR(D317/C317*100,0)</f>
      </nc>
      <ndxf>
        <font>
          <b/>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17"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17" start="0" length="0">
      <dxf>
        <font>
          <sz val="13"/>
          <color rgb="FFFF0000"/>
        </font>
        <numFmt numFmtId="165" formatCode="#,##0.0"/>
      </dxf>
    </rfmt>
    <rfmt sheetId="1" sqref="H317" start="0" length="0">
      <dxf>
        <font>
          <sz val="13"/>
          <color rgb="FFFF0000"/>
        </font>
      </dxf>
    </rfmt>
  </rrc>
  <rfmt sheetId="1" sqref="B317" start="0" length="2147483647">
    <dxf>
      <font>
        <color auto="1"/>
      </font>
    </dxf>
  </rfmt>
  <rcc rId="3384" sId="1" numFmtId="4">
    <oc r="C314">
      <v>3203.7</v>
    </oc>
    <nc r="C314">
      <v>0</v>
    </nc>
  </rcc>
  <rcc rId="3385" sId="1" numFmtId="4">
    <oc r="D314">
      <v>3044.81</v>
    </oc>
    <nc r="D314">
      <v>0</v>
    </nc>
  </rcc>
  <rcc rId="3386" sId="1" numFmtId="4">
    <oc r="C315">
      <v>35.15</v>
    </oc>
    <nc r="C315">
      <v>89</v>
    </nc>
  </rcc>
  <rcc rId="3387" sId="1" numFmtId="4">
    <oc r="D315">
      <v>35.15</v>
    </oc>
    <nc r="D315">
      <v>89</v>
    </nc>
  </rcc>
  <rfmt sheetId="1" sqref="B313:E316" start="0" length="2147483647">
    <dxf>
      <font>
        <color auto="1"/>
      </font>
    </dxf>
  </rfmt>
  <rcc rId="3388" sId="1" numFmtId="4">
    <oc r="C319">
      <v>72.69</v>
    </oc>
    <nc r="C319">
      <v>0</v>
    </nc>
  </rcc>
  <rcc rId="3389" sId="1" numFmtId="4">
    <oc r="D319">
      <v>72.69</v>
    </oc>
    <nc r="D319">
      <v>0</v>
    </nc>
  </rcc>
  <rcc rId="3390" sId="1" numFmtId="4">
    <oc r="C320">
      <v>0</v>
    </oc>
    <nc r="C320">
      <v>40</v>
    </nc>
  </rcc>
  <rfmt sheetId="1" sqref="B317:E321" start="0" length="2147483647">
    <dxf>
      <font>
        <color auto="1"/>
      </font>
    </dxf>
  </rfmt>
  <rrc rId="3391" sId="1" ref="A322:XFD326" action="insertRow">
    <undo index="0" exp="area" ref3D="1" dr="$A$447:$XFD$452" dn="Z_E804F883_CA9D_4450_B2B1_A56C9C315ECD_.wvu.Rows" sId="1"/>
    <undo index="8" exp="area" ref3D="1" dr="$A$843:$XFD$843" dn="Z_161695C3_1CE5_4E5C_AD86_E27CE310F608_.wvu.Rows" sId="1"/>
    <undo index="2" exp="area" ref3D="1" dr="$A$653:$XFD$653" dn="Z_161695C3_1CE5_4E5C_AD86_E27CE310F608_.wvu.Rows" sId="1"/>
    <undo index="1" exp="area" ref3D="1" dr="$A$649:$XFD$649" dn="Z_161695C3_1CE5_4E5C_AD86_E27CE310F608_.wvu.Rows" sId="1"/>
    <undo index="14" exp="area" ref3D="1" dr="$A$843:$XFD$843" dn="Z_10610988_B7D0_46D7_B8FD_DA5F72A4893C_.wvu.Rows" sId="1"/>
    <undo index="8" exp="area" ref3D="1" dr="$A$653:$XFD$653" dn="Z_10610988_B7D0_46D7_B8FD_DA5F72A4893C_.wvu.Rows" sId="1"/>
    <undo index="6" exp="area" ref3D="1" dr="$A$649:$XFD$649" dn="Z_10610988_B7D0_46D7_B8FD_DA5F72A4893C_.wvu.Rows" sId="1"/>
  </rrc>
  <rcc rId="3392" sId="1" odxf="1">
    <nc r="A322">
      <v>51</v>
    </nc>
    <odxf/>
  </rcc>
  <rfmt sheetId="1" sqref="B322" start="0" length="0">
    <dxf>
      <font>
        <b/>
        <sz val="13"/>
        <color auto="1"/>
        <name val="Times New Roman"/>
        <scheme val="none"/>
      </font>
      <alignment horizontal="general" vertical="top" readingOrder="0"/>
    </dxf>
  </rfmt>
  <rcc rId="3393" sId="1" odxf="1" dxf="1">
    <nc r="C322">
      <f>SUM(C323:C326)</f>
    </nc>
    <odxf>
      <font>
        <b val="0"/>
        <sz val="13"/>
        <color auto="1"/>
        <name val="Times New Roman"/>
        <scheme val="none"/>
      </font>
      <fill>
        <patternFill patternType="solid">
          <bgColor theme="0"/>
        </patternFill>
      </fill>
    </odxf>
    <ndxf>
      <font>
        <b/>
        <sz val="13"/>
        <color auto="1"/>
        <name val="Times New Roman"/>
        <scheme val="none"/>
      </font>
      <fill>
        <patternFill patternType="none">
          <bgColor indexed="65"/>
        </patternFill>
      </fill>
    </ndxf>
  </rcc>
  <rcc rId="3394" sId="1" odxf="1" dxf="1">
    <nc r="D322">
      <f>SUM(D323:D326)</f>
    </nc>
    <odxf>
      <font>
        <b val="0"/>
        <sz val="13"/>
        <color auto="1"/>
        <name val="Times New Roman"/>
        <scheme val="none"/>
      </font>
      <fill>
        <patternFill patternType="solid">
          <bgColor theme="0"/>
        </patternFill>
      </fill>
    </odxf>
    <ndxf>
      <font>
        <b/>
        <sz val="13"/>
        <color auto="1"/>
        <name val="Times New Roman"/>
        <scheme val="none"/>
      </font>
      <fill>
        <patternFill patternType="none">
          <bgColor indexed="65"/>
        </patternFill>
      </fill>
    </ndxf>
  </rcc>
  <rcc rId="3395" sId="1" odxf="1" dxf="1">
    <nc r="E322">
      <f>IFERROR(D322/C322*100,0)</f>
    </nc>
    <odxf>
      <font>
        <b val="0"/>
        <sz val="13"/>
        <color auto="1"/>
        <name val="Times New Roman"/>
        <scheme val="none"/>
      </font>
      <fill>
        <patternFill patternType="solid">
          <bgColor theme="0"/>
        </patternFill>
      </fill>
    </odxf>
    <ndxf>
      <font>
        <b/>
        <sz val="13"/>
        <color auto="1"/>
        <name val="Times New Roman"/>
        <scheme val="none"/>
      </font>
      <fill>
        <patternFill patternType="none">
          <bgColor indexed="65"/>
        </patternFill>
      </fill>
    </ndxf>
  </rcc>
  <rfmt sheetId="1" sqref="F322" start="0" length="0">
    <dxf/>
  </rfmt>
  <rfmt sheetId="1" sqref="G322" start="0" length="0">
    <dxf>
      <numFmt numFmtId="165" formatCode="#,##0.0"/>
    </dxf>
  </rfmt>
  <rcc rId="3396" sId="1" odxf="1" dxf="1">
    <nc r="B323" t="inlineStr">
      <is>
        <t>федеральный бюджет</t>
      </is>
    </nc>
    <odxf>
      <alignment horizontal="justify" readingOrder="0"/>
    </odxf>
    <ndxf>
      <alignment horizontal="left" readingOrder="0"/>
    </ndxf>
  </rcc>
  <rcc rId="3397" sId="1" numFmtId="4">
    <nc r="C323">
      <v>0</v>
    </nc>
  </rcc>
  <rcc rId="3398" sId="1" numFmtId="4">
    <nc r="D323">
      <v>0</v>
    </nc>
  </rcc>
  <rcc rId="3399" sId="1">
    <nc r="E323">
      <f>IFERROR(D323/C323*100,0)</f>
    </nc>
  </rcc>
  <rfmt sheetId="1" sqref="F323" start="0" length="0">
    <dxf>
      <numFmt numFmtId="4" formatCode="#,##0.00"/>
    </dxf>
  </rfmt>
  <rcc rId="3400" sId="1" odxf="1" dxf="1">
    <nc r="B324" t="inlineStr">
      <is>
        <t>бюджет автономного округа</t>
      </is>
    </nc>
    <odxf>
      <fill>
        <patternFill patternType="none">
          <bgColor indexed="65"/>
        </patternFill>
      </fill>
      <alignment horizontal="justify" vertical="center" readingOrder="0"/>
    </odxf>
    <ndxf>
      <fill>
        <patternFill patternType="solid">
          <bgColor theme="0"/>
        </patternFill>
      </fill>
      <alignment horizontal="general" vertical="top" readingOrder="0"/>
    </ndxf>
  </rcc>
  <rcc rId="3401" sId="1" odxf="1" dxf="1" numFmtId="4">
    <nc r="C324">
      <v>0</v>
    </nc>
    <odxf>
      <fill>
        <patternFill patternType="solid">
          <bgColor theme="0"/>
        </patternFill>
      </fill>
    </odxf>
    <ndxf>
      <fill>
        <patternFill patternType="none">
          <bgColor indexed="65"/>
        </patternFill>
      </fill>
    </ndxf>
  </rcc>
  <rcc rId="3402" sId="1" odxf="1" dxf="1" numFmtId="4">
    <nc r="D324">
      <v>0</v>
    </nc>
    <odxf>
      <fill>
        <patternFill patternType="solid">
          <bgColor theme="0"/>
        </patternFill>
      </fill>
    </odxf>
    <ndxf>
      <fill>
        <patternFill patternType="none">
          <bgColor indexed="65"/>
        </patternFill>
      </fill>
    </ndxf>
  </rcc>
  <rcc rId="3403" sId="1">
    <nc r="E324">
      <f>IFERROR(D324/C324*100,0)</f>
    </nc>
  </rcc>
  <rfmt sheetId="1" sqref="F324" start="0" length="0">
    <dxf/>
  </rfmt>
  <rfmt sheetId="1" sqref="G324" start="0" length="0">
    <dxf>
      <numFmt numFmtId="165" formatCode="#,##0.0"/>
    </dxf>
  </rfmt>
  <rcc rId="3404" sId="1" odxf="1" dxf="1">
    <nc r="B325" t="inlineStr">
      <is>
        <t>бюджет города Когалыма</t>
      </is>
    </nc>
    <odxf/>
    <ndxf/>
  </rcc>
  <rcc rId="3405" sId="1">
    <nc r="E325">
      <f>IFERROR(D325/C325*100,0)</f>
    </nc>
  </rcc>
  <rfmt sheetId="1" sqref="F325" start="0" length="0">
    <dxf/>
  </rfmt>
  <rfmt sheetId="1" sqref="G325" start="0" length="0">
    <dxf>
      <numFmt numFmtId="165" formatCode="#,##0.0"/>
    </dxf>
  </rfmt>
  <rcc rId="3406" sId="1">
    <nc r="B326" t="inlineStr">
      <is>
        <t>привлеченные средства</t>
      </is>
    </nc>
  </rcc>
  <rcc rId="3407" sId="1" numFmtId="4">
    <nc r="C326">
      <v>0</v>
    </nc>
  </rcc>
  <rcc rId="3408" sId="1" numFmtId="4">
    <nc r="D326">
      <v>0</v>
    </nc>
  </rcc>
  <rcc rId="3409" sId="1">
    <nc r="E326">
      <f>IFERROR(D326/C326*100,0)</f>
    </nc>
  </rcc>
  <rcc rId="3410" sId="1">
    <nc r="B322" t="inlineStr">
      <is>
        <t>2.4 Мониторинг экстремистских настроений в молодежной среде (I,1,3)</t>
      </is>
    </nc>
  </rcc>
  <rcc rId="3411" sId="1" numFmtId="4">
    <nc r="C325">
      <v>6.7</v>
    </nc>
  </rcc>
  <rcc rId="3412" sId="1" numFmtId="4">
    <nc r="D325">
      <v>6.7</v>
    </nc>
  </rcc>
  <rfmt sheetId="1" sqref="C312:E312" start="0" length="2147483647">
    <dxf>
      <font>
        <color auto="1"/>
      </font>
    </dxf>
  </rfmt>
  <rcc rId="3413" sId="1">
    <oc r="C305">
      <f>C306+#REF!</f>
    </oc>
    <nc r="C305">
      <f>C306</f>
    </nc>
  </rcc>
  <rcc rId="3414" sId="1">
    <oc r="D305">
      <f>D306+#REF!</f>
    </oc>
    <nc r="D305">
      <f>D306</f>
    </nc>
  </rcc>
  <rcc rId="3415" sId="1">
    <oc r="C328">
      <f>C307+#REF!+C313+C318</f>
    </oc>
    <nc r="C328">
      <f>C307+C313+C318+C323</f>
    </nc>
  </rcc>
  <rcc rId="3416" sId="1">
    <oc r="C329">
      <f>C308+#REF!+C314+C319</f>
    </oc>
    <nc r="C329">
      <f>C308+C314+C319+C324</f>
    </nc>
  </rcc>
  <rcc rId="3417" sId="1">
    <oc r="C330">
      <f>C309+#REF!+C315+C320</f>
    </oc>
    <nc r="C330">
      <f>C309+C315+C320+C325</f>
    </nc>
  </rcc>
  <rcc rId="3418" sId="1">
    <oc r="C331">
      <f>C310+#REF!+C316+C321</f>
    </oc>
    <nc r="C331">
      <f>C310+C326+C316+C321</f>
    </nc>
  </rcc>
  <rcc rId="3419" sId="1">
    <oc r="D328">
      <f>D307+#REF!+D313+D318</f>
    </oc>
    <nc r="D328">
      <f>D307+D313+D318+D323</f>
    </nc>
  </rcc>
  <rcc rId="3420" sId="1">
    <oc r="D329">
      <f>D308+#REF!+D314+D319</f>
    </oc>
    <nc r="D329">
      <f>D308+D314+D319+D324</f>
    </nc>
  </rcc>
  <rcc rId="3421" sId="1">
    <oc r="D330">
      <f>D309+#REF!+D315+D320</f>
    </oc>
    <nc r="D330">
      <f>D309+D315+D320+D325</f>
    </nc>
  </rcc>
  <rcc rId="3422" sId="1">
    <oc r="D331">
      <f>D310+#REF!+D316+D321</f>
    </oc>
    <nc r="D331">
      <f>D310+D326+D316+D321</f>
    </nc>
  </rcc>
  <rcc rId="3423" sId="1">
    <oc r="D327">
      <f>SUM(D328:D331)</f>
    </oc>
    <nc r="D327">
      <f>SUM(D328:D331)</f>
    </nc>
  </rcc>
  <rcc rId="3424" sId="1" numFmtId="4">
    <oc r="D308">
      <v>838.93</v>
    </oc>
    <nc r="D308">
      <v>0</v>
    </nc>
  </rcc>
  <rcc rId="3425" sId="1" numFmtId="4">
    <oc r="D320">
      <v>0</v>
    </oc>
    <nc r="D320">
      <v>28</v>
    </nc>
  </rcc>
  <rfmt sheetId="1" sqref="B305:E331" start="0" length="2147483647">
    <dxf>
      <font>
        <color auto="1"/>
      </font>
    </dxf>
  </rfmt>
  <rcc rId="3426" sId="1" odxf="1" dxf="1">
    <nc r="G305">
      <f>C305-D305</f>
    </nc>
    <odxf>
      <numFmt numFmtId="0" formatCode="General"/>
    </odxf>
    <ndxf>
      <numFmt numFmtId="165" formatCode="#,##0.0"/>
    </ndxf>
  </rcc>
  <rcc rId="3427" sId="1" odxf="1" dxf="1">
    <nc r="G306">
      <f>C306-D306</f>
    </nc>
    <odxf>
      <font>
        <b/>
        <sz val="13"/>
        <color rgb="FFFF0000"/>
      </font>
      <numFmt numFmtId="0" formatCode="General"/>
    </odxf>
    <ndxf>
      <font>
        <b val="0"/>
        <sz val="13"/>
        <color rgb="FFFF0000"/>
      </font>
      <numFmt numFmtId="165" formatCode="#,##0.0"/>
    </ndxf>
  </rcc>
  <rcc rId="3428" sId="1" odxf="1" dxf="1">
    <nc r="G307">
      <f>C307-D307</f>
    </nc>
    <odxf>
      <numFmt numFmtId="0" formatCode="General"/>
    </odxf>
    <ndxf>
      <numFmt numFmtId="165" formatCode="#,##0.0"/>
    </ndxf>
  </rcc>
  <rcc rId="3429" sId="1" odxf="1">
    <nc r="G308">
      <f>C308-D308</f>
    </nc>
    <odxf/>
  </rcc>
  <rcc rId="3430" sId="1" odxf="1">
    <nc r="G309">
      <f>C309-D309</f>
    </nc>
    <odxf/>
  </rcc>
  <rcc rId="3431" sId="1" odxf="1" dxf="1">
    <nc r="G310">
      <f>C310-D310</f>
    </nc>
    <odxf>
      <numFmt numFmtId="0" formatCode="General"/>
    </odxf>
    <ndxf>
      <numFmt numFmtId="165" formatCode="#,##0.0"/>
    </ndxf>
  </rcc>
  <rcc rId="3432" sId="1" odxf="1">
    <nc r="G311">
      <f>C311-D311</f>
    </nc>
    <odxf/>
  </rcc>
  <rcc rId="3433" sId="1" odxf="1" dxf="1">
    <nc r="G312">
      <f>C312-D312</f>
    </nc>
    <odxf>
      <font>
        <b/>
        <sz val="13"/>
        <color rgb="FFFF0000"/>
      </font>
    </odxf>
    <ndxf>
      <font>
        <b val="0"/>
        <sz val="13"/>
        <color rgb="FFFF0000"/>
      </font>
    </ndxf>
  </rcc>
  <rcc rId="3434" sId="1" odxf="1" dxf="1">
    <nc r="G313">
      <f>C313-D313</f>
    </nc>
    <odxf>
      <numFmt numFmtId="0" formatCode="General"/>
    </odxf>
    <ndxf>
      <numFmt numFmtId="165" formatCode="#,##0.0"/>
    </ndxf>
  </rcc>
  <rcc rId="3435" sId="1" odxf="1">
    <nc r="G314">
      <f>C314-D314</f>
    </nc>
    <odxf/>
  </rcc>
  <rcc rId="3436" sId="1" odxf="1">
    <nc r="G315">
      <f>C315-D315</f>
    </nc>
    <odxf/>
  </rcc>
  <rcc rId="3437" sId="1" odxf="1" dxf="1">
    <nc r="G316">
      <f>C316-D316</f>
    </nc>
    <odxf>
      <numFmt numFmtId="0" formatCode="General"/>
    </odxf>
    <ndxf>
      <numFmt numFmtId="165" formatCode="#,##0.0"/>
    </ndxf>
  </rcc>
  <rcc rId="3438" sId="1" odxf="1">
    <nc r="G317">
      <f>C317-D317</f>
    </nc>
    <odxf/>
  </rcc>
  <rcc rId="3439" sId="1" odxf="1" dxf="1">
    <nc r="G318">
      <f>C318-D318</f>
    </nc>
    <odxf>
      <numFmt numFmtId="0" formatCode="General"/>
    </odxf>
    <ndxf>
      <numFmt numFmtId="165" formatCode="#,##0.0"/>
    </ndxf>
  </rcc>
  <rcc rId="3440" sId="1" odxf="1">
    <nc r="G319">
      <f>C319-D319</f>
    </nc>
    <odxf/>
  </rcc>
  <rcc rId="3441" sId="1" odxf="1">
    <nc r="G320">
      <f>C320-D320</f>
    </nc>
    <odxf/>
  </rcc>
  <rcc rId="3442" sId="1" odxf="1" dxf="1">
    <nc r="G321">
      <f>C321-D321</f>
    </nc>
    <odxf>
      <numFmt numFmtId="0" formatCode="General"/>
    </odxf>
    <ndxf>
      <numFmt numFmtId="165" formatCode="#,##0.0"/>
    </ndxf>
  </rcc>
  <rcc rId="3443" sId="1" odxf="1">
    <nc r="G322">
      <f>C322-D322</f>
    </nc>
  </rcc>
  <rcc rId="3444" sId="1" odxf="1" dxf="1">
    <nc r="G323">
      <f>C323-D323</f>
    </nc>
    <ndxf>
      <numFmt numFmtId="165" formatCode="#,##0.0"/>
    </ndxf>
  </rcc>
  <rcc rId="3445" sId="1" odxf="1">
    <nc r="G324">
      <f>C324-D324</f>
    </nc>
  </rcc>
  <rcc rId="3446" sId="1" odxf="1">
    <nc r="G325">
      <f>C325-D325</f>
    </nc>
  </rcc>
  <rcc rId="3447" sId="1" odxf="1" dxf="1">
    <nc r="G326">
      <f>C326-D326</f>
    </nc>
    <ndxf>
      <numFmt numFmtId="165" formatCode="#,##0.0"/>
    </ndxf>
  </rcc>
  <rcc rId="3448" sId="1" odxf="1" dxf="1">
    <nc r="G327">
      <f>C327-D327</f>
    </nc>
    <odxf>
      <numFmt numFmtId="0" formatCode="General"/>
    </odxf>
    <ndxf>
      <numFmt numFmtId="165" formatCode="#,##0.0"/>
    </ndxf>
  </rcc>
  <rfmt sheetId="1" sqref="F312" start="0" length="2147483647">
    <dxf>
      <font>
        <color auto="1"/>
      </font>
    </dxf>
  </rfmt>
  <rfmt sheetId="1" sqref="E306">
    <dxf>
      <fill>
        <patternFill patternType="solid">
          <bgColor rgb="FFFFFF00"/>
        </patternFill>
      </fill>
    </dxf>
  </rfmt>
  <rfmt sheetId="1" sqref="E306">
    <dxf>
      <fill>
        <patternFill>
          <bgColor theme="6" tint="0.79998168889431442"/>
        </patternFill>
      </fill>
    </dxf>
  </rfmt>
  <rfmt sheetId="1" sqref="E306">
    <dxf>
      <fill>
        <patternFill>
          <bgColor theme="6" tint="0.59999389629810485"/>
        </patternFill>
      </fill>
    </dxf>
  </rfmt>
  <rfmt sheetId="1" sqref="E312">
    <dxf>
      <fill>
        <patternFill patternType="solid">
          <bgColor theme="6" tint="0.59999389629810485"/>
        </patternFill>
      </fill>
    </dxf>
  </rfmt>
  <rfmt sheetId="1" sqref="E322">
    <dxf>
      <fill>
        <patternFill patternType="solid">
          <bgColor theme="6" tint="0.59999389629810485"/>
        </patternFill>
      </fill>
    </dxf>
  </rfmt>
  <rfmt sheetId="1" sqref="F317" start="0" length="2147483647">
    <dxf>
      <font>
        <color auto="1"/>
      </font>
    </dxf>
  </rfmt>
  <rcc rId="3449" sId="1">
    <oc r="F317" t="inlineStr">
      <is>
        <t xml:space="preserve">В МАДОУ «Буратино» трудоустроен 1 гражданин с инвалидностью в должности швея, для которого оснащено 1 рабочее место.   </t>
      </is>
    </oc>
    <nc r="F317" t="inlineStr">
      <is>
        <t>Заключены договоры на: 
приобретение канц.товаров, приобретение расх. материалов к оргтехнике, приобретение наградной атрибутики,  прочих матер-ых запасов однок-го применения (ежедневник,брелок и т.д.).
Оплата по фактически предоставленным документам.</t>
      </is>
    </nc>
  </rcc>
  <rfmt sheetId="1" sqref="B304:F304" start="0" length="2147483647">
    <dxf>
      <font>
        <color auto="1"/>
      </font>
    </dxf>
  </rfmt>
  <rcc rId="3450" sId="1">
    <oc r="F306" t="inlineStr">
      <is>
        <t xml:space="preserve">МКУ "УОДОМС":                                                                                                             
Остаток доведённых денежных средств в сумме 0,36 тыс. руб.:
1) по бюджету г.Когалыма - 0,24 тыс. руб., начисления на оплату труда.
2) по бюджету автономного округа - 0,12 тыс. руб. начисления на оплату труда. Работники находились на больничном листе по временной нетрудоспособности (более трёх дней). 
МБУ "КСАТ":                                                                                                                     
Остаток доведённых денежных средств в сумме 55,77 тыс. руб.:
1) по бюджету г.Когалыма - 55,72 тыс. руб., - оплата труда гражданского персонала и начисления на них.(согласно фактическому количеству отработанных часов в месяц).
2) по бюджету автономного округа - 0,05 тыс. руб. оплата труда гражданского персонала и начисления на них.(согласно фактическому количеству отработанных часов в месяц). </t>
      </is>
    </oc>
    <nc r="F306" t="inlineStr">
      <is>
        <t>Проведение концертных программ в рамках праздничных мероприятий, участие образовательных организаций  в фестивалях, митингах, конкурсах, форумах, акциях и т.п. Проведение этнокультурных мероприятий.Создействие в создании и функционировании деятельности Дома дружбы народов города Когалыма.
Интерактивные лекции, фестивали, акции.</t>
      </is>
    </nc>
  </rcc>
  <rfmt sheetId="1" sqref="F306" start="0" length="2147483647">
    <dxf>
      <font>
        <color auto="1"/>
      </font>
    </dxf>
  </rfmt>
  <rcc rId="3451" sId="1">
    <oc r="F312" t="inlineStr">
      <is>
        <t>Остаток доведённых денежных средств (бюджет автономного округа)  в сумме 158,9 тыс. рублей возник в связи с экономией по санаторно-курортному лечению, а также в связи с тем, что кассовые расходы на связь, коммунальные  услуги и услуги по техническому обслуживанию оргтехники производились по фактически выставленным  поставщиками счетам. Специалистами отдела по труду и занятости: рассмотрено 259 устных и 3 письменных обращения,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F312" t="inlineStr">
      <is>
        <t>Проведение культурно-просветительских и воспитательных мероприятий с участием представителей общественных и религиозных организаций, деятелей культуры и искусства, направленных на профилактику экстремизма в молодежной среде.
Проведение в образовательных организациях занятий по воспитанию патриотизма и т.п. 
Семинары, курсы повышения квалификации.</t>
      </is>
    </nc>
  </rcc>
  <rcv guid="{E804F883-CA9D-4450-B2B1-A56C9C315ECD}" action="delete"/>
  <rdn rId="0" localSheetId="1" customView="1" name="Z_E804F883_CA9D_4450_B2B1_A56C9C315ECD_.wvu.PrintArea" hidden="1" oldHidden="1">
    <formula>'Приложение 1'!$B$1:$F$856</formula>
    <oldFormula>'Приложение 1'!$B$1:$F$856</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1'!$452:$457</formula>
    <oldFormula>'Приложение 1'!$452:$457</oldFormula>
  </rdn>
  <rdn rId="0" localSheetId="1" customView="1" name="Z_E804F883_CA9D_4450_B2B1_A56C9C315ECD_.wvu.FilterData" hidden="1" oldHidden="1">
    <formula>'Приложение 1'!$A$6:$F$861</formula>
    <oldFormula>'Приложение 1'!$A$6:$F$861</oldFormula>
  </rdn>
  <rcv guid="{E804F883-CA9D-4450-B2B1-A56C9C315ECD}"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6" sId="1">
    <nc r="F322" t="inlineStr">
      <is>
        <t>Анкетирвоание, изучение и анализ информации, размещаемой на Интернет - сайтах, в социальных сетях.
Семинары, курсы повышения квалификации. 
Распространение методических рекомендаций в сфере профилактики эстремизма и терроризма.</t>
      </is>
    </nc>
  </rcc>
  <rfmt sheetId="1" sqref="F322" start="0" length="2147483647">
    <dxf>
      <font>
        <color auto="1"/>
      </font>
    </dxf>
  </rfmt>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457" sId="1" ref="A332:XFD332" action="deleteRow">
    <undo index="0" exp="area" ref3D="1" dr="$A$452:$XFD$457" dn="Z_E804F883_CA9D_4450_B2B1_A56C9C315ECD_.wvu.Rows" sId="1"/>
    <undo index="8" exp="area" ref3D="1" dr="$A$848:$XFD$848" dn="Z_161695C3_1CE5_4E5C_AD86_E27CE310F608_.wvu.Rows" sId="1"/>
    <undo index="2" exp="area" ref3D="1" dr="$A$658:$XFD$658" dn="Z_161695C3_1CE5_4E5C_AD86_E27CE310F608_.wvu.Rows" sId="1"/>
    <undo index="1" exp="area" ref3D="1" dr="$A$654:$XFD$654" dn="Z_161695C3_1CE5_4E5C_AD86_E27CE310F608_.wvu.Rows" sId="1"/>
    <undo index="14" exp="area" ref3D="1" dr="$A$848:$XFD$848" dn="Z_10610988_B7D0_46D7_B8FD_DA5F72A4893C_.wvu.Rows" sId="1"/>
    <undo index="8" exp="area" ref3D="1" dr="$A$658:$XFD$658" dn="Z_10610988_B7D0_46D7_B8FD_DA5F72A4893C_.wvu.Rows" sId="1"/>
    <undo index="6" exp="area" ref3D="1" dr="$A$654:$XFD$654"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8. Муниципальная программа «Социальное и демографическое развитие города Когалыма»</t>
        </is>
      </nc>
      <ndxf>
        <font>
          <b/>
          <sz val="13"/>
          <color rgb="FFFF0000"/>
          <name val="Times New Roman"/>
          <scheme val="none"/>
        </font>
        <numFmt numFmtId="30" formatCode="@"/>
        <fill>
          <patternFill patternType="solid">
            <bgColor theme="9"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C332" start="0" length="0">
      <dxf>
        <font>
          <b/>
          <sz val="13"/>
          <color rgb="FFFF0000"/>
          <name val="Times New Roman"/>
          <scheme val="none"/>
        </font>
        <numFmt numFmtId="30" formatCode="@"/>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332" start="0" length="0">
      <dxf>
        <font>
          <b/>
          <sz val="13"/>
          <color rgb="FFFF0000"/>
          <name val="Times New Roman"/>
          <scheme val="none"/>
        </font>
        <numFmt numFmtId="30" formatCode="@"/>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332" start="0" length="0">
      <dxf>
        <font>
          <b/>
          <sz val="13"/>
          <color rgb="FFFF0000"/>
          <name val="Times New Roman"/>
          <scheme val="none"/>
        </font>
        <numFmt numFmtId="30" formatCode="@"/>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332" start="0" length="0">
      <dxf>
        <font>
          <b/>
          <sz val="13"/>
          <color rgb="FFFF0000"/>
          <name val="Times New Roman"/>
          <scheme val="none"/>
        </font>
        <numFmt numFmtId="30" formatCode="@"/>
        <fill>
          <patternFill patternType="solid">
            <bgColor theme="9" tint="0.59999389629810485"/>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332" start="0" length="0">
      <dxf>
        <font>
          <sz val="13"/>
          <color rgb="FFFF0000"/>
        </font>
      </dxf>
    </rfmt>
    <rfmt sheetId="1" sqref="H332" start="0" length="0">
      <dxf>
        <font>
          <sz val="13"/>
          <color rgb="FFFF0000"/>
        </font>
      </dxf>
    </rfmt>
  </rrc>
  <rrc rId="3458" sId="1" ref="A332:XFD332" action="deleteRow">
    <undo index="0" exp="area" ref3D="1" dr="$A$451:$XFD$456" dn="Z_E804F883_CA9D_4450_B2B1_A56C9C315ECD_.wvu.Rows" sId="1"/>
    <undo index="8" exp="area" ref3D="1" dr="$A$847:$XFD$847" dn="Z_161695C3_1CE5_4E5C_AD86_E27CE310F608_.wvu.Rows" sId="1"/>
    <undo index="2" exp="area" ref3D="1" dr="$A$657:$XFD$657" dn="Z_161695C3_1CE5_4E5C_AD86_E27CE310F608_.wvu.Rows" sId="1"/>
    <undo index="1" exp="area" ref3D="1" dr="$A$653:$XFD$653" dn="Z_161695C3_1CE5_4E5C_AD86_E27CE310F608_.wvu.Rows" sId="1"/>
    <undo index="14" exp="area" ref3D="1" dr="$A$847:$XFD$847" dn="Z_10610988_B7D0_46D7_B8FD_DA5F72A4893C_.wvu.Rows" sId="1"/>
    <undo index="8" exp="area" ref3D="1" dr="$A$657:$XFD$657" dn="Z_10610988_B7D0_46D7_B8FD_DA5F72A4893C_.wvu.Rows" sId="1"/>
    <undo index="6" exp="area" ref3D="1" dr="$A$653:$XFD$653"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Подпрограмма 1. "Поддержка семьи, материнства и детства"</t>
        </is>
      </nc>
      <ndxf>
        <font>
          <b/>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C333+C338+C348+C353+C343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D333+D338+D348+D353+D343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b/>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165" formatCode="#,##0.0"/>
        <alignment horizontal="justify" vertical="center" readingOrder="0"/>
        <border outline="0">
          <left style="thin">
            <color indexed="64"/>
          </left>
          <right style="thin">
            <color indexed="64"/>
          </right>
          <top style="thin">
            <color indexed="64"/>
          </top>
          <bottom style="thin">
            <color indexed="64"/>
          </bottom>
        </border>
      </dxf>
    </rfmt>
    <rfmt sheetId="1" sqref="G332" start="0" length="0">
      <dxf>
        <font>
          <sz val="13"/>
          <color rgb="FFFF0000"/>
        </font>
        <numFmt numFmtId="2" formatCode="0.00"/>
      </dxf>
    </rfmt>
    <rfmt sheetId="1" sqref="H332" start="0" length="0">
      <dxf>
        <font>
          <sz val="13"/>
          <color rgb="FFFF0000"/>
        </font>
      </dxf>
    </rfmt>
  </rrc>
  <rrc rId="3459" sId="1" ref="A332:XFD332" action="deleteRow">
    <undo index="0" exp="area" ref3D="1" dr="$A$450:$XFD$455" dn="Z_E804F883_CA9D_4450_B2B1_A56C9C315ECD_.wvu.Rows" sId="1"/>
    <undo index="8" exp="area" ref3D="1" dr="$A$846:$XFD$846" dn="Z_161695C3_1CE5_4E5C_AD86_E27CE310F608_.wvu.Rows" sId="1"/>
    <undo index="2" exp="area" ref3D="1" dr="$A$656:$XFD$656" dn="Z_161695C3_1CE5_4E5C_AD86_E27CE310F608_.wvu.Rows" sId="1"/>
    <undo index="1" exp="area" ref3D="1" dr="$A$652:$XFD$652" dn="Z_161695C3_1CE5_4E5C_AD86_E27CE310F608_.wvu.Rows" sId="1"/>
    <undo index="14" exp="area" ref3D="1" dr="$A$846:$XFD$846" dn="Z_10610988_B7D0_46D7_B8FD_DA5F72A4893C_.wvu.Rows" sId="1"/>
    <undo index="8" exp="area" ref3D="1" dr="$A$656:$XFD$656" dn="Z_10610988_B7D0_46D7_B8FD_DA5F72A4893C_.wvu.Rows" sId="1"/>
    <undo index="6" exp="area" ref3D="1" dr="$A$652:$XFD$652" dn="Z_10610988_B7D0_46D7_B8FD_DA5F72A4893C_.wvu.Rows" sId="1"/>
    <rfmt sheetId="1" xfDxf="1" sqref="A332:XFD332" start="0" length="0">
      <dxf>
        <font>
          <b/>
          <color rgb="FFFF0000"/>
        </font>
      </dxf>
    </rfmt>
    <rcc rId="0" sId="1" dxf="1">
      <nc r="A332">
        <v>52</v>
      </nc>
      <ndxf>
        <font>
          <sz val="16"/>
          <color rgb="FFFF0000"/>
        </font>
        <alignment vertical="center" readingOrder="0"/>
      </ndxf>
    </rcc>
    <rcc rId="0" sId="1" dxf="1">
      <nc r="B332" t="inlineStr">
        <is>
          <t>1.1.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 xml:space="preserve">На 31.12.2022 года 46 приёмных родителей являются получателями вознаграждения за воспитание 68 приёмных детей.  Субвенция на вознаграждение освоена в полном объеме.                                                                                                                                                                                          Справочно: размер вознаграждения составляет 13 673 руб.;  16 817 руб. - при воспитании ребёнка, не достигшего возраста 3 лет; 18 457 руб. - при воспитании ребёнка-инвалида, ребёнка, состоящего на диспансерном учете в связи с имеющимся хроническим заболеванием, или ребенка с ограниченными возможностями здоровья; 17 773 руб. - при воспитании ребенка старше 12 лет.                                                                                                                                                                                </t>
        </is>
      </nc>
      <ndxf>
        <font>
          <b val="0"/>
          <sz val="13"/>
          <color rgb="FFFF0000"/>
          <name val="Times New Roman"/>
          <scheme val="none"/>
        </font>
        <numFmt numFmtId="165" formatCode="#,##0.0"/>
        <alignment horizontal="left"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60" sId="1" ref="A332:XFD332" action="deleteRow">
    <undo index="54" exp="ref" dr="D332" r="D850" sId="1"/>
    <undo index="54" exp="ref" dr="C332" r="C850" sId="1"/>
    <undo index="0" exp="ref" v="1" dr="D332" r="D368" sId="1"/>
    <undo index="0" exp="ref" v="1" dr="C332" r="C368" sId="1"/>
    <undo index="0" exp="area" ref3D="1" dr="$A$449:$XFD$454" dn="Z_E804F883_CA9D_4450_B2B1_A56C9C315ECD_.wvu.Rows" sId="1"/>
    <undo index="8" exp="area" ref3D="1" dr="$A$845:$XFD$845" dn="Z_161695C3_1CE5_4E5C_AD86_E27CE310F608_.wvu.Rows" sId="1"/>
    <undo index="2" exp="area" ref3D="1" dr="$A$655:$XFD$655" dn="Z_161695C3_1CE5_4E5C_AD86_E27CE310F608_.wvu.Rows" sId="1"/>
    <undo index="1" exp="area" ref3D="1" dr="$A$651:$XFD$651" dn="Z_161695C3_1CE5_4E5C_AD86_E27CE310F608_.wvu.Rows" sId="1"/>
    <undo index="14" exp="area" ref3D="1" dr="$A$845:$XFD$845" dn="Z_10610988_B7D0_46D7_B8FD_DA5F72A4893C_.wvu.Rows" sId="1"/>
    <undo index="8" exp="area" ref3D="1" dr="$A$655:$XFD$655" dn="Z_10610988_B7D0_46D7_B8FD_DA5F72A4893C_.wvu.Rows" sId="1"/>
    <undo index="6" exp="area" ref3D="1" dr="$A$651:$XFD$651"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1" sId="1" ref="A332:XFD332" action="deleteRow">
    <undo index="54" exp="ref" dr="D332" r="D850" sId="1"/>
    <undo index="54" exp="ref" dr="C332" r="C850" sId="1"/>
    <undo index="0" exp="ref" v="1" dr="D332" r="D368" sId="1"/>
    <undo index="0" exp="ref" v="1" dr="C332" r="C368" sId="1"/>
    <undo index="0" exp="area" ref3D="1" dr="$A$448:$XFD$453" dn="Z_E804F883_CA9D_4450_B2B1_A56C9C315ECD_.wvu.Rows" sId="1"/>
    <undo index="8" exp="area" ref3D="1" dr="$A$844:$XFD$844" dn="Z_161695C3_1CE5_4E5C_AD86_E27CE310F608_.wvu.Rows" sId="1"/>
    <undo index="2" exp="area" ref3D="1" dr="$A$654:$XFD$654" dn="Z_161695C3_1CE5_4E5C_AD86_E27CE310F608_.wvu.Rows" sId="1"/>
    <undo index="1" exp="area" ref3D="1" dr="$A$650:$XFD$650" dn="Z_161695C3_1CE5_4E5C_AD86_E27CE310F608_.wvu.Rows" sId="1"/>
    <undo index="14" exp="area" ref3D="1" dr="$A$844:$XFD$844" dn="Z_10610988_B7D0_46D7_B8FD_DA5F72A4893C_.wvu.Rows" sId="1"/>
    <undo index="8" exp="area" ref3D="1" dr="$A$654:$XFD$654" dn="Z_10610988_B7D0_46D7_B8FD_DA5F72A4893C_.wvu.Rows" sId="1"/>
    <undo index="6" exp="area" ref3D="1" dr="$A$650:$XFD$650"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26814.1</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26814.13</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2" sId="1" ref="A332:XFD332" action="deleteRow">
    <undo index="54" exp="ref" dr="D332" r="D850" sId="1"/>
    <undo index="54" exp="ref" dr="C332" r="C850" sId="1"/>
    <undo index="0" exp="ref" v="1" dr="D332" r="D368" sId="1"/>
    <undo index="0" exp="ref" v="1" dr="C332" r="C368" sId="1"/>
    <undo index="0" exp="area" ref3D="1" dr="$A$447:$XFD$452" dn="Z_E804F883_CA9D_4450_B2B1_A56C9C315ECD_.wvu.Rows" sId="1"/>
    <undo index="8" exp="area" ref3D="1" dr="$A$843:$XFD$843" dn="Z_161695C3_1CE5_4E5C_AD86_E27CE310F608_.wvu.Rows" sId="1"/>
    <undo index="2" exp="area" ref3D="1" dr="$A$653:$XFD$653" dn="Z_161695C3_1CE5_4E5C_AD86_E27CE310F608_.wvu.Rows" sId="1"/>
    <undo index="1" exp="area" ref3D="1" dr="$A$649:$XFD$649" dn="Z_161695C3_1CE5_4E5C_AD86_E27CE310F608_.wvu.Rows" sId="1"/>
    <undo index="14" exp="area" ref3D="1" dr="$A$843:$XFD$843" dn="Z_10610988_B7D0_46D7_B8FD_DA5F72A4893C_.wvu.Rows" sId="1"/>
    <undo index="8" exp="area" ref3D="1" dr="$A$653:$XFD$653" dn="Z_10610988_B7D0_46D7_B8FD_DA5F72A4893C_.wvu.Rows" sId="1"/>
    <undo index="6" exp="area" ref3D="1" dr="$A$649:$XFD$649"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numFmt numFmtId="165" formatCode="#,##0.0"/>
      </dxf>
    </rfmt>
    <rfmt sheetId="1" sqref="H332" start="0" length="0">
      <dxf>
        <font>
          <sz val="13"/>
          <color rgb="FFFF0000"/>
        </font>
      </dxf>
    </rfmt>
  </rrc>
  <rrc rId="3463" sId="1" ref="A332:XFD332" action="deleteRow">
    <undo index="54" exp="ref" dr="D332" r="D850" sId="1"/>
    <undo index="54" exp="ref" dr="C332" r="C850" sId="1"/>
    <undo index="0" exp="ref" v="1" dr="D332" r="D368" sId="1"/>
    <undo index="0" exp="ref" v="1" dr="C332" r="C368" sId="1"/>
    <undo index="0" exp="area" ref3D="1" dr="$A$446:$XFD$451" dn="Z_E804F883_CA9D_4450_B2B1_A56C9C315ECD_.wvu.Rows" sId="1"/>
    <undo index="8" exp="area" ref3D="1" dr="$A$842:$XFD$842" dn="Z_161695C3_1CE5_4E5C_AD86_E27CE310F608_.wvu.Rows" sId="1"/>
    <undo index="2" exp="area" ref3D="1" dr="$A$652:$XFD$652" dn="Z_161695C3_1CE5_4E5C_AD86_E27CE310F608_.wvu.Rows" sId="1"/>
    <undo index="1" exp="area" ref3D="1" dr="$A$648:$XFD$648" dn="Z_161695C3_1CE5_4E5C_AD86_E27CE310F608_.wvu.Rows" sId="1"/>
    <undo index="14" exp="area" ref3D="1" dr="$A$842:$XFD$842" dn="Z_10610988_B7D0_46D7_B8FD_DA5F72A4893C_.wvu.Rows" sId="1"/>
    <undo index="8" exp="area" ref3D="1" dr="$A$652:$XFD$652" dn="Z_10610988_B7D0_46D7_B8FD_DA5F72A4893C_.wvu.Rows" sId="1"/>
    <undo index="6" exp="area" ref3D="1" dr="$A$648:$XFD$648"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4" sId="1" ref="A332:XFD332" action="deleteRow">
    <undo index="0" exp="area" ref3D="1" dr="$A$445:$XFD$450" dn="Z_E804F883_CA9D_4450_B2B1_A56C9C315ECD_.wvu.Rows" sId="1"/>
    <undo index="8" exp="area" ref3D="1" dr="$A$841:$XFD$841" dn="Z_161695C3_1CE5_4E5C_AD86_E27CE310F608_.wvu.Rows" sId="1"/>
    <undo index="2" exp="area" ref3D="1" dr="$A$651:$XFD$651" dn="Z_161695C3_1CE5_4E5C_AD86_E27CE310F608_.wvu.Rows" sId="1"/>
    <undo index="1" exp="area" ref3D="1" dr="$A$647:$XFD$647" dn="Z_161695C3_1CE5_4E5C_AD86_E27CE310F608_.wvu.Rows" sId="1"/>
    <undo index="14" exp="area" ref3D="1" dr="$A$841:$XFD$841" dn="Z_10610988_B7D0_46D7_B8FD_DA5F72A4893C_.wvu.Rows" sId="1"/>
    <undo index="8" exp="area" ref3D="1" dr="$A$651:$XFD$651" dn="Z_10610988_B7D0_46D7_B8FD_DA5F72A4893C_.wvu.Rows" sId="1"/>
    <undo index="6" exp="area" ref3D="1" dr="$A$647:$XFD$647" dn="Z_10610988_B7D0_46D7_B8FD_DA5F72A4893C_.wvu.Rows" sId="1"/>
    <rfmt sheetId="1" xfDxf="1" sqref="A332:XFD332" start="0" length="0">
      <dxf>
        <font>
          <b/>
          <color rgb="FFFF0000"/>
        </font>
      </dxf>
    </rfmt>
    <rcc rId="0" sId="1" dxf="1">
      <nc r="A332">
        <v>53</v>
      </nc>
      <ndxf>
        <font>
          <sz val="16"/>
          <color rgb="FFFF0000"/>
        </font>
        <alignment vertical="center" readingOrder="0"/>
      </ndxf>
    </rcc>
    <rcc rId="0" sId="1" dxf="1">
      <nc r="B332" t="inlineStr">
        <is>
          <t>1.2. Исполнение Администрацией города Когалыма отдельных государственных полномочий по осуществлению деятельности по опеке и попечительству, включая поддержку негосударственных организаций, в том числе СОНКО в сфере опеки и попечительства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b val="0"/>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 xml:space="preserve">На 31.12.2022 года неисполнение по заработной плате и начислениям на оплату труда сложилось по фактически отработанному времени, в результате наличия листов нетрудоспособности, по прочим выплатам персоналу (гарантии) сложилось в связи с тем, что муниципальные служащие за текущий период не воспользовались правом на оплату лечебного проезда и частичную компенсацию стоимости оздоровительных и санаторно-курортных путевок.
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передано на исполнение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В 2022 году произведена оплата за обучение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формах, в количестве  25 человек. Справочно: стоимость 1 сертификата на оплату услуг по подготовке кандидата, удостоверяющего право его владельца на однократную оплату комплекса услуг, составляет 31 130 рублей 66 копеек. </t>
        </is>
      </nc>
      <ndxf>
        <font>
          <b val="0"/>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65" sId="1" ref="A332:XFD332" action="deleteRow">
    <undo index="55" exp="ref" dr="D332" r="D845" sId="1"/>
    <undo index="55" exp="ref" dr="C332" r="C845" sId="1"/>
    <undo index="1" exp="ref" v="1" dr="D332" r="D363" sId="1"/>
    <undo index="1" exp="ref" v="1" dr="C332" r="C363" sId="1"/>
    <undo index="0" exp="area" ref3D="1" dr="$A$444:$XFD$449" dn="Z_E804F883_CA9D_4450_B2B1_A56C9C315ECD_.wvu.Rows" sId="1"/>
    <undo index="8" exp="area" ref3D="1" dr="$A$840:$XFD$840" dn="Z_161695C3_1CE5_4E5C_AD86_E27CE310F608_.wvu.Rows" sId="1"/>
    <undo index="2" exp="area" ref3D="1" dr="$A$650:$XFD$650" dn="Z_161695C3_1CE5_4E5C_AD86_E27CE310F608_.wvu.Rows" sId="1"/>
    <undo index="1" exp="area" ref3D="1" dr="$A$646:$XFD$646" dn="Z_161695C3_1CE5_4E5C_AD86_E27CE310F608_.wvu.Rows" sId="1"/>
    <undo index="14" exp="area" ref3D="1" dr="$A$840:$XFD$840" dn="Z_10610988_B7D0_46D7_B8FD_DA5F72A4893C_.wvu.Rows" sId="1"/>
    <undo index="8" exp="area" ref3D="1" dr="$A$650:$XFD$650" dn="Z_10610988_B7D0_46D7_B8FD_DA5F72A4893C_.wvu.Rows" sId="1"/>
    <undo index="6" exp="area" ref3D="1" dr="$A$646:$XFD$646"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6" sId="1" ref="A332:XFD332" action="deleteRow">
    <undo index="55" exp="ref" dr="D332" r="D845" sId="1"/>
    <undo index="55" exp="ref" dr="C332" r="C845" sId="1"/>
    <undo index="1" exp="ref" v="1" dr="D332" r="D363" sId="1"/>
    <undo index="1" exp="ref" v="1" dr="C332" r="C363" sId="1"/>
    <undo index="0" exp="area" ref3D="1" dr="$A$443:$XFD$448" dn="Z_E804F883_CA9D_4450_B2B1_A56C9C315ECD_.wvu.Rows" sId="1"/>
    <undo index="8" exp="area" ref3D="1" dr="$A$839:$XFD$839" dn="Z_161695C3_1CE5_4E5C_AD86_E27CE310F608_.wvu.Rows" sId="1"/>
    <undo index="2" exp="area" ref3D="1" dr="$A$649:$XFD$649" dn="Z_161695C3_1CE5_4E5C_AD86_E27CE310F608_.wvu.Rows" sId="1"/>
    <undo index="1" exp="area" ref3D="1" dr="$A$645:$XFD$645" dn="Z_161695C3_1CE5_4E5C_AD86_E27CE310F608_.wvu.Rows" sId="1"/>
    <undo index="14" exp="area" ref3D="1" dr="$A$839:$XFD$839" dn="Z_10610988_B7D0_46D7_B8FD_DA5F72A4893C_.wvu.Rows" sId="1"/>
    <undo index="8" exp="area" ref3D="1" dr="$A$649:$XFD$649" dn="Z_10610988_B7D0_46D7_B8FD_DA5F72A4893C_.wvu.Rows" sId="1"/>
    <undo index="6" exp="area" ref3D="1" dr="$A$645:$XFD$645" dn="Z_10610988_B7D0_46D7_B8FD_DA5F72A4893C_.wvu.Rows" sId="1"/>
    <rfmt sheetId="1" xfDxf="1" sqref="A332:XFD332" start="0" length="0">
      <dxf>
        <font>
          <color rgb="FFFF0000"/>
        </font>
      </dxf>
    </rfmt>
    <rfmt sheetId="1" sqref="A332" start="0" length="0">
      <dxf>
        <font>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20950.964</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20875.45</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7" sId="1" ref="A332:XFD332" action="deleteRow">
    <undo index="55" exp="ref" dr="D332" r="D845" sId="1"/>
    <undo index="55" exp="ref" dr="C332" r="C845" sId="1"/>
    <undo index="1" exp="ref" v="1" dr="D332" r="D363" sId="1"/>
    <undo index="1" exp="ref" v="1" dr="C332" r="C363" sId="1"/>
    <undo index="0" exp="area" ref3D="1" dr="$A$442:$XFD$447" dn="Z_E804F883_CA9D_4450_B2B1_A56C9C315ECD_.wvu.Rows" sId="1"/>
    <undo index="8" exp="area" ref3D="1" dr="$A$838:$XFD$838" dn="Z_161695C3_1CE5_4E5C_AD86_E27CE310F608_.wvu.Rows" sId="1"/>
    <undo index="2" exp="area" ref3D="1" dr="$A$648:$XFD$648" dn="Z_161695C3_1CE5_4E5C_AD86_E27CE310F608_.wvu.Rows" sId="1"/>
    <undo index="1" exp="area" ref3D="1" dr="$A$644:$XFD$644" dn="Z_161695C3_1CE5_4E5C_AD86_E27CE310F608_.wvu.Rows" sId="1"/>
    <undo index="14" exp="area" ref3D="1" dr="$A$838:$XFD$838" dn="Z_10610988_B7D0_46D7_B8FD_DA5F72A4893C_.wvu.Rows" sId="1"/>
    <undo index="8" exp="area" ref3D="1" dr="$A$648:$XFD$648" dn="Z_10610988_B7D0_46D7_B8FD_DA5F72A4893C_.wvu.Rows" sId="1"/>
    <undo index="6" exp="area" ref3D="1" dr="$A$644:$XFD$644"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140.17869999999999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140.17869999999999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8" sId="1" ref="A332:XFD332" action="deleteRow">
    <undo index="55" exp="ref" dr="D332" r="D845" sId="1"/>
    <undo index="55" exp="ref" dr="C332" r="C845" sId="1"/>
    <undo index="1" exp="ref" v="1" dr="D332" r="D363" sId="1"/>
    <undo index="1" exp="ref" v="1" dr="C332" r="C363" sId="1"/>
    <undo index="0" exp="area" ref3D="1" dr="$A$441:$XFD$446" dn="Z_E804F883_CA9D_4450_B2B1_A56C9C315ECD_.wvu.Rows" sId="1"/>
    <undo index="8" exp="area" ref3D="1" dr="$A$837:$XFD$837" dn="Z_161695C3_1CE5_4E5C_AD86_E27CE310F608_.wvu.Rows" sId="1"/>
    <undo index="2" exp="area" ref3D="1" dr="$A$647:$XFD$647" dn="Z_161695C3_1CE5_4E5C_AD86_E27CE310F608_.wvu.Rows" sId="1"/>
    <undo index="1" exp="area" ref3D="1" dr="$A$643:$XFD$643" dn="Z_161695C3_1CE5_4E5C_AD86_E27CE310F608_.wvu.Rows" sId="1"/>
    <undo index="14" exp="area" ref3D="1" dr="$A$837:$XFD$837" dn="Z_10610988_B7D0_46D7_B8FD_DA5F72A4893C_.wvu.Rows" sId="1"/>
    <undo index="8" exp="area" ref3D="1" dr="$A$647:$XFD$647" dn="Z_10610988_B7D0_46D7_B8FD_DA5F72A4893C_.wvu.Rows" sId="1"/>
    <undo index="6" exp="area" ref3D="1" dr="$A$643:$XFD$643"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69" sId="1" ref="A332:XFD332" action="deleteRow">
    <undo index="0" exp="area" ref3D="1" dr="$A$440:$XFD$445" dn="Z_E804F883_CA9D_4450_B2B1_A56C9C315ECD_.wvu.Rows" sId="1"/>
    <undo index="8" exp="area" ref3D="1" dr="$A$836:$XFD$836" dn="Z_161695C3_1CE5_4E5C_AD86_E27CE310F608_.wvu.Rows" sId="1"/>
    <undo index="2" exp="area" ref3D="1" dr="$A$646:$XFD$646" dn="Z_161695C3_1CE5_4E5C_AD86_E27CE310F608_.wvu.Rows" sId="1"/>
    <undo index="1" exp="area" ref3D="1" dr="$A$642:$XFD$642" dn="Z_161695C3_1CE5_4E5C_AD86_E27CE310F608_.wvu.Rows" sId="1"/>
    <undo index="14" exp="area" ref3D="1" dr="$A$836:$XFD$836" dn="Z_10610988_B7D0_46D7_B8FD_DA5F72A4893C_.wvu.Rows" sId="1"/>
    <undo index="8" exp="area" ref3D="1" dr="$A$646:$XFD$646" dn="Z_10610988_B7D0_46D7_B8FD_DA5F72A4893C_.wvu.Rows" sId="1"/>
    <undo index="6" exp="area" ref3D="1" dr="$A$642:$XFD$642" dn="Z_10610988_B7D0_46D7_B8FD_DA5F72A4893C_.wvu.Rows" sId="1"/>
    <rfmt sheetId="1" xfDxf="1" sqref="A332:XFD332" start="0" length="0">
      <dxf>
        <font>
          <b/>
          <color rgb="FFFF0000"/>
        </font>
      </dxf>
    </rfmt>
    <rcc rId="0" sId="1" dxf="1">
      <nc r="A332">
        <v>54</v>
      </nc>
      <ndxf>
        <font>
          <sz val="16"/>
          <color rgb="FFFF0000"/>
        </font>
        <alignment vertical="center" readingOrder="0"/>
      </ndxf>
    </rcc>
    <rcc rId="0" sId="1" dxf="1">
      <nc r="B332" t="inlineStr">
        <is>
          <t>1.3. Организация отдыха и оздоровления детей-сирот и детей, оставшихся без попечения родителей</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Заключены два контракта по результатам конкурса с ограниченным участием на выезды детей. Фактически были оказаны услуги в количестве 12 единиц.</t>
        </is>
      </nc>
      <ndxf>
        <font>
          <b val="0"/>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70" sId="1" ref="A332:XFD332" action="deleteRow">
    <undo index="56" exp="ref" dr="D332" r="D840" sId="1"/>
    <undo index="56" exp="ref" dr="C332" r="C840" sId="1"/>
    <undo index="3" exp="ref" v="1" dr="D332" r="D358" sId="1"/>
    <undo index="3" exp="ref" v="1" dr="C332" r="C358" sId="1"/>
    <undo index="0" exp="area" ref3D="1" dr="$A$439:$XFD$444" dn="Z_E804F883_CA9D_4450_B2B1_A56C9C315ECD_.wvu.Rows" sId="1"/>
    <undo index="8" exp="area" ref3D="1" dr="$A$835:$XFD$835" dn="Z_161695C3_1CE5_4E5C_AD86_E27CE310F608_.wvu.Rows" sId="1"/>
    <undo index="2" exp="area" ref3D="1" dr="$A$645:$XFD$645" dn="Z_161695C3_1CE5_4E5C_AD86_E27CE310F608_.wvu.Rows" sId="1"/>
    <undo index="1" exp="area" ref3D="1" dr="$A$641:$XFD$641" dn="Z_161695C3_1CE5_4E5C_AD86_E27CE310F608_.wvu.Rows" sId="1"/>
    <undo index="14" exp="area" ref3D="1" dr="$A$835:$XFD$835" dn="Z_10610988_B7D0_46D7_B8FD_DA5F72A4893C_.wvu.Rows" sId="1"/>
    <undo index="8" exp="area" ref3D="1" dr="$A$645:$XFD$645" dn="Z_10610988_B7D0_46D7_B8FD_DA5F72A4893C_.wvu.Rows" sId="1"/>
    <undo index="6" exp="area" ref3D="1" dr="$A$641:$XFD$641"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1" sId="1" ref="A332:XFD332" action="deleteRow">
    <undo index="56" exp="ref" dr="D332" r="D840" sId="1"/>
    <undo index="56" exp="ref" dr="C332" r="C840" sId="1"/>
    <undo index="3" exp="ref" v="1" dr="D332" r="D358" sId="1"/>
    <undo index="3" exp="ref" v="1" dr="C332" r="C358" sId="1"/>
    <undo index="0" exp="area" ref3D="1" dr="$A$438:$XFD$443" dn="Z_E804F883_CA9D_4450_B2B1_A56C9C315ECD_.wvu.Rows" sId="1"/>
    <undo index="8" exp="area" ref3D="1" dr="$A$834:$XFD$834" dn="Z_161695C3_1CE5_4E5C_AD86_E27CE310F608_.wvu.Rows" sId="1"/>
    <undo index="2" exp="area" ref3D="1" dr="$A$644:$XFD$644" dn="Z_161695C3_1CE5_4E5C_AD86_E27CE310F608_.wvu.Rows" sId="1"/>
    <undo index="1" exp="area" ref3D="1" dr="$A$640:$XFD$640" dn="Z_161695C3_1CE5_4E5C_AD86_E27CE310F608_.wvu.Rows" sId="1"/>
    <undo index="14" exp="area" ref3D="1" dr="$A$834:$XFD$834" dn="Z_10610988_B7D0_46D7_B8FD_DA5F72A4893C_.wvu.Rows" sId="1"/>
    <undo index="8" exp="area" ref3D="1" dr="$A$644:$XFD$644" dn="Z_10610988_B7D0_46D7_B8FD_DA5F72A4893C_.wvu.Rows" sId="1"/>
    <undo index="6" exp="area" ref3D="1" dr="$A$640:$XFD$640" dn="Z_10610988_B7D0_46D7_B8FD_DA5F72A4893C_.wvu.Rows" sId="1"/>
    <rfmt sheetId="1" xfDxf="1" sqref="A332:XFD332" start="0" length="0">
      <dxf>
        <font>
          <color rgb="FFFF0000"/>
        </font>
      </dxf>
    </rfmt>
    <rfmt sheetId="1" sqref="A332" start="0" length="0">
      <dxf>
        <font>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966.6</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966.6</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2" sId="1" ref="A332:XFD332" action="deleteRow">
    <undo index="56" exp="ref" dr="D332" r="D840" sId="1"/>
    <undo index="56" exp="ref" dr="C332" r="C840" sId="1"/>
    <undo index="3" exp="ref" v="1" dr="D332" r="D358" sId="1"/>
    <undo index="3" exp="ref" v="1" dr="C332" r="C358" sId="1"/>
    <undo index="0" exp="area" ref3D="1" dr="$A$437:$XFD$442" dn="Z_E804F883_CA9D_4450_B2B1_A56C9C315ECD_.wvu.Rows" sId="1"/>
    <undo index="8" exp="area" ref3D="1" dr="$A$833:$XFD$833" dn="Z_161695C3_1CE5_4E5C_AD86_E27CE310F608_.wvu.Rows" sId="1"/>
    <undo index="2" exp="area" ref3D="1" dr="$A$643:$XFD$643" dn="Z_161695C3_1CE5_4E5C_AD86_E27CE310F608_.wvu.Rows" sId="1"/>
    <undo index="1" exp="area" ref3D="1" dr="$A$639:$XFD$639" dn="Z_161695C3_1CE5_4E5C_AD86_E27CE310F608_.wvu.Rows" sId="1"/>
    <undo index="14" exp="area" ref3D="1" dr="$A$833:$XFD$833" dn="Z_10610988_B7D0_46D7_B8FD_DA5F72A4893C_.wvu.Rows" sId="1"/>
    <undo index="8" exp="area" ref3D="1" dr="$A$643:$XFD$643" dn="Z_10610988_B7D0_46D7_B8FD_DA5F72A4893C_.wvu.Rows" sId="1"/>
    <undo index="6" exp="area" ref3D="1" dr="$A$639:$XFD$639"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3" sId="1" ref="A332:XFD332" action="deleteRow">
    <undo index="56" exp="ref" dr="D332" r="D840" sId="1"/>
    <undo index="56" exp="ref" dr="C332" r="C840" sId="1"/>
    <undo index="3" exp="ref" v="1" dr="D332" r="D358" sId="1"/>
    <undo index="3" exp="ref" v="1" dr="C332" r="C358" sId="1"/>
    <undo index="0" exp="area" ref3D="1" dr="$A$436:$XFD$441" dn="Z_E804F883_CA9D_4450_B2B1_A56C9C315ECD_.wvu.Rows" sId="1"/>
    <undo index="8" exp="area" ref3D="1" dr="$A$832:$XFD$832" dn="Z_161695C3_1CE5_4E5C_AD86_E27CE310F608_.wvu.Rows" sId="1"/>
    <undo index="2" exp="area" ref3D="1" dr="$A$642:$XFD$642" dn="Z_161695C3_1CE5_4E5C_AD86_E27CE310F608_.wvu.Rows" sId="1"/>
    <undo index="1" exp="area" ref3D="1" dr="$A$638:$XFD$638" dn="Z_161695C3_1CE5_4E5C_AD86_E27CE310F608_.wvu.Rows" sId="1"/>
    <undo index="14" exp="area" ref3D="1" dr="$A$832:$XFD$832" dn="Z_10610988_B7D0_46D7_B8FD_DA5F72A4893C_.wvu.Rows" sId="1"/>
    <undo index="8" exp="area" ref3D="1" dr="$A$642:$XFD$642" dn="Z_10610988_B7D0_46D7_B8FD_DA5F72A4893C_.wvu.Rows" sId="1"/>
    <undo index="6" exp="area" ref3D="1" dr="$A$638:$XFD$638"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4" sId="1" ref="A332:XFD332" action="deleteRow">
    <undo index="0" exp="area" ref3D="1" dr="$A$435:$XFD$440" dn="Z_E804F883_CA9D_4450_B2B1_A56C9C315ECD_.wvu.Rows" sId="1"/>
    <undo index="8" exp="area" ref3D="1" dr="$A$831:$XFD$831" dn="Z_161695C3_1CE5_4E5C_AD86_E27CE310F608_.wvu.Rows" sId="1"/>
    <undo index="2" exp="area" ref3D="1" dr="$A$641:$XFD$641" dn="Z_161695C3_1CE5_4E5C_AD86_E27CE310F608_.wvu.Rows" sId="1"/>
    <undo index="1" exp="area" ref3D="1" dr="$A$637:$XFD$637" dn="Z_161695C3_1CE5_4E5C_AD86_E27CE310F608_.wvu.Rows" sId="1"/>
    <undo index="14" exp="area" ref3D="1" dr="$A$831:$XFD$831" dn="Z_10610988_B7D0_46D7_B8FD_DA5F72A4893C_.wvu.Rows" sId="1"/>
    <undo index="8" exp="area" ref3D="1" dr="$A$641:$XFD$641" dn="Z_10610988_B7D0_46D7_B8FD_DA5F72A4893C_.wvu.Rows" sId="1"/>
    <undo index="6" exp="area" ref3D="1" dr="$A$637:$XFD$637" dn="Z_10610988_B7D0_46D7_B8FD_DA5F72A4893C_.wvu.Rows" sId="1"/>
    <rfmt sheetId="1" xfDxf="1" sqref="A332:XFD332" start="0" length="0">
      <dxf>
        <font>
          <b/>
          <color rgb="FFFF0000"/>
        </font>
      </dxf>
    </rfmt>
    <rcc rId="0" sId="1" dxf="1">
      <nc r="A332">
        <v>55</v>
      </nc>
      <ndxf>
        <font>
          <sz val="16"/>
          <color rgb="FFFF0000"/>
        </font>
        <alignment vertical="center" readingOrder="0"/>
      </ndxf>
    </rcc>
    <rcc rId="0" sId="1" dxf="1">
      <nc r="B332" t="inlineStr">
        <is>
          <t>1.4.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Неисполнение по заработной плате сложилось, в связи с выплатой премии по итогам 2021 года за фактически отработанное время, а также в результате наличия листов нетрудоспособности.</t>
        </is>
      </nc>
      <ndxf>
        <font>
          <b val="0"/>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75" sId="1" ref="A332:XFD332" action="deleteRow">
    <undo index="57" exp="ref" dr="D332" r="D835" sId="1"/>
    <undo index="57" exp="ref" dr="C332" r="C835" sId="1"/>
    <undo index="5" exp="ref" v="1" dr="D332" r="D353" sId="1"/>
    <undo index="5" exp="ref" v="1" dr="C332" r="C353" sId="1"/>
    <undo index="0" exp="area" ref3D="1" dr="$A$434:$XFD$439" dn="Z_E804F883_CA9D_4450_B2B1_A56C9C315ECD_.wvu.Rows" sId="1"/>
    <undo index="8" exp="area" ref3D="1" dr="$A$830:$XFD$830" dn="Z_161695C3_1CE5_4E5C_AD86_E27CE310F608_.wvu.Rows" sId="1"/>
    <undo index="2" exp="area" ref3D="1" dr="$A$640:$XFD$640" dn="Z_161695C3_1CE5_4E5C_AD86_E27CE310F608_.wvu.Rows" sId="1"/>
    <undo index="1" exp="area" ref3D="1" dr="$A$636:$XFD$636" dn="Z_161695C3_1CE5_4E5C_AD86_E27CE310F608_.wvu.Rows" sId="1"/>
    <undo index="14" exp="area" ref3D="1" dr="$A$830:$XFD$830" dn="Z_10610988_B7D0_46D7_B8FD_DA5F72A4893C_.wvu.Rows" sId="1"/>
    <undo index="8" exp="area" ref3D="1" dr="$A$640:$XFD$640" dn="Z_10610988_B7D0_46D7_B8FD_DA5F72A4893C_.wvu.Rows" sId="1"/>
    <undo index="6" exp="area" ref3D="1" dr="$A$636:$XFD$636"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6" sId="1" ref="A332:XFD332" action="deleteRow">
    <undo index="57" exp="ref" dr="D332" r="D835" sId="1"/>
    <undo index="57" exp="ref" dr="C332" r="C835" sId="1"/>
    <undo index="5" exp="ref" v="1" dr="D332" r="D353" sId="1"/>
    <undo index="5" exp="ref" v="1" dr="C332" r="C353" sId="1"/>
    <undo index="0" exp="area" ref3D="1" dr="$A$433:$XFD$438" dn="Z_E804F883_CA9D_4450_B2B1_A56C9C315ECD_.wvu.Rows" sId="1"/>
    <undo index="8" exp="area" ref3D="1" dr="$A$829:$XFD$829" dn="Z_161695C3_1CE5_4E5C_AD86_E27CE310F608_.wvu.Rows" sId="1"/>
    <undo index="2" exp="area" ref3D="1" dr="$A$639:$XFD$639" dn="Z_161695C3_1CE5_4E5C_AD86_E27CE310F608_.wvu.Rows" sId="1"/>
    <undo index="1" exp="area" ref3D="1" dr="$A$635:$XFD$635" dn="Z_161695C3_1CE5_4E5C_AD86_E27CE310F608_.wvu.Rows" sId="1"/>
    <undo index="14" exp="area" ref3D="1" dr="$A$829:$XFD$829" dn="Z_10610988_B7D0_46D7_B8FD_DA5F72A4893C_.wvu.Rows" sId="1"/>
    <undo index="8" exp="area" ref3D="1" dr="$A$639:$XFD$639" dn="Z_10610988_B7D0_46D7_B8FD_DA5F72A4893C_.wvu.Rows" sId="1"/>
    <undo index="6" exp="area" ref3D="1" dr="$A$635:$XFD$635"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8142.6</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7553.4409999999998</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7" sId="1" ref="A332:XFD332" action="deleteRow">
    <undo index="57" exp="ref" dr="D332" r="D835" sId="1"/>
    <undo index="57" exp="ref" dr="C332" r="C835" sId="1"/>
    <undo index="5" exp="ref" v="1" dr="D332" r="D353" sId="1"/>
    <undo index="5" exp="ref" v="1" dr="C332" r="C353" sId="1"/>
    <undo index="0" exp="area" ref3D="1" dr="$A$432:$XFD$437" dn="Z_E804F883_CA9D_4450_B2B1_A56C9C315ECD_.wvu.Rows" sId="1"/>
    <undo index="8" exp="area" ref3D="1" dr="$A$828:$XFD$828" dn="Z_161695C3_1CE5_4E5C_AD86_E27CE310F608_.wvu.Rows" sId="1"/>
    <undo index="2" exp="area" ref3D="1" dr="$A$638:$XFD$638" dn="Z_161695C3_1CE5_4E5C_AD86_E27CE310F608_.wvu.Rows" sId="1"/>
    <undo index="1" exp="area" ref3D="1" dr="$A$634:$XFD$634" dn="Z_161695C3_1CE5_4E5C_AD86_E27CE310F608_.wvu.Rows" sId="1"/>
    <undo index="14" exp="area" ref3D="1" dr="$A$828:$XFD$828" dn="Z_10610988_B7D0_46D7_B8FD_DA5F72A4893C_.wvu.Rows" sId="1"/>
    <undo index="8" exp="area" ref3D="1" dr="$A$638:$XFD$638" dn="Z_10610988_B7D0_46D7_B8FD_DA5F72A4893C_.wvu.Rows" sId="1"/>
    <undo index="6" exp="area" ref3D="1" dr="$A$634:$XFD$634" dn="Z_10610988_B7D0_46D7_B8FD_DA5F72A4893C_.wvu.Rows" sId="1"/>
    <rfmt sheetId="1" xfDxf="1" sqref="A332:XFD332" start="0" length="0">
      <dxf>
        <font>
          <color rgb="FFFF0000"/>
        </font>
      </dxf>
    </rfmt>
    <rfmt sheetId="1" sqref="A332" start="0" length="0">
      <dxf>
        <font>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69.916499999999999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69.916499999999999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8" sId="1" ref="A332:XFD332" action="deleteRow">
    <undo index="57" exp="ref" dr="D332" r="D835" sId="1"/>
    <undo index="57" exp="ref" dr="C332" r="C835" sId="1"/>
    <undo index="5" exp="ref" v="1" dr="D332" r="D353" sId="1"/>
    <undo index="5" exp="ref" v="1" dr="C332" r="C353" sId="1"/>
    <undo index="0" exp="area" ref3D="1" dr="$A$431:$XFD$436" dn="Z_E804F883_CA9D_4450_B2B1_A56C9C315ECD_.wvu.Rows" sId="1"/>
    <undo index="8" exp="area" ref3D="1" dr="$A$827:$XFD$827" dn="Z_161695C3_1CE5_4E5C_AD86_E27CE310F608_.wvu.Rows" sId="1"/>
    <undo index="2" exp="area" ref3D="1" dr="$A$637:$XFD$637" dn="Z_161695C3_1CE5_4E5C_AD86_E27CE310F608_.wvu.Rows" sId="1"/>
    <undo index="1" exp="area" ref3D="1" dr="$A$633:$XFD$633" dn="Z_161695C3_1CE5_4E5C_AD86_E27CE310F608_.wvu.Rows" sId="1"/>
    <undo index="14" exp="area" ref3D="1" dr="$A$827:$XFD$827" dn="Z_10610988_B7D0_46D7_B8FD_DA5F72A4893C_.wvu.Rows" sId="1"/>
    <undo index="8" exp="area" ref3D="1" dr="$A$637:$XFD$637" dn="Z_10610988_B7D0_46D7_B8FD_DA5F72A4893C_.wvu.Rows" sId="1"/>
    <undo index="6" exp="area" ref3D="1" dr="$A$633:$XFD$633"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79" sId="1" ref="A332:XFD332" action="deleteRow">
    <undo index="0" exp="area" ref3D="1" dr="$A$430:$XFD$435" dn="Z_E804F883_CA9D_4450_B2B1_A56C9C315ECD_.wvu.Rows" sId="1"/>
    <undo index="8" exp="area" ref3D="1" dr="$A$826:$XFD$826" dn="Z_161695C3_1CE5_4E5C_AD86_E27CE310F608_.wvu.Rows" sId="1"/>
    <undo index="2" exp="area" ref3D="1" dr="$A$636:$XFD$636" dn="Z_161695C3_1CE5_4E5C_AD86_E27CE310F608_.wvu.Rows" sId="1"/>
    <undo index="1" exp="area" ref3D="1" dr="$A$632:$XFD$632" dn="Z_161695C3_1CE5_4E5C_AD86_E27CE310F608_.wvu.Rows" sId="1"/>
    <undo index="14" exp="area" ref3D="1" dr="$A$826:$XFD$826" dn="Z_10610988_B7D0_46D7_B8FD_DA5F72A4893C_.wvu.Rows" sId="1"/>
    <undo index="8" exp="area" ref3D="1" dr="$A$636:$XFD$636" dn="Z_10610988_B7D0_46D7_B8FD_DA5F72A4893C_.wvu.Rows" sId="1"/>
    <undo index="6" exp="area" ref3D="1" dr="$A$632:$XFD$632" dn="Z_10610988_B7D0_46D7_B8FD_DA5F72A4893C_.wvu.Rows" sId="1"/>
    <rfmt sheetId="1" xfDxf="1" sqref="A332:XFD332" start="0" length="0">
      <dxf>
        <font>
          <color rgb="FFFF0000"/>
        </font>
      </dxf>
    </rfmt>
    <rcc rId="0" sId="1" dxf="1">
      <nc r="A332">
        <v>56</v>
      </nc>
      <ndxf>
        <font>
          <b/>
          <sz val="16"/>
          <color rgb="FFFF0000"/>
        </font>
        <alignment vertical="center" readingOrder="0"/>
      </ndxf>
    </rcc>
    <rcc rId="0" sId="1" dxf="1">
      <nc r="B332" t="inlineStr">
        <is>
          <t>1.5. Повышение уровня благосостояния граждан, нуждающихся в особой заботе государства</t>
        </is>
      </nc>
      <ndxf>
        <font>
          <b/>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осуществлялось Департаментом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is>
      </nc>
      <n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80" sId="1" ref="A332:XFD332" action="deleteRow">
    <undo index="58" exp="ref" dr="D332" r="D830" sId="1"/>
    <undo index="58" exp="ref" dr="C332" r="C830" sId="1"/>
    <undo index="7" exp="ref" v="1" dr="D332" r="D348" sId="1"/>
    <undo index="7" exp="ref" v="1" dr="C332" r="C348" sId="1"/>
    <undo index="0" exp="area" ref3D="1" dr="$A$429:$XFD$434" dn="Z_E804F883_CA9D_4450_B2B1_A56C9C315ECD_.wvu.Rows" sId="1"/>
    <undo index="8" exp="area" ref3D="1" dr="$A$825:$XFD$825" dn="Z_161695C3_1CE5_4E5C_AD86_E27CE310F608_.wvu.Rows" sId="1"/>
    <undo index="2" exp="area" ref3D="1" dr="$A$635:$XFD$635" dn="Z_161695C3_1CE5_4E5C_AD86_E27CE310F608_.wvu.Rows" sId="1"/>
    <undo index="1" exp="area" ref3D="1" dr="$A$631:$XFD$631" dn="Z_161695C3_1CE5_4E5C_AD86_E27CE310F608_.wvu.Rows" sId="1"/>
    <undo index="14" exp="area" ref3D="1" dr="$A$825:$XFD$825" dn="Z_10610988_B7D0_46D7_B8FD_DA5F72A4893C_.wvu.Rows" sId="1"/>
    <undo index="8" exp="area" ref3D="1" dr="$A$635:$XFD$635" dn="Z_10610988_B7D0_46D7_B8FD_DA5F72A4893C_.wvu.Rows" sId="1"/>
    <undo index="6" exp="area" ref3D="1" dr="$A$631:$XFD$631"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1" sId="1" ref="A332:XFD332" action="deleteRow">
    <undo index="58" exp="ref" dr="D332" r="D830" sId="1"/>
    <undo index="58" exp="ref" dr="C332" r="C830" sId="1"/>
    <undo index="7" exp="ref" v="1" dr="D332" r="D348" sId="1"/>
    <undo index="7" exp="ref" v="1" dr="C332" r="C348" sId="1"/>
    <undo index="0" exp="area" ref3D="1" dr="$A$428:$XFD$433" dn="Z_E804F883_CA9D_4450_B2B1_A56C9C315ECD_.wvu.Rows" sId="1"/>
    <undo index="8" exp="area" ref3D="1" dr="$A$824:$XFD$824" dn="Z_161695C3_1CE5_4E5C_AD86_E27CE310F608_.wvu.Rows" sId="1"/>
    <undo index="2" exp="area" ref3D="1" dr="$A$634:$XFD$634" dn="Z_161695C3_1CE5_4E5C_AD86_E27CE310F608_.wvu.Rows" sId="1"/>
    <undo index="1" exp="area" ref3D="1" dr="$A$630:$XFD$630" dn="Z_161695C3_1CE5_4E5C_AD86_E27CE310F608_.wvu.Rows" sId="1"/>
    <undo index="14" exp="area" ref3D="1" dr="$A$824:$XFD$824" dn="Z_10610988_B7D0_46D7_B8FD_DA5F72A4893C_.wvu.Rows" sId="1"/>
    <undo index="8" exp="area" ref3D="1" dr="$A$634:$XFD$634" dn="Z_10610988_B7D0_46D7_B8FD_DA5F72A4893C_.wvu.Rows" sId="1"/>
    <undo index="6" exp="area" ref3D="1" dr="$A$630:$XFD$630"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543.03599999999994</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543.03</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2" sId="1" ref="A332:XFD332" action="deleteRow">
    <undo index="58" exp="ref" dr="D332" r="D830" sId="1"/>
    <undo index="58" exp="ref" dr="C332" r="C830" sId="1"/>
    <undo index="7" exp="ref" v="1" dr="D332" r="D348" sId="1"/>
    <undo index="7" exp="ref" v="1" dr="C332" r="C348" sId="1"/>
    <undo index="0" exp="area" ref3D="1" dr="$A$427:$XFD$432" dn="Z_E804F883_CA9D_4450_B2B1_A56C9C315ECD_.wvu.Rows" sId="1"/>
    <undo index="8" exp="area" ref3D="1" dr="$A$823:$XFD$823" dn="Z_161695C3_1CE5_4E5C_AD86_E27CE310F608_.wvu.Rows" sId="1"/>
    <undo index="2" exp="area" ref3D="1" dr="$A$633:$XFD$633" dn="Z_161695C3_1CE5_4E5C_AD86_E27CE310F608_.wvu.Rows" sId="1"/>
    <undo index="1" exp="area" ref3D="1" dr="$A$629:$XFD$629" dn="Z_161695C3_1CE5_4E5C_AD86_E27CE310F608_.wvu.Rows" sId="1"/>
    <undo index="14" exp="area" ref3D="1" dr="$A$823:$XFD$823" dn="Z_10610988_B7D0_46D7_B8FD_DA5F72A4893C_.wvu.Rows" sId="1"/>
    <undo index="8" exp="area" ref3D="1" dr="$A$633:$XFD$633" dn="Z_10610988_B7D0_46D7_B8FD_DA5F72A4893C_.wvu.Rows" sId="1"/>
    <undo index="6" exp="area" ref3D="1" dr="$A$629:$XFD$629"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3784.3</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3" sId="1" ref="A332:XFD332" action="deleteRow">
    <undo index="58" exp="ref" dr="D332" r="D830" sId="1"/>
    <undo index="58" exp="ref" dr="C332" r="C830" sId="1"/>
    <undo index="7" exp="ref" v="1" dr="D332" r="D348" sId="1"/>
    <undo index="7" exp="ref" v="1" dr="C332" r="C348" sId="1"/>
    <undo index="0" exp="area" ref3D="1" dr="$A$426:$XFD$431" dn="Z_E804F883_CA9D_4450_B2B1_A56C9C315ECD_.wvu.Rows" sId="1"/>
    <undo index="8" exp="area" ref3D="1" dr="$A$822:$XFD$822" dn="Z_161695C3_1CE5_4E5C_AD86_E27CE310F608_.wvu.Rows" sId="1"/>
    <undo index="2" exp="area" ref3D="1" dr="$A$632:$XFD$632" dn="Z_161695C3_1CE5_4E5C_AD86_E27CE310F608_.wvu.Rows" sId="1"/>
    <undo index="1" exp="area" ref3D="1" dr="$A$628:$XFD$628" dn="Z_161695C3_1CE5_4E5C_AD86_E27CE310F608_.wvu.Rows" sId="1"/>
    <undo index="14" exp="area" ref3D="1" dr="$A$822:$XFD$822" dn="Z_10610988_B7D0_46D7_B8FD_DA5F72A4893C_.wvu.Rows" sId="1"/>
    <undo index="8" exp="area" ref3D="1" dr="$A$632:$XFD$632" dn="Z_10610988_B7D0_46D7_B8FD_DA5F72A4893C_.wvu.Rows" sId="1"/>
    <undo index="6" exp="area" ref3D="1" dr="$A$628:$XFD$628"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4" sId="1" ref="A332:XFD332" action="deleteRow">
    <undo index="0" exp="area" ref3D="1" dr="$A$425:$XFD$430" dn="Z_E804F883_CA9D_4450_B2B1_A56C9C315ECD_.wvu.Rows" sId="1"/>
    <undo index="8" exp="area" ref3D="1" dr="$A$821:$XFD$821" dn="Z_161695C3_1CE5_4E5C_AD86_E27CE310F608_.wvu.Rows" sId="1"/>
    <undo index="2" exp="area" ref3D="1" dr="$A$631:$XFD$631" dn="Z_161695C3_1CE5_4E5C_AD86_E27CE310F608_.wvu.Rows" sId="1"/>
    <undo index="1" exp="area" ref3D="1" dr="$A$627:$XFD$627" dn="Z_161695C3_1CE5_4E5C_AD86_E27CE310F608_.wvu.Rows" sId="1"/>
    <undo index="14" exp="area" ref3D="1" dr="$A$821:$XFD$821" dn="Z_10610988_B7D0_46D7_B8FD_DA5F72A4893C_.wvu.Rows" sId="1"/>
    <undo index="8" exp="area" ref3D="1" dr="$A$631:$XFD$631" dn="Z_10610988_B7D0_46D7_B8FD_DA5F72A4893C_.wvu.Rows" sId="1"/>
    <undo index="6" exp="area" ref3D="1" dr="$A$627:$XFD$627"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Подпрограмма 2. "Социальная поддержка отдельных категорий граждан"</t>
        </is>
      </nc>
      <ndxf>
        <font>
          <b/>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C338+C333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D338+D333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b/>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5" sId="1" ref="A332:XFD332" action="deleteRow">
    <undo index="0" exp="area" ref3D="1" dr="$A$424:$XFD$429" dn="Z_E804F883_CA9D_4450_B2B1_A56C9C315ECD_.wvu.Rows" sId="1"/>
    <undo index="8" exp="area" ref3D="1" dr="$A$820:$XFD$820" dn="Z_161695C3_1CE5_4E5C_AD86_E27CE310F608_.wvu.Rows" sId="1"/>
    <undo index="2" exp="area" ref3D="1" dr="$A$630:$XFD$630" dn="Z_161695C3_1CE5_4E5C_AD86_E27CE310F608_.wvu.Rows" sId="1"/>
    <undo index="1" exp="area" ref3D="1" dr="$A$626:$XFD$626" dn="Z_161695C3_1CE5_4E5C_AD86_E27CE310F608_.wvu.Rows" sId="1"/>
    <undo index="14" exp="area" ref3D="1" dr="$A$820:$XFD$820" dn="Z_10610988_B7D0_46D7_B8FD_DA5F72A4893C_.wvu.Rows" sId="1"/>
    <undo index="8" exp="area" ref3D="1" dr="$A$630:$XFD$630" dn="Z_10610988_B7D0_46D7_B8FD_DA5F72A4893C_.wvu.Rows" sId="1"/>
    <undo index="6" exp="area" ref3D="1" dr="$A$626:$XFD$626" dn="Z_10610988_B7D0_46D7_B8FD_DA5F72A4893C_.wvu.Rows" sId="1"/>
    <rfmt sheetId="1" xfDxf="1" sqref="A332:XFD332" start="0" length="0">
      <dxf>
        <font>
          <b/>
          <color rgb="FFFF0000"/>
        </font>
      </dxf>
    </rfmt>
    <rcc rId="0" sId="1" dxf="1">
      <nc r="A332">
        <v>57</v>
      </nc>
      <ndxf>
        <font>
          <sz val="16"/>
          <color rgb="FFFF0000"/>
        </font>
        <alignment vertical="center" readingOrder="0"/>
      </ndxf>
    </rcc>
    <rcc rId="0" sId="1" dxf="1">
      <nc r="B332" t="inlineStr">
        <is>
          <t>2.1. Оказание поддержки гражданам удостоенным звания "Почётный гражданин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В соответствии с распоряжением Администрации города Когалыма от 20.02.2021 №35-р "О предоставлении мер поддержки гражданам, удостоенным звания "Почётный гражданин города Когалыма" утверждены списки граждан, удостоенных звания «Почётный гражданин города Когалыма», в количестве 7 человек.
Остаток неиспользованных средств (экономия) - 100 тыс.руб (на погребение).</t>
        </is>
      </nc>
      <ndxf>
        <font>
          <b val="0"/>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86" sId="1" ref="A332:XFD332" action="deleteRow">
    <undo index="59" exp="ref" dr="D332" r="D824" sId="1"/>
    <undo index="59" exp="ref" dr="C332" r="C824" sId="1"/>
    <undo index="9" exp="ref" v="1" dr="D332" r="D342" sId="1"/>
    <undo index="9" exp="ref" v="1" dr="C332" r="C342" sId="1"/>
    <undo index="0" exp="area" ref3D="1" dr="$A$423:$XFD$428" dn="Z_E804F883_CA9D_4450_B2B1_A56C9C315ECD_.wvu.Rows" sId="1"/>
    <undo index="8" exp="area" ref3D="1" dr="$A$819:$XFD$819" dn="Z_161695C3_1CE5_4E5C_AD86_E27CE310F608_.wvu.Rows" sId="1"/>
    <undo index="2" exp="area" ref3D="1" dr="$A$629:$XFD$629" dn="Z_161695C3_1CE5_4E5C_AD86_E27CE310F608_.wvu.Rows" sId="1"/>
    <undo index="1" exp="area" ref3D="1" dr="$A$625:$XFD$625" dn="Z_161695C3_1CE5_4E5C_AD86_E27CE310F608_.wvu.Rows" sId="1"/>
    <undo index="14" exp="area" ref3D="1" dr="$A$819:$XFD$819" dn="Z_10610988_B7D0_46D7_B8FD_DA5F72A4893C_.wvu.Rows" sId="1"/>
    <undo index="8" exp="area" ref3D="1" dr="$A$629:$XFD$629" dn="Z_10610988_B7D0_46D7_B8FD_DA5F72A4893C_.wvu.Rows" sId="1"/>
    <undo index="6" exp="area" ref3D="1" dr="$A$625:$XFD$625"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7" sId="1" ref="A332:XFD332" action="deleteRow">
    <undo index="59" exp="ref" dr="D332" r="D824" sId="1"/>
    <undo index="59" exp="ref" dr="C332" r="C824" sId="1"/>
    <undo index="9" exp="ref" v="1" dr="D332" r="D342" sId="1"/>
    <undo index="9" exp="ref" v="1" dr="C332" r="C342" sId="1"/>
    <undo index="0" exp="area" ref3D="1" dr="$A$422:$XFD$427" dn="Z_E804F883_CA9D_4450_B2B1_A56C9C315ECD_.wvu.Rows" sId="1"/>
    <undo index="8" exp="area" ref3D="1" dr="$A$818:$XFD$818" dn="Z_161695C3_1CE5_4E5C_AD86_E27CE310F608_.wvu.Rows" sId="1"/>
    <undo index="2" exp="area" ref3D="1" dr="$A$628:$XFD$628" dn="Z_161695C3_1CE5_4E5C_AD86_E27CE310F608_.wvu.Rows" sId="1"/>
    <undo index="1" exp="area" ref3D="1" dr="$A$624:$XFD$624" dn="Z_161695C3_1CE5_4E5C_AD86_E27CE310F608_.wvu.Rows" sId="1"/>
    <undo index="14" exp="area" ref3D="1" dr="$A$818:$XFD$818" dn="Z_10610988_B7D0_46D7_B8FD_DA5F72A4893C_.wvu.Rows" sId="1"/>
    <undo index="8" exp="area" ref3D="1" dr="$A$628:$XFD$628" dn="Z_10610988_B7D0_46D7_B8FD_DA5F72A4893C_.wvu.Rows" sId="1"/>
    <undo index="6" exp="area" ref3D="1" dr="$A$624:$XFD$624"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8" sId="1" ref="A332:XFD332" action="deleteRow">
    <undo index="59" exp="ref" dr="D332" r="D824" sId="1"/>
    <undo index="59" exp="ref" dr="C332" r="C824" sId="1"/>
    <undo index="9" exp="ref" v="1" dr="D332" r="D342" sId="1"/>
    <undo index="9" exp="ref" v="1" dr="C332" r="C342" sId="1"/>
    <undo index="0" exp="area" ref3D="1" dr="$A$421:$XFD$426" dn="Z_E804F883_CA9D_4450_B2B1_A56C9C315ECD_.wvu.Rows" sId="1"/>
    <undo index="8" exp="area" ref3D="1" dr="$A$817:$XFD$817" dn="Z_161695C3_1CE5_4E5C_AD86_E27CE310F608_.wvu.Rows" sId="1"/>
    <undo index="2" exp="area" ref3D="1" dr="$A$627:$XFD$627" dn="Z_161695C3_1CE5_4E5C_AD86_E27CE310F608_.wvu.Rows" sId="1"/>
    <undo index="1" exp="area" ref3D="1" dr="$A$623:$XFD$623" dn="Z_161695C3_1CE5_4E5C_AD86_E27CE310F608_.wvu.Rows" sId="1"/>
    <undo index="14" exp="area" ref3D="1" dr="$A$817:$XFD$817" dn="Z_10610988_B7D0_46D7_B8FD_DA5F72A4893C_.wvu.Rows" sId="1"/>
    <undo index="8" exp="area" ref3D="1" dr="$A$627:$XFD$627" dn="Z_10610988_B7D0_46D7_B8FD_DA5F72A4893C_.wvu.Rows" sId="1"/>
    <undo index="6" exp="area" ref3D="1" dr="$A$623:$XFD$623"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908.5</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808.5</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89" sId="1" ref="A332:XFD332" action="deleteRow">
    <undo index="59" exp="ref" dr="D332" r="D824" sId="1"/>
    <undo index="59" exp="ref" dr="C332" r="C824" sId="1"/>
    <undo index="9" exp="ref" v="1" dr="D332" r="D342" sId="1"/>
    <undo index="9" exp="ref" v="1" dr="C332" r="C342" sId="1"/>
    <undo index="0" exp="area" ref3D="1" dr="$A$420:$XFD$425" dn="Z_E804F883_CA9D_4450_B2B1_A56C9C315ECD_.wvu.Rows" sId="1"/>
    <undo index="8" exp="area" ref3D="1" dr="$A$816:$XFD$816" dn="Z_161695C3_1CE5_4E5C_AD86_E27CE310F608_.wvu.Rows" sId="1"/>
    <undo index="2" exp="area" ref3D="1" dr="$A$626:$XFD$626" dn="Z_161695C3_1CE5_4E5C_AD86_E27CE310F608_.wvu.Rows" sId="1"/>
    <undo index="1" exp="area" ref3D="1" dr="$A$622:$XFD$622" dn="Z_161695C3_1CE5_4E5C_AD86_E27CE310F608_.wvu.Rows" sId="1"/>
    <undo index="14" exp="area" ref3D="1" dr="$A$816:$XFD$816" dn="Z_10610988_B7D0_46D7_B8FD_DA5F72A4893C_.wvu.Rows" sId="1"/>
    <undo index="8" exp="area" ref3D="1" dr="$A$626:$XFD$626" dn="Z_10610988_B7D0_46D7_B8FD_DA5F72A4893C_.wvu.Rows" sId="1"/>
    <undo index="6" exp="area" ref3D="1" dr="$A$622:$XFD$622"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0" sId="1" ref="A332:XFD332" action="deleteRow">
    <undo index="0" exp="area" ref3D="1" dr="$A$419:$XFD$424" dn="Z_E804F883_CA9D_4450_B2B1_A56C9C315ECD_.wvu.Rows" sId="1"/>
    <undo index="8" exp="area" ref3D="1" dr="$A$815:$XFD$815" dn="Z_161695C3_1CE5_4E5C_AD86_E27CE310F608_.wvu.Rows" sId="1"/>
    <undo index="2" exp="area" ref3D="1" dr="$A$625:$XFD$625" dn="Z_161695C3_1CE5_4E5C_AD86_E27CE310F608_.wvu.Rows" sId="1"/>
    <undo index="1" exp="area" ref3D="1" dr="$A$621:$XFD$621" dn="Z_161695C3_1CE5_4E5C_AD86_E27CE310F608_.wvu.Rows" sId="1"/>
    <undo index="14" exp="area" ref3D="1" dr="$A$815:$XFD$815" dn="Z_10610988_B7D0_46D7_B8FD_DA5F72A4893C_.wvu.Rows" sId="1"/>
    <undo index="8" exp="area" ref3D="1" dr="$A$625:$XFD$625" dn="Z_10610988_B7D0_46D7_B8FD_DA5F72A4893C_.wvu.Rows" sId="1"/>
    <undo index="6" exp="area" ref3D="1" dr="$A$621:$XFD$621" dn="Z_10610988_B7D0_46D7_B8FD_DA5F72A4893C_.wvu.Rows" sId="1"/>
    <rfmt sheetId="1" xfDxf="1" sqref="A332:XFD332" start="0" length="0">
      <dxf>
        <font>
          <b/>
          <color rgb="FFFF0000"/>
        </font>
      </dxf>
    </rfmt>
    <rcc rId="0" sId="1" dxf="1">
      <nc r="A332">
        <v>58</v>
      </nc>
      <ndxf>
        <font>
          <sz val="16"/>
          <color rgb="FFFF0000"/>
        </font>
        <alignment vertical="center" readingOrder="0"/>
      </ndxf>
    </rcc>
    <rcc rId="0" sId="1" dxf="1">
      <nc r="B332" t="inlineStr">
        <is>
          <t>2.2. Предоставление единовременных выплат отдельным категориям граждан ко Дню Победы в Великой Отечественной войне 1941-1945 годов</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332" t="inlineStr">
        <is>
          <t>Предоставленные единовременные выплаты получили 22 человека</t>
        </is>
      </nc>
      <ndxf>
        <font>
          <b val="0"/>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fmt sheetId="1" sqref="G332" start="0" length="0">
      <dxf>
        <font>
          <sz val="13"/>
          <color rgb="FFFF0000"/>
        </font>
      </dxf>
    </rfmt>
    <rfmt sheetId="1" sqref="H332" start="0" length="0">
      <dxf>
        <font>
          <sz val="13"/>
          <color rgb="FFFF0000"/>
        </font>
      </dxf>
    </rfmt>
  </rrc>
  <rrc rId="3491" sId="1" ref="A332:XFD332" action="deleteRow">
    <undo index="60" exp="ref" dr="D332" r="D819" sId="1"/>
    <undo index="60" exp="ref" dr="C332" r="C819" sId="1"/>
    <undo index="11" exp="ref" v="1" dr="D332" r="D337" sId="1"/>
    <undo index="11" exp="ref" v="1" dr="C332" r="C337" sId="1"/>
    <undo index="0" exp="area" ref3D="1" dr="$A$418:$XFD$423" dn="Z_E804F883_CA9D_4450_B2B1_A56C9C315ECD_.wvu.Rows" sId="1"/>
    <undo index="8" exp="area" ref3D="1" dr="$A$814:$XFD$814" dn="Z_161695C3_1CE5_4E5C_AD86_E27CE310F608_.wvu.Rows" sId="1"/>
    <undo index="2" exp="area" ref3D="1" dr="$A$624:$XFD$624" dn="Z_161695C3_1CE5_4E5C_AD86_E27CE310F608_.wvu.Rows" sId="1"/>
    <undo index="1" exp="area" ref3D="1" dr="$A$620:$XFD$620" dn="Z_161695C3_1CE5_4E5C_AD86_E27CE310F608_.wvu.Rows" sId="1"/>
    <undo index="14" exp="area" ref3D="1" dr="$A$814:$XFD$814" dn="Z_10610988_B7D0_46D7_B8FD_DA5F72A4893C_.wvu.Rows" sId="1"/>
    <undo index="8" exp="area" ref3D="1" dr="$A$624:$XFD$624" dn="Z_10610988_B7D0_46D7_B8FD_DA5F72A4893C_.wvu.Rows" sId="1"/>
    <undo index="6" exp="area" ref3D="1" dr="$A$620:$XFD$620"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2" sId="1" ref="A332:XFD332" action="deleteRow">
    <undo index="60" exp="ref" dr="D332" r="D819" sId="1"/>
    <undo index="60" exp="ref" dr="C332" r="C819" sId="1"/>
    <undo index="11" exp="ref" v="1" dr="D332" r="D337" sId="1"/>
    <undo index="11" exp="ref" v="1" dr="C332" r="C337" sId="1"/>
    <undo index="0" exp="area" ref3D="1" dr="$A$417:$XFD$422" dn="Z_E804F883_CA9D_4450_B2B1_A56C9C315ECD_.wvu.Rows" sId="1"/>
    <undo index="8" exp="area" ref3D="1" dr="$A$813:$XFD$813" dn="Z_161695C3_1CE5_4E5C_AD86_E27CE310F608_.wvu.Rows" sId="1"/>
    <undo index="2" exp="area" ref3D="1" dr="$A$623:$XFD$623" dn="Z_161695C3_1CE5_4E5C_AD86_E27CE310F608_.wvu.Rows" sId="1"/>
    <undo index="1" exp="area" ref3D="1" dr="$A$619:$XFD$619" dn="Z_161695C3_1CE5_4E5C_AD86_E27CE310F608_.wvu.Rows" sId="1"/>
    <undo index="14" exp="area" ref3D="1" dr="$A$813:$XFD$813" dn="Z_10610988_B7D0_46D7_B8FD_DA5F72A4893C_.wvu.Rows" sId="1"/>
    <undo index="8" exp="area" ref3D="1" dr="$A$623:$XFD$623" dn="Z_10610988_B7D0_46D7_B8FD_DA5F72A4893C_.wvu.Rows" sId="1"/>
    <undo index="6" exp="area" ref3D="1" dr="$A$619:$XFD$619"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3" sId="1" ref="A332:XFD332" action="deleteRow">
    <undo index="60" exp="ref" dr="D332" r="D819" sId="1"/>
    <undo index="60" exp="ref" dr="C332" r="C819" sId="1"/>
    <undo index="11" exp="ref" v="1" dr="D332" r="D337" sId="1"/>
    <undo index="11" exp="ref" v="1" dr="C332" r="C337" sId="1"/>
    <undo index="0" exp="area" ref3D="1" dr="$A$416:$XFD$421" dn="Z_E804F883_CA9D_4450_B2B1_A56C9C315ECD_.wvu.Rows" sId="1"/>
    <undo index="8" exp="area" ref3D="1" dr="$A$812:$XFD$812" dn="Z_161695C3_1CE5_4E5C_AD86_E27CE310F608_.wvu.Rows" sId="1"/>
    <undo index="2" exp="area" ref3D="1" dr="$A$622:$XFD$622" dn="Z_161695C3_1CE5_4E5C_AD86_E27CE310F608_.wvu.Rows" sId="1"/>
    <undo index="1" exp="area" ref3D="1" dr="$A$618:$XFD$618" dn="Z_161695C3_1CE5_4E5C_AD86_E27CE310F608_.wvu.Rows" sId="1"/>
    <undo index="14" exp="area" ref3D="1" dr="$A$812:$XFD$812" dn="Z_10610988_B7D0_46D7_B8FD_DA5F72A4893C_.wvu.Rows" sId="1"/>
    <undo index="8" exp="area" ref3D="1" dr="$A$622:$XFD$622" dn="Z_10610988_B7D0_46D7_B8FD_DA5F72A4893C_.wvu.Rows" sId="1"/>
    <undo index="6" exp="area" ref3D="1" dr="$A$618:$XFD$618"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0</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top"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4" sId="1" ref="A332:XFD332" action="deleteRow">
    <undo index="60" exp="ref" dr="D332" r="D819" sId="1"/>
    <undo index="60" exp="ref" dr="C332" r="C819" sId="1"/>
    <undo index="11" exp="ref" v="1" dr="D332" r="D337" sId="1"/>
    <undo index="11" exp="ref" v="1" dr="C332" r="C337" sId="1"/>
    <undo index="0" exp="area" ref3D="1" dr="$A$415:$XFD$420" dn="Z_E804F883_CA9D_4450_B2B1_A56C9C315ECD_.wvu.Rows" sId="1"/>
    <undo index="8" exp="area" ref3D="1" dr="$A$811:$XFD$811" dn="Z_161695C3_1CE5_4E5C_AD86_E27CE310F608_.wvu.Rows" sId="1"/>
    <undo index="2" exp="area" ref3D="1" dr="$A$621:$XFD$621" dn="Z_161695C3_1CE5_4E5C_AD86_E27CE310F608_.wvu.Rows" sId="1"/>
    <undo index="1" exp="area" ref3D="1" dr="$A$617:$XFD$617" dn="Z_161695C3_1CE5_4E5C_AD86_E27CE310F608_.wvu.Rows" sId="1"/>
    <undo index="14" exp="area" ref3D="1" dr="$A$811:$XFD$811" dn="Z_10610988_B7D0_46D7_B8FD_DA5F72A4893C_.wvu.Rows" sId="1"/>
    <undo index="8" exp="area" ref3D="1" dr="$A$621:$XFD$621" dn="Z_10610988_B7D0_46D7_B8FD_DA5F72A4893C_.wvu.Rows" sId="1"/>
    <undo index="6" exp="area" ref3D="1" dr="$A$617:$XFD$617"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32">
        <v>252.86799999999999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32">
        <v>252.86799999999999</v>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5" sId="1" ref="A332:XFD332" action="deleteRow">
    <undo index="7" exp="ref" dr="D332" r="D814" sId="1"/>
    <undo index="7" exp="ref" dr="C332" r="C814" sId="1"/>
    <undo index="6" exp="ref" v="1" dr="C332" r="G336" sId="1"/>
    <undo index="0" exp="area" ref3D="1" dr="$A$414:$XFD$419" dn="Z_E804F883_CA9D_4450_B2B1_A56C9C315ECD_.wvu.Rows" sId="1"/>
    <undo index="8" exp="area" ref3D="1" dr="$A$810:$XFD$810" dn="Z_161695C3_1CE5_4E5C_AD86_E27CE310F608_.wvu.Rows" sId="1"/>
    <undo index="2" exp="area" ref3D="1" dr="$A$620:$XFD$620" dn="Z_161695C3_1CE5_4E5C_AD86_E27CE310F608_.wvu.Rows" sId="1"/>
    <undo index="1" exp="area" ref3D="1" dr="$A$616:$XFD$616" dn="Z_161695C3_1CE5_4E5C_AD86_E27CE310F608_.wvu.Rows" sId="1"/>
    <undo index="14" exp="area" ref3D="1" dr="$A$810:$XFD$810" dn="Z_10610988_B7D0_46D7_B8FD_DA5F72A4893C_.wvu.Rows" sId="1"/>
    <undo index="8" exp="area" ref3D="1" dr="$A$620:$XFD$620" dn="Z_10610988_B7D0_46D7_B8FD_DA5F72A4893C_.wvu.Rows" sId="1"/>
    <undo index="6" exp="area" ref3D="1" dr="$A$616:$XFD$616"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Итого по программе, в том числе</t>
        </is>
      </nc>
      <ndxf>
        <font>
          <b/>
          <sz val="13"/>
          <color rgb="FFFF0000"/>
          <name val="Times New Roman"/>
          <scheme val="none"/>
        </font>
        <fill>
          <patternFill patternType="solid">
            <bgColor theme="6" tint="0.59999389629810485"/>
          </patternFill>
        </fill>
        <alignment horizontal="justify" vertical="center" wrapText="1" readingOrder="0"/>
        <border outline="0">
          <left style="thin">
            <color indexed="64"/>
          </left>
          <right style="thin">
            <color indexed="64"/>
          </right>
          <top style="thin">
            <color indexed="64"/>
          </top>
          <bottom style="thin">
            <color indexed="64"/>
          </bottom>
        </border>
      </ndxf>
    </rcc>
    <rcc rId="0" sId="1" dxf="1">
      <nc r="C332">
        <f>SUM(C333:C336)</f>
      </nc>
      <ndxf>
        <font>
          <b/>
          <sz val="13"/>
          <color rgb="FFFF0000"/>
          <name val="Times New Roman"/>
          <scheme val="none"/>
        </font>
        <numFmt numFmtId="165" formatCode="#,##0.0"/>
        <fill>
          <patternFill patternType="solid">
            <bgColor theme="6"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D332">
        <f>SUM(D333:D336)</f>
      </nc>
      <ndxf>
        <font>
          <b/>
          <sz val="13"/>
          <color rgb="FFFF0000"/>
          <name val="Times New Roman"/>
          <scheme val="none"/>
        </font>
        <numFmt numFmtId="165" formatCode="#,##0.0"/>
        <fill>
          <patternFill patternType="solid">
            <bgColor theme="6"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b/>
          <sz val="13"/>
          <color rgb="FFFF0000"/>
          <name val="Times New Roman"/>
          <scheme val="none"/>
        </font>
        <numFmt numFmtId="165" formatCode="#,##0.0"/>
        <fill>
          <patternFill patternType="solid">
            <bgColor theme="6"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fill>
          <patternFill patternType="solid">
            <bgColor theme="6" tint="0.59999389629810485"/>
          </patternFill>
        </fill>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6" sId="1" ref="A332:XFD332" action="deleteRow">
    <undo index="3" exp="ref" v="1" dr="C332" r="G335" sId="1"/>
    <undo index="9" exp="ref" v="1" dr="C332" r="G334" sId="1"/>
    <undo index="0" exp="ref" v="1" dr="D332" r="G334" sId="1"/>
    <undo index="0" exp="area" ref3D="1" dr="$A$413:$XFD$418" dn="Z_E804F883_CA9D_4450_B2B1_A56C9C315ECD_.wvu.Rows" sId="1"/>
    <undo index="8" exp="area" ref3D="1" dr="$A$809:$XFD$809" dn="Z_161695C3_1CE5_4E5C_AD86_E27CE310F608_.wvu.Rows" sId="1"/>
    <undo index="2" exp="area" ref3D="1" dr="$A$619:$XFD$619" dn="Z_161695C3_1CE5_4E5C_AD86_E27CE310F608_.wvu.Rows" sId="1"/>
    <undo index="1" exp="area" ref3D="1" dr="$A$615:$XFD$615" dn="Z_161695C3_1CE5_4E5C_AD86_E27CE310F608_.wvu.Rows" sId="1"/>
    <undo index="14" exp="area" ref3D="1" dr="$A$809:$XFD$809" dn="Z_10610988_B7D0_46D7_B8FD_DA5F72A4893C_.wvu.Rows" sId="1"/>
    <undo index="8" exp="area" ref3D="1" dr="$A$619:$XFD$619" dn="Z_10610988_B7D0_46D7_B8FD_DA5F72A4893C_.wvu.Rows" sId="1"/>
    <undo index="6" exp="area" ref3D="1" dr="$A$615:$XFD$615"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rc>
  <rrc rId="3497" sId="1" ref="A332:XFD332" action="deleteRow">
    <undo index="1" exp="ref" v="1" dr="C332" r="G334" sId="1"/>
    <undo index="7" exp="ref" v="1" dr="C332" r="G333" sId="1"/>
    <undo index="1" exp="ref" v="1" dr="D332" r="G333" sId="1"/>
    <undo index="0" exp="area" ref3D="1" dr="$A$412:$XFD$417" dn="Z_E804F883_CA9D_4450_B2B1_A56C9C315ECD_.wvu.Rows" sId="1"/>
    <undo index="8" exp="area" ref3D="1" dr="$A$808:$XFD$808" dn="Z_161695C3_1CE5_4E5C_AD86_E27CE310F608_.wvu.Rows" sId="1"/>
    <undo index="2" exp="area" ref3D="1" dr="$A$618:$XFD$618" dn="Z_161695C3_1CE5_4E5C_AD86_E27CE310F608_.wvu.Rows" sId="1"/>
    <undo index="1" exp="area" ref3D="1" dr="$A$614:$XFD$614" dn="Z_161695C3_1CE5_4E5C_AD86_E27CE310F608_.wvu.Rows" sId="1"/>
    <undo index="14" exp="area" ref3D="1" dr="$A$808:$XFD$808" dn="Z_10610988_B7D0_46D7_B8FD_DA5F72A4893C_.wvu.Rows" sId="1"/>
    <undo index="8" exp="area" ref3D="1" dr="$A$618:$XFD$618" dn="Z_10610988_B7D0_46D7_B8FD_DA5F72A4893C_.wvu.Rows" sId="1"/>
    <undo index="6" exp="area" ref3D="1" dr="$A$614:$XFD$614"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G332" start="0" length="0">
      <dxf>
        <font>
          <sz val="13"/>
          <color rgb="FFFF0000"/>
        </font>
        <numFmt numFmtId="165" formatCode="#,##0.0"/>
      </dxf>
    </rfmt>
    <rfmt sheetId="1" sqref="H332" start="0" length="0">
      <dxf>
        <font>
          <sz val="13"/>
          <color rgb="FFFF0000"/>
        </font>
      </dxf>
    </rfmt>
  </rrc>
  <rrc rId="3498" sId="1" ref="A332:XFD332" action="deleteRow">
    <undo index="0" exp="area" ref3D="1" dr="$A$411:$XFD$416" dn="Z_E804F883_CA9D_4450_B2B1_A56C9C315ECD_.wvu.Rows" sId="1"/>
    <undo index="8" exp="area" ref3D="1" dr="$A$807:$XFD$807" dn="Z_161695C3_1CE5_4E5C_AD86_E27CE310F608_.wvu.Rows" sId="1"/>
    <undo index="2" exp="area" ref3D="1" dr="$A$617:$XFD$617" dn="Z_161695C3_1CE5_4E5C_AD86_E27CE310F608_.wvu.Rows" sId="1"/>
    <undo index="1" exp="area" ref3D="1" dr="$A$613:$XFD$613" dn="Z_161695C3_1CE5_4E5C_AD86_E27CE310F608_.wvu.Rows" sId="1"/>
    <undo index="14" exp="area" ref3D="1" dr="$A$807:$XFD$807" dn="Z_10610988_B7D0_46D7_B8FD_DA5F72A4893C_.wvu.Rows" sId="1"/>
    <undo index="8" exp="area" ref3D="1" dr="$A$617:$XFD$617" dn="Z_10610988_B7D0_46D7_B8FD_DA5F72A4893C_.wvu.Rows" sId="1"/>
    <undo index="6" exp="area" ref3D="1" dr="$A$613:$XFD$613"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cc rId="0" sId="1" dxf="1">
      <nc r="G332">
        <f>(#REF!+#REF!+D333)/(C333+#REF!+#REF!)*100</f>
      </nc>
      <ndxf>
        <font>
          <sz val="13"/>
          <color rgb="FFFF0000"/>
        </font>
        <numFmt numFmtId="166" formatCode="0.0"/>
      </ndxf>
    </rcc>
    <rfmt sheetId="1" sqref="H332" start="0" length="0">
      <dxf>
        <font>
          <sz val="13"/>
          <color rgb="FFFF0000"/>
        </font>
      </dxf>
    </rfmt>
  </rrc>
  <rrc rId="3499" sId="1" ref="A332:XFD332" action="deleteRow">
    <undo index="0" exp="area" ref3D="1" dr="$A$410:$XFD$415" dn="Z_E804F883_CA9D_4450_B2B1_A56C9C315ECD_.wvu.Rows" sId="1"/>
    <undo index="8" exp="area" ref3D="1" dr="$A$806:$XFD$806" dn="Z_161695C3_1CE5_4E5C_AD86_E27CE310F608_.wvu.Rows" sId="1"/>
    <undo index="2" exp="area" ref3D="1" dr="$A$616:$XFD$616" dn="Z_161695C3_1CE5_4E5C_AD86_E27CE310F608_.wvu.Rows" sId="1"/>
    <undo index="1" exp="area" ref3D="1" dr="$A$612:$XFD$612" dn="Z_161695C3_1CE5_4E5C_AD86_E27CE310F608_.wvu.Rows" sId="1"/>
    <undo index="14" exp="area" ref3D="1" dr="$A$806:$XFD$806" dn="Z_10610988_B7D0_46D7_B8FD_DA5F72A4893C_.wvu.Rows" sId="1"/>
    <undo index="8" exp="area" ref3D="1" dr="$A$616:$XFD$616" dn="Z_10610988_B7D0_46D7_B8FD_DA5F72A4893C_.wvu.Rows" sId="1"/>
    <undo index="6" exp="area" ref3D="1" dr="$A$612:$XFD$612" dn="Z_10610988_B7D0_46D7_B8FD_DA5F72A4893C_.wvu.Rows" sId="1"/>
    <rfmt sheetId="1" xfDxf="1" sqref="A332:XFD332" start="0" length="0">
      <dxf>
        <font>
          <color rgb="FFFF0000"/>
        </font>
      </dxf>
    </rfmt>
    <rfmt sheetId="1" sqref="A332" start="0" length="0">
      <dxf>
        <font>
          <b/>
          <sz val="16"/>
          <color rgb="FFFF0000"/>
        </font>
        <alignment vertical="center" readingOrder="0"/>
      </dxf>
    </rfmt>
    <rcc rId="0" sId="1" dxf="1">
      <nc r="B332"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32">
        <f>#REF!+#REF!+#REF!+#REF!+#REF!+#REF!+#REF!</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32">
        <f>IFERROR(D332/C332*100,0)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32"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cc rId="0" sId="1" dxf="1">
      <nc r="G332">
        <f>(C332+#REF!+#REF!)/#REF!*100</f>
      </nc>
      <ndxf>
        <font>
          <sz val="13"/>
          <color rgb="FFFF0000"/>
        </font>
        <numFmt numFmtId="166" formatCode="0.0"/>
      </ndxf>
    </rcc>
    <rfmt sheetId="1" sqref="H332" start="0" length="0">
      <dxf>
        <font>
          <sz val="13"/>
          <color rgb="FFFF0000"/>
        </font>
      </dxf>
    </rfmt>
  </rrc>
  <rcmt sheetId="1" cell="C375" guid="{00000000-0000-0000-0000-000000000000}" action="delete" author="Степаненко Наталья Алексеевна"/>
  <rcmt sheetId="1" cell="D375" guid="{00000000-0000-0000-0000-000000000000}" action="delete" author="Степаненко Наталья Алексеевна"/>
  <rfmt sheetId="1" sqref="B431:F431" start="0" length="2147483647">
    <dxf>
      <font>
        <color auto="1"/>
      </font>
    </dxf>
  </rfmt>
  <rcv guid="{E804F883-CA9D-4450-B2B1-A56C9C315ECD}" action="delete"/>
  <rdn rId="0" localSheetId="1" customView="1" name="Z_E804F883_CA9D_4450_B2B1_A56C9C315ECD_.wvu.PrintArea" hidden="1" oldHidden="1">
    <formula>'Приложение 1'!$B$1:$F$813</formula>
    <oldFormula>'Приложение 1'!$B$1:$F$813</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1'!$409:$414</formula>
    <oldFormula>'Приложение 1'!$409:$414</oldFormula>
  </rdn>
  <rdn rId="0" localSheetId="1" customView="1" name="Z_E804F883_CA9D_4450_B2B1_A56C9C315ECD_.wvu.FilterData" hidden="1" oldHidden="1">
    <formula>'Приложение 1'!$A$6:$F$818</formula>
    <oldFormula>'Приложение 1'!$A$6:$F$818</oldFormula>
  </rdn>
  <rcv guid="{E804F883-CA9D-4450-B2B1-A56C9C315ECD}" action="add"/>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04" sId="1">
    <oc r="B488" t="inlineStr">
      <is>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is>
    </oc>
    <nc r="B488" t="inlineStr">
      <is>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is>
    </nc>
  </rcc>
  <rcc rId="3505" sId="1" numFmtId="4">
    <oc r="C491">
      <v>515.9</v>
    </oc>
    <nc r="C491">
      <v>514.79999999999995</v>
    </nc>
  </rcc>
  <rcc rId="3506" sId="1" numFmtId="4">
    <oc r="D491">
      <v>418.39280000000002</v>
    </oc>
    <nc r="D491">
      <v>491.78</v>
    </nc>
  </rcc>
  <rfmt sheetId="1" sqref="C489:E492" start="0" length="2147483647">
    <dxf>
      <font>
        <color auto="1"/>
      </font>
    </dxf>
  </rfmt>
  <rcc rId="3507" sId="1" numFmtId="4">
    <oc r="C497">
      <v>25408.9</v>
    </oc>
    <nc r="C497">
      <v>0</v>
    </nc>
  </rcc>
  <rcc rId="3508" sId="1" numFmtId="4">
    <oc r="D497">
      <v>20418.439999999999</v>
    </oc>
    <nc r="D497">
      <v>0</v>
    </nc>
  </rcc>
  <rcc rId="3509" sId="1" numFmtId="4">
    <oc r="C502">
      <v>538.20000000000005</v>
    </oc>
    <nc r="C502">
      <v>0</v>
    </nc>
  </rcc>
  <rcc rId="3510" sId="1" numFmtId="4">
    <oc r="D502">
      <v>432.2</v>
    </oc>
    <nc r="D502">
      <v>0</v>
    </nc>
  </rcc>
  <rcc rId="3511" sId="1" numFmtId="4">
    <oc r="C507">
      <v>94284.26</v>
    </oc>
    <nc r="C507">
      <v>26138.3</v>
    </nc>
  </rcc>
  <rcc rId="3512" sId="1" numFmtId="4">
    <oc r="D507">
      <v>87370.69</v>
    </oc>
    <nc r="D507">
      <v>23896.27</v>
    </nc>
  </rcc>
  <rfmt sheetId="1" sqref="C507:D507" start="0" length="2147483647">
    <dxf>
      <font>
        <color auto="1"/>
      </font>
    </dxf>
  </rfmt>
  <rcc rId="3513" sId="1" numFmtId="4">
    <oc r="D511">
      <v>1317.11</v>
    </oc>
    <nc r="D511">
      <v>736.72</v>
    </nc>
  </rcc>
  <rfmt sheetId="1" sqref="C511:D511" start="0" length="2147483647">
    <dxf>
      <font>
        <color auto="1"/>
      </font>
    </dxf>
  </rfmt>
  <rcc rId="3514" sId="1" numFmtId="4">
    <nc r="C517">
      <v>110421.99</v>
    </nc>
  </rcc>
  <rcc rId="3515" sId="1" numFmtId="4">
    <nc r="D517">
      <v>110080.98</v>
    </nc>
  </rcc>
  <rcc rId="3516" sId="1">
    <nc r="E514">
      <f>IFERROR(D514/C514*100,0)</f>
    </nc>
  </rcc>
  <rcc rId="3517" sId="1">
    <nc r="E515">
      <f>IFERROR(D515/C515*100,0)</f>
    </nc>
  </rcc>
  <rcc rId="3518" sId="1">
    <nc r="E516">
      <f>IFERROR(D516/C516*100,0)</f>
    </nc>
  </rcc>
  <rcc rId="3519" sId="1">
    <nc r="E517">
      <f>IFERROR(D517/C517*100,0)</f>
    </nc>
  </rcc>
  <rcc rId="3520" sId="1">
    <nc r="E518">
      <f>IFERROR(D518/C518*100,0)</f>
    </nc>
  </rcc>
  <rcc rId="3521" sId="1" numFmtId="4">
    <nc r="C515">
      <v>0</v>
    </nc>
  </rcc>
  <rcc rId="3522" sId="1" numFmtId="4">
    <nc r="C516">
      <v>0</v>
    </nc>
  </rcc>
  <rcc rId="3523" sId="1" numFmtId="4">
    <nc r="C518">
      <v>0</v>
    </nc>
  </rcc>
  <rcc rId="3524" sId="1" numFmtId="4">
    <nc r="D515">
      <v>0</v>
    </nc>
  </rcc>
  <rcc rId="3525" sId="1" numFmtId="4">
    <nc r="D516">
      <v>0</v>
    </nc>
  </rcc>
  <rcc rId="3526" sId="1" numFmtId="4">
    <nc r="D518">
      <v>0</v>
    </nc>
  </rcc>
  <rcc rId="3527" sId="1" numFmtId="4">
    <oc r="C520">
      <v>5239.8999999999996</v>
    </oc>
    <nc r="C520">
      <v>5711.1</v>
    </nc>
  </rcc>
  <rcc rId="3528" sId="1" numFmtId="4">
    <oc r="D520">
      <v>5239.8999999999996</v>
    </oc>
    <nc r="D520">
      <v>5711.1</v>
    </nc>
  </rcc>
  <rcc rId="3529" sId="1" numFmtId="4">
    <oc r="D521">
      <v>1317.11</v>
    </oc>
    <nc r="D521">
      <v>2394.4899999999998</v>
    </nc>
  </rcc>
  <rcc rId="3530" sId="1" numFmtId="4">
    <oc r="C522">
      <v>69.916499999999999</v>
    </oc>
    <nc r="C522">
      <v>78.12</v>
    </nc>
  </rcc>
  <rcc rId="3531" sId="1" numFmtId="4">
    <oc r="D522">
      <v>69.916499999999999</v>
    </oc>
    <nc r="D522">
      <v>78.12</v>
    </nc>
  </rcc>
  <rrc rId="3532" sId="1" ref="A524:XFD528" action="insertRow">
    <undo index="8" exp="area" ref3D="1" dr="$A$805:$XFD$805" dn="Z_161695C3_1CE5_4E5C_AD86_E27CE310F608_.wvu.Rows" sId="1"/>
    <undo index="2" exp="area" ref3D="1" dr="$A$615:$XFD$615" dn="Z_161695C3_1CE5_4E5C_AD86_E27CE310F608_.wvu.Rows" sId="1"/>
    <undo index="1" exp="area" ref3D="1" dr="$A$611:$XFD$611" dn="Z_161695C3_1CE5_4E5C_AD86_E27CE310F608_.wvu.Rows" sId="1"/>
    <undo index="14" exp="area" ref3D="1" dr="$A$805:$XFD$805" dn="Z_10610988_B7D0_46D7_B8FD_DA5F72A4893C_.wvu.Rows" sId="1"/>
    <undo index="8" exp="area" ref3D="1" dr="$A$615:$XFD$615" dn="Z_10610988_B7D0_46D7_B8FD_DA5F72A4893C_.wvu.Rows" sId="1"/>
    <undo index="6" exp="area" ref3D="1" dr="$A$611:$XFD$611" dn="Z_10610988_B7D0_46D7_B8FD_DA5F72A4893C_.wvu.Rows" sId="1"/>
  </rrc>
  <rcc rId="3533" sId="1" odxf="1" dxf="1">
    <nc r="B524" t="inlineStr">
      <is>
        <t>Итого по программе, в том числе</t>
      </is>
    </nc>
    <odxf>
      <font>
        <b val="0"/>
        <sz val="13"/>
        <color rgb="FFFF0000"/>
        <name val="Times New Roman"/>
        <scheme val="none"/>
      </font>
      <fill>
        <patternFill patternType="none">
          <bgColor indexed="65"/>
        </patternFill>
      </fill>
    </odxf>
    <ndxf>
      <font>
        <b/>
        <sz val="13"/>
        <color auto="1"/>
        <name val="Times New Roman"/>
        <scheme val="none"/>
      </font>
      <fill>
        <patternFill patternType="solid">
          <bgColor theme="6" tint="0.59999389629810485"/>
        </patternFill>
      </fill>
    </ndxf>
  </rcc>
  <rcc rId="3534" sId="1" odxf="1" dxf="1">
    <nc r="C524">
      <f>SUM(C525:C528)</f>
    </nc>
    <odxf>
      <font>
        <b val="0"/>
        <sz val="13"/>
        <color rgb="FFFF0000"/>
        <name val="Times New Roman"/>
        <scheme val="none"/>
      </font>
      <fill>
        <patternFill patternType="none">
          <bgColor indexed="65"/>
        </patternFill>
      </fill>
    </odxf>
    <ndxf>
      <font>
        <b/>
        <sz val="13"/>
        <color auto="1"/>
        <name val="Times New Roman"/>
        <scheme val="none"/>
      </font>
      <fill>
        <patternFill patternType="solid">
          <bgColor theme="6" tint="0.59999389629810485"/>
        </patternFill>
      </fill>
    </ndxf>
  </rcc>
  <rcc rId="3535" sId="1" odxf="1" dxf="1">
    <nc r="D524">
      <f>SUM(D525:D528)</f>
    </nc>
    <odxf>
      <font>
        <b val="0"/>
        <sz val="13"/>
        <color rgb="FFFF0000"/>
        <name val="Times New Roman"/>
        <scheme val="none"/>
      </font>
      <fill>
        <patternFill patternType="none">
          <bgColor indexed="65"/>
        </patternFill>
      </fill>
    </odxf>
    <ndxf>
      <font>
        <b/>
        <sz val="13"/>
        <color auto="1"/>
        <name val="Times New Roman"/>
        <scheme val="none"/>
      </font>
      <fill>
        <patternFill patternType="solid">
          <bgColor theme="6" tint="0.59999389629810485"/>
        </patternFill>
      </fill>
    </ndxf>
  </rcc>
  <rcc rId="3536" sId="1" odxf="1" dxf="1">
    <nc r="E524">
      <f>IFERROR(D524/C524*100,0)</f>
    </nc>
    <odxf>
      <font>
        <b val="0"/>
        <sz val="13"/>
        <color rgb="FFFF0000"/>
        <name val="Times New Roman"/>
        <scheme val="none"/>
      </font>
      <fill>
        <patternFill>
          <bgColor theme="0"/>
        </patternFill>
      </fill>
    </odxf>
    <ndxf>
      <font>
        <b/>
        <sz val="13"/>
        <color auto="1"/>
        <name val="Times New Roman"/>
        <scheme val="none"/>
      </font>
      <fill>
        <patternFill>
          <bgColor theme="6" tint="0.59999389629810485"/>
        </patternFill>
      </fill>
    </ndxf>
  </rcc>
  <rfmt sheetId="1" sqref="F524" start="0" length="0">
    <dxf>
      <numFmt numFmtId="4" formatCode="#,##0.00"/>
      <fill>
        <patternFill patternType="solid">
          <bgColor theme="6" tint="0.59999389629810485"/>
        </patternFill>
      </fill>
    </dxf>
  </rfmt>
  <rfmt sheetId="1" sqref="G524" start="0" length="0">
    <dxf>
      <numFmt numFmtId="164" formatCode="#,##0.0_ ;[Red]\-#,##0.0\ "/>
    </dxf>
  </rfmt>
  <rfmt sheetId="1" sqref="A525" start="0" length="0">
    <dxf>
      <font>
        <b val="0"/>
        <sz val="16"/>
        <color rgb="FFFF0000"/>
      </font>
    </dxf>
  </rfmt>
  <rcc rId="3537" sId="1" odxf="1" dxf="1">
    <nc r="B525" t="inlineStr">
      <is>
        <t>федеральный бюджет</t>
      </is>
    </nc>
    <odxf>
      <font>
        <sz val="13"/>
        <color rgb="FFFF0000"/>
        <name val="Times New Roman"/>
        <scheme val="none"/>
      </font>
    </odxf>
    <ndxf>
      <font>
        <sz val="13"/>
        <color auto="1"/>
        <name val="Times New Roman"/>
        <scheme val="none"/>
      </font>
    </ndxf>
  </rcc>
  <rfmt sheetId="1" sqref="C525" start="0" length="0">
    <dxf>
      <font>
        <sz val="13"/>
        <color auto="1"/>
        <name val="Times New Roman"/>
        <scheme val="none"/>
      </font>
    </dxf>
  </rfmt>
  <rfmt sheetId="1" sqref="D525" start="0" length="0">
    <dxf>
      <font>
        <sz val="13"/>
        <color auto="1"/>
        <name val="Times New Roman"/>
        <scheme val="none"/>
      </font>
    </dxf>
  </rfmt>
  <rcc rId="3538" sId="1" odxf="1" dxf="1">
    <nc r="E525">
      <f>IFERROR(D525/C525*100,0)</f>
    </nc>
    <odxf>
      <font>
        <sz val="13"/>
        <color rgb="FFFF0000"/>
        <name val="Times New Roman"/>
        <scheme val="none"/>
      </font>
      <fill>
        <patternFill patternType="solid">
          <bgColor theme="0"/>
        </patternFill>
      </fill>
    </odxf>
    <ndxf>
      <font>
        <sz val="13"/>
        <color auto="1"/>
        <name val="Times New Roman"/>
        <scheme val="none"/>
      </font>
      <fill>
        <patternFill patternType="none">
          <bgColor indexed="65"/>
        </patternFill>
      </fill>
    </ndxf>
  </rcc>
  <rfmt sheetId="1" sqref="F525" start="0" length="0">
    <dxf>
      <numFmt numFmtId="165" formatCode="#,##0.0"/>
    </dxf>
  </rfmt>
  <rcc rId="3539" sId="1" odxf="1" dxf="1">
    <nc r="B526" t="inlineStr">
      <is>
        <t>бюджет автономного округа</t>
      </is>
    </nc>
    <odxf>
      <font>
        <sz val="13"/>
        <color rgb="FFFF0000"/>
        <name val="Times New Roman"/>
        <scheme val="none"/>
      </font>
    </odxf>
    <ndxf>
      <font>
        <sz val="13"/>
        <color auto="1"/>
        <name val="Times New Roman"/>
        <scheme val="none"/>
      </font>
    </ndxf>
  </rcc>
  <rfmt sheetId="1" sqref="C526" start="0" length="0">
    <dxf>
      <font>
        <sz val="13"/>
        <color auto="1"/>
        <name val="Times New Roman"/>
        <scheme val="none"/>
      </font>
    </dxf>
  </rfmt>
  <rfmt sheetId="1" sqref="D526" start="0" length="0">
    <dxf>
      <font>
        <sz val="13"/>
        <color auto="1"/>
        <name val="Times New Roman"/>
        <scheme val="none"/>
      </font>
    </dxf>
  </rfmt>
  <rcc rId="3540" sId="1" odxf="1" dxf="1">
    <nc r="E526">
      <f>IFERROR(D526/C526*100,0)</f>
    </nc>
    <odxf>
      <font>
        <sz val="13"/>
        <color rgb="FFFF0000"/>
        <name val="Times New Roman"/>
        <scheme val="none"/>
      </font>
      <fill>
        <patternFill patternType="solid">
          <bgColor theme="0"/>
        </patternFill>
      </fill>
    </odxf>
    <ndxf>
      <font>
        <sz val="13"/>
        <color auto="1"/>
        <name val="Times New Roman"/>
        <scheme val="none"/>
      </font>
      <fill>
        <patternFill patternType="none">
          <bgColor indexed="65"/>
        </patternFill>
      </fill>
    </ndxf>
  </rcc>
  <rfmt sheetId="1" sqref="F526" start="0" length="0">
    <dxf>
      <numFmt numFmtId="4" formatCode="#,##0.00"/>
    </dxf>
  </rfmt>
  <rfmt sheetId="1" sqref="G526" start="0" length="0">
    <dxf>
      <numFmt numFmtId="164" formatCode="#,##0.0_ ;[Red]\-#,##0.0\ "/>
    </dxf>
  </rfmt>
  <rcc rId="3541" sId="1" odxf="1" dxf="1">
    <nc r="B527" t="inlineStr">
      <is>
        <t>бюджет города Когалыма</t>
      </is>
    </nc>
    <odxf>
      <font>
        <sz val="13"/>
        <color rgb="FFFF0000"/>
        <name val="Times New Roman"/>
        <scheme val="none"/>
      </font>
    </odxf>
    <ndxf>
      <font>
        <sz val="13"/>
        <color auto="1"/>
        <name val="Times New Roman"/>
        <scheme val="none"/>
      </font>
    </ndxf>
  </rcc>
  <rfmt sheetId="1" sqref="C527" start="0" length="0">
    <dxf>
      <font>
        <sz val="13"/>
        <color auto="1"/>
        <name val="Times New Roman"/>
        <scheme val="none"/>
      </font>
    </dxf>
  </rfmt>
  <rfmt sheetId="1" sqref="D527" start="0" length="0">
    <dxf>
      <font>
        <sz val="13"/>
        <color auto="1"/>
        <name val="Times New Roman"/>
        <scheme val="none"/>
      </font>
    </dxf>
  </rfmt>
  <rcc rId="3542" sId="1" odxf="1" dxf="1">
    <nc r="E527">
      <f>IFERROR(D527/C527*100,0)</f>
    </nc>
    <odxf>
      <font>
        <sz val="13"/>
        <color rgb="FFFF0000"/>
        <name val="Times New Roman"/>
        <scheme val="none"/>
      </font>
      <fill>
        <patternFill patternType="solid">
          <bgColor theme="0"/>
        </patternFill>
      </fill>
    </odxf>
    <ndxf>
      <font>
        <sz val="13"/>
        <color auto="1"/>
        <name val="Times New Roman"/>
        <scheme val="none"/>
      </font>
      <fill>
        <patternFill patternType="none">
          <bgColor indexed="65"/>
        </patternFill>
      </fill>
    </ndxf>
  </rcc>
  <rfmt sheetId="1" sqref="F527" start="0" length="0">
    <dxf>
      <numFmt numFmtId="4" formatCode="#,##0.00"/>
    </dxf>
  </rfmt>
  <rcc rId="3543" sId="1" odxf="1" dxf="1">
    <nc r="G527">
      <f>(D525+D526+D528)/(C528+C526+C525)*100</f>
    </nc>
    <odxf>
      <font>
        <b val="0"/>
        <sz val="13"/>
        <color rgb="FFFF0000"/>
      </font>
      <numFmt numFmtId="0" formatCode="General"/>
      <alignment horizontal="general" vertical="bottom" wrapText="0" readingOrder="0"/>
    </odxf>
    <ndxf>
      <font>
        <b/>
        <sz val="13"/>
        <color rgb="FFFF0000"/>
        <name val="Times New Roman"/>
        <scheme val="none"/>
      </font>
      <numFmt numFmtId="165" formatCode="#,##0.0"/>
      <alignment horizontal="right" vertical="center" wrapText="1" readingOrder="0"/>
    </ndxf>
  </rcc>
  <rcc rId="3544" sId="1" odxf="1" dxf="1">
    <nc r="B528" t="inlineStr">
      <is>
        <t>привлеченные средства</t>
      </is>
    </nc>
    <odxf>
      <font>
        <sz val="13"/>
        <color rgb="FFFF0000"/>
        <name val="Times New Roman"/>
        <scheme val="none"/>
      </font>
    </odxf>
    <ndxf>
      <font>
        <sz val="13"/>
        <color auto="1"/>
        <name val="Times New Roman"/>
        <scheme val="none"/>
      </font>
    </ndxf>
  </rcc>
  <rfmt sheetId="1" sqref="C528" start="0" length="0">
    <dxf>
      <font>
        <sz val="13"/>
        <color auto="1"/>
        <name val="Times New Roman"/>
        <scheme val="none"/>
      </font>
    </dxf>
  </rfmt>
  <rfmt sheetId="1" sqref="D528" start="0" length="0">
    <dxf>
      <font>
        <sz val="13"/>
        <color auto="1"/>
        <name val="Times New Roman"/>
        <scheme val="none"/>
      </font>
    </dxf>
  </rfmt>
  <rcc rId="3545" sId="1" odxf="1" dxf="1">
    <nc r="E528">
      <f>IFERROR(D528/C528*100,0)</f>
    </nc>
    <odxf>
      <font>
        <sz val="13"/>
        <color rgb="FFFF0000"/>
        <name val="Times New Roman"/>
        <scheme val="none"/>
      </font>
    </odxf>
    <ndxf>
      <font>
        <sz val="13"/>
        <color auto="1"/>
        <name val="Times New Roman"/>
        <scheme val="none"/>
      </font>
    </ndxf>
  </rcc>
  <rcc rId="3546" sId="1" odxf="1" dxf="1">
    <nc r="G528">
      <f>(C525+C526+C528)/C524*100</f>
    </nc>
    <odxf>
      <font>
        <b val="0"/>
        <sz val="13"/>
        <color rgb="FFFF0000"/>
      </font>
      <numFmt numFmtId="0" formatCode="General"/>
      <alignment horizontal="general" vertical="bottom" wrapText="0" readingOrder="0"/>
    </odxf>
    <ndxf>
      <font>
        <b/>
        <sz val="13"/>
        <color rgb="FFFF0000"/>
        <name val="Times New Roman"/>
        <scheme val="none"/>
      </font>
      <numFmt numFmtId="165" formatCode="#,##0.0"/>
      <alignment horizontal="right" vertical="center" wrapText="1" readingOrder="0"/>
    </ndxf>
  </rcc>
  <rfmt sheetId="1" sqref="C519:E523" start="0" length="2147483647">
    <dxf>
      <font>
        <color auto="1"/>
      </font>
    </dxf>
  </rfmt>
  <rrc rId="3547" sId="1" ref="A499:XFD499" action="deleteRow">
    <undo index="1" exp="ref" v="1" dr="D499" r="D493" sId="1"/>
    <undo index="1" exp="ref" v="1" dr="C499" r="C493" sId="1"/>
    <undo index="8" exp="area" ref3D="1" dr="$A$810:$XFD$810" dn="Z_161695C3_1CE5_4E5C_AD86_E27CE310F608_.wvu.Rows" sId="1"/>
    <undo index="2" exp="area" ref3D="1" dr="$A$620:$XFD$620" dn="Z_161695C3_1CE5_4E5C_AD86_E27CE310F608_.wvu.Rows" sId="1"/>
    <undo index="1" exp="area" ref3D="1" dr="$A$616:$XFD$616" dn="Z_161695C3_1CE5_4E5C_AD86_E27CE310F608_.wvu.Rows" sId="1"/>
    <undo index="14" exp="area" ref3D="1" dr="$A$810:$XFD$810" dn="Z_10610988_B7D0_46D7_B8FD_DA5F72A4893C_.wvu.Rows" sId="1"/>
    <undo index="8" exp="area" ref3D="1" dr="$A$620:$XFD$620" dn="Z_10610988_B7D0_46D7_B8FD_DA5F72A4893C_.wvu.Rows" sId="1"/>
    <undo index="6" exp="area" ref3D="1" dr="$A$616:$XFD$616" dn="Z_10610988_B7D0_46D7_B8FD_DA5F72A4893C_.wvu.Rows" sId="1"/>
    <rfmt sheetId="1" xfDxf="1" sqref="A499:XFD499" start="0" length="0">
      <dxf>
        <font>
          <color rgb="FFFF0000"/>
        </font>
      </dxf>
    </rfmt>
    <rcc rId="0" sId="1" dxf="1">
      <nc r="A499">
        <v>84</v>
      </nc>
      <ndxf>
        <font>
          <b/>
          <sz val="16"/>
          <color rgb="FFFF0000"/>
        </font>
        <alignment vertical="center" readingOrder="0"/>
      </ndxf>
    </rcc>
    <rcc rId="0" sId="1" dxf="1">
      <nc r="B499" t="inlineStr">
        <is>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is>
      </nc>
      <ndxf>
        <font>
          <b/>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499">
        <f>SUM(C500:C503)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499">
        <f>SUM(D500:D503)</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9">
        <f>IFERROR(D499/C499*100,0)</f>
      </nc>
      <n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499" t="inlineStr">
        <is>
          <t>Осуществлены  закупки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G499">
        <v>1</v>
      </nc>
      <ndxf>
        <font>
          <sz val="13"/>
          <color rgb="FFFF0000"/>
        </font>
      </ndxf>
    </rcc>
    <rfmt sheetId="1" sqref="H499" start="0" length="0">
      <dxf>
        <font>
          <sz val="13"/>
          <color rgb="FFFF0000"/>
        </font>
      </dxf>
    </rfmt>
  </rrc>
  <rrc rId="3548" sId="1" ref="A499:XFD499" action="deleteRow">
    <undo index="82" exp="ref" dr="D499" r="D814" sId="1"/>
    <undo index="82" exp="ref" dr="C499" r="C814" sId="1"/>
    <undo index="0" exp="ref" v="1" dr="D499" r="D524" sId="1"/>
    <undo index="0" exp="ref" v="1" dr="C499" r="C524" sId="1"/>
    <undo index="8" exp="area" ref3D="1" dr="$A$809:$XFD$809" dn="Z_161695C3_1CE5_4E5C_AD86_E27CE310F608_.wvu.Rows" sId="1"/>
    <undo index="2" exp="area" ref3D="1" dr="$A$619:$XFD$619" dn="Z_161695C3_1CE5_4E5C_AD86_E27CE310F608_.wvu.Rows" sId="1"/>
    <undo index="1" exp="area" ref3D="1" dr="$A$615:$XFD$615" dn="Z_161695C3_1CE5_4E5C_AD86_E27CE310F608_.wvu.Rows" sId="1"/>
    <undo index="14" exp="area" ref3D="1" dr="$A$809:$XFD$809" dn="Z_10610988_B7D0_46D7_B8FD_DA5F72A4893C_.wvu.Rows" sId="1"/>
    <undo index="8" exp="area" ref3D="1" dr="$A$619:$XFD$619" dn="Z_10610988_B7D0_46D7_B8FD_DA5F72A4893C_.wvu.Rows" sId="1"/>
    <undo index="6" exp="area" ref3D="1" dr="$A$615:$XFD$615" dn="Z_10610988_B7D0_46D7_B8FD_DA5F72A4893C_.wvu.Rows" sId="1"/>
    <rfmt sheetId="1" xfDxf="1" sqref="A499:XFD499" start="0" length="0">
      <dxf>
        <font>
          <color rgb="FFFF0000"/>
        </font>
      </dxf>
    </rfmt>
    <rfmt sheetId="1" sqref="A499" start="0" length="0">
      <dxf>
        <font>
          <sz val="16"/>
          <color rgb="FFFF0000"/>
        </font>
        <alignment vertical="center" readingOrder="0"/>
      </dxf>
    </rfmt>
    <rcc rId="0" sId="1" dxf="1">
      <nc r="B499" t="inlineStr">
        <is>
          <t>федеральный бюджет</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9">
        <f>IFERROR(D499/C499*100,0)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9" start="0" length="0">
      <dxf>
        <font>
          <sz val="13"/>
          <color rgb="FFFF0000"/>
          <name val="Times New Roman"/>
          <scheme val="none"/>
        </font>
        <numFmt numFmtId="165" formatCode="#,##0.0"/>
        <alignment horizontal="justify" vertical="center" wrapText="1" readingOrder="0"/>
        <border outline="0">
          <left style="thin">
            <color indexed="64"/>
          </left>
          <right style="thin">
            <color indexed="64"/>
          </right>
          <top style="thin">
            <color indexed="64"/>
          </top>
          <bottom style="thin">
            <color indexed="64"/>
          </bottom>
        </border>
      </dxf>
    </rfmt>
    <rfmt sheetId="1" sqref="G499" start="0" length="0">
      <dxf>
        <font>
          <sz val="13"/>
          <color rgb="FFFF0000"/>
        </font>
      </dxf>
    </rfmt>
    <rfmt sheetId="1" sqref="H499" start="0" length="0">
      <dxf>
        <font>
          <sz val="13"/>
          <color rgb="FFFF0000"/>
        </font>
      </dxf>
    </rfmt>
  </rrc>
  <rrc rId="3549" sId="1" ref="A499:XFD499" action="deleteRow">
    <undo index="82" exp="ref" dr="D499" r="D814" sId="1"/>
    <undo index="82" exp="ref" dr="C499" r="C814" sId="1"/>
    <undo index="0" exp="ref" v="1" dr="D499" r="D524" sId="1"/>
    <undo index="0" exp="ref" v="1" dr="C499" r="C524" sId="1"/>
    <undo index="8" exp="area" ref3D="1" dr="$A$808:$XFD$808" dn="Z_161695C3_1CE5_4E5C_AD86_E27CE310F608_.wvu.Rows" sId="1"/>
    <undo index="2" exp="area" ref3D="1" dr="$A$618:$XFD$618" dn="Z_161695C3_1CE5_4E5C_AD86_E27CE310F608_.wvu.Rows" sId="1"/>
    <undo index="1" exp="area" ref3D="1" dr="$A$614:$XFD$614" dn="Z_161695C3_1CE5_4E5C_AD86_E27CE310F608_.wvu.Rows" sId="1"/>
    <undo index="14" exp="area" ref3D="1" dr="$A$808:$XFD$808" dn="Z_10610988_B7D0_46D7_B8FD_DA5F72A4893C_.wvu.Rows" sId="1"/>
    <undo index="8" exp="area" ref3D="1" dr="$A$618:$XFD$618" dn="Z_10610988_B7D0_46D7_B8FD_DA5F72A4893C_.wvu.Rows" sId="1"/>
    <undo index="6" exp="area" ref3D="1" dr="$A$614:$XFD$614" dn="Z_10610988_B7D0_46D7_B8FD_DA5F72A4893C_.wvu.Rows" sId="1"/>
    <rfmt sheetId="1" xfDxf="1" sqref="A499:XFD499" start="0" length="0">
      <dxf>
        <font>
          <b/>
          <color rgb="FFFF0000"/>
        </font>
        <alignment vertical="center" readingOrder="0"/>
      </dxf>
    </rfmt>
    <rfmt sheetId="1" sqref="A499" start="0" length="0">
      <dxf>
        <font>
          <sz val="16"/>
          <color rgb="FFFF0000"/>
        </font>
      </dxf>
    </rfmt>
    <rcc rId="0" sId="1" dxf="1">
      <nc r="B499" t="inlineStr">
        <is>
          <t>бюджет автономного округа</t>
        </is>
      </nc>
      <ndxf>
        <font>
          <b val="0"/>
          <sz val="13"/>
          <color rgb="FFFF0000"/>
          <name val="Times New Roman"/>
          <scheme val="none"/>
        </font>
        <numFmt numFmtId="30" formatCode="@"/>
        <alignment horizontal="justify" wrapText="1" readingOrder="0"/>
        <border outline="0">
          <left style="thin">
            <color indexed="64"/>
          </left>
          <right style="thin">
            <color indexed="64"/>
          </right>
          <top style="thin">
            <color indexed="64"/>
          </top>
        </border>
      </ndxf>
    </rcc>
    <rcc rId="0" sId="1" dxf="1" numFmtId="4">
      <nc r="C499">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umFmtId="4">
      <nc r="D499">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c r="E499">
        <f>IFERROR(D499/C499*100,0)</f>
      </nc>
      <ndxf>
        <font>
          <b val="0"/>
          <sz val="13"/>
          <color rgb="FFFF0000"/>
          <name val="Times New Roman"/>
          <scheme val="none"/>
        </font>
        <numFmt numFmtId="165"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499" start="0" length="0">
      <dxf>
        <font>
          <b val="0"/>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499" start="0" length="0">
      <dxf>
        <font>
          <sz val="13"/>
          <color rgb="FFFF0000"/>
        </font>
      </dxf>
    </rfmt>
    <rfmt sheetId="1" sqref="H499" start="0" length="0">
      <dxf>
        <font>
          <sz val="13"/>
          <color rgb="FFFF0000"/>
        </font>
      </dxf>
    </rfmt>
  </rrc>
  <rrc rId="3550" sId="1" ref="A499:XFD499" action="deleteRow">
    <undo index="82" exp="ref" dr="D499" r="D814" sId="1"/>
    <undo index="82" exp="ref" dr="C499" r="C814" sId="1"/>
    <undo index="0" exp="ref" v="1" dr="D499" r="D524" sId="1"/>
    <undo index="0" exp="ref" v="1" dr="C499" r="C524" sId="1"/>
    <undo index="8" exp="area" ref3D="1" dr="$A$807:$XFD$807" dn="Z_161695C3_1CE5_4E5C_AD86_E27CE310F608_.wvu.Rows" sId="1"/>
    <undo index="2" exp="area" ref3D="1" dr="$A$617:$XFD$617" dn="Z_161695C3_1CE5_4E5C_AD86_E27CE310F608_.wvu.Rows" sId="1"/>
    <undo index="1" exp="area" ref3D="1" dr="$A$613:$XFD$613" dn="Z_161695C3_1CE5_4E5C_AD86_E27CE310F608_.wvu.Rows" sId="1"/>
    <undo index="14" exp="area" ref3D="1" dr="$A$807:$XFD$807" dn="Z_10610988_B7D0_46D7_B8FD_DA5F72A4893C_.wvu.Rows" sId="1"/>
    <undo index="8" exp="area" ref3D="1" dr="$A$617:$XFD$617" dn="Z_10610988_B7D0_46D7_B8FD_DA5F72A4893C_.wvu.Rows" sId="1"/>
    <undo index="6" exp="area" ref3D="1" dr="$A$613:$XFD$613" dn="Z_10610988_B7D0_46D7_B8FD_DA5F72A4893C_.wvu.Rows" sId="1"/>
    <rfmt sheetId="1" xfDxf="1" sqref="A499:XFD499" start="0" length="0">
      <dxf>
        <font>
          <color rgb="FFFF0000"/>
        </font>
      </dxf>
    </rfmt>
    <rfmt sheetId="1" sqref="A499" start="0" length="0">
      <dxf>
        <font>
          <b/>
          <sz val="16"/>
          <color rgb="FFFF0000"/>
        </font>
        <alignment vertical="center" readingOrder="0"/>
      </dxf>
    </rfmt>
    <rcc rId="0" sId="1" dxf="1">
      <nc r="B499" t="inlineStr">
        <is>
          <t>бюджет города Когалыма</t>
        </is>
      </nc>
      <ndxf>
        <font>
          <sz val="13"/>
          <color rgb="FFFF0000"/>
          <name val="Times New Roman"/>
          <scheme val="none"/>
        </font>
        <numFmt numFmtId="30" formatCode="@"/>
        <alignment horizontal="justify" vertical="center" wrapText="1" readingOrder="0"/>
        <border outline="0">
          <left style="thin">
            <color indexed="64"/>
          </left>
          <right style="thin">
            <color indexed="64"/>
          </right>
          <top style="thin">
            <color indexed="64"/>
          </top>
        </border>
      </ndxf>
    </rcc>
    <rcc rId="0" sId="1" dxf="1" numFmtId="4">
      <nc r="C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9">
        <f>IFERROR(D499/C499*100,0)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99" start="0" length="0">
      <dxf>
        <font>
          <sz val="13"/>
          <color rgb="FFFF0000"/>
        </font>
      </dxf>
    </rfmt>
    <rfmt sheetId="1" sqref="H499" start="0" length="0">
      <dxf>
        <font>
          <sz val="13"/>
          <color rgb="FFFF0000"/>
        </font>
      </dxf>
    </rfmt>
  </rrc>
  <rrc rId="3551" sId="1" ref="A499:XFD499" action="deleteRow">
    <undo index="82" exp="ref" dr="D499" r="D814" sId="1"/>
    <undo index="82" exp="ref" dr="C499" r="C814" sId="1"/>
    <undo index="0" exp="ref" v="1" dr="D499" r="D524" sId="1"/>
    <undo index="0" exp="ref" v="1" dr="C499" r="C524" sId="1"/>
    <undo index="8" exp="area" ref3D="1" dr="$A$806:$XFD$806" dn="Z_161695C3_1CE5_4E5C_AD86_E27CE310F608_.wvu.Rows" sId="1"/>
    <undo index="2" exp="area" ref3D="1" dr="$A$616:$XFD$616" dn="Z_161695C3_1CE5_4E5C_AD86_E27CE310F608_.wvu.Rows" sId="1"/>
    <undo index="1" exp="area" ref3D="1" dr="$A$612:$XFD$612" dn="Z_161695C3_1CE5_4E5C_AD86_E27CE310F608_.wvu.Rows" sId="1"/>
    <undo index="14" exp="area" ref3D="1" dr="$A$806:$XFD$806" dn="Z_10610988_B7D0_46D7_B8FD_DA5F72A4893C_.wvu.Rows" sId="1"/>
    <undo index="8" exp="area" ref3D="1" dr="$A$616:$XFD$616" dn="Z_10610988_B7D0_46D7_B8FD_DA5F72A4893C_.wvu.Rows" sId="1"/>
    <undo index="6" exp="area" ref3D="1" dr="$A$612:$XFD$612" dn="Z_10610988_B7D0_46D7_B8FD_DA5F72A4893C_.wvu.Rows" sId="1"/>
    <rfmt sheetId="1" xfDxf="1" sqref="A499:XFD499" start="0" length="0">
      <dxf>
        <font>
          <color rgb="FFFF0000"/>
        </font>
      </dxf>
    </rfmt>
    <rfmt sheetId="1" sqref="A499" start="0" length="0">
      <dxf>
        <font>
          <b/>
          <sz val="16"/>
          <color rgb="FFFF0000"/>
        </font>
        <alignment vertical="center" readingOrder="0"/>
      </dxf>
    </rfmt>
    <rcc rId="0" sId="1" dxf="1">
      <nc r="B499"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9">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9">
        <f>IFERROR(D499/C499*100,0)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9"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99" start="0" length="0">
      <dxf>
        <font>
          <sz val="13"/>
          <color rgb="FFFF0000"/>
        </font>
      </dxf>
    </rfmt>
    <rfmt sheetId="1" sqref="H499" start="0" length="0">
      <dxf>
        <font>
          <sz val="13"/>
          <color rgb="FFFF0000"/>
        </font>
      </dxf>
    </rfmt>
  </rrc>
  <rcc rId="3552" sId="1">
    <nc r="C520">
      <f>C500+C505+C510+C515+C489</f>
    </nc>
  </rcc>
  <rcc rId="3553" sId="1" numFmtId="4">
    <oc r="C498">
      <v>150.012</v>
    </oc>
    <nc r="C498">
      <v>0</v>
    </nc>
  </rcc>
  <rcc rId="3554" sId="1" numFmtId="4">
    <oc r="D498">
      <v>150</v>
    </oc>
    <nc r="D498">
      <v>0</v>
    </nc>
  </rcc>
  <rrc rId="3555" sId="1" ref="A494:XFD494" action="deleteRow">
    <undo index="0" exp="ref" v="1" dr="D494" r="D493" sId="1"/>
    <undo index="0" exp="ref" v="1" dr="C494" r="C493" sId="1"/>
    <undo index="8" exp="area" ref3D="1" dr="$A$805:$XFD$805" dn="Z_161695C3_1CE5_4E5C_AD86_E27CE310F608_.wvu.Rows" sId="1"/>
    <undo index="2" exp="area" ref3D="1" dr="$A$615:$XFD$615" dn="Z_161695C3_1CE5_4E5C_AD86_E27CE310F608_.wvu.Rows" sId="1"/>
    <undo index="1" exp="area" ref3D="1" dr="$A$611:$XFD$611" dn="Z_161695C3_1CE5_4E5C_AD86_E27CE310F608_.wvu.Rows" sId="1"/>
    <undo index="14" exp="area" ref3D="1" dr="$A$805:$XFD$805" dn="Z_10610988_B7D0_46D7_B8FD_DA5F72A4893C_.wvu.Rows" sId="1"/>
    <undo index="8" exp="area" ref3D="1" dr="$A$615:$XFD$615" dn="Z_10610988_B7D0_46D7_B8FD_DA5F72A4893C_.wvu.Rows" sId="1"/>
    <undo index="6" exp="area" ref3D="1" dr="$A$611:$XFD$611" dn="Z_10610988_B7D0_46D7_B8FD_DA5F72A4893C_.wvu.Rows" sId="1"/>
    <rfmt sheetId="1" xfDxf="1" sqref="A494:XFD494" start="0" length="0">
      <dxf>
        <font>
          <b/>
          <color rgb="FFFF0000"/>
        </font>
      </dxf>
    </rfmt>
    <rcc rId="0" sId="1" dxf="1">
      <nc r="A494">
        <v>83</v>
      </nc>
      <ndxf>
        <font>
          <sz val="16"/>
          <color rgb="FFFF0000"/>
        </font>
        <alignment vertical="center" readingOrder="0"/>
      </ndxf>
    </rcc>
    <rcc rId="0" sId="1" dxf="1">
      <nc r="B494" t="inlineStr">
        <is>
          <t>2.1. Цифровизация функций управления кадрами органов местного самоуправления города Когалыма, в том числе кадрового делопроизводства (4)</t>
        </is>
      </nc>
      <n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494">
        <f>SUM(C495:C498)</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494">
        <f>SUM(D495:D498)</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4">
        <f>IFERROR(D494/C494*100,0)</f>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494" t="inlineStr">
        <is>
          <t>Экономия денежных средств сложилась в связи со снижением страховых премий по муниципальным контрактам на оказание услуг по обязательному страхованию жизни и здоровья муниципальных служащих по итогам проведенных электронных аукционов. 
В рамках мероприятия «Обеспечение предоставления муниципальным служащим гарантий, установленных действующим законодательством о муниципальной службе» муниципальные служащие не в полном объеме воспользовались правом частичной компенсацией  на оплату стоимости проезда к месту отдыха и обратно и  компенсацией стоимости оздоровительных и санаторно-курортных путёвок.</t>
        </is>
      </nc>
      <ndxf>
        <font>
          <b val="0"/>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G494">
        <v>1</v>
      </nc>
      <ndxf>
        <font>
          <sz val="13"/>
          <color rgb="FFFF0000"/>
        </font>
      </ndxf>
    </rcc>
    <rfmt sheetId="1" sqref="H494" start="0" length="0">
      <dxf>
        <font>
          <sz val="13"/>
          <color rgb="FFFF0000"/>
        </font>
      </dxf>
    </rfmt>
  </rrc>
  <rrc rId="3556" sId="1" ref="A494:XFD494" action="deleteRow">
    <undo index="81" exp="ref" dr="D494" r="D809" sId="1"/>
    <undo index="81" exp="ref" dr="C494" r="C809" sId="1"/>
    <undo index="8" exp="area" ref3D="1" dr="$A$804:$XFD$804" dn="Z_161695C3_1CE5_4E5C_AD86_E27CE310F608_.wvu.Rows" sId="1"/>
    <undo index="2" exp="area" ref3D="1" dr="$A$614:$XFD$614" dn="Z_161695C3_1CE5_4E5C_AD86_E27CE310F608_.wvu.Rows" sId="1"/>
    <undo index="1" exp="area" ref3D="1" dr="$A$610:$XFD$610" dn="Z_161695C3_1CE5_4E5C_AD86_E27CE310F608_.wvu.Rows" sId="1"/>
    <undo index="14" exp="area" ref3D="1" dr="$A$804:$XFD$804" dn="Z_10610988_B7D0_46D7_B8FD_DA5F72A4893C_.wvu.Rows" sId="1"/>
    <undo index="8" exp="area" ref3D="1" dr="$A$614:$XFD$614" dn="Z_10610988_B7D0_46D7_B8FD_DA5F72A4893C_.wvu.Rows" sId="1"/>
    <undo index="6" exp="area" ref3D="1" dr="$A$610:$XFD$610" dn="Z_10610988_B7D0_46D7_B8FD_DA5F72A4893C_.wvu.Rows" sId="1"/>
    <rfmt sheetId="1" xfDxf="1" sqref="A494:XFD494" start="0" length="0">
      <dxf>
        <font>
          <color rgb="FFFF0000"/>
        </font>
      </dxf>
    </rfmt>
    <rfmt sheetId="1" sqref="A494" start="0" length="0">
      <dxf>
        <font>
          <sz val="16"/>
          <color rgb="FFFF0000"/>
        </font>
        <alignment vertical="center" readingOrder="0"/>
      </dxf>
    </rfmt>
    <rcc rId="0" sId="1" dxf="1">
      <nc r="B494" t="inlineStr">
        <is>
          <t>федеральный бюджет</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4">
        <f>IFERROR(D494/C494*100,0)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4" start="0" length="0">
      <dxf>
        <font>
          <sz val="13"/>
          <color rgb="FFFF0000"/>
          <name val="Times New Roman"/>
          <scheme val="none"/>
        </font>
        <numFmt numFmtId="165" formatCode="#,##0.0"/>
        <alignment horizontal="justify" vertical="center" wrapText="1" readingOrder="0"/>
        <border outline="0">
          <left style="thin">
            <color indexed="64"/>
          </left>
          <right style="thin">
            <color indexed="64"/>
          </right>
          <top style="thin">
            <color indexed="64"/>
          </top>
          <bottom style="thin">
            <color indexed="64"/>
          </bottom>
        </border>
      </dxf>
    </rfmt>
    <rfmt sheetId="1" sqref="G494" start="0" length="0">
      <dxf>
        <font>
          <sz val="13"/>
          <color rgb="FFFF0000"/>
        </font>
      </dxf>
    </rfmt>
    <rfmt sheetId="1" sqref="H494" start="0" length="0">
      <dxf>
        <font>
          <sz val="13"/>
          <color rgb="FFFF0000"/>
        </font>
      </dxf>
    </rfmt>
  </rrc>
  <rrc rId="3557" sId="1" ref="A494:XFD494" action="deleteRow">
    <undo index="81" exp="ref" dr="D494" r="D809" sId="1"/>
    <undo index="81" exp="ref" dr="C494" r="C809" sId="1"/>
    <undo index="8" exp="area" ref3D="1" dr="$A$803:$XFD$803" dn="Z_161695C3_1CE5_4E5C_AD86_E27CE310F608_.wvu.Rows" sId="1"/>
    <undo index="2" exp="area" ref3D="1" dr="$A$613:$XFD$613" dn="Z_161695C3_1CE5_4E5C_AD86_E27CE310F608_.wvu.Rows" sId="1"/>
    <undo index="1" exp="area" ref3D="1" dr="$A$609:$XFD$609" dn="Z_161695C3_1CE5_4E5C_AD86_E27CE310F608_.wvu.Rows" sId="1"/>
    <undo index="14" exp="area" ref3D="1" dr="$A$803:$XFD$803" dn="Z_10610988_B7D0_46D7_B8FD_DA5F72A4893C_.wvu.Rows" sId="1"/>
    <undo index="8" exp="area" ref3D="1" dr="$A$613:$XFD$613" dn="Z_10610988_B7D0_46D7_B8FD_DA5F72A4893C_.wvu.Rows" sId="1"/>
    <undo index="6" exp="area" ref3D="1" dr="$A$609:$XFD$609" dn="Z_10610988_B7D0_46D7_B8FD_DA5F72A4893C_.wvu.Rows" sId="1"/>
    <rfmt sheetId="1" xfDxf="1" sqref="A494:XFD494" start="0" length="0">
      <dxf>
        <font>
          <b/>
          <color rgb="FFFF0000"/>
        </font>
        <alignment vertical="center" readingOrder="0"/>
      </dxf>
    </rfmt>
    <rfmt sheetId="1" sqref="A494" start="0" length="0">
      <dxf>
        <font>
          <sz val="16"/>
          <color rgb="FFFF0000"/>
        </font>
      </dxf>
    </rfmt>
    <rcc rId="0" sId="1" dxf="1">
      <nc r="B494" t="inlineStr">
        <is>
          <t>бюджет автономного округа</t>
        </is>
      </nc>
      <ndxf>
        <font>
          <b val="0"/>
          <sz val="13"/>
          <color rgb="FFFF0000"/>
          <name val="Times New Roman"/>
          <scheme val="none"/>
        </font>
        <numFmt numFmtId="30" formatCode="@"/>
        <alignment horizontal="justify" wrapText="1" readingOrder="0"/>
        <border outline="0">
          <left style="thin">
            <color indexed="64"/>
          </left>
          <right style="thin">
            <color indexed="64"/>
          </right>
          <top style="thin">
            <color indexed="64"/>
          </top>
        </border>
      </ndxf>
    </rcc>
    <rcc rId="0" sId="1" dxf="1" numFmtId="4">
      <nc r="C494">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umFmtId="4">
      <nc r="D494">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c r="E494">
        <f>IFERROR(D494/C494*100,0)</f>
      </nc>
      <ndxf>
        <font>
          <b val="0"/>
          <sz val="13"/>
          <color rgb="FFFF0000"/>
          <name val="Times New Roman"/>
          <scheme val="none"/>
        </font>
        <numFmt numFmtId="165"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494" start="0" length="0">
      <dxf>
        <font>
          <b val="0"/>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494" start="0" length="0">
      <dxf>
        <font>
          <sz val="13"/>
          <color rgb="FFFF0000"/>
        </font>
      </dxf>
    </rfmt>
    <rfmt sheetId="1" sqref="H494" start="0" length="0">
      <dxf>
        <font>
          <sz val="13"/>
          <color rgb="FFFF0000"/>
        </font>
      </dxf>
    </rfmt>
  </rrc>
  <rrc rId="3558" sId="1" ref="A494:XFD494" action="deleteRow">
    <undo index="81" exp="ref" dr="D494" r="D809" sId="1"/>
    <undo index="81" exp="ref" dr="C494" r="C809" sId="1"/>
    <undo index="8" exp="area" ref3D="1" dr="$A$802:$XFD$802" dn="Z_161695C3_1CE5_4E5C_AD86_E27CE310F608_.wvu.Rows" sId="1"/>
    <undo index="2" exp="area" ref3D="1" dr="$A$612:$XFD$612" dn="Z_161695C3_1CE5_4E5C_AD86_E27CE310F608_.wvu.Rows" sId="1"/>
    <undo index="1" exp="area" ref3D="1" dr="$A$608:$XFD$608" dn="Z_161695C3_1CE5_4E5C_AD86_E27CE310F608_.wvu.Rows" sId="1"/>
    <undo index="14" exp="area" ref3D="1" dr="$A$802:$XFD$802" dn="Z_10610988_B7D0_46D7_B8FD_DA5F72A4893C_.wvu.Rows" sId="1"/>
    <undo index="8" exp="area" ref3D="1" dr="$A$612:$XFD$612" dn="Z_10610988_B7D0_46D7_B8FD_DA5F72A4893C_.wvu.Rows" sId="1"/>
    <undo index="6" exp="area" ref3D="1" dr="$A$608:$XFD$608" dn="Z_10610988_B7D0_46D7_B8FD_DA5F72A4893C_.wvu.Rows" sId="1"/>
    <rfmt sheetId="1" xfDxf="1" sqref="A494:XFD494" start="0" length="0">
      <dxf>
        <font>
          <color rgb="FFFF0000"/>
        </font>
      </dxf>
    </rfmt>
    <rfmt sheetId="1" sqref="A494" start="0" length="0">
      <dxf>
        <font>
          <b/>
          <sz val="16"/>
          <color rgb="FFFF0000"/>
        </font>
        <alignment vertical="center" readingOrder="0"/>
      </dxf>
    </rfmt>
    <rcc rId="0" sId="1" dxf="1">
      <nc r="B494" t="inlineStr">
        <is>
          <t>бюджет города Когалыма</t>
        </is>
      </nc>
      <ndxf>
        <font>
          <sz val="13"/>
          <color rgb="FFFF0000"/>
          <name val="Times New Roman"/>
          <scheme val="none"/>
        </font>
        <numFmt numFmtId="30" formatCode="@"/>
        <alignment horizontal="justify" vertical="center" wrapText="1" readingOrder="0"/>
        <border outline="0">
          <left style="thin">
            <color indexed="64"/>
          </left>
          <right style="thin">
            <color indexed="64"/>
          </right>
          <top style="thin">
            <color indexed="64"/>
          </top>
        </border>
      </ndxf>
    </rcc>
    <rcc rId="0" sId="1" dxf="1" numFmtId="4">
      <nc r="C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4">
        <f>IFERROR(D494/C494*100,0)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94" start="0" length="0">
      <dxf>
        <font>
          <sz val="13"/>
          <color rgb="FFFF0000"/>
        </font>
      </dxf>
    </rfmt>
    <rfmt sheetId="1" sqref="H494" start="0" length="0">
      <dxf>
        <font>
          <sz val="13"/>
          <color rgb="FFFF0000"/>
        </font>
      </dxf>
    </rfmt>
  </rrc>
  <rrc rId="3559" sId="1" ref="A494:XFD494" action="deleteRow">
    <undo index="81" exp="ref" dr="D494" r="D809" sId="1"/>
    <undo index="81" exp="ref" dr="C494" r="C809" sId="1"/>
    <undo index="8" exp="area" ref3D="1" dr="$A$801:$XFD$801" dn="Z_161695C3_1CE5_4E5C_AD86_E27CE310F608_.wvu.Rows" sId="1"/>
    <undo index="2" exp="area" ref3D="1" dr="$A$611:$XFD$611" dn="Z_161695C3_1CE5_4E5C_AD86_E27CE310F608_.wvu.Rows" sId="1"/>
    <undo index="1" exp="area" ref3D="1" dr="$A$607:$XFD$607" dn="Z_161695C3_1CE5_4E5C_AD86_E27CE310F608_.wvu.Rows" sId="1"/>
    <undo index="14" exp="area" ref3D="1" dr="$A$801:$XFD$801" dn="Z_10610988_B7D0_46D7_B8FD_DA5F72A4893C_.wvu.Rows" sId="1"/>
    <undo index="8" exp="area" ref3D="1" dr="$A$611:$XFD$611" dn="Z_10610988_B7D0_46D7_B8FD_DA5F72A4893C_.wvu.Rows" sId="1"/>
    <undo index="6" exp="area" ref3D="1" dr="$A$607:$XFD$607" dn="Z_10610988_B7D0_46D7_B8FD_DA5F72A4893C_.wvu.Rows" sId="1"/>
    <rfmt sheetId="1" xfDxf="1" sqref="A494:XFD494" start="0" length="0">
      <dxf>
        <font>
          <color rgb="FFFF0000"/>
        </font>
      </dxf>
    </rfmt>
    <rfmt sheetId="1" sqref="A494" start="0" length="0">
      <dxf>
        <font>
          <b/>
          <sz val="16"/>
          <color rgb="FFFF0000"/>
        </font>
        <alignment vertical="center" readingOrder="0"/>
      </dxf>
    </rfmt>
    <rcc rId="0" sId="1" dxf="1">
      <nc r="B494"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494">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494">
        <f>IFERROR(D494/C494*100,0)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494"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494" start="0" length="0">
      <dxf>
        <font>
          <sz val="13"/>
          <color rgb="FFFF0000"/>
        </font>
      </dxf>
    </rfmt>
    <rfmt sheetId="1" sqref="H494" start="0" length="0">
      <dxf>
        <font>
          <sz val="13"/>
          <color rgb="FFFF0000"/>
        </font>
      </dxf>
    </rfmt>
  </rrc>
  <rcc rId="3560" sId="1">
    <oc r="C493">
      <f>#REF!+#REF!+C494+C499</f>
    </oc>
    <nc r="C493">
      <f>C494+C499+C504+C509</f>
    </nc>
  </rcc>
  <rcc rId="3561" sId="1">
    <oc r="C488">
      <f>SUM(C489:C492)</f>
    </oc>
    <nc r="C488">
      <f>SUM(C489:C492)</f>
    </nc>
  </rcc>
  <rcc rId="3562" sId="1">
    <oc r="D493">
      <f>#REF!+#REF!+D494+D499</f>
    </oc>
    <nc r="D493">
      <f>D494+D499+D504+D509</f>
    </nc>
  </rcc>
  <rcc rId="3563" sId="1">
    <oc r="C494">
      <f>SUM(C495:C498)</f>
    </oc>
    <nc r="C494">
      <f>SUM(C495:C498)</f>
    </nc>
  </rcc>
  <rcc rId="3564" sId="1">
    <oc r="C499">
      <f>SUM(C500:C503)</f>
    </oc>
    <nc r="C499">
      <f>SUM(C500:C503)</f>
    </nc>
  </rcc>
  <rcc rId="3565" sId="1" numFmtId="4">
    <oc r="C500">
      <v>5239.8999999999996</v>
    </oc>
    <nc r="C500">
      <v>0</v>
    </nc>
  </rcc>
  <rcc rId="3566" sId="1" numFmtId="4">
    <oc r="D500">
      <v>5239.8999999999996</v>
    </oc>
    <nc r="D500">
      <v>0</v>
    </nc>
  </rcc>
  <rcc rId="3567" sId="1" numFmtId="4">
    <oc r="C502">
      <v>69.916499999999999</v>
    </oc>
    <nc r="C502">
      <v>0</v>
    </nc>
  </rcc>
  <rcc rId="3568" sId="1" numFmtId="4">
    <oc r="D502">
      <v>69.916499999999999</v>
    </oc>
    <nc r="D502">
      <v>0</v>
    </nc>
  </rcc>
  <rfmt sheetId="1" sqref="C499:E503" start="0" length="2147483647">
    <dxf>
      <font>
        <color auto="1"/>
      </font>
    </dxf>
  </rfmt>
  <rfmt sheetId="1" sqref="C494:E498" start="0" length="2147483647">
    <dxf>
      <font>
        <color auto="1"/>
      </font>
    </dxf>
  </rfmt>
  <rfmt sheetId="1" sqref="C487:E493" start="0" length="2147483647">
    <dxf>
      <font>
        <color auto="1"/>
      </font>
    </dxf>
  </rfmt>
  <rcc rId="3569" sId="1">
    <nc r="C504">
      <f>C505+C506+C507+C508</f>
    </nc>
  </rcc>
  <rcc rId="3570" sId="1">
    <nc r="D504">
      <f>D505+D506+D507+D508</f>
    </nc>
  </rcc>
  <rfmt sheetId="1" sqref="C504:E508" start="0" length="2147483647">
    <dxf>
      <font>
        <color auto="1"/>
      </font>
    </dxf>
  </rfmt>
  <rcc rId="3571" sId="1" numFmtId="4">
    <oc r="C511">
      <v>1410.5</v>
    </oc>
    <nc r="C511">
      <v>2725.7</v>
    </nc>
  </rcc>
  <rcc rId="3572" sId="1">
    <nc r="C517">
      <f>C497+C502+C507+C512+C491</f>
    </nc>
  </rcc>
  <rcc rId="3573" sId="1">
    <nc r="D517">
      <f>D497+D502+D507+D512+D491</f>
    </nc>
  </rcc>
  <rcc rId="3574" sId="1">
    <nc r="C518">
      <f>C492+C498+C503+C508+C513</f>
    </nc>
  </rcc>
  <rcc rId="3575" sId="1">
    <nc r="D518">
      <f>D492+D498+D503+D508+D513</f>
    </nc>
  </rcc>
  <rcc rId="3576" sId="1">
    <nc r="C516">
      <f>C490+CC496496+C501+C506+C511+C496</f>
    </nc>
  </rcc>
  <rcc rId="3577" sId="1">
    <nc r="D516">
      <f>D490+CD496496+D501+D506+D511+D496</f>
    </nc>
  </rcc>
  <rcc rId="3578" sId="1">
    <nc r="D515">
      <f>D495+D500+D505+D510+D489</f>
    </nc>
  </rcc>
  <rcc rId="3579" sId="1" numFmtId="4">
    <oc r="C501">
      <v>1410.5</v>
    </oc>
    <nc r="C501">
      <v>765.6</v>
    </nc>
  </rcc>
  <rcc rId="3580" sId="1">
    <oc r="F488" t="inlineStr">
      <is>
        <t xml:space="preserve">Запланированное обучение на 2022 год для муниципальных служащих органов местного самоуправления города Когалыма организовано и проведено в полном объеме. Обучение прошли 78 муниципальных служащих. Экономия денежных средств сложилась в связи со снижением цены муниципального контракта на оказание услуг по организации курсов повышения квалификации муниципальных служащих по итогам электронного аукциона. </t>
      </is>
    </oc>
    <nc r="F488" t="inlineStr">
      <is>
        <t xml:space="preserve">В 2023 году организовано обучение для 67 муниципальных служащих. Запланированное обучение на 2023 год для муниципальных служащих органов местного самоуправления муниципального образования города Когалыма организовано и проведено в полном объеме.
Экономия по факту проведенных обучений. </t>
      </is>
    </nc>
  </rcc>
  <rfmt sheetId="1" sqref="F488" start="0" length="2147483647">
    <dxf>
      <font>
        <color auto="1"/>
      </font>
    </dxf>
  </rfmt>
  <rcc rId="3581" sId="1">
    <oc r="F494" t="inlineStr">
      <is>
        <t xml:space="preserve">Экономия денежных средств сложилась в связи с наличием вакансий в структурных подразделениях Администрации города Когалыма.    </t>
      </is>
    </oc>
    <nc r="F494" t="inlineStr">
      <is>
        <t>Экономия денежных средств сложилась:
- в связи изменением периода оплаты по муниципальному контракту на оказание услуг по подписке на периодические печатные издания (с декабря 2023 года на январь 2024 года).   
-  в связи с проведением не всех запланированных мероприятий, проводимых органами местного самоуправления города Когалыма.
-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is>
    </nc>
  </rcc>
  <rfmt sheetId="1" sqref="F494" start="0" length="2147483647">
    <dxf>
      <font>
        <color auto="1"/>
      </font>
    </dxf>
  </rfmt>
  <rcv guid="{E804F883-CA9D-4450-B2B1-A56C9C315ECD}" action="delete"/>
  <rdn rId="0" localSheetId="1" customView="1" name="Z_E804F883_CA9D_4450_B2B1_A56C9C315ECD_.wvu.PrintArea" hidden="1" oldHidden="1">
    <formula>'Приложение 1'!$B$1:$F$808</formula>
    <oldFormula>'Приложение 1'!$B$1:$F$808</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1'!$409:$414</formula>
    <oldFormula>'Приложение 1'!$409:$414</oldFormula>
  </rdn>
  <rdn rId="0" localSheetId="1" customView="1" name="Z_E804F883_CA9D_4450_B2B1_A56C9C315ECD_.wvu.FilterData" hidden="1" oldHidden="1">
    <formula>'Приложение 1'!$A$6:$F$813</formula>
    <oldFormula>'Приложение 1'!$A$6:$F$813</oldFormula>
  </rdn>
  <rcv guid="{E804F883-CA9D-4450-B2B1-A56C9C315ECD}" action="add"/>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6" sId="1">
    <nc r="G30">
      <f>C28/C26*100</f>
    </nc>
  </rcc>
  <rfmt sheetId="1" sqref="E33">
    <dxf>
      <fill>
        <patternFill patternType="solid">
          <bgColor theme="6" tint="0.59999389629810485"/>
        </patternFill>
      </fill>
    </dxf>
  </rfmt>
  <rfmt sheetId="1" sqref="E38">
    <dxf>
      <fill>
        <patternFill patternType="solid">
          <bgColor theme="6" tint="0.59999389629810485"/>
        </patternFill>
      </fill>
    </dxf>
  </rfmt>
  <rfmt sheetId="1" sqref="E44">
    <dxf>
      <fill>
        <patternFill patternType="solid">
          <bgColor theme="6" tint="0.59999389629810485"/>
        </patternFill>
      </fill>
    </dxf>
  </rfmt>
  <rfmt sheetId="1" sqref="E49">
    <dxf>
      <fill>
        <patternFill patternType="solid">
          <bgColor theme="6" tint="0.59999389629810485"/>
        </patternFill>
      </fill>
    </dxf>
  </rfmt>
  <rcc rId="3587" sId="1">
    <oc r="G43">
      <f>D43/D54*100</f>
    </oc>
    <nc r="G43">
      <f>(D43+D33)/D54*100</f>
    </nc>
  </rcc>
  <rcc rId="3588" sId="1">
    <nc r="G54">
      <f>(D43+D33)/(C43+C33)*100</f>
    </nc>
  </rcc>
  <rfmt sheetId="1" sqref="E204">
    <dxf>
      <fill>
        <patternFill patternType="solid">
          <bgColor theme="6" tint="0.59999389629810485"/>
        </patternFill>
      </fill>
    </dxf>
  </rfmt>
  <rfmt sheetId="1" sqref="E209">
    <dxf>
      <fill>
        <patternFill patternType="solid">
          <bgColor theme="6" tint="0.59999389629810485"/>
        </patternFill>
      </fill>
    </dxf>
  </rfmt>
  <rfmt sheetId="1" sqref="E214">
    <dxf>
      <fill>
        <patternFill>
          <bgColor theme="6" tint="0.59999389629810485"/>
        </patternFill>
      </fill>
    </dxf>
  </rfmt>
  <rfmt sheetId="1" sqref="E209" start="0" length="2147483647">
    <dxf>
      <font>
        <b/>
      </font>
    </dxf>
  </rfmt>
  <rfmt sheetId="1" sqref="E224">
    <dxf>
      <fill>
        <patternFill patternType="solid">
          <bgColor theme="6" tint="0.59999389629810485"/>
        </patternFill>
      </fill>
    </dxf>
  </rfmt>
  <rfmt sheetId="1" sqref="E219">
    <dxf>
      <fill>
        <patternFill patternType="solid">
          <bgColor theme="9" tint="0.59999389629810485"/>
        </patternFill>
      </fill>
    </dxf>
  </rfmt>
  <rcc rId="3589" sId="1">
    <oc r="H204">
      <f>3/4*100</f>
    </oc>
    <nc r="H204">
      <f>4/5*100</f>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0" sId="1">
    <oc r="F776" t="inlineStr">
      <is>
        <t>В рамках мероприятия в 2022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Автономная некоммерческая организация «Ресурсный центр поддержки НКО города Когалыма», проект «Интеллектуальная игра ко Дню НКО»; Автономная некоммерческая организация развития культуры, спорта и просвещения  «Когалымский клуб интеллектуальных видов спорта «Дебют 82», проект «Время шахмат»; Местная общественная национально-культурная организация азербайджанского народа «Достлуг» (в переводе на русский язык означает «Дружба») г.Когалыма, проект «Праздник весны и весеннего равноденствия  «Новруз - Байрам»; Автономная некоммерческая организация развития культуры, спорта и просвещения «Семейный клуб имени преподобного Сергия Радонежского города Когалыма», проект «Дари добро детям»; Местная общественная организация Совет ветеранов войны и труда, инвалидов и пенсионеров города Когалыма, проект «Во имя мира на Земле».
- проведены обучающие семинары в рамках обучающего проекта «Школа актива НКО»;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 проведение мероприятий (семинаров, круглых столов и иных мероприятий)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2022 году из бюджета города Когалыма направлена субсидия АНО «Ресурсный центр поддержки НКО города Когалыма».</t>
      </is>
    </oc>
    <nc r="F776" t="inlineStr">
      <is>
        <r>
          <rPr>
            <sz val="13"/>
            <rFont val="Times New Roman"/>
            <family val="1"/>
            <charset val="204"/>
          </rPr>
          <t>Экономия плановых ассигнований сложилось по итогам конкурсных процедур. В рамках мероприятия 1.1.1 в 2023 году была проведена следующая работа:</t>
        </r>
        <r>
          <rPr>
            <sz val="13"/>
            <color rgb="FFFF0000"/>
            <rFont val="Times New Roman"/>
            <family val="1"/>
            <charset val="204"/>
          </rPr>
          <t xml:space="preserve">
</t>
        </r>
        <r>
          <rPr>
            <sz val="13"/>
            <rFont val="Times New Roman"/>
            <family val="1"/>
            <charset val="204"/>
          </rPr>
          <t>-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Местная общественная национально-культурная организация азербайджанского народа «Достлуг» (в переводе на русский язык означает «Дружба») г.Когалыма - проект «Праздник весны и весеннего равноденствия «Новруз - Байрам»;</t>
        </r>
        <r>
          <rPr>
            <sz val="13"/>
            <color rgb="FFFF0000"/>
            <rFont val="Times New Roman"/>
            <family val="1"/>
            <charset val="204"/>
          </rPr>
          <t xml:space="preserve"> </t>
        </r>
        <r>
          <rPr>
            <sz val="13"/>
            <rFont val="Times New Roman"/>
            <family val="1"/>
            <charset val="204"/>
          </rPr>
          <t xml:space="preserve">Местная общественная организация Совет ветеранов войны и труда, инвалидов и пенсионеров города Когалыма - проект «Во имя мира на Земле»; Автономной некоммерческой организации «Ресурсный центр поддержки НКО города Когалыма» - проект «Правовой аудит в НКО Когалыма»,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Общественной организации «Когалымская городская Федерация инвалидного спорта» на реализацию социально значимого проекта «Большой теннис для особенных звёзд!» в размере 197 911,00 (сто девяносто семь тысяч девятьсот одиннадцать) рублей 00 копеек.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t>
        </r>
        <r>
          <rPr>
            <sz val="13"/>
            <color rgb="FFFF0000"/>
            <rFont val="Times New Roman"/>
            <family val="1"/>
            <charset val="204"/>
          </rPr>
          <t xml:space="preserve">
</t>
        </r>
        <r>
          <rPr>
            <sz val="13"/>
            <rFont val="Times New Roman"/>
            <family val="1"/>
            <charset val="204"/>
          </rPr>
          <t xml:space="preserve">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r>
      </is>
    </nc>
  </rcc>
  <rcc rId="3591" sId="1">
    <nc r="F782" t="inlineStr">
      <is>
        <t>Экономия сложилась ввиду невостребованности (на захоронение).</t>
      </is>
    </nc>
  </rcc>
  <rfmt sheetId="1" sqref="F782" start="0" length="2147483647">
    <dxf>
      <font>
        <color auto="1"/>
      </font>
    </dxf>
  </rfmt>
  <rfmt sheetId="1" sqref="F788" start="0" length="0">
    <dxf>
      <font>
        <sz val="13"/>
        <color auto="1"/>
        <name val="Times New Roman"/>
        <scheme val="none"/>
      </font>
    </dxf>
  </rfmt>
  <rfmt sheetId="1" sqref="F794" start="0" length="2147483647">
    <dxf>
      <font>
        <color auto="1"/>
      </font>
    </dxf>
  </rfmt>
  <rcc rId="3592" sId="1">
    <oc r="F532">
      <f>C530-D530</f>
    </oc>
    <nc r="F532"/>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3" sId="1">
    <oc r="F499" t="inlineStr">
      <is>
        <t>Отделом ЗАГС в 2022 году по заявлениям граждан зарегистрировано актов гражданского состояния - 1 817, оказано юридически значимых действий - 3 996</t>
      </is>
    </oc>
    <nc r="F499"/>
  </rcc>
  <rfmt sheetId="1" sqref="F499">
    <dxf>
      <fill>
        <patternFill patternType="solid">
          <bgColor rgb="FFFF0000"/>
        </patternFill>
      </fill>
    </dxf>
  </rfmt>
  <rcc rId="3594" sId="1">
    <nc r="F504" t="inlineStr">
      <is>
        <t xml:space="preserve">Экономия денежных средств сложилась
в связи с наличием вакансий в структурных подразделениях Администрации города Когалыма.   
</t>
      </is>
    </nc>
  </rcc>
  <rfmt sheetId="1" sqref="F504" start="0" length="2147483647">
    <dxf>
      <font>
        <color auto="1"/>
      </font>
    </dxf>
  </rfmt>
  <rfmt sheetId="1" sqref="F509">
    <dxf>
      <fill>
        <patternFill patternType="solid">
          <bgColor rgb="FFFF0000"/>
        </patternFill>
      </fill>
    </dxf>
  </rfmt>
  <rfmt sheetId="1" sqref="F509" start="0" length="2147483647">
    <dxf>
      <font>
        <color auto="1"/>
      </font>
    </dxf>
  </rfmt>
  <rfmt sheetId="1" sqref="B487:B513" start="0" length="2147483647">
    <dxf>
      <font>
        <color auto="1"/>
      </font>
    </dxf>
  </rfmt>
  <rfmt sheetId="1" sqref="B486:F486" start="0" length="2147483647">
    <dxf>
      <font>
        <color auto="1"/>
      </font>
    </dxf>
  </rfmt>
  <rfmt sheetId="1" sqref="B8:F8" start="0" length="2147483647">
    <dxf>
      <font>
        <color auto="1"/>
      </font>
    </dxf>
  </rfmt>
  <rfmt sheetId="1" sqref="B31:F31" start="0" length="2147483647">
    <dxf>
      <font>
        <color auto="1"/>
      </font>
    </dxf>
  </rfmt>
  <rfmt sheetId="1" sqref="B59:F59" start="0" length="2147483647">
    <dxf>
      <font>
        <color auto="1"/>
      </font>
    </dxf>
  </rfmt>
  <rfmt sheetId="1" sqref="B148:F148" start="0" length="2147483647">
    <dxf>
      <font>
        <color auto="1"/>
      </font>
    </dxf>
  </rfmt>
  <rfmt sheetId="1" sqref="B203:F203" start="0" length="2147483647">
    <dxf>
      <font>
        <color auto="1"/>
      </font>
    </dxf>
  </rfmt>
  <rfmt sheetId="1" sqref="B234:F234" start="0" length="2147483647">
    <dxf>
      <font>
        <color auto="1"/>
      </font>
    </dxf>
  </rfmt>
  <rfmt sheetId="1" sqref="B303:F303" start="0" length="2147483647">
    <dxf>
      <font>
        <color auto="1"/>
      </font>
    </dxf>
  </rfmt>
  <rfmt sheetId="1" sqref="B361:F361" start="0" length="2147483647">
    <dxf>
      <font>
        <color auto="1"/>
      </font>
    </dxf>
  </rfmt>
  <rfmt sheetId="1" sqref="B519:F519" start="0" length="2147483647">
    <dxf>
      <font>
        <color auto="1"/>
      </font>
    </dxf>
  </rfmt>
  <rfmt sheetId="1" sqref="B712:F712" start="0" length="2147483647">
    <dxf>
      <font>
        <color auto="1"/>
      </font>
    </dxf>
  </rfmt>
  <rcv guid="{E804F883-CA9D-4450-B2B1-A56C9C315ECD}" action="delete"/>
  <rdn rId="0" localSheetId="1" customView="1" name="Z_E804F883_CA9D_4450_B2B1_A56C9C315ECD_.wvu.PrintArea" hidden="1" oldHidden="1">
    <formula>'Приложение 1'!$B$1:$F$808</formula>
    <oldFormula>'Приложение 1'!$B$1:$F$808</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1'!$409:$414</formula>
    <oldFormula>'Приложение 1'!$409:$414</oldFormula>
  </rdn>
  <rdn rId="0" localSheetId="1" customView="1" name="Z_E804F883_CA9D_4450_B2B1_A56C9C315ECD_.wvu.FilterData" hidden="1" oldHidden="1">
    <formula>'Приложение 1'!$A$6:$F$813</formula>
    <oldFormula>'Приложение 1'!$A$6:$F$813</oldFormula>
  </rdn>
  <rcv guid="{E804F883-CA9D-4450-B2B1-A56C9C315ECD}" action="add"/>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99" sId="1">
    <oc r="F535" t="inlineStr">
      <is>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is>
    </oc>
    <nc r="F535" t="inlineStr">
      <is>
        <t>"1. Муниципальный контракт №5/2023 от 06.03.2023 на сумму 600,00 тыс. руб. на выполнение работ по ремонту кровли гаража, срок окончания выполнения работ 25.07.2023, работы выполнены и оплачены в полном объеме.
2. Муниципальный контракт №0187300013723000049 от 24.04.2023 на сумму 2 316,63 тыс.руб. на выполнение работ по замене оконных блоков здания, расположенного по адресу: город Когалым, улица Дружбы народов, дом 7, срок окончания выполнения работ 28.08.2023. Контракт расторгнут путем одностронего отказа заказчика от исполнения контракта. 
3. Муниципальный контракт №39/2023 от 19.07.2023 на сумму 434,69 тыс. руб. на выполнение ремонтных работ по ремонту кабинетов №422, №422а, №422б, №212, №212б, расположенных в здании Администрации города Когалыма, срок окончания выполнения работ 07.08.2023, работы выполнены и оплачены в полном объеме."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Муниципальный контракт №0187300013723000042 от 10.04.2023 на сумму 1 492,96 тыс.руб. на  выполнение работ по ремонту нежилых помещений в здании, находящемся в муниципальной собственности, расположенного по адресу: город Когалым, проспект Нефтяников, 2, срок окнчания выполнения работ 30.06.2023. Работы выполнены и оплачены в полном объеме.
3. Муниципальный контракт №38/2023 от 18.07.2023 на сумму 563,83 тыс. руб. на ремонт кровли входной группы и тамбура, расположенных по адресу: город Когалым, проспект Нефтяников 2, срок окончания выполнения работ 07.08.2023. Работы выполнены и оплачены в полном объеме.
4. Муниципальный контракт №41/2023 от 21.07.2023 на сумму 497,78 тыс. руб. на выполнение ремонтных работ в помещении здания и на прилегающей территориии к зданию, срок окончания выполнения работ 10.08.2023. Работы выполнены и оплачены в полном объеме.
5. Муниципальный контракт №46/2023 от 31.07.2023 на сумму 250,00 тыс. руб. на выполнение работ по устройству пандуса для маломобильных групп населения, срок окончания выполнения работ 05.08.2023. Работы выполнены и оплачены в полном объеме.
6.  Муниципальный контракт №34-СПС от 25.10.2023 на сумму 391,54 тыс.руб. на выполнение работ по монтажу системы пожарной сигнализации и системы оповещения и управление эвакуацией нежилых помещений в здании, находящемся в мунципальной собственности, расположенном по адресу: город Когалым, проспект Нефтяников, 2. 
Срок выполнения работ - 10.11.2023 года. Работы выполнены и оплачены в полном объеме. 
"Муниципальный контракт №0187300013722000120 от 25.07.2022 на сумму 2 570,39 тыс. руб. на разработку проектной документации, срок окончания выполнения работ 16.12.2022.
Заказчиком 23.11.2023 в Единой информационной системе  размещено решение об одностороннем отказе от исполнения муниципального контракта  (от 23.11.2023 №69-Исх-2082). Контракт расторгнут 05.12.2023."
"1. Контракт 10/Р от 18.08.2022 на выполнение ремонтных работ:
- цена контракта 53 306,00 ты. руб.;
- перечислен аванс 30% в сумме 15 991,80 тыс. руб.
- срок выполнения работ 20.12.2022;
- работы выполнены и оплачены в полном объеме.
2. Контракт 4/Р от 28.04.2023 на выполнение ремонтных работ:
- цена контракта 99 266,00 тыс. руб.;
- перечислен аванс в сумме 29 779,80 тыс. руб. (30%);
- срок завершения выполнения работ 20.12.2023 (планируется продление сроков выполнения работ);
- ведется выполнение работ.
3. Контракт 14/Р от 05.10.2023 на выполнение  работ по капитальному ремонту комплекса зданий, находящихся в муниципальной собственности, расположенных по адресу: г. Когалым, улица Югорская, 3
-цена контракта 2 976,00 тыс.руб;
-срок завершения выполненных работ: 15.12.2023 (планируется продление сроков выполнения работ);
 - ведется выполнение работ.
Не исполнение сетевого графика в связи с нарушением сроков выполнения работ."
"1. Муниципальный контракт №0187300013723000063 от 12.05.2023 на ремонт нежилых помещений и крыльца на сумму 2 516,51 тыс.руб., срок окнчания выполнения работ 30.07.2023. Работы выполнены и оплачены в полном объеме. 
2. Муниципальный контракт №47/2023 от 31.07.2023 на сумму 116,17,00 тыс. руб. на выполнение работ по ремонту системы электроснабжения помещений, окончания выполнения работ 20.08.2023. Работы выполнены и оплачены в полном объеме. 
"1.Ремонт квартиры по ул. Олимпийская, 29-48:
МК №0187300013723000040 от 10.04.2023 на сумму 648,46 тыс.руб., срок завершения выполнения работ -  14.07.2023. Работы выполнены и оплачены в полном объеме. 
2. Ремонт квартиры по ул. Дорожников 2-12:
МК №4/2023 от 06.03.2023 на сумму 155,96 тыс. руб., срок завершения выполнения работ - 14.04.2023. Работы выполнены и оплачены в полном объеме. 
3. Ремонт комнат 53, 59 по ул. Привокзальная, д. 1:
МК №29/2023 от 03.07.2023 на сумму 493,79 тыс. руб., срок завершения выполнения работ - 28.07.2023. Работы выполнены и оплачены в полном объеме. 
4. Ремонт комнат 58 по ул. Привокзальная, д. 1:
МК №34/2023 от 10.07.2023 на сумму 279,06 тыс. руб., срок завершения выполнения работ - 25.08.2023. Работы выполнены и оплачены в полном объеме. 
5. Ремонт комнат 64, 65 по ул. Привокзальная, д. 1:
МК №35/2023 от 10.07.2023 на сумму 558,12 тыс. руб., срок завершения выполнения работ - 25.08.2023. Работы выполнены и оплачены в полном объеме. 
6. Ремонт квартиры по ул. Олимпийская, 15-16:
МК № 0187300013723000358 от 30.10.2023 на сумму 706,32 тыс.рублей, срок завершения работ - 30.11.2023 г., Работы выполнены и оплачены в полном объеме.
7. Ремонт квартиры по ул. Прибалтийская, 45-11: 
МК №84/2023 от 30.10.2023 на сумму 599,08 тыс.руб., срок завершения работ - 30.11.2023 г.,  работы выполнены и оплачены в полном объеме.
8. Ремонт квартиры по ул. Набережная, дом 157, квартира 9:
МК №100/2023 от 27.11.2023, на сумму 193,16 тыс.руб., срок завершения работ - 15.12.2023 г. работы выполнены и оплачены в полном объеме.
"1.Контракт №35/23-ОД от 13.04.2023 на выполнение работ по ремонту комплекса зданий, находящихся в муниципальной собственности, расположенных по адресу: город Когалым, улица Янтарная, 10 на сумму 15 000,00 тыс.руб. Срок окончания выполнения работ 31.10.2023. Перечислен аванс 30% от цены контракта на сумму 4 500,00 тыс. руб. Работы выполнены и оплачены в полном объеме.
2. Контракт № 150/23-ОД от 06.10.2023 на выполнение работ по ремонту комплекса зданий, находящихся в муниципальной собственности, расположенных по адресу: город Когалым, улица Янтарная, 10, на сумму 5 999,72 тыс.руб. Срок окончания работ 15.11.2023.Работы выполнены и оплачены в полном объеме."
Муниципальный контракт №0187300013723000255 от 01.08.2023 на сумму 1 652,46 тыс.руб., срок окнчания выполнения работ 30.09.2023, работы выполнены, оплачены в полном объёме.</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209">
    <dxf>
      <numFmt numFmtId="174" formatCode="0.0000000"/>
    </dxf>
  </rfmt>
  <rfmt sheetId="1" sqref="H209">
    <dxf>
      <numFmt numFmtId="175" formatCode="0.000000"/>
    </dxf>
  </rfmt>
  <rfmt sheetId="1" sqref="H209">
    <dxf>
      <numFmt numFmtId="176" formatCode="0.00000"/>
    </dxf>
  </rfmt>
  <rfmt sheetId="1" sqref="H209">
    <dxf>
      <numFmt numFmtId="177" formatCode="0.0000"/>
    </dxf>
  </rfmt>
  <rfmt sheetId="1" sqref="H209">
    <dxf>
      <numFmt numFmtId="178" formatCode="0.000"/>
    </dxf>
  </rfmt>
  <rfmt sheetId="1" sqref="H209">
    <dxf>
      <numFmt numFmtId="2" formatCode="0.00"/>
    </dxf>
  </rfmt>
  <rfmt sheetId="1" sqref="H209">
    <dxf>
      <numFmt numFmtId="167" formatCode="0.0"/>
    </dxf>
  </rfmt>
  <rcc rId="3600" sId="1">
    <oc r="F224" t="inlineStr">
      <is>
        <t xml:space="preserve">В рамках реализации мероприятия на объекте благоустройства "Этнодеревня" оборудована мангальная зона (установлены столы-гриль). 
</t>
      </is>
    </oc>
    <nc r="F224" t="inlineStr">
      <is>
        <t xml:space="preserve">В рамках реализации мероприятия на объекте благоустройства "Этнодеревня" оборудована мангальная зона (установлены столы-гриль). </t>
      </is>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1" sId="1" odxf="1" dxf="1">
    <oc r="F535" t="inlineStr">
      <is>
        <t>"1. Муниципальный контракт №5/2023 от 06.03.2023 на сумму 600,00 тыс. руб. на выполнение работ по ремонту кровли гаража, срок окончания выполнения работ 25.07.2023, работы выполнены и оплачены в полном объеме.
2. Муниципальный контракт №0187300013723000049 от 24.04.2023 на сумму 2 316,63 тыс.руб. на выполнение работ по замене оконных блоков здания, расположенного по адресу: город Когалым, улица Дружбы народов, дом 7, срок окончания выполнения работ 28.08.2023. Контракт расторгнут путем одностронего отказа заказчика от исполнения контракта. 
3. Муниципальный контракт №39/2023 от 19.07.2023 на сумму 434,69 тыс. руб. на выполнение ремонтных работ по ремонту кабинетов №422, №422а, №422б, №212, №212б, расположенных в здании Администрации города Когалыма, срок окончания выполнения работ 07.08.2023, работы выполнены и оплачены в полном объеме."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Муниципальный контракт №0187300013723000042 от 10.04.2023 на сумму 1 492,96 тыс.руб. на  выполнение работ по ремонту нежилых помещений в здании, находящемся в муниципальной собственности, расположенного по адресу: город Когалым, проспект Нефтяников, 2, срок окнчания выполнения работ 30.06.2023. Работы выполнены и оплачены в полном объеме.
3. Муниципальный контракт №38/2023 от 18.07.2023 на сумму 563,83 тыс. руб. на ремонт кровли входной группы и тамбура, расположенных по адресу: город Когалым, проспект Нефтяников 2, срок окончания выполнения работ 07.08.2023. Работы выполнены и оплачены в полном объеме.
4. Муниципальный контракт №41/2023 от 21.07.2023 на сумму 497,78 тыс. руб. на выполнение ремонтных работ в помещении здания и на прилегающей территориии к зданию, срок окончания выполнения работ 10.08.2023. Работы выполнены и оплачены в полном объеме.
5. Муниципальный контракт №46/2023 от 31.07.2023 на сумму 250,00 тыс. руб. на выполнение работ по устройству пандуса для маломобильных групп населения, срок окончания выполнения работ 05.08.2023. Работы выполнены и оплачены в полном объеме.
6.  Муниципальный контракт №34-СПС от 25.10.2023 на сумму 391,54 тыс.руб. на выполнение работ по монтажу системы пожарной сигнализации и системы оповещения и управление эвакуацией нежилых помещений в здании, находящемся в мунципальной собственности, расположенном по адресу: город Когалым, проспект Нефтяников, 2. 
Срок выполнения работ - 10.11.2023 года. Работы выполнены и оплачены в полном объеме. 
"Муниципальный контракт №0187300013722000120 от 25.07.2022 на сумму 2 570,39 тыс. руб. на разработку проектной документации, срок окончания выполнения работ 16.12.2022.
Заказчиком 23.11.2023 в Единой информационной системе  размещено решение об одностороннем отказе от исполнения муниципального контракта  (от 23.11.2023 №69-Исх-2082). Контракт расторгнут 05.12.2023."
"1. Контракт 10/Р от 18.08.2022 на выполнение ремонтных работ:
- цена контракта 53 306,00 ты. руб.;
- перечислен аванс 30% в сумме 15 991,80 тыс. руб.
- срок выполнения работ 20.12.2022;
- работы выполнены и оплачены в полном объеме.
2. Контракт 4/Р от 28.04.2023 на выполнение ремонтных работ:
- цена контракта 99 266,00 тыс. руб.;
- перечислен аванс в сумме 29 779,80 тыс. руб. (30%);
- срок завершения выполнения работ 20.12.2023 (планируется продление сроков выполнения работ);
- ведется выполнение работ.
3. Контракт 14/Р от 05.10.2023 на выполнение  работ по капитальному ремонту комплекса зданий, находящихся в муниципальной собственности, расположенных по адресу: г. Когалым, улица Югорская, 3
-цена контракта 2 976,00 тыс.руб;
-срок завершения выполненных работ: 15.12.2023 (планируется продление сроков выполнения работ);
 - ведется выполнение работ.
Не исполнение сетевого графика в связи с нарушением сроков выполнения работ."
"1. Муниципальный контракт №0187300013723000063 от 12.05.2023 на ремонт нежилых помещений и крыльца на сумму 2 516,51 тыс.руб., срок окнчания выполнения работ 30.07.2023. Работы выполнены и оплачены в полном объеме. 
2. Муниципальный контракт №47/2023 от 31.07.2023 на сумму 116,17,00 тыс. руб. на выполнение работ по ремонту системы электроснабжения помещений, окончания выполнения работ 20.08.2023. Работы выполнены и оплачены в полном объеме. 
"1.Ремонт квартиры по ул. Олимпийская, 29-48:
МК №0187300013723000040 от 10.04.2023 на сумму 648,46 тыс.руб., срок завершения выполнения работ -  14.07.2023. Работы выполнены и оплачены в полном объеме. 
2. Ремонт квартиры по ул. Дорожников 2-12:
МК №4/2023 от 06.03.2023 на сумму 155,96 тыс. руб., срок завершения выполнения работ - 14.04.2023. Работы выполнены и оплачены в полном объеме. 
3. Ремонт комнат 53, 59 по ул. Привокзальная, д. 1:
МК №29/2023 от 03.07.2023 на сумму 493,79 тыс. руб., срок завершения выполнения работ - 28.07.2023. Работы выполнены и оплачены в полном объеме. 
4. Ремонт комнат 58 по ул. Привокзальная, д. 1:
МК №34/2023 от 10.07.2023 на сумму 279,06 тыс. руб., срок завершения выполнения работ - 25.08.2023. Работы выполнены и оплачены в полном объеме. 
5. Ремонт комнат 64, 65 по ул. Привокзальная, д. 1:
МК №35/2023 от 10.07.2023 на сумму 558,12 тыс. руб., срок завершения выполнения работ - 25.08.2023. Работы выполнены и оплачены в полном объеме. 
6. Ремонт квартиры по ул. Олимпийская, 15-16:
МК № 0187300013723000358 от 30.10.2023 на сумму 706,32 тыс.рублей, срок завершения работ - 30.11.2023 г., Работы выполнены и оплачены в полном объеме.
7. Ремонт квартиры по ул. Прибалтийская, 45-11: 
МК №84/2023 от 30.10.2023 на сумму 599,08 тыс.руб., срок завершения работ - 30.11.2023 г.,  работы выполнены и оплачены в полном объеме.
8. Ремонт квартиры по ул. Набережная, дом 157, квартира 9:
МК №100/2023 от 27.11.2023, на сумму 193,16 тыс.руб., срок завершения работ - 15.12.2023 г. работы выполнены и оплачены в полном объеме.
"1.Контракт №35/23-ОД от 13.04.2023 на выполнение работ по ремонту комплекса зданий, находящихся в муниципальной собственности, расположенных по адресу: город Когалым, улица Янтарная, 10 на сумму 15 000,00 тыс.руб. Срок окончания выполнения работ 31.10.2023. Перечислен аванс 30% от цены контракта на сумму 4 500,00 тыс. руб. Работы выполнены и оплачены в полном объеме.
2. Контракт № 150/23-ОД от 06.10.2023 на выполнение работ по ремонту комплекса зданий, находящихся в муниципальной собственности, расположенных по адресу: город Когалым, улица Янтарная, 10, на сумму 5 999,72 тыс.руб. Срок окончания работ 15.11.2023.Работы выполнены и оплачены в полном объеме."
Муниципальный контракт №0187300013723000255 от 01.08.2023 на сумму 1 652,46 тыс.руб., срок окнчания выполнения работ 30.09.2023, работы выполнены, оплачены в полном объёме.</t>
      </is>
    </oc>
    <nc r="F535" t="inlineStr">
      <is>
        <t>Нарушены сроки выполнения работ по муниципальным контрактам на выполнение ремонтных работ и работ по капитальному ремонту комплекса зданий, находящихся в муниципальной собственности, расположенных по адресу: г. Когалым, улица Югорская, 3; Кроме того, муниципальный контракт на выполнение работ по замене оконных блоков здания, расположенного по адресу: город Когалым, улица Дружбы народов, дом 7 расторгнут путем одностронего отказа заказчика от исполнения контракта.</t>
      </is>
    </nc>
    <ndxf>
      <font>
        <sz val="13"/>
        <color auto="1"/>
        <name val="Times New Roman"/>
        <scheme val="none"/>
      </font>
    </ndxf>
  </rcc>
  <rcv guid="{CB1E8E26-C9C8-4BE7-9036-74B49E080E83}" action="delete"/>
  <rdn rId="0" localSheetId="1" customView="1" name="Z_CB1E8E26_C9C8_4BE7_9036_74B49E080E83_.wvu.PrintArea" hidden="1" oldHidden="1">
    <formula>'Приложение 1'!$A$1:$G$808</formula>
    <oldFormula>'Приложение 1'!$A$1:$G$808</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1'!$A$6:$F$813</formula>
    <oldFormula>'Приложение 1'!$A$6:$F$813</oldFormula>
  </rdn>
  <rcv guid="{CB1E8E26-C9C8-4BE7-9036-74B49E080E8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6" sId="1">
    <oc r="B742" t="inlineStr">
      <is>
        <t>ПК.1.1. Проект города Когалыма "выполнение мероприятий по актуализации программы комплексного развития транспортной инфраструктуры города Когалыма"</t>
      </is>
    </oc>
    <nc r="B742" t="inlineStr">
      <is>
        <t>ПК.1.1. Проект города Когалыма "Выполнение мероприятий по актуализации программы комплексного развития транспортной инфраструктуры города Когалыма"</t>
      </is>
    </nc>
  </rcc>
  <rcc rId="2217" sId="1">
    <oc r="F742" t="inlineStr">
      <is>
        <t>С ООО "Дормостпроект" заключен МК от 14.03.2023 №0187300013723000017 на выполнение работ по актуализации комплексного развития транспортной инфраструктуры и проектов организации дорожного движения на сумму 1 232,0 тыс.руб.</t>
      </is>
    </oc>
    <nc r="F742" t="inlineStr">
      <is>
        <t>Выполнены работы по актуализации программы комплексного развития транспортной инфраструктуры города Когалыма и утверждены решением Думы города Когалыма от 20.12.2023 №352-ГД.</t>
      </is>
    </nc>
  </rcc>
  <rfmt sheetId="1" sqref="F742" start="0" length="2147483647">
    <dxf>
      <font>
        <color auto="1"/>
      </font>
    </dxf>
  </rfmt>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B1E8E26-C9C8-4BE7-9036-74B49E080E83}" action="delete"/>
  <rdn rId="0" localSheetId="1" customView="1" name="Z_CB1E8E26_C9C8_4BE7_9036_74B49E080E83_.wvu.PrintArea" hidden="1" oldHidden="1">
    <formula>'Приложение 1'!$A$1:$G$808</formula>
    <oldFormula>'Приложение 1'!$A$1:$G$808</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1'!$A$6:$F$813</formula>
    <oldFormula>'Приложение 1'!$A$6:$F$813</oldFormula>
  </rdn>
  <rcv guid="{CB1E8E26-C9C8-4BE7-9036-74B49E080E83}"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8" sId="1">
    <oc r="C804">
      <f>SUM(C26,C54,C143,C198,C229,C298,C327,#REF!,C426,C481,C509,C545,C596,C624,C678,C707,C356,C724,C769,C799)</f>
    </oc>
    <nc r="C804">
      <f>SUM(C26,C54,C143,C198,C229,C298,C327,#REF!,C426,C481,C509,C545,C596,C624,C678,C707,C356,C724,C769,C799)</f>
    </nc>
  </rcc>
  <rcc rId="3609" sId="1">
    <oc r="D805">
      <f>SUM(D22,D34,D39,D45,D50,D62,D67,D72,D77,D82,D88,D93,D98,D103,D108,D114,D698,D119,D124,D129,D134,D16,D11,D139,D732,D156,D161,D166,D171,#REF!,#REF!,D177,D182,D188,D194,D205,D210,D220,D225,D237,D242,D247,D252,D257,D262,D268,D278,D284,D289,D294,D307,#REF!,D313,D318,#REF!,#REF!,#REF!,#REF!,#REF!,#REF!,#REF!,D364,D369,D374,D379,D384,D389,D395,D400,D405,D411,D434,D439,D444,D450,D455,D461,D466,D471,D477,D489,#REF!,#REF!,D495,D500,D521,D531,D536,D541,D552,D557,D562,D567,D572,D577,D582,D587,D592,D604,D609,D615,D620,D632,D637,D642,D647,D653,D658,D663,D669,D674,D686,D692,D703,D335,D346,#REF!,D352,D715,D720,D737,D743,D748,D753,D759,D765,D777,D789,D795)</f>
    </oc>
    <nc r="D805">
      <f>SUM(D22,D34,D39,D45,D50,D62,D67,D72,D77,D82,D88,D93,D98,D103,D108,D114,D698,D119,D124,D129,D134,D16,D11,D139,D732,D156,D161,D166,D171,#REF!,#REF!,D177,D182,D188,D194,D205,D210,D220,D225,D237,D242,D247,D252,D257,D262,D268,D278,D284,D289,D294,D307,#REF!,D313,D318,#REF!,#REF!,#REF!,#REF!,#REF!,#REF!,#REF!,D364,D369,D374,D379,D384,D389,D395,D400,D405,D411,D434,D439,D444,D450,D455,D461,D466,D471,D477,D489,#REF!,#REF!,D495,D500,D521,D531,D536,D541,D552,D557,D562,D567,D572,D577,D582,D587,D592,D604,D609,D615,D620,D632,D637,D642,D647,D653,D658,D663,D669,D674,D686,D692,D703,D335,D346,#REF!,D352,D715,D720,D737,D743,D748,D753,D759,D765,D777,D789,D795)</f>
    </nc>
  </rcc>
  <rfmt sheetId="1" sqref="B774:F774" start="0" length="2147483647">
    <dxf>
      <font>
        <color auto="1"/>
      </font>
    </dxf>
  </rfmt>
  <rcc rId="3610" sId="1">
    <oc r="C805">
      <f>SUM(C22,C34,C39,C45,C50,C62,C67,C72,C77,C82,C88,C93,C98,C103,C108,C114,C698,C119,C124,C129,C134,C16,C11,C139,C732,C156,C161,C166,C171,#REF!,#REF!,C177,C182,C188,C194,C205,C210,C220,C225,C237,C242,C247,C252,C257,C262,C268,C278,C284,C289,C294,C307,#REF!,C313,C318,#REF!,#REF!,#REF!,#REF!,#REF!,#REF!,#REF!,C364,C369,C374,C379,C384,C389,C395,C400,C405,C411,C434,C439,C444,C450,C455,C461,C466,C471,C477,C489,#REF!,#REF!,C495,C500,C521,C531,C536,C541,C552,C557,C562,C567,C572,C577,C582,C587,C592,C604,C609,C615,C620,C632,C637,C642,C647,C653,C658,C663,C669,C674,C686,C692,C703,C335,C346,#REF!,C352,C715,C720,C737,C743,C748,C753,C759,C765,C777,C789,C795)</f>
    </oc>
    <nc r="C805">
      <f>SUM(C22,C34,C39,C45,C50,C62,C67,C72,C77,C82,C88,C93,C98,C103,C108,C114,C698,C119,C124,C129,C134,C16,C11,C139,C732,C156,C161,C166,C171,#REF!,#REF!,C177,C182,C188,C194,C205,C210,C220,C225,C237,C242,C247,C252,C257,C262,C268,C278,C284,C289,C294,C307,#REF!,C313,C318,#REF!,#REF!,#REF!,#REF!,#REF!,#REF!,#REF!,C364,C369,C374,C379,C384,C389,C395,C400,C405,C411,C434,C439,C444,C450,C455,C461,C466,C471,C477,C489,#REF!,#REF!,C495,C500,C521,C531,C536,C541,C552,C557,C562,C567,C572,C577,C582,C587,C592,C604,C609,C615,C620,C632,C637,C642,C647,C653,C658,C663,C669,C674,C686,C692,C703,C335,C346,#REF!,C352,C715,C720,C737,C743,C748,C753,C759,C765,C777,C789,C795)</f>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36" start="0" length="0">
    <dxf>
      <font>
        <b val="0"/>
        <sz val="13"/>
        <color rgb="FFFF0000"/>
      </font>
      <numFmt numFmtId="167" formatCode="0.0"/>
      <alignment horizontal="center" vertical="top" readingOrder="0"/>
    </dxf>
  </rfmt>
  <rcc rId="3611" sId="1">
    <nc r="G236">
      <f>10/12*100</f>
    </nc>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804F883-CA9D-4450-B2B1-A56C9C315ECD}" action="delete"/>
  <rdn rId="0" localSheetId="1" customView="1" name="Z_E804F883_CA9D_4450_B2B1_A56C9C315ECD_.wvu.PrintArea" hidden="1" oldHidden="1">
    <formula>'Приложение 1'!$B$1:$F$808</formula>
    <oldFormula>'Приложение 1'!$B$1:$F$808</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1'!$409:$414</formula>
    <oldFormula>'Приложение 1'!$409:$414</oldFormula>
  </rdn>
  <rdn rId="0" localSheetId="1" customView="1" name="Z_E804F883_CA9D_4450_B2B1_A56C9C315ECD_.wvu.FilterData" hidden="1" oldHidden="1">
    <formula>'Приложение 1'!$A$6:$F$813</formula>
    <oldFormula>'Приложение 1'!$A$6:$F$813</oldFormula>
  </rdn>
  <rcv guid="{E804F883-CA9D-4450-B2B1-A56C9C315ECD}" action="add"/>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616" sId="1" ref="A304:XFD326" action="insertRow">
    <undo index="0" exp="area" ref3D="1" dr="$A$409:$XFD$414" dn="Z_E804F883_CA9D_4450_B2B1_A56C9C315ECD_.wvu.Rows" sId="1"/>
    <undo index="8" exp="area" ref3D="1" dr="$A$800:$XFD$800" dn="Z_161695C3_1CE5_4E5C_AD86_E27CE310F608_.wvu.Rows" sId="1"/>
    <undo index="2" exp="area" ref3D="1" dr="$A$610:$XFD$610" dn="Z_161695C3_1CE5_4E5C_AD86_E27CE310F608_.wvu.Rows" sId="1"/>
    <undo index="1" exp="area" ref3D="1" dr="$A$606:$XFD$606" dn="Z_161695C3_1CE5_4E5C_AD86_E27CE310F608_.wvu.Rows" sId="1"/>
    <undo index="14" exp="area" ref3D="1" dr="$A$800:$XFD$800" dn="Z_10610988_B7D0_46D7_B8FD_DA5F72A4893C_.wvu.Rows" sId="1"/>
    <undo index="8" exp="area" ref3D="1" dr="$A$610:$XFD$610" dn="Z_10610988_B7D0_46D7_B8FD_DA5F72A4893C_.wvu.Rows" sId="1"/>
    <undo index="6" exp="area" ref3D="1" dr="$A$606:$XFD$606" dn="Z_10610988_B7D0_46D7_B8FD_DA5F72A4893C_.wvu.Rows" sId="1"/>
  </rrc>
  <rm rId="3617" sheetId="1" source="A8:XFD30" destination="A304:XFD326" sourceSheetId="1">
    <undo index="0" exp="area" ref3D="1" dr="$A$20:$F$836" dn="Z_CF9BC17D_A75B_40E2_BF91_14BDB93F576A_.wvu.FilterData" sId="1"/>
    <rfmt sheetId="1" xfDxf="1" sqref="A304:XFD304" start="0" length="0">
      <dxf>
        <font>
          <sz val="10"/>
          <color rgb="FFFF0000"/>
        </font>
        <alignment horizontal="center" readingOrder="0"/>
      </dxf>
    </rfmt>
    <rfmt sheetId="1" xfDxf="1" sqref="A305:XFD305" start="0" length="0">
      <dxf>
        <font>
          <sz val="10"/>
          <color rgb="FFFF0000"/>
        </font>
        <alignment horizontal="center" readingOrder="0"/>
      </dxf>
    </rfmt>
    <rfmt sheetId="1" xfDxf="1" sqref="A306:XFD306" start="0" length="0">
      <dxf>
        <font>
          <sz val="10"/>
          <color rgb="FFFF0000"/>
        </font>
        <alignment horizontal="center" readingOrder="0"/>
      </dxf>
    </rfmt>
    <rfmt sheetId="1" xfDxf="1" sqref="A307:XFD307" start="0" length="0">
      <dxf>
        <font>
          <sz val="10"/>
          <color rgb="FFFF0000"/>
        </font>
        <alignment horizontal="center" readingOrder="0"/>
      </dxf>
    </rfmt>
    <rfmt sheetId="1" xfDxf="1" sqref="A308:XFD308" start="0" length="0">
      <dxf>
        <font>
          <sz val="10"/>
          <color rgb="FFFF0000"/>
        </font>
        <alignment horizontal="center" readingOrder="0"/>
      </dxf>
    </rfmt>
    <rfmt sheetId="1" xfDxf="1" sqref="A309:XFD309" start="0" length="0">
      <dxf>
        <font>
          <sz val="10"/>
          <color rgb="FFFF0000"/>
        </font>
        <alignment horizontal="center" readingOrder="0"/>
      </dxf>
    </rfmt>
    <rfmt sheetId="1" xfDxf="1" sqref="A310:XFD310" start="0" length="0">
      <dxf>
        <font>
          <sz val="10"/>
          <color rgb="FFFF0000"/>
        </font>
        <alignment horizontal="center" readingOrder="0"/>
      </dxf>
    </rfmt>
    <rfmt sheetId="1" xfDxf="1" sqref="A311:XFD311" start="0" length="0">
      <dxf>
        <font>
          <sz val="10"/>
          <color rgb="FFFF0000"/>
        </font>
        <alignment horizontal="center" readingOrder="0"/>
      </dxf>
    </rfmt>
    <rfmt sheetId="1" xfDxf="1" sqref="A312:XFD312" start="0" length="0">
      <dxf>
        <font>
          <sz val="10"/>
          <color rgb="FFFF0000"/>
        </font>
        <alignment horizontal="center" readingOrder="0"/>
      </dxf>
    </rfmt>
    <rfmt sheetId="1" xfDxf="1" sqref="A313:XFD313" start="0" length="0">
      <dxf>
        <font>
          <sz val="10"/>
          <color rgb="FFFF0000"/>
        </font>
        <alignment horizontal="center" readingOrder="0"/>
      </dxf>
    </rfmt>
    <rfmt sheetId="1" xfDxf="1" sqref="A314:XFD314" start="0" length="0">
      <dxf>
        <font>
          <sz val="10"/>
          <color rgb="FFFF0000"/>
        </font>
        <alignment horizontal="center" readingOrder="0"/>
      </dxf>
    </rfmt>
    <rfmt sheetId="1" xfDxf="1" sqref="A315:XFD315" start="0" length="0">
      <dxf>
        <font>
          <sz val="10"/>
          <color rgb="FFFF0000"/>
        </font>
        <alignment horizontal="center" readingOrder="0"/>
      </dxf>
    </rfmt>
    <rfmt sheetId="1" xfDxf="1" sqref="A316:XFD316" start="0" length="0">
      <dxf>
        <font>
          <sz val="10"/>
          <color rgb="FFFF0000"/>
        </font>
        <alignment horizontal="center" readingOrder="0"/>
      </dxf>
    </rfmt>
    <rfmt sheetId="1" xfDxf="1" sqref="A317:XFD317" start="0" length="0">
      <dxf>
        <font>
          <sz val="10"/>
          <color rgb="FFFF0000"/>
        </font>
        <alignment horizontal="center" readingOrder="0"/>
      </dxf>
    </rfmt>
    <rfmt sheetId="1" xfDxf="1" sqref="A318:XFD318" start="0" length="0">
      <dxf>
        <font>
          <sz val="10"/>
          <color rgb="FFFF0000"/>
        </font>
        <alignment horizontal="center" readingOrder="0"/>
      </dxf>
    </rfmt>
    <rfmt sheetId="1" xfDxf="1" sqref="A319:XFD319" start="0" length="0">
      <dxf>
        <font>
          <sz val="10"/>
          <color rgb="FFFF0000"/>
        </font>
        <alignment horizontal="center" readingOrder="0"/>
      </dxf>
    </rfmt>
    <rfmt sheetId="1" xfDxf="1" sqref="A320:XFD320" start="0" length="0">
      <dxf>
        <font>
          <sz val="10"/>
          <color rgb="FFFF0000"/>
        </font>
        <alignment horizontal="center" readingOrder="0"/>
      </dxf>
    </rfmt>
    <rfmt sheetId="1" xfDxf="1" sqref="A321:XFD321" start="0" length="0">
      <dxf>
        <font>
          <sz val="10"/>
          <color rgb="FFFF0000"/>
        </font>
        <alignment horizontal="center" readingOrder="0"/>
      </dxf>
    </rfmt>
    <rfmt sheetId="1" xfDxf="1" sqref="A322:XFD322" start="0" length="0">
      <dxf>
        <font>
          <sz val="10"/>
          <color rgb="FFFF0000"/>
        </font>
        <alignment horizontal="center" readingOrder="0"/>
      </dxf>
    </rfmt>
    <rfmt sheetId="1" xfDxf="1" sqref="A323:XFD323" start="0" length="0">
      <dxf>
        <font>
          <sz val="10"/>
          <color rgb="FFFF0000"/>
        </font>
        <alignment horizontal="center" readingOrder="0"/>
      </dxf>
    </rfmt>
    <rfmt sheetId="1" xfDxf="1" sqref="A324:XFD324" start="0" length="0">
      <dxf>
        <font>
          <sz val="10"/>
          <color rgb="FFFF0000"/>
        </font>
        <alignment horizontal="center" readingOrder="0"/>
      </dxf>
    </rfmt>
    <rfmt sheetId="1" xfDxf="1" sqref="A325:XFD325" start="0" length="0">
      <dxf>
        <font>
          <sz val="10"/>
          <color rgb="FFFF0000"/>
        </font>
        <alignment horizontal="center" readingOrder="0"/>
      </dxf>
    </rfmt>
    <rfmt sheetId="1" xfDxf="1" sqref="A326:XFD326" start="0" length="0">
      <dxf>
        <font>
          <sz val="10"/>
          <color rgb="FFFF0000"/>
        </font>
        <alignment horizontal="center" readingOrder="0"/>
      </dxf>
    </rfmt>
    <rfmt sheetId="1" sqref="A304" start="0" length="0">
      <dxf>
        <font>
          <b/>
          <sz val="16"/>
          <color rgb="FFFF0000"/>
        </font>
        <alignment vertical="center" readingOrder="0"/>
      </dxf>
    </rfmt>
    <rfmt sheetId="1" sqref="B30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4" start="0" length="0">
      <dxf>
        <font>
          <sz val="13"/>
          <color rgb="FFFF0000"/>
        </font>
      </dxf>
    </rfmt>
    <rfmt sheetId="1" sqref="H304" start="0" length="0">
      <dxf>
        <font>
          <sz val="13"/>
          <color rgb="FFFF0000"/>
        </font>
      </dxf>
    </rfmt>
    <rfmt sheetId="1" sqref="A305" start="0" length="0">
      <dxf>
        <font>
          <b/>
          <sz val="16"/>
          <color rgb="FFFF0000"/>
        </font>
        <alignment vertical="center" readingOrder="0"/>
      </dxf>
    </rfmt>
    <rfmt sheetId="1" sqref="B30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5" start="0" length="0">
      <dxf>
        <font>
          <sz val="13"/>
          <color rgb="FFFF0000"/>
        </font>
      </dxf>
    </rfmt>
    <rfmt sheetId="1" sqref="H305" start="0" length="0">
      <dxf>
        <font>
          <sz val="13"/>
          <color rgb="FFFF0000"/>
        </font>
      </dxf>
    </rfmt>
    <rfmt sheetId="1" sqref="A306" start="0" length="0">
      <dxf>
        <font>
          <b/>
          <sz val="16"/>
          <color rgb="FFFF0000"/>
        </font>
        <alignment vertical="center" readingOrder="0"/>
      </dxf>
    </rfmt>
    <rfmt sheetId="1" sqref="B30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6" start="0" length="0">
      <dxf>
        <font>
          <sz val="13"/>
          <color rgb="FFFF0000"/>
        </font>
      </dxf>
    </rfmt>
    <rfmt sheetId="1" sqref="H306" start="0" length="0">
      <dxf>
        <font>
          <sz val="13"/>
          <color rgb="FFFF0000"/>
        </font>
      </dxf>
    </rfmt>
    <rfmt sheetId="1" sqref="A307" start="0" length="0">
      <dxf>
        <font>
          <b/>
          <sz val="16"/>
          <color rgb="FFFF0000"/>
        </font>
        <alignment vertical="center" readingOrder="0"/>
      </dxf>
    </rfmt>
    <rfmt sheetId="1" sqref="B30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7" start="0" length="0">
      <dxf>
        <font>
          <sz val="13"/>
          <color rgb="FFFF0000"/>
        </font>
      </dxf>
    </rfmt>
    <rfmt sheetId="1" sqref="H307" start="0" length="0">
      <dxf>
        <font>
          <sz val="13"/>
          <color rgb="FFFF0000"/>
        </font>
      </dxf>
    </rfmt>
    <rfmt sheetId="1" sqref="A308" start="0" length="0">
      <dxf>
        <font>
          <b/>
          <sz val="16"/>
          <color rgb="FFFF0000"/>
        </font>
        <alignment vertical="center" readingOrder="0"/>
      </dxf>
    </rfmt>
    <rfmt sheetId="1" sqref="B30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8" start="0" length="0">
      <dxf>
        <font>
          <sz val="13"/>
          <color rgb="FFFF0000"/>
        </font>
      </dxf>
    </rfmt>
    <rfmt sheetId="1" sqref="H308" start="0" length="0">
      <dxf>
        <font>
          <sz val="13"/>
          <color rgb="FFFF0000"/>
        </font>
      </dxf>
    </rfmt>
    <rfmt sheetId="1" sqref="A309" start="0" length="0">
      <dxf>
        <font>
          <b/>
          <sz val="16"/>
          <color rgb="FFFF0000"/>
        </font>
        <alignment vertical="center" readingOrder="0"/>
      </dxf>
    </rfmt>
    <rfmt sheetId="1" sqref="B30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9" start="0" length="0">
      <dxf>
        <font>
          <sz val="13"/>
          <color rgb="FFFF0000"/>
        </font>
      </dxf>
    </rfmt>
    <rfmt sheetId="1" sqref="H309" start="0" length="0">
      <dxf>
        <font>
          <sz val="13"/>
          <color rgb="FFFF0000"/>
        </font>
      </dxf>
    </rfmt>
    <rfmt sheetId="1" sqref="A310" start="0" length="0">
      <dxf>
        <font>
          <b/>
          <sz val="16"/>
          <color rgb="FFFF0000"/>
        </font>
        <alignment vertical="center" readingOrder="0"/>
      </dxf>
    </rfmt>
    <rfmt sheetId="1" sqref="B31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0" start="0" length="0">
      <dxf>
        <font>
          <sz val="13"/>
          <color rgb="FFFF0000"/>
        </font>
      </dxf>
    </rfmt>
    <rfmt sheetId="1" sqref="H310" start="0" length="0">
      <dxf>
        <font>
          <sz val="13"/>
          <color rgb="FFFF0000"/>
        </font>
      </dxf>
    </rfmt>
    <rfmt sheetId="1" sqref="A311" start="0" length="0">
      <dxf>
        <font>
          <b/>
          <sz val="16"/>
          <color rgb="FFFF0000"/>
        </font>
        <alignment vertical="center" readingOrder="0"/>
      </dxf>
    </rfmt>
    <rfmt sheetId="1" sqref="B31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1" start="0" length="0">
      <dxf>
        <font>
          <sz val="13"/>
          <color rgb="FFFF0000"/>
        </font>
      </dxf>
    </rfmt>
    <rfmt sheetId="1" sqref="H311" start="0" length="0">
      <dxf>
        <font>
          <sz val="13"/>
          <color rgb="FFFF0000"/>
        </font>
      </dxf>
    </rfmt>
    <rfmt sheetId="1" sqref="A312" start="0" length="0">
      <dxf>
        <font>
          <b/>
          <sz val="16"/>
          <color rgb="FFFF0000"/>
        </font>
        <alignment vertical="center" readingOrder="0"/>
      </dxf>
    </rfmt>
    <rfmt sheetId="1" sqref="B31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2" start="0" length="0">
      <dxf>
        <font>
          <sz val="13"/>
          <color rgb="FFFF0000"/>
        </font>
      </dxf>
    </rfmt>
    <rfmt sheetId="1" sqref="H312" start="0" length="0">
      <dxf>
        <font>
          <sz val="13"/>
          <color rgb="FFFF0000"/>
        </font>
      </dxf>
    </rfmt>
    <rfmt sheetId="1" sqref="A313" start="0" length="0">
      <dxf>
        <font>
          <b/>
          <sz val="16"/>
          <color rgb="FFFF0000"/>
        </font>
        <alignment vertical="center" readingOrder="0"/>
      </dxf>
    </rfmt>
    <rfmt sheetId="1" sqref="B31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3" start="0" length="0">
      <dxf>
        <font>
          <sz val="13"/>
          <color rgb="FFFF0000"/>
        </font>
      </dxf>
    </rfmt>
    <rfmt sheetId="1" sqref="H313" start="0" length="0">
      <dxf>
        <font>
          <sz val="13"/>
          <color rgb="FFFF0000"/>
        </font>
      </dxf>
    </rfmt>
    <rfmt sheetId="1" sqref="A314" start="0" length="0">
      <dxf>
        <font>
          <b/>
          <sz val="16"/>
          <color rgb="FFFF0000"/>
        </font>
        <alignment vertical="center" readingOrder="0"/>
      </dxf>
    </rfmt>
    <rfmt sheetId="1" sqref="B31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4" start="0" length="0">
      <dxf>
        <font>
          <sz val="13"/>
          <color rgb="FFFF0000"/>
        </font>
      </dxf>
    </rfmt>
    <rfmt sheetId="1" sqref="H314" start="0" length="0">
      <dxf>
        <font>
          <sz val="13"/>
          <color rgb="FFFF0000"/>
        </font>
      </dxf>
    </rfmt>
    <rfmt sheetId="1" sqref="A315" start="0" length="0">
      <dxf>
        <font>
          <b/>
          <sz val="16"/>
          <color rgb="FFFF0000"/>
        </font>
        <alignment vertical="center" readingOrder="0"/>
      </dxf>
    </rfmt>
    <rfmt sheetId="1" sqref="B31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5" start="0" length="0">
      <dxf>
        <font>
          <sz val="13"/>
          <color rgb="FFFF0000"/>
        </font>
      </dxf>
    </rfmt>
    <rfmt sheetId="1" sqref="H315" start="0" length="0">
      <dxf>
        <font>
          <sz val="13"/>
          <color rgb="FFFF0000"/>
        </font>
      </dxf>
    </rfmt>
    <rfmt sheetId="1" sqref="A316" start="0" length="0">
      <dxf>
        <font>
          <b/>
          <sz val="16"/>
          <color rgb="FFFF0000"/>
        </font>
        <alignment vertical="center" readingOrder="0"/>
      </dxf>
    </rfmt>
    <rfmt sheetId="1" sqref="B31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6" start="0" length="0">
      <dxf>
        <font>
          <sz val="13"/>
          <color rgb="FFFF0000"/>
        </font>
      </dxf>
    </rfmt>
    <rfmt sheetId="1" sqref="H316" start="0" length="0">
      <dxf>
        <font>
          <sz val="13"/>
          <color rgb="FFFF0000"/>
        </font>
      </dxf>
    </rfmt>
    <rfmt sheetId="1" sqref="A317" start="0" length="0">
      <dxf>
        <font>
          <b/>
          <sz val="16"/>
          <color rgb="FFFF0000"/>
        </font>
        <alignment vertical="center" readingOrder="0"/>
      </dxf>
    </rfmt>
    <rfmt sheetId="1" sqref="B31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7" start="0" length="0">
      <dxf>
        <font>
          <sz val="13"/>
          <color rgb="FFFF0000"/>
        </font>
      </dxf>
    </rfmt>
    <rfmt sheetId="1" sqref="H317" start="0" length="0">
      <dxf>
        <font>
          <sz val="13"/>
          <color rgb="FFFF0000"/>
        </font>
      </dxf>
    </rfmt>
    <rfmt sheetId="1" sqref="A318" start="0" length="0">
      <dxf>
        <font>
          <b/>
          <sz val="16"/>
          <color rgb="FFFF0000"/>
        </font>
        <alignment vertical="center" readingOrder="0"/>
      </dxf>
    </rfmt>
    <rfmt sheetId="1" sqref="B31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8" start="0" length="0">
      <dxf>
        <font>
          <sz val="13"/>
          <color rgb="FFFF0000"/>
        </font>
      </dxf>
    </rfmt>
    <rfmt sheetId="1" sqref="H318" start="0" length="0">
      <dxf>
        <font>
          <sz val="13"/>
          <color rgb="FFFF0000"/>
        </font>
      </dxf>
    </rfmt>
    <rfmt sheetId="1" sqref="A319" start="0" length="0">
      <dxf>
        <font>
          <b/>
          <sz val="16"/>
          <color rgb="FFFF0000"/>
        </font>
        <alignment vertical="center" readingOrder="0"/>
      </dxf>
    </rfmt>
    <rfmt sheetId="1" sqref="B31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9" start="0" length="0">
      <dxf>
        <font>
          <sz val="13"/>
          <color rgb="FFFF0000"/>
        </font>
      </dxf>
    </rfmt>
    <rfmt sheetId="1" sqref="H319" start="0" length="0">
      <dxf>
        <font>
          <sz val="13"/>
          <color rgb="FFFF0000"/>
        </font>
      </dxf>
    </rfmt>
    <rfmt sheetId="1" sqref="A320" start="0" length="0">
      <dxf>
        <font>
          <b/>
          <sz val="16"/>
          <color rgb="FFFF0000"/>
        </font>
        <alignment vertical="center" readingOrder="0"/>
      </dxf>
    </rfmt>
    <rfmt sheetId="1" sqref="B32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0" start="0" length="0">
      <dxf>
        <font>
          <sz val="13"/>
          <color rgb="FFFF0000"/>
        </font>
      </dxf>
    </rfmt>
    <rfmt sheetId="1" sqref="H320" start="0" length="0">
      <dxf>
        <font>
          <sz val="13"/>
          <color rgb="FFFF0000"/>
        </font>
      </dxf>
    </rfmt>
    <rfmt sheetId="1" sqref="A321" start="0" length="0">
      <dxf>
        <font>
          <b/>
          <sz val="16"/>
          <color rgb="FFFF0000"/>
        </font>
        <alignment vertical="center" readingOrder="0"/>
      </dxf>
    </rfmt>
    <rfmt sheetId="1" sqref="B32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1" start="0" length="0">
      <dxf>
        <font>
          <sz val="13"/>
          <color rgb="FFFF0000"/>
        </font>
      </dxf>
    </rfmt>
    <rfmt sheetId="1" sqref="H321" start="0" length="0">
      <dxf>
        <font>
          <sz val="13"/>
          <color rgb="FFFF0000"/>
        </font>
      </dxf>
    </rfmt>
    <rfmt sheetId="1" sqref="A322" start="0" length="0">
      <dxf>
        <font>
          <b/>
          <sz val="16"/>
          <color rgb="FFFF0000"/>
        </font>
        <alignment vertical="center" readingOrder="0"/>
      </dxf>
    </rfmt>
    <rfmt sheetId="1" sqref="B32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2" start="0" length="0">
      <dxf>
        <font>
          <sz val="13"/>
          <color rgb="FFFF0000"/>
        </font>
      </dxf>
    </rfmt>
    <rfmt sheetId="1" sqref="H322" start="0" length="0">
      <dxf>
        <font>
          <sz val="13"/>
          <color rgb="FFFF0000"/>
        </font>
      </dxf>
    </rfmt>
    <rfmt sheetId="1" sqref="A323" start="0" length="0">
      <dxf>
        <font>
          <b/>
          <sz val="16"/>
          <color rgb="FFFF0000"/>
        </font>
        <alignment vertical="center" readingOrder="0"/>
      </dxf>
    </rfmt>
    <rfmt sheetId="1" sqref="B32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fmt sheetId="1" sqref="A324" start="0" length="0">
      <dxf>
        <font>
          <b/>
          <sz val="16"/>
          <color rgb="FFFF0000"/>
        </font>
        <alignment vertical="center" readingOrder="0"/>
      </dxf>
    </rfmt>
    <rfmt sheetId="1" sqref="B32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4" start="0" length="0">
      <dxf>
        <font>
          <sz val="13"/>
          <color rgb="FFFF0000"/>
        </font>
      </dxf>
    </rfmt>
    <rfmt sheetId="1" sqref="H324" start="0" length="0">
      <dxf>
        <font>
          <sz val="13"/>
          <color rgb="FFFF0000"/>
        </font>
      </dxf>
    </rfmt>
    <rfmt sheetId="1" sqref="A325" start="0" length="0">
      <dxf>
        <font>
          <b/>
          <sz val="16"/>
          <color rgb="FFFF0000"/>
        </font>
        <alignment vertical="center" readingOrder="0"/>
      </dxf>
    </rfmt>
    <rfmt sheetId="1" sqref="B32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5" start="0" length="0">
      <dxf>
        <font>
          <sz val="13"/>
          <color rgb="FFFF0000"/>
        </font>
      </dxf>
    </rfmt>
    <rfmt sheetId="1" sqref="H325" start="0" length="0">
      <dxf>
        <font>
          <sz val="13"/>
          <color rgb="FFFF0000"/>
        </font>
      </dxf>
    </rfmt>
    <rfmt sheetId="1" sqref="A326" start="0" length="0">
      <dxf>
        <font>
          <b/>
          <sz val="16"/>
          <color rgb="FFFF0000"/>
        </font>
        <alignment vertical="center" readingOrder="0"/>
      </dxf>
    </rfmt>
    <rfmt sheetId="1" sqref="B32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6" start="0" length="0">
      <dxf>
        <font>
          <sz val="13"/>
          <color rgb="FFFF0000"/>
        </font>
      </dxf>
    </rfmt>
    <rfmt sheetId="1" sqref="H326" start="0" length="0">
      <dxf>
        <font>
          <sz val="13"/>
          <color rgb="FFFF0000"/>
        </font>
      </dxf>
    </rfmt>
  </rm>
  <rrc rId="3618" sId="1" ref="A8:XFD8" action="deleteRow">
    <undo index="0" exp="area" ref3D="1" dr="$A$432:$XFD$437" dn="Z_E804F883_CA9D_4450_B2B1_A56C9C315ECD_.wvu.Rows" sId="1"/>
    <undo index="8" exp="area" ref3D="1" dr="$A$823:$XFD$823" dn="Z_161695C3_1CE5_4E5C_AD86_E27CE310F608_.wvu.Rows" sId="1"/>
    <undo index="2" exp="area" ref3D="1" dr="$A$633:$XFD$633" dn="Z_161695C3_1CE5_4E5C_AD86_E27CE310F608_.wvu.Rows" sId="1"/>
    <undo index="1" exp="area" ref3D="1" dr="$A$629:$XFD$629" dn="Z_161695C3_1CE5_4E5C_AD86_E27CE310F608_.wvu.Rows" sId="1"/>
    <undo index="14" exp="area" ref3D="1" dr="$A$823:$XFD$823" dn="Z_10610988_B7D0_46D7_B8FD_DA5F72A4893C_.wvu.Rows" sId="1"/>
    <undo index="8" exp="area" ref3D="1" dr="$A$633:$XFD$633" dn="Z_10610988_B7D0_46D7_B8FD_DA5F72A4893C_.wvu.Rows" sId="1"/>
    <undo index="6" exp="area" ref3D="1" dr="$A$629:$XFD$629"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19" sId="1" ref="A8:XFD8" action="deleteRow">
    <undo index="0" exp="area" ref3D="1" dr="$A$431:$XFD$436" dn="Z_E804F883_CA9D_4450_B2B1_A56C9C315ECD_.wvu.Rows" sId="1"/>
    <undo index="8" exp="area" ref3D="1" dr="$A$822:$XFD$822" dn="Z_161695C3_1CE5_4E5C_AD86_E27CE310F608_.wvu.Rows" sId="1"/>
    <undo index="2" exp="area" ref3D="1" dr="$A$632:$XFD$632" dn="Z_161695C3_1CE5_4E5C_AD86_E27CE310F608_.wvu.Rows" sId="1"/>
    <undo index="1" exp="area" ref3D="1" dr="$A$628:$XFD$628" dn="Z_161695C3_1CE5_4E5C_AD86_E27CE310F608_.wvu.Rows" sId="1"/>
    <undo index="14" exp="area" ref3D="1" dr="$A$822:$XFD$822" dn="Z_10610988_B7D0_46D7_B8FD_DA5F72A4893C_.wvu.Rows" sId="1"/>
    <undo index="8" exp="area" ref3D="1" dr="$A$632:$XFD$632" dn="Z_10610988_B7D0_46D7_B8FD_DA5F72A4893C_.wvu.Rows" sId="1"/>
    <undo index="6" exp="area" ref3D="1" dr="$A$628:$XFD$628"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0" sId="1" ref="A8:XFD8" action="deleteRow">
    <undo index="0" exp="area" ref3D="1" dr="$A$430:$XFD$435" dn="Z_E804F883_CA9D_4450_B2B1_A56C9C315ECD_.wvu.Rows" sId="1"/>
    <undo index="8" exp="area" ref3D="1" dr="$A$821:$XFD$821" dn="Z_161695C3_1CE5_4E5C_AD86_E27CE310F608_.wvu.Rows" sId="1"/>
    <undo index="2" exp="area" ref3D="1" dr="$A$631:$XFD$631" dn="Z_161695C3_1CE5_4E5C_AD86_E27CE310F608_.wvu.Rows" sId="1"/>
    <undo index="1" exp="area" ref3D="1" dr="$A$627:$XFD$627" dn="Z_161695C3_1CE5_4E5C_AD86_E27CE310F608_.wvu.Rows" sId="1"/>
    <undo index="14" exp="area" ref3D="1" dr="$A$821:$XFD$821" dn="Z_10610988_B7D0_46D7_B8FD_DA5F72A4893C_.wvu.Rows" sId="1"/>
    <undo index="8" exp="area" ref3D="1" dr="$A$631:$XFD$631" dn="Z_10610988_B7D0_46D7_B8FD_DA5F72A4893C_.wvu.Rows" sId="1"/>
    <undo index="6" exp="area" ref3D="1" dr="$A$627:$XFD$627"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1" sId="1" ref="A8:XFD8" action="deleteRow">
    <undo index="0" exp="area" ref3D="1" dr="$A$429:$XFD$434" dn="Z_E804F883_CA9D_4450_B2B1_A56C9C315ECD_.wvu.Rows" sId="1"/>
    <undo index="8" exp="area" ref3D="1" dr="$A$820:$XFD$820" dn="Z_161695C3_1CE5_4E5C_AD86_E27CE310F608_.wvu.Rows" sId="1"/>
    <undo index="2" exp="area" ref3D="1" dr="$A$630:$XFD$630" dn="Z_161695C3_1CE5_4E5C_AD86_E27CE310F608_.wvu.Rows" sId="1"/>
    <undo index="1" exp="area" ref3D="1" dr="$A$626:$XFD$626" dn="Z_161695C3_1CE5_4E5C_AD86_E27CE310F608_.wvu.Rows" sId="1"/>
    <undo index="14" exp="area" ref3D="1" dr="$A$820:$XFD$820" dn="Z_10610988_B7D0_46D7_B8FD_DA5F72A4893C_.wvu.Rows" sId="1"/>
    <undo index="8" exp="area" ref3D="1" dr="$A$630:$XFD$630" dn="Z_10610988_B7D0_46D7_B8FD_DA5F72A4893C_.wvu.Rows" sId="1"/>
    <undo index="6" exp="area" ref3D="1" dr="$A$626:$XFD$626"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2" sId="1" ref="A8:XFD8" action="deleteRow">
    <undo index="0" exp="area" ref3D="1" dr="$A$428:$XFD$433" dn="Z_E804F883_CA9D_4450_B2B1_A56C9C315ECD_.wvu.Rows" sId="1"/>
    <undo index="8" exp="area" ref3D="1" dr="$A$819:$XFD$819" dn="Z_161695C3_1CE5_4E5C_AD86_E27CE310F608_.wvu.Rows" sId="1"/>
    <undo index="2" exp="area" ref3D="1" dr="$A$629:$XFD$629" dn="Z_161695C3_1CE5_4E5C_AD86_E27CE310F608_.wvu.Rows" sId="1"/>
    <undo index="1" exp="area" ref3D="1" dr="$A$625:$XFD$625" dn="Z_161695C3_1CE5_4E5C_AD86_E27CE310F608_.wvu.Rows" sId="1"/>
    <undo index="14" exp="area" ref3D="1" dr="$A$819:$XFD$819" dn="Z_10610988_B7D0_46D7_B8FD_DA5F72A4893C_.wvu.Rows" sId="1"/>
    <undo index="8" exp="area" ref3D="1" dr="$A$629:$XFD$629" dn="Z_10610988_B7D0_46D7_B8FD_DA5F72A4893C_.wvu.Rows" sId="1"/>
    <undo index="6" exp="area" ref3D="1" dr="$A$625:$XFD$625"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3" sId="1" ref="A8:XFD8" action="deleteRow">
    <undo index="0" exp="area" ref3D="1" dr="$A$427:$XFD$432" dn="Z_E804F883_CA9D_4450_B2B1_A56C9C315ECD_.wvu.Rows" sId="1"/>
    <undo index="8" exp="area" ref3D="1" dr="$A$818:$XFD$818" dn="Z_161695C3_1CE5_4E5C_AD86_E27CE310F608_.wvu.Rows" sId="1"/>
    <undo index="2" exp="area" ref3D="1" dr="$A$628:$XFD$628" dn="Z_161695C3_1CE5_4E5C_AD86_E27CE310F608_.wvu.Rows" sId="1"/>
    <undo index="1" exp="area" ref3D="1" dr="$A$624:$XFD$624" dn="Z_161695C3_1CE5_4E5C_AD86_E27CE310F608_.wvu.Rows" sId="1"/>
    <undo index="14" exp="area" ref3D="1" dr="$A$818:$XFD$818" dn="Z_10610988_B7D0_46D7_B8FD_DA5F72A4893C_.wvu.Rows" sId="1"/>
    <undo index="8" exp="area" ref3D="1" dr="$A$628:$XFD$628" dn="Z_10610988_B7D0_46D7_B8FD_DA5F72A4893C_.wvu.Rows" sId="1"/>
    <undo index="6" exp="area" ref3D="1" dr="$A$624:$XFD$624"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4" sId="1" ref="A8:XFD8" action="deleteRow">
    <undo index="0" exp="area" ref3D="1" dr="$A$426:$XFD$431" dn="Z_E804F883_CA9D_4450_B2B1_A56C9C315ECD_.wvu.Rows" sId="1"/>
    <undo index="8" exp="area" ref3D="1" dr="$A$817:$XFD$817" dn="Z_161695C3_1CE5_4E5C_AD86_E27CE310F608_.wvu.Rows" sId="1"/>
    <undo index="2" exp="area" ref3D="1" dr="$A$627:$XFD$627" dn="Z_161695C3_1CE5_4E5C_AD86_E27CE310F608_.wvu.Rows" sId="1"/>
    <undo index="1" exp="area" ref3D="1" dr="$A$623:$XFD$623" dn="Z_161695C3_1CE5_4E5C_AD86_E27CE310F608_.wvu.Rows" sId="1"/>
    <undo index="14" exp="area" ref3D="1" dr="$A$817:$XFD$817" dn="Z_10610988_B7D0_46D7_B8FD_DA5F72A4893C_.wvu.Rows" sId="1"/>
    <undo index="8" exp="area" ref3D="1" dr="$A$627:$XFD$627" dn="Z_10610988_B7D0_46D7_B8FD_DA5F72A4893C_.wvu.Rows" sId="1"/>
    <undo index="6" exp="area" ref3D="1" dr="$A$623:$XFD$623"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5" sId="1" ref="A8:XFD8" action="deleteRow">
    <undo index="0" exp="area" ref3D="1" dr="$A$425:$XFD$430" dn="Z_E804F883_CA9D_4450_B2B1_A56C9C315ECD_.wvu.Rows" sId="1"/>
    <undo index="8" exp="area" ref3D="1" dr="$A$816:$XFD$816" dn="Z_161695C3_1CE5_4E5C_AD86_E27CE310F608_.wvu.Rows" sId="1"/>
    <undo index="2" exp="area" ref3D="1" dr="$A$626:$XFD$626" dn="Z_161695C3_1CE5_4E5C_AD86_E27CE310F608_.wvu.Rows" sId="1"/>
    <undo index="1" exp="area" ref3D="1" dr="$A$622:$XFD$622" dn="Z_161695C3_1CE5_4E5C_AD86_E27CE310F608_.wvu.Rows" sId="1"/>
    <undo index="14" exp="area" ref3D="1" dr="$A$816:$XFD$816" dn="Z_10610988_B7D0_46D7_B8FD_DA5F72A4893C_.wvu.Rows" sId="1"/>
    <undo index="8" exp="area" ref3D="1" dr="$A$626:$XFD$626" dn="Z_10610988_B7D0_46D7_B8FD_DA5F72A4893C_.wvu.Rows" sId="1"/>
    <undo index="6" exp="area" ref3D="1" dr="$A$622:$XFD$622"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6" sId="1" ref="A8:XFD8" action="deleteRow">
    <undo index="0" exp="area" ref3D="1" dr="$A$424:$XFD$429" dn="Z_E804F883_CA9D_4450_B2B1_A56C9C315ECD_.wvu.Rows" sId="1"/>
    <undo index="8" exp="area" ref3D="1" dr="$A$815:$XFD$815" dn="Z_161695C3_1CE5_4E5C_AD86_E27CE310F608_.wvu.Rows" sId="1"/>
    <undo index="2" exp="area" ref3D="1" dr="$A$625:$XFD$625" dn="Z_161695C3_1CE5_4E5C_AD86_E27CE310F608_.wvu.Rows" sId="1"/>
    <undo index="1" exp="area" ref3D="1" dr="$A$621:$XFD$621" dn="Z_161695C3_1CE5_4E5C_AD86_E27CE310F608_.wvu.Rows" sId="1"/>
    <undo index="14" exp="area" ref3D="1" dr="$A$815:$XFD$815" dn="Z_10610988_B7D0_46D7_B8FD_DA5F72A4893C_.wvu.Rows" sId="1"/>
    <undo index="8" exp="area" ref3D="1" dr="$A$625:$XFD$625" dn="Z_10610988_B7D0_46D7_B8FD_DA5F72A4893C_.wvu.Rows" sId="1"/>
    <undo index="6" exp="area" ref3D="1" dr="$A$621:$XFD$621"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7" sId="1" ref="A8:XFD8" action="deleteRow">
    <undo index="0" exp="area" ref3D="1" dr="$A$423:$XFD$428" dn="Z_E804F883_CA9D_4450_B2B1_A56C9C315ECD_.wvu.Rows" sId="1"/>
    <undo index="8" exp="area" ref3D="1" dr="$A$814:$XFD$814" dn="Z_161695C3_1CE5_4E5C_AD86_E27CE310F608_.wvu.Rows" sId="1"/>
    <undo index="2" exp="area" ref3D="1" dr="$A$624:$XFD$624" dn="Z_161695C3_1CE5_4E5C_AD86_E27CE310F608_.wvu.Rows" sId="1"/>
    <undo index="1" exp="area" ref3D="1" dr="$A$620:$XFD$620" dn="Z_161695C3_1CE5_4E5C_AD86_E27CE310F608_.wvu.Rows" sId="1"/>
    <undo index="14" exp="area" ref3D="1" dr="$A$814:$XFD$814" dn="Z_10610988_B7D0_46D7_B8FD_DA5F72A4893C_.wvu.Rows" sId="1"/>
    <undo index="8" exp="area" ref3D="1" dr="$A$624:$XFD$624" dn="Z_10610988_B7D0_46D7_B8FD_DA5F72A4893C_.wvu.Rows" sId="1"/>
    <undo index="6" exp="area" ref3D="1" dr="$A$620:$XFD$620"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8" sId="1" ref="A8:XFD8" action="deleteRow">
    <undo index="0" exp="area" ref3D="1" dr="$A$422:$XFD$427" dn="Z_E804F883_CA9D_4450_B2B1_A56C9C315ECD_.wvu.Rows" sId="1"/>
    <undo index="8" exp="area" ref3D="1" dr="$A$813:$XFD$813" dn="Z_161695C3_1CE5_4E5C_AD86_E27CE310F608_.wvu.Rows" sId="1"/>
    <undo index="2" exp="area" ref3D="1" dr="$A$623:$XFD$623" dn="Z_161695C3_1CE5_4E5C_AD86_E27CE310F608_.wvu.Rows" sId="1"/>
    <undo index="1" exp="area" ref3D="1" dr="$A$619:$XFD$619" dn="Z_161695C3_1CE5_4E5C_AD86_E27CE310F608_.wvu.Rows" sId="1"/>
    <undo index="14" exp="area" ref3D="1" dr="$A$813:$XFD$813" dn="Z_10610988_B7D0_46D7_B8FD_DA5F72A4893C_.wvu.Rows" sId="1"/>
    <undo index="8" exp="area" ref3D="1" dr="$A$623:$XFD$623" dn="Z_10610988_B7D0_46D7_B8FD_DA5F72A4893C_.wvu.Rows" sId="1"/>
    <undo index="6" exp="area" ref3D="1" dr="$A$619:$XFD$619"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29" sId="1" ref="A8:XFD8" action="deleteRow">
    <undo index="0" exp="area" ref3D="1" dr="$A$421:$XFD$426" dn="Z_E804F883_CA9D_4450_B2B1_A56C9C315ECD_.wvu.Rows" sId="1"/>
    <undo index="8" exp="area" ref3D="1" dr="$A$812:$XFD$812" dn="Z_161695C3_1CE5_4E5C_AD86_E27CE310F608_.wvu.Rows" sId="1"/>
    <undo index="2" exp="area" ref3D="1" dr="$A$622:$XFD$622" dn="Z_161695C3_1CE5_4E5C_AD86_E27CE310F608_.wvu.Rows" sId="1"/>
    <undo index="1" exp="area" ref3D="1" dr="$A$618:$XFD$618" dn="Z_161695C3_1CE5_4E5C_AD86_E27CE310F608_.wvu.Rows" sId="1"/>
    <undo index="14" exp="area" ref3D="1" dr="$A$812:$XFD$812" dn="Z_10610988_B7D0_46D7_B8FD_DA5F72A4893C_.wvu.Rows" sId="1"/>
    <undo index="8" exp="area" ref3D="1" dr="$A$622:$XFD$622" dn="Z_10610988_B7D0_46D7_B8FD_DA5F72A4893C_.wvu.Rows" sId="1"/>
    <undo index="6" exp="area" ref3D="1" dr="$A$618:$XFD$618"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0" sId="1" ref="A8:XFD8" action="deleteRow">
    <undo index="0" exp="area" ref3D="1" dr="$A$420:$XFD$425" dn="Z_E804F883_CA9D_4450_B2B1_A56C9C315ECD_.wvu.Rows" sId="1"/>
    <undo index="8" exp="area" ref3D="1" dr="$A$811:$XFD$811" dn="Z_161695C3_1CE5_4E5C_AD86_E27CE310F608_.wvu.Rows" sId="1"/>
    <undo index="2" exp="area" ref3D="1" dr="$A$621:$XFD$621" dn="Z_161695C3_1CE5_4E5C_AD86_E27CE310F608_.wvu.Rows" sId="1"/>
    <undo index="1" exp="area" ref3D="1" dr="$A$617:$XFD$617" dn="Z_161695C3_1CE5_4E5C_AD86_E27CE310F608_.wvu.Rows" sId="1"/>
    <undo index="14" exp="area" ref3D="1" dr="$A$811:$XFD$811" dn="Z_10610988_B7D0_46D7_B8FD_DA5F72A4893C_.wvu.Rows" sId="1"/>
    <undo index="8" exp="area" ref3D="1" dr="$A$621:$XFD$621" dn="Z_10610988_B7D0_46D7_B8FD_DA5F72A4893C_.wvu.Rows" sId="1"/>
    <undo index="6" exp="area" ref3D="1" dr="$A$617:$XFD$617"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1" sId="1" ref="A8:XFD8" action="deleteRow">
    <undo index="0" exp="area" ref3D="1" dr="$A$419:$XFD$424" dn="Z_E804F883_CA9D_4450_B2B1_A56C9C315ECD_.wvu.Rows" sId="1"/>
    <undo index="8" exp="area" ref3D="1" dr="$A$810:$XFD$810" dn="Z_161695C3_1CE5_4E5C_AD86_E27CE310F608_.wvu.Rows" sId="1"/>
    <undo index="2" exp="area" ref3D="1" dr="$A$620:$XFD$620" dn="Z_161695C3_1CE5_4E5C_AD86_E27CE310F608_.wvu.Rows" sId="1"/>
    <undo index="1" exp="area" ref3D="1" dr="$A$616:$XFD$616" dn="Z_161695C3_1CE5_4E5C_AD86_E27CE310F608_.wvu.Rows" sId="1"/>
    <undo index="14" exp="area" ref3D="1" dr="$A$810:$XFD$810" dn="Z_10610988_B7D0_46D7_B8FD_DA5F72A4893C_.wvu.Rows" sId="1"/>
    <undo index="8" exp="area" ref3D="1" dr="$A$620:$XFD$620" dn="Z_10610988_B7D0_46D7_B8FD_DA5F72A4893C_.wvu.Rows" sId="1"/>
    <undo index="6" exp="area" ref3D="1" dr="$A$616:$XFD$616"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2" sId="1" ref="A8:XFD8" action="deleteRow">
    <undo index="0" exp="area" ref3D="1" dr="$A$418:$XFD$423" dn="Z_E804F883_CA9D_4450_B2B1_A56C9C315ECD_.wvu.Rows" sId="1"/>
    <undo index="8" exp="area" ref3D="1" dr="$A$809:$XFD$809" dn="Z_161695C3_1CE5_4E5C_AD86_E27CE310F608_.wvu.Rows" sId="1"/>
    <undo index="2" exp="area" ref3D="1" dr="$A$619:$XFD$619" dn="Z_161695C3_1CE5_4E5C_AD86_E27CE310F608_.wvu.Rows" sId="1"/>
    <undo index="1" exp="area" ref3D="1" dr="$A$615:$XFD$615" dn="Z_161695C3_1CE5_4E5C_AD86_E27CE310F608_.wvu.Rows" sId="1"/>
    <undo index="14" exp="area" ref3D="1" dr="$A$809:$XFD$809" dn="Z_10610988_B7D0_46D7_B8FD_DA5F72A4893C_.wvu.Rows" sId="1"/>
    <undo index="8" exp="area" ref3D="1" dr="$A$619:$XFD$619" dn="Z_10610988_B7D0_46D7_B8FD_DA5F72A4893C_.wvu.Rows" sId="1"/>
    <undo index="6" exp="area" ref3D="1" dr="$A$615:$XFD$615"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3" sId="1" ref="A8:XFD8" action="deleteRow">
    <undo index="0" exp="area" ref3D="1" dr="$A$417:$XFD$422" dn="Z_E804F883_CA9D_4450_B2B1_A56C9C315ECD_.wvu.Rows" sId="1"/>
    <undo index="8" exp="area" ref3D="1" dr="$A$808:$XFD$808" dn="Z_161695C3_1CE5_4E5C_AD86_E27CE310F608_.wvu.Rows" sId="1"/>
    <undo index="2" exp="area" ref3D="1" dr="$A$618:$XFD$618" dn="Z_161695C3_1CE5_4E5C_AD86_E27CE310F608_.wvu.Rows" sId="1"/>
    <undo index="1" exp="area" ref3D="1" dr="$A$614:$XFD$614" dn="Z_161695C3_1CE5_4E5C_AD86_E27CE310F608_.wvu.Rows" sId="1"/>
    <undo index="14" exp="area" ref3D="1" dr="$A$808:$XFD$808" dn="Z_10610988_B7D0_46D7_B8FD_DA5F72A4893C_.wvu.Rows" sId="1"/>
    <undo index="8" exp="area" ref3D="1" dr="$A$618:$XFD$618" dn="Z_10610988_B7D0_46D7_B8FD_DA5F72A4893C_.wvu.Rows" sId="1"/>
    <undo index="6" exp="area" ref3D="1" dr="$A$614:$XFD$614"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4" sId="1" ref="A8:XFD8" action="deleteRow">
    <undo index="0" exp="area" ref3D="1" dr="$A$416:$XFD$421" dn="Z_E804F883_CA9D_4450_B2B1_A56C9C315ECD_.wvu.Rows" sId="1"/>
    <undo index="8" exp="area" ref3D="1" dr="$A$807:$XFD$807" dn="Z_161695C3_1CE5_4E5C_AD86_E27CE310F608_.wvu.Rows" sId="1"/>
    <undo index="2" exp="area" ref3D="1" dr="$A$617:$XFD$617" dn="Z_161695C3_1CE5_4E5C_AD86_E27CE310F608_.wvu.Rows" sId="1"/>
    <undo index="1" exp="area" ref3D="1" dr="$A$613:$XFD$613" dn="Z_161695C3_1CE5_4E5C_AD86_E27CE310F608_.wvu.Rows" sId="1"/>
    <undo index="14" exp="area" ref3D="1" dr="$A$807:$XFD$807" dn="Z_10610988_B7D0_46D7_B8FD_DA5F72A4893C_.wvu.Rows" sId="1"/>
    <undo index="8" exp="area" ref3D="1" dr="$A$617:$XFD$617" dn="Z_10610988_B7D0_46D7_B8FD_DA5F72A4893C_.wvu.Rows" sId="1"/>
    <undo index="6" exp="area" ref3D="1" dr="$A$613:$XFD$613"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5" sId="1" ref="A8:XFD8" action="deleteRow">
    <undo index="0" exp="area" ref3D="1" dr="$A$415:$XFD$420" dn="Z_E804F883_CA9D_4450_B2B1_A56C9C315ECD_.wvu.Rows" sId="1"/>
    <undo index="8" exp="area" ref3D="1" dr="$A$806:$XFD$806" dn="Z_161695C3_1CE5_4E5C_AD86_E27CE310F608_.wvu.Rows" sId="1"/>
    <undo index="2" exp="area" ref3D="1" dr="$A$616:$XFD$616" dn="Z_161695C3_1CE5_4E5C_AD86_E27CE310F608_.wvu.Rows" sId="1"/>
    <undo index="1" exp="area" ref3D="1" dr="$A$612:$XFD$612" dn="Z_161695C3_1CE5_4E5C_AD86_E27CE310F608_.wvu.Rows" sId="1"/>
    <undo index="14" exp="area" ref3D="1" dr="$A$806:$XFD$806" dn="Z_10610988_B7D0_46D7_B8FD_DA5F72A4893C_.wvu.Rows" sId="1"/>
    <undo index="8" exp="area" ref3D="1" dr="$A$616:$XFD$616" dn="Z_10610988_B7D0_46D7_B8FD_DA5F72A4893C_.wvu.Rows" sId="1"/>
    <undo index="6" exp="area" ref3D="1" dr="$A$612:$XFD$612"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6" sId="1" ref="A8:XFD8" action="deleteRow">
    <undo index="0" exp="area" ref3D="1" dr="$A$414:$XFD$419" dn="Z_E804F883_CA9D_4450_B2B1_A56C9C315ECD_.wvu.Rows" sId="1"/>
    <undo index="8" exp="area" ref3D="1" dr="$A$805:$XFD$805" dn="Z_161695C3_1CE5_4E5C_AD86_E27CE310F608_.wvu.Rows" sId="1"/>
    <undo index="2" exp="area" ref3D="1" dr="$A$615:$XFD$615" dn="Z_161695C3_1CE5_4E5C_AD86_E27CE310F608_.wvu.Rows" sId="1"/>
    <undo index="1" exp="area" ref3D="1" dr="$A$611:$XFD$611" dn="Z_161695C3_1CE5_4E5C_AD86_E27CE310F608_.wvu.Rows" sId="1"/>
    <undo index="14" exp="area" ref3D="1" dr="$A$805:$XFD$805" dn="Z_10610988_B7D0_46D7_B8FD_DA5F72A4893C_.wvu.Rows" sId="1"/>
    <undo index="8" exp="area" ref3D="1" dr="$A$615:$XFD$615" dn="Z_10610988_B7D0_46D7_B8FD_DA5F72A4893C_.wvu.Rows" sId="1"/>
    <undo index="6" exp="area" ref3D="1" dr="$A$611:$XFD$611"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7" sId="1" ref="A8:XFD8" action="deleteRow">
    <undo index="0" exp="area" ref3D="1" dr="$A$413:$XFD$418" dn="Z_E804F883_CA9D_4450_B2B1_A56C9C315ECD_.wvu.Rows" sId="1"/>
    <undo index="8" exp="area" ref3D="1" dr="$A$804:$XFD$804" dn="Z_161695C3_1CE5_4E5C_AD86_E27CE310F608_.wvu.Rows" sId="1"/>
    <undo index="2" exp="area" ref3D="1" dr="$A$614:$XFD$614" dn="Z_161695C3_1CE5_4E5C_AD86_E27CE310F608_.wvu.Rows" sId="1"/>
    <undo index="1" exp="area" ref3D="1" dr="$A$610:$XFD$610" dn="Z_161695C3_1CE5_4E5C_AD86_E27CE310F608_.wvu.Rows" sId="1"/>
    <undo index="14" exp="area" ref3D="1" dr="$A$804:$XFD$804" dn="Z_10610988_B7D0_46D7_B8FD_DA5F72A4893C_.wvu.Rows" sId="1"/>
    <undo index="8" exp="area" ref3D="1" dr="$A$614:$XFD$614" dn="Z_10610988_B7D0_46D7_B8FD_DA5F72A4893C_.wvu.Rows" sId="1"/>
    <undo index="6" exp="area" ref3D="1" dr="$A$610:$XFD$610"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8" sId="1" ref="A8:XFD8" action="deleteRow">
    <undo index="0" exp="area" ref3D="1" dr="$A$412:$XFD$417" dn="Z_E804F883_CA9D_4450_B2B1_A56C9C315ECD_.wvu.Rows" sId="1"/>
    <undo index="8" exp="area" ref3D="1" dr="$A$803:$XFD$803" dn="Z_161695C3_1CE5_4E5C_AD86_E27CE310F608_.wvu.Rows" sId="1"/>
    <undo index="2" exp="area" ref3D="1" dr="$A$613:$XFD$613" dn="Z_161695C3_1CE5_4E5C_AD86_E27CE310F608_.wvu.Rows" sId="1"/>
    <undo index="1" exp="area" ref3D="1" dr="$A$609:$XFD$609" dn="Z_161695C3_1CE5_4E5C_AD86_E27CE310F608_.wvu.Rows" sId="1"/>
    <undo index="14" exp="area" ref3D="1" dr="$A$803:$XFD$803" dn="Z_10610988_B7D0_46D7_B8FD_DA5F72A4893C_.wvu.Rows" sId="1"/>
    <undo index="8" exp="area" ref3D="1" dr="$A$613:$XFD$613" dn="Z_10610988_B7D0_46D7_B8FD_DA5F72A4893C_.wvu.Rows" sId="1"/>
    <undo index="6" exp="area" ref3D="1" dr="$A$609:$XFD$609"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39" sId="1" ref="A8:XFD8" action="deleteRow">
    <undo index="0" exp="area" ref3D="1" dr="$A$411:$XFD$416" dn="Z_E804F883_CA9D_4450_B2B1_A56C9C315ECD_.wvu.Rows" sId="1"/>
    <undo index="8" exp="area" ref3D="1" dr="$A$802:$XFD$802" dn="Z_161695C3_1CE5_4E5C_AD86_E27CE310F608_.wvu.Rows" sId="1"/>
    <undo index="2" exp="area" ref3D="1" dr="$A$612:$XFD$612" dn="Z_161695C3_1CE5_4E5C_AD86_E27CE310F608_.wvu.Rows" sId="1"/>
    <undo index="1" exp="area" ref3D="1" dr="$A$608:$XFD$608" dn="Z_161695C3_1CE5_4E5C_AD86_E27CE310F608_.wvu.Rows" sId="1"/>
    <undo index="14" exp="area" ref3D="1" dr="$A$802:$XFD$802" dn="Z_10610988_B7D0_46D7_B8FD_DA5F72A4893C_.wvu.Rows" sId="1"/>
    <undo index="8" exp="area" ref3D="1" dr="$A$612:$XFD$612" dn="Z_10610988_B7D0_46D7_B8FD_DA5F72A4893C_.wvu.Rows" sId="1"/>
    <undo index="6" exp="area" ref3D="1" dr="$A$608:$XFD$608"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40" sId="1" ref="A8:XFD8" action="deleteRow">
    <undo index="0" exp="area" ref3D="1" dr="$A$410:$XFD$415" dn="Z_E804F883_CA9D_4450_B2B1_A56C9C315ECD_.wvu.Rows" sId="1"/>
    <undo index="8" exp="area" ref3D="1" dr="$A$801:$XFD$801" dn="Z_161695C3_1CE5_4E5C_AD86_E27CE310F608_.wvu.Rows" sId="1"/>
    <undo index="2" exp="area" ref3D="1" dr="$A$611:$XFD$611" dn="Z_161695C3_1CE5_4E5C_AD86_E27CE310F608_.wvu.Rows" sId="1"/>
    <undo index="1" exp="area" ref3D="1" dr="$A$607:$XFD$607" dn="Z_161695C3_1CE5_4E5C_AD86_E27CE310F608_.wvu.Rows" sId="1"/>
    <undo index="14" exp="area" ref3D="1" dr="$A$801:$XFD$801" dn="Z_10610988_B7D0_46D7_B8FD_DA5F72A4893C_.wvu.Rows" sId="1"/>
    <undo index="8" exp="area" ref3D="1" dr="$A$611:$XFD$611" dn="Z_10610988_B7D0_46D7_B8FD_DA5F72A4893C_.wvu.Rows" sId="1"/>
    <undo index="6" exp="area" ref3D="1" dr="$A$607:$XFD$607" dn="Z_10610988_B7D0_46D7_B8FD_DA5F72A4893C_.wvu.Rows" sId="1"/>
    <rfmt sheetId="1" xfDxf="1" sqref="A8:XFD8" start="0" length="0">
      <dxf>
        <font>
          <color rgb="FFFF0000"/>
        </font>
      </dxf>
    </rfmt>
    <rfmt sheetId="1" sqref="A8" start="0" length="0">
      <dxf>
        <font>
          <b/>
          <sz val="16"/>
          <color rgb="FFFF0000"/>
        </font>
        <alignment vertical="center" readingOrder="0"/>
      </dxf>
    </rfmt>
    <rfmt sheetId="1" sqref="C8" start="0" length="0">
      <dxf>
        <alignment horizontal="right" vertical="center" readingOrder="0"/>
      </dxf>
    </rfmt>
    <rfmt sheetId="1" sqref="D8" start="0" length="0">
      <dxf>
        <alignment horizontal="right" vertical="center" readingOrder="0"/>
      </dxf>
    </rfmt>
    <rfmt sheetId="1" sqref="E8" start="0" length="0">
      <dxf>
        <alignment horizontal="right" vertical="center" readingOrder="0"/>
      </dxf>
    </rfmt>
    <rfmt sheetId="1" sqref="F8" start="0" length="0">
      <dxf>
        <alignment horizontal="justify" vertical="top" readingOrder="0"/>
      </dxf>
    </rfmt>
    <rfmt sheetId="1" sqref="G8" start="0" length="0">
      <dxf>
        <font>
          <sz val="14"/>
          <color rgb="FFFF0000"/>
        </font>
      </dxf>
    </rfmt>
  </rrc>
  <rrc rId="3641" sId="1" ref="A281:XFD349" action="insertRow">
    <undo index="0" exp="area" ref3D="1" dr="$A$409:$XFD$414" dn="Z_E804F883_CA9D_4450_B2B1_A56C9C315ECD_.wvu.Rows" sId="1"/>
    <undo index="8" exp="area" ref3D="1" dr="$A$800:$XFD$800" dn="Z_161695C3_1CE5_4E5C_AD86_E27CE310F608_.wvu.Rows" sId="1"/>
    <undo index="2" exp="area" ref3D="1" dr="$A$610:$XFD$610" dn="Z_161695C3_1CE5_4E5C_AD86_E27CE310F608_.wvu.Rows" sId="1"/>
    <undo index="1" exp="area" ref3D="1" dr="$A$606:$XFD$606" dn="Z_161695C3_1CE5_4E5C_AD86_E27CE310F608_.wvu.Rows" sId="1"/>
    <undo index="14" exp="area" ref3D="1" dr="$A$800:$XFD$800" dn="Z_10610988_B7D0_46D7_B8FD_DA5F72A4893C_.wvu.Rows" sId="1"/>
    <undo index="8" exp="area" ref3D="1" dr="$A$610:$XFD$610" dn="Z_10610988_B7D0_46D7_B8FD_DA5F72A4893C_.wvu.Rows" sId="1"/>
    <undo index="6" exp="area" ref3D="1" dr="$A$606:$XFD$606" dn="Z_10610988_B7D0_46D7_B8FD_DA5F72A4893C_.wvu.Rows" sId="1"/>
  </rrc>
  <rm rId="3642" sheetId="1" source="A211:XFD279" destination="A281:XFD349" sourceSheetId="1">
    <rfmt sheetId="1" xfDxf="1" sqref="A281:XFD281" start="0" length="0">
      <dxf>
        <font>
          <sz val="10"/>
          <color rgb="FFFF0000"/>
        </font>
        <alignment horizontal="center" readingOrder="0"/>
      </dxf>
    </rfmt>
    <rfmt sheetId="1" xfDxf="1" sqref="A282:XFD282" start="0" length="0">
      <dxf>
        <font>
          <sz val="10"/>
          <color rgb="FFFF0000"/>
        </font>
        <alignment horizontal="center" readingOrder="0"/>
      </dxf>
    </rfmt>
    <rfmt sheetId="1" xfDxf="1" sqref="A283:XFD283" start="0" length="0">
      <dxf>
        <font>
          <sz val="10"/>
          <color rgb="FFFF0000"/>
        </font>
        <alignment horizontal="center" readingOrder="0"/>
      </dxf>
    </rfmt>
    <rfmt sheetId="1" xfDxf="1" sqref="A284:XFD284" start="0" length="0">
      <dxf>
        <font>
          <sz val="10"/>
          <color rgb="FFFF0000"/>
        </font>
        <alignment horizontal="center" readingOrder="0"/>
      </dxf>
    </rfmt>
    <rfmt sheetId="1" xfDxf="1" sqref="A285:XFD285" start="0" length="0">
      <dxf>
        <font>
          <sz val="10"/>
          <color rgb="FFFF0000"/>
        </font>
        <alignment horizontal="center" readingOrder="0"/>
      </dxf>
    </rfmt>
    <rfmt sheetId="1" xfDxf="1" sqref="A286:XFD286" start="0" length="0">
      <dxf>
        <font>
          <sz val="10"/>
          <color rgb="FFFF0000"/>
        </font>
        <alignment horizontal="center" readingOrder="0"/>
      </dxf>
    </rfmt>
    <rfmt sheetId="1" xfDxf="1" sqref="A287:XFD287" start="0" length="0">
      <dxf>
        <font>
          <sz val="10"/>
          <color rgb="FFFF0000"/>
        </font>
        <alignment horizontal="center" readingOrder="0"/>
      </dxf>
    </rfmt>
    <rfmt sheetId="1" xfDxf="1" sqref="A288:XFD288" start="0" length="0">
      <dxf>
        <font>
          <sz val="10"/>
          <color rgb="FFFF0000"/>
        </font>
        <alignment horizontal="center" readingOrder="0"/>
      </dxf>
    </rfmt>
    <rfmt sheetId="1" xfDxf="1" sqref="A289:XFD289" start="0" length="0">
      <dxf>
        <font>
          <sz val="10"/>
          <color rgb="FFFF0000"/>
        </font>
        <alignment horizontal="center" readingOrder="0"/>
      </dxf>
    </rfmt>
    <rfmt sheetId="1" xfDxf="1" sqref="A290:XFD290" start="0" length="0">
      <dxf>
        <font>
          <sz val="10"/>
          <color rgb="FFFF0000"/>
        </font>
        <alignment horizontal="center" readingOrder="0"/>
      </dxf>
    </rfmt>
    <rfmt sheetId="1" xfDxf="1" sqref="A291:XFD291" start="0" length="0">
      <dxf>
        <font>
          <sz val="10"/>
          <color rgb="FFFF0000"/>
        </font>
        <alignment horizontal="center" readingOrder="0"/>
      </dxf>
    </rfmt>
    <rfmt sheetId="1" xfDxf="1" sqref="A292:XFD292" start="0" length="0">
      <dxf>
        <font>
          <sz val="10"/>
          <color rgb="FFFF0000"/>
        </font>
        <alignment horizontal="center" readingOrder="0"/>
      </dxf>
    </rfmt>
    <rfmt sheetId="1" xfDxf="1" sqref="A293:XFD293" start="0" length="0">
      <dxf>
        <font>
          <sz val="10"/>
          <color rgb="FFFF0000"/>
        </font>
        <alignment horizontal="center" readingOrder="0"/>
      </dxf>
    </rfmt>
    <rfmt sheetId="1" xfDxf="1" sqref="A294:XFD294" start="0" length="0">
      <dxf>
        <font>
          <sz val="10"/>
          <color rgb="FFFF0000"/>
        </font>
        <alignment horizontal="center" readingOrder="0"/>
      </dxf>
    </rfmt>
    <rfmt sheetId="1" xfDxf="1" sqref="A295:XFD295" start="0" length="0">
      <dxf>
        <font>
          <sz val="10"/>
          <color rgb="FFFF0000"/>
        </font>
        <alignment horizontal="center" readingOrder="0"/>
      </dxf>
    </rfmt>
    <rfmt sheetId="1" xfDxf="1" sqref="A296:XFD296" start="0" length="0">
      <dxf>
        <font>
          <sz val="10"/>
          <color rgb="FFFF0000"/>
        </font>
        <alignment horizontal="center" readingOrder="0"/>
      </dxf>
    </rfmt>
    <rfmt sheetId="1" xfDxf="1" sqref="A297:XFD297" start="0" length="0">
      <dxf>
        <font>
          <sz val="10"/>
          <color rgb="FFFF0000"/>
        </font>
        <alignment horizontal="center" readingOrder="0"/>
      </dxf>
    </rfmt>
    <rfmt sheetId="1" xfDxf="1" sqref="A298:XFD298" start="0" length="0">
      <dxf>
        <font>
          <sz val="10"/>
          <color rgb="FFFF0000"/>
        </font>
        <alignment horizontal="center" readingOrder="0"/>
      </dxf>
    </rfmt>
    <rfmt sheetId="1" xfDxf="1" sqref="A299:XFD299" start="0" length="0">
      <dxf>
        <font>
          <sz val="10"/>
          <color rgb="FFFF0000"/>
        </font>
        <alignment horizontal="center" readingOrder="0"/>
      </dxf>
    </rfmt>
    <rfmt sheetId="1" xfDxf="1" sqref="A300:XFD300" start="0" length="0">
      <dxf>
        <font>
          <sz val="10"/>
          <color rgb="FFFF0000"/>
        </font>
        <alignment horizontal="center" readingOrder="0"/>
      </dxf>
    </rfmt>
    <rfmt sheetId="1" xfDxf="1" sqref="A301:XFD301" start="0" length="0">
      <dxf>
        <font>
          <sz val="10"/>
          <color rgb="FFFF0000"/>
        </font>
        <alignment horizontal="center" readingOrder="0"/>
      </dxf>
    </rfmt>
    <rfmt sheetId="1" xfDxf="1" sqref="A302:XFD302" start="0" length="0">
      <dxf>
        <font>
          <sz val="10"/>
          <color rgb="FFFF0000"/>
        </font>
        <alignment horizontal="center" readingOrder="0"/>
      </dxf>
    </rfmt>
    <rfmt sheetId="1" xfDxf="1" sqref="A303:XFD303" start="0" length="0">
      <dxf>
        <font>
          <sz val="10"/>
          <color rgb="FFFF0000"/>
        </font>
        <alignment horizontal="center" readingOrder="0"/>
      </dxf>
    </rfmt>
    <rfmt sheetId="1" xfDxf="1" sqref="A304:XFD304" start="0" length="0">
      <dxf>
        <font>
          <sz val="10"/>
          <color rgb="FFFF0000"/>
        </font>
        <alignment horizontal="center" readingOrder="0"/>
      </dxf>
    </rfmt>
    <rfmt sheetId="1" xfDxf="1" sqref="A305:XFD305" start="0" length="0">
      <dxf>
        <font>
          <sz val="10"/>
          <color rgb="FFFF0000"/>
        </font>
        <alignment horizontal="center" readingOrder="0"/>
      </dxf>
    </rfmt>
    <rfmt sheetId="1" xfDxf="1" sqref="A306:XFD306" start="0" length="0">
      <dxf>
        <font>
          <sz val="10"/>
          <color rgb="FFFF0000"/>
        </font>
        <alignment horizontal="center" readingOrder="0"/>
      </dxf>
    </rfmt>
    <rfmt sheetId="1" xfDxf="1" sqref="A307:XFD307" start="0" length="0">
      <dxf>
        <font>
          <sz val="10"/>
          <color rgb="FFFF0000"/>
        </font>
        <alignment horizontal="center" readingOrder="0"/>
      </dxf>
    </rfmt>
    <rfmt sheetId="1" xfDxf="1" sqref="A308:XFD308" start="0" length="0">
      <dxf>
        <font>
          <sz val="10"/>
          <color rgb="FFFF0000"/>
        </font>
        <alignment horizontal="center" readingOrder="0"/>
      </dxf>
    </rfmt>
    <rfmt sheetId="1" xfDxf="1" sqref="A309:XFD309" start="0" length="0">
      <dxf>
        <font>
          <sz val="10"/>
          <color rgb="FFFF0000"/>
        </font>
        <alignment horizontal="center" readingOrder="0"/>
      </dxf>
    </rfmt>
    <rfmt sheetId="1" xfDxf="1" sqref="A310:XFD310" start="0" length="0">
      <dxf>
        <font>
          <sz val="10"/>
          <color rgb="FFFF0000"/>
        </font>
        <alignment horizontal="center" readingOrder="0"/>
      </dxf>
    </rfmt>
    <rfmt sheetId="1" xfDxf="1" sqref="A311:XFD311" start="0" length="0">
      <dxf>
        <font>
          <sz val="10"/>
          <color rgb="FFFF0000"/>
        </font>
        <alignment horizontal="center" readingOrder="0"/>
      </dxf>
    </rfmt>
    <rfmt sheetId="1" xfDxf="1" sqref="A312:XFD312" start="0" length="0">
      <dxf>
        <font>
          <sz val="10"/>
          <color rgb="FFFF0000"/>
        </font>
        <alignment horizontal="center" readingOrder="0"/>
      </dxf>
    </rfmt>
    <rfmt sheetId="1" xfDxf="1" sqref="A313:XFD313" start="0" length="0">
      <dxf>
        <font>
          <sz val="10"/>
          <color rgb="FFFF0000"/>
        </font>
        <alignment horizontal="center" readingOrder="0"/>
      </dxf>
    </rfmt>
    <rfmt sheetId="1" xfDxf="1" sqref="A314:XFD314" start="0" length="0">
      <dxf>
        <font>
          <sz val="10"/>
          <color rgb="FFFF0000"/>
        </font>
        <alignment horizontal="center" readingOrder="0"/>
      </dxf>
    </rfmt>
    <rfmt sheetId="1" xfDxf="1" sqref="A315:XFD315" start="0" length="0">
      <dxf>
        <font>
          <sz val="10"/>
          <color rgb="FFFF0000"/>
        </font>
        <alignment horizontal="center" readingOrder="0"/>
      </dxf>
    </rfmt>
    <rfmt sheetId="1" xfDxf="1" sqref="A316:XFD316" start="0" length="0">
      <dxf>
        <font>
          <sz val="10"/>
          <color rgb="FFFF0000"/>
        </font>
        <alignment horizontal="center" readingOrder="0"/>
      </dxf>
    </rfmt>
    <rfmt sheetId="1" xfDxf="1" sqref="A317:XFD317" start="0" length="0">
      <dxf>
        <font>
          <sz val="10"/>
          <color rgb="FFFF0000"/>
        </font>
        <alignment horizontal="center" readingOrder="0"/>
      </dxf>
    </rfmt>
    <rfmt sheetId="1" xfDxf="1" sqref="A318:XFD318" start="0" length="0">
      <dxf>
        <font>
          <sz val="10"/>
          <color rgb="FFFF0000"/>
        </font>
        <alignment horizontal="center" readingOrder="0"/>
      </dxf>
    </rfmt>
    <rfmt sheetId="1" xfDxf="1" sqref="A319:XFD319" start="0" length="0">
      <dxf>
        <font>
          <sz val="10"/>
          <color rgb="FFFF0000"/>
        </font>
        <alignment horizontal="center" readingOrder="0"/>
      </dxf>
    </rfmt>
    <rfmt sheetId="1" xfDxf="1" sqref="A320:XFD320" start="0" length="0">
      <dxf>
        <font>
          <sz val="10"/>
          <color rgb="FFFF0000"/>
        </font>
        <alignment horizontal="center" readingOrder="0"/>
      </dxf>
    </rfmt>
    <rfmt sheetId="1" xfDxf="1" sqref="A321:XFD321" start="0" length="0">
      <dxf>
        <font>
          <sz val="10"/>
          <color rgb="FFFF0000"/>
        </font>
        <alignment horizontal="center" readingOrder="0"/>
      </dxf>
    </rfmt>
    <rfmt sheetId="1" xfDxf="1" sqref="A322:XFD322" start="0" length="0">
      <dxf>
        <font>
          <sz val="10"/>
          <color rgb="FFFF0000"/>
        </font>
        <alignment horizontal="center" readingOrder="0"/>
      </dxf>
    </rfmt>
    <rfmt sheetId="1" xfDxf="1" sqref="A323:XFD323" start="0" length="0">
      <dxf>
        <font>
          <sz val="10"/>
          <color rgb="FFFF0000"/>
        </font>
        <alignment horizontal="center" readingOrder="0"/>
      </dxf>
    </rfmt>
    <rfmt sheetId="1" xfDxf="1" sqref="A324:XFD324" start="0" length="0">
      <dxf>
        <font>
          <sz val="10"/>
          <color rgb="FFFF0000"/>
        </font>
        <alignment horizontal="center" readingOrder="0"/>
      </dxf>
    </rfmt>
    <rfmt sheetId="1" xfDxf="1" sqref="A325:XFD325" start="0" length="0">
      <dxf>
        <font>
          <sz val="10"/>
          <color rgb="FFFF0000"/>
        </font>
        <alignment horizontal="center" readingOrder="0"/>
      </dxf>
    </rfmt>
    <rfmt sheetId="1" xfDxf="1" sqref="A326:XFD326" start="0" length="0">
      <dxf>
        <font>
          <sz val="10"/>
          <color rgb="FFFF0000"/>
        </font>
        <alignment horizontal="center" readingOrder="0"/>
      </dxf>
    </rfmt>
    <rfmt sheetId="1" xfDxf="1" sqref="A327:XFD327" start="0" length="0">
      <dxf>
        <font>
          <sz val="10"/>
          <color rgb="FFFF0000"/>
        </font>
        <alignment horizontal="center" readingOrder="0"/>
      </dxf>
    </rfmt>
    <rfmt sheetId="1" xfDxf="1" sqref="A328:XFD328" start="0" length="0">
      <dxf>
        <font>
          <sz val="10"/>
          <color rgb="FFFF0000"/>
        </font>
        <alignment horizontal="center" readingOrder="0"/>
      </dxf>
    </rfmt>
    <rfmt sheetId="1" xfDxf="1" sqref="A329:XFD329" start="0" length="0">
      <dxf>
        <font>
          <sz val="10"/>
          <color rgb="FFFF0000"/>
        </font>
        <alignment horizontal="center" readingOrder="0"/>
      </dxf>
    </rfmt>
    <rfmt sheetId="1" xfDxf="1" sqref="A330:XFD330" start="0" length="0">
      <dxf>
        <font>
          <sz val="10"/>
          <color rgb="FFFF0000"/>
        </font>
        <alignment horizontal="center" readingOrder="0"/>
      </dxf>
    </rfmt>
    <rfmt sheetId="1" xfDxf="1" sqref="A331:XFD331" start="0" length="0">
      <dxf>
        <font>
          <sz val="10"/>
          <color rgb="FFFF0000"/>
        </font>
        <alignment horizontal="center" readingOrder="0"/>
      </dxf>
    </rfmt>
    <rfmt sheetId="1" xfDxf="1" sqref="A332:XFD332" start="0" length="0">
      <dxf>
        <font>
          <sz val="10"/>
          <color rgb="FFFF0000"/>
        </font>
        <alignment horizontal="center" readingOrder="0"/>
      </dxf>
    </rfmt>
    <rfmt sheetId="1" xfDxf="1" sqref="A333:XFD333" start="0" length="0">
      <dxf>
        <font>
          <sz val="10"/>
          <color rgb="FFFF0000"/>
        </font>
        <alignment horizontal="center" readingOrder="0"/>
      </dxf>
    </rfmt>
    <rfmt sheetId="1" xfDxf="1" sqref="A334:XFD334" start="0" length="0">
      <dxf>
        <font>
          <sz val="10"/>
          <color rgb="FFFF0000"/>
        </font>
        <alignment horizontal="center" readingOrder="0"/>
      </dxf>
    </rfmt>
    <rfmt sheetId="1" xfDxf="1" sqref="A335:XFD335" start="0" length="0">
      <dxf>
        <font>
          <sz val="10"/>
          <color rgb="FFFF0000"/>
        </font>
        <alignment horizontal="center" readingOrder="0"/>
      </dxf>
    </rfmt>
    <rfmt sheetId="1" xfDxf="1" sqref="A336:XFD336" start="0" length="0">
      <dxf>
        <font>
          <sz val="10"/>
          <color rgb="FFFF0000"/>
        </font>
        <alignment horizontal="center" readingOrder="0"/>
      </dxf>
    </rfmt>
    <rfmt sheetId="1" xfDxf="1" sqref="A337:XFD337" start="0" length="0">
      <dxf>
        <font>
          <sz val="10"/>
          <color rgb="FFFF0000"/>
        </font>
        <alignment horizontal="center" readingOrder="0"/>
      </dxf>
    </rfmt>
    <rfmt sheetId="1" xfDxf="1" sqref="A338:XFD338" start="0" length="0">
      <dxf>
        <font>
          <sz val="10"/>
          <color rgb="FFFF0000"/>
        </font>
        <alignment horizontal="center" readingOrder="0"/>
      </dxf>
    </rfmt>
    <rfmt sheetId="1" xfDxf="1" sqref="A339:XFD339" start="0" length="0">
      <dxf>
        <font>
          <sz val="10"/>
          <color rgb="FFFF0000"/>
        </font>
        <alignment horizontal="center" readingOrder="0"/>
      </dxf>
    </rfmt>
    <rfmt sheetId="1" xfDxf="1" sqref="A340:XFD340" start="0" length="0">
      <dxf>
        <font>
          <sz val="10"/>
          <color rgb="FFFF0000"/>
        </font>
        <alignment horizontal="center" readingOrder="0"/>
      </dxf>
    </rfmt>
    <rfmt sheetId="1" xfDxf="1" sqref="A341:XFD341" start="0" length="0">
      <dxf>
        <font>
          <sz val="10"/>
          <color rgb="FFFF0000"/>
        </font>
        <alignment horizontal="center" readingOrder="0"/>
      </dxf>
    </rfmt>
    <rfmt sheetId="1" xfDxf="1" sqref="A342:XFD342" start="0" length="0">
      <dxf>
        <font>
          <sz val="10"/>
          <color rgb="FFFF0000"/>
        </font>
        <alignment horizontal="center" readingOrder="0"/>
      </dxf>
    </rfmt>
    <rfmt sheetId="1" xfDxf="1" sqref="A343:XFD343" start="0" length="0">
      <dxf>
        <font>
          <sz val="10"/>
          <color rgb="FFFF0000"/>
        </font>
        <alignment horizontal="center" readingOrder="0"/>
      </dxf>
    </rfmt>
    <rfmt sheetId="1" xfDxf="1" sqref="A344:XFD344" start="0" length="0">
      <dxf>
        <font>
          <sz val="10"/>
          <color rgb="FFFF0000"/>
        </font>
        <alignment horizontal="center" readingOrder="0"/>
      </dxf>
    </rfmt>
    <rfmt sheetId="1" xfDxf="1" sqref="A345:XFD345" start="0" length="0">
      <dxf>
        <font>
          <sz val="10"/>
          <color rgb="FFFF0000"/>
        </font>
        <alignment horizontal="center" readingOrder="0"/>
      </dxf>
    </rfmt>
    <rfmt sheetId="1" xfDxf="1" sqref="A346:XFD346" start="0" length="0">
      <dxf>
        <font>
          <sz val="10"/>
          <color rgb="FFFF0000"/>
        </font>
        <alignment horizontal="center" readingOrder="0"/>
      </dxf>
    </rfmt>
    <rfmt sheetId="1" xfDxf="1" sqref="A347:XFD347" start="0" length="0">
      <dxf>
        <font>
          <sz val="10"/>
          <color rgb="FFFF0000"/>
        </font>
        <alignment horizontal="center" readingOrder="0"/>
      </dxf>
    </rfmt>
    <rfmt sheetId="1" xfDxf="1" sqref="A348:XFD348" start="0" length="0">
      <dxf>
        <font>
          <sz val="10"/>
          <color rgb="FFFF0000"/>
        </font>
        <alignment horizontal="center" readingOrder="0"/>
      </dxf>
    </rfmt>
    <rfmt sheetId="1" xfDxf="1" sqref="A349:XFD349" start="0" length="0">
      <dxf>
        <font>
          <sz val="10"/>
          <color rgb="FFFF0000"/>
        </font>
        <alignment horizontal="center" readingOrder="0"/>
      </dxf>
    </rfmt>
    <rfmt sheetId="1" sqref="A281" start="0" length="0">
      <dxf>
        <font>
          <b/>
          <sz val="16"/>
          <color rgb="FFFF0000"/>
        </font>
        <alignment vertical="center" readingOrder="0"/>
      </dxf>
    </rfmt>
    <rfmt sheetId="1" sqref="B28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1" start="0" length="0">
      <dxf>
        <font>
          <sz val="13"/>
          <color rgb="FFFF0000"/>
        </font>
      </dxf>
    </rfmt>
    <rfmt sheetId="1" sqref="H281" start="0" length="0">
      <dxf>
        <font>
          <sz val="13"/>
          <color rgb="FFFF0000"/>
        </font>
      </dxf>
    </rfmt>
    <rfmt sheetId="1" sqref="A282" start="0" length="0">
      <dxf>
        <font>
          <b/>
          <sz val="16"/>
          <color rgb="FFFF0000"/>
        </font>
        <alignment vertical="center" readingOrder="0"/>
      </dxf>
    </rfmt>
    <rfmt sheetId="1" sqref="B28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2" start="0" length="0">
      <dxf>
        <font>
          <sz val="13"/>
          <color rgb="FFFF0000"/>
        </font>
      </dxf>
    </rfmt>
    <rfmt sheetId="1" sqref="H282" start="0" length="0">
      <dxf>
        <font>
          <sz val="13"/>
          <color rgb="FFFF0000"/>
        </font>
      </dxf>
    </rfmt>
    <rfmt sheetId="1" sqref="A283" start="0" length="0">
      <dxf>
        <font>
          <b/>
          <sz val="16"/>
          <color rgb="FFFF0000"/>
        </font>
        <alignment vertical="center" readingOrder="0"/>
      </dxf>
    </rfmt>
    <rfmt sheetId="1" sqref="B28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3" start="0" length="0">
      <dxf>
        <font>
          <sz val="13"/>
          <color rgb="FFFF0000"/>
        </font>
      </dxf>
    </rfmt>
    <rfmt sheetId="1" sqref="H283" start="0" length="0">
      <dxf>
        <font>
          <sz val="13"/>
          <color rgb="FFFF0000"/>
        </font>
      </dxf>
    </rfmt>
    <rfmt sheetId="1" sqref="A284" start="0" length="0">
      <dxf>
        <font>
          <b/>
          <sz val="16"/>
          <color rgb="FFFF0000"/>
        </font>
        <alignment vertical="center" readingOrder="0"/>
      </dxf>
    </rfmt>
    <rfmt sheetId="1" sqref="B28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4" start="0" length="0">
      <dxf>
        <font>
          <sz val="13"/>
          <color rgb="FFFF0000"/>
        </font>
      </dxf>
    </rfmt>
    <rfmt sheetId="1" sqref="H284" start="0" length="0">
      <dxf>
        <font>
          <sz val="13"/>
          <color rgb="FFFF0000"/>
        </font>
      </dxf>
    </rfmt>
    <rfmt sheetId="1" sqref="A285" start="0" length="0">
      <dxf>
        <font>
          <b/>
          <sz val="16"/>
          <color rgb="FFFF0000"/>
        </font>
        <alignment vertical="center" readingOrder="0"/>
      </dxf>
    </rfmt>
    <rfmt sheetId="1" sqref="B28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5" start="0" length="0">
      <dxf>
        <font>
          <sz val="13"/>
          <color rgb="FFFF0000"/>
        </font>
      </dxf>
    </rfmt>
    <rfmt sheetId="1" sqref="H285" start="0" length="0">
      <dxf>
        <font>
          <sz val="13"/>
          <color rgb="FFFF0000"/>
        </font>
      </dxf>
    </rfmt>
    <rfmt sheetId="1" sqref="A286" start="0" length="0">
      <dxf>
        <font>
          <b/>
          <sz val="16"/>
          <color rgb="FFFF0000"/>
        </font>
        <alignment vertical="center" readingOrder="0"/>
      </dxf>
    </rfmt>
    <rfmt sheetId="1" sqref="B28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6" start="0" length="0">
      <dxf>
        <font>
          <sz val="13"/>
          <color rgb="FFFF0000"/>
        </font>
      </dxf>
    </rfmt>
    <rfmt sheetId="1" sqref="H286" start="0" length="0">
      <dxf>
        <font>
          <sz val="13"/>
          <color rgb="FFFF0000"/>
        </font>
      </dxf>
    </rfmt>
    <rfmt sheetId="1" sqref="A287" start="0" length="0">
      <dxf>
        <font>
          <b/>
          <sz val="16"/>
          <color rgb="FFFF0000"/>
        </font>
        <alignment vertical="center" readingOrder="0"/>
      </dxf>
    </rfmt>
    <rfmt sheetId="1" sqref="B28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7" start="0" length="0">
      <dxf>
        <font>
          <sz val="13"/>
          <color rgb="FFFF0000"/>
        </font>
      </dxf>
    </rfmt>
    <rfmt sheetId="1" sqref="H287" start="0" length="0">
      <dxf>
        <font>
          <sz val="13"/>
          <color rgb="FFFF0000"/>
        </font>
      </dxf>
    </rfmt>
    <rfmt sheetId="1" sqref="A288" start="0" length="0">
      <dxf>
        <font>
          <b/>
          <sz val="16"/>
          <color rgb="FFFF0000"/>
        </font>
        <alignment vertical="center" readingOrder="0"/>
      </dxf>
    </rfmt>
    <rfmt sheetId="1" sqref="B28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8" start="0" length="0">
      <dxf>
        <font>
          <sz val="13"/>
          <color rgb="FFFF0000"/>
        </font>
      </dxf>
    </rfmt>
    <rfmt sheetId="1" sqref="H288" start="0" length="0">
      <dxf>
        <font>
          <sz val="13"/>
          <color rgb="FFFF0000"/>
        </font>
      </dxf>
    </rfmt>
    <rfmt sheetId="1" sqref="A289" start="0" length="0">
      <dxf>
        <font>
          <b/>
          <sz val="16"/>
          <color rgb="FFFF0000"/>
        </font>
        <alignment vertical="center" readingOrder="0"/>
      </dxf>
    </rfmt>
    <rfmt sheetId="1" sqref="B28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8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8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89" start="0" length="0">
      <dxf>
        <font>
          <sz val="13"/>
          <color rgb="FFFF0000"/>
        </font>
      </dxf>
    </rfmt>
    <rfmt sheetId="1" sqref="H289" start="0" length="0">
      <dxf>
        <font>
          <sz val="13"/>
          <color rgb="FFFF0000"/>
        </font>
      </dxf>
    </rfmt>
    <rfmt sheetId="1" sqref="A290" start="0" length="0">
      <dxf>
        <font>
          <b/>
          <sz val="16"/>
          <color rgb="FFFF0000"/>
        </font>
        <alignment vertical="center" readingOrder="0"/>
      </dxf>
    </rfmt>
    <rfmt sheetId="1" sqref="B29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0" start="0" length="0">
      <dxf>
        <font>
          <sz val="13"/>
          <color rgb="FFFF0000"/>
        </font>
      </dxf>
    </rfmt>
    <rfmt sheetId="1" sqref="H290" start="0" length="0">
      <dxf>
        <font>
          <sz val="13"/>
          <color rgb="FFFF0000"/>
        </font>
      </dxf>
    </rfmt>
    <rfmt sheetId="1" sqref="A291" start="0" length="0">
      <dxf>
        <font>
          <b/>
          <sz val="16"/>
          <color rgb="FFFF0000"/>
        </font>
        <alignment vertical="center" readingOrder="0"/>
      </dxf>
    </rfmt>
    <rfmt sheetId="1" sqref="B29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1" start="0" length="0">
      <dxf>
        <font>
          <sz val="13"/>
          <color rgb="FFFF0000"/>
        </font>
      </dxf>
    </rfmt>
    <rfmt sheetId="1" sqref="H291" start="0" length="0">
      <dxf>
        <font>
          <sz val="13"/>
          <color rgb="FFFF0000"/>
        </font>
      </dxf>
    </rfmt>
    <rfmt sheetId="1" sqref="A292" start="0" length="0">
      <dxf>
        <font>
          <b/>
          <sz val="16"/>
          <color rgb="FFFF0000"/>
        </font>
        <alignment vertical="center" readingOrder="0"/>
      </dxf>
    </rfmt>
    <rfmt sheetId="1" sqref="B29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2" start="0" length="0">
      <dxf>
        <font>
          <sz val="13"/>
          <color rgb="FFFF0000"/>
        </font>
      </dxf>
    </rfmt>
    <rfmt sheetId="1" sqref="H292" start="0" length="0">
      <dxf>
        <font>
          <sz val="13"/>
          <color rgb="FFFF0000"/>
        </font>
      </dxf>
    </rfmt>
    <rfmt sheetId="1" sqref="A293" start="0" length="0">
      <dxf>
        <font>
          <b/>
          <sz val="16"/>
          <color rgb="FFFF0000"/>
        </font>
        <alignment vertical="center" readingOrder="0"/>
      </dxf>
    </rfmt>
    <rfmt sheetId="1" sqref="B29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3" start="0" length="0">
      <dxf>
        <font>
          <sz val="13"/>
          <color rgb="FFFF0000"/>
        </font>
      </dxf>
    </rfmt>
    <rfmt sheetId="1" sqref="H293" start="0" length="0">
      <dxf>
        <font>
          <sz val="13"/>
          <color rgb="FFFF0000"/>
        </font>
      </dxf>
    </rfmt>
    <rfmt sheetId="1" sqref="A294" start="0" length="0">
      <dxf>
        <font>
          <b/>
          <sz val="16"/>
          <color rgb="FFFF0000"/>
        </font>
        <alignment vertical="center" readingOrder="0"/>
      </dxf>
    </rfmt>
    <rfmt sheetId="1" sqref="B29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4" start="0" length="0">
      <dxf>
        <font>
          <sz val="13"/>
          <color rgb="FFFF0000"/>
        </font>
      </dxf>
    </rfmt>
    <rfmt sheetId="1" sqref="H294" start="0" length="0">
      <dxf>
        <font>
          <sz val="13"/>
          <color rgb="FFFF0000"/>
        </font>
      </dxf>
    </rfmt>
    <rfmt sheetId="1" sqref="A295" start="0" length="0">
      <dxf>
        <font>
          <b/>
          <sz val="16"/>
          <color rgb="FFFF0000"/>
        </font>
        <alignment vertical="center" readingOrder="0"/>
      </dxf>
    </rfmt>
    <rfmt sheetId="1" sqref="B29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5" start="0" length="0">
      <dxf>
        <font>
          <sz val="13"/>
          <color rgb="FFFF0000"/>
        </font>
      </dxf>
    </rfmt>
    <rfmt sheetId="1" sqref="H295" start="0" length="0">
      <dxf>
        <font>
          <sz val="13"/>
          <color rgb="FFFF0000"/>
        </font>
      </dxf>
    </rfmt>
    <rfmt sheetId="1" sqref="A296" start="0" length="0">
      <dxf>
        <font>
          <b/>
          <sz val="16"/>
          <color rgb="FFFF0000"/>
        </font>
        <alignment vertical="center" readingOrder="0"/>
      </dxf>
    </rfmt>
    <rfmt sheetId="1" sqref="B29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6" start="0" length="0">
      <dxf>
        <font>
          <sz val="13"/>
          <color rgb="FFFF0000"/>
        </font>
      </dxf>
    </rfmt>
    <rfmt sheetId="1" sqref="H296" start="0" length="0">
      <dxf>
        <font>
          <sz val="13"/>
          <color rgb="FFFF0000"/>
        </font>
      </dxf>
    </rfmt>
    <rfmt sheetId="1" sqref="A297" start="0" length="0">
      <dxf>
        <font>
          <b/>
          <sz val="16"/>
          <color rgb="FFFF0000"/>
        </font>
        <alignment vertical="center" readingOrder="0"/>
      </dxf>
    </rfmt>
    <rfmt sheetId="1" sqref="B29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7" start="0" length="0">
      <dxf>
        <font>
          <sz val="13"/>
          <color rgb="FFFF0000"/>
        </font>
      </dxf>
    </rfmt>
    <rfmt sheetId="1" sqref="H297" start="0" length="0">
      <dxf>
        <font>
          <sz val="13"/>
          <color rgb="FFFF0000"/>
        </font>
      </dxf>
    </rfmt>
    <rfmt sheetId="1" sqref="A298" start="0" length="0">
      <dxf>
        <font>
          <b/>
          <sz val="16"/>
          <color rgb="FFFF0000"/>
        </font>
        <alignment vertical="center" readingOrder="0"/>
      </dxf>
    </rfmt>
    <rfmt sheetId="1" sqref="B29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8" start="0" length="0">
      <dxf>
        <font>
          <sz val="13"/>
          <color rgb="FFFF0000"/>
        </font>
      </dxf>
    </rfmt>
    <rfmt sheetId="1" sqref="H298" start="0" length="0">
      <dxf>
        <font>
          <sz val="13"/>
          <color rgb="FFFF0000"/>
        </font>
      </dxf>
    </rfmt>
    <rfmt sheetId="1" sqref="A299" start="0" length="0">
      <dxf>
        <font>
          <b/>
          <sz val="16"/>
          <color rgb="FFFF0000"/>
        </font>
        <alignment vertical="center" readingOrder="0"/>
      </dxf>
    </rfmt>
    <rfmt sheetId="1" sqref="B29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29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29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29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29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299" start="0" length="0">
      <dxf>
        <font>
          <sz val="13"/>
          <color rgb="FFFF0000"/>
        </font>
      </dxf>
    </rfmt>
    <rfmt sheetId="1" sqref="H299" start="0" length="0">
      <dxf>
        <font>
          <sz val="13"/>
          <color rgb="FFFF0000"/>
        </font>
      </dxf>
    </rfmt>
    <rfmt sheetId="1" sqref="A300" start="0" length="0">
      <dxf>
        <font>
          <b/>
          <sz val="16"/>
          <color rgb="FFFF0000"/>
        </font>
        <alignment vertical="center" readingOrder="0"/>
      </dxf>
    </rfmt>
    <rfmt sheetId="1" sqref="B30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0" start="0" length="0">
      <dxf>
        <font>
          <sz val="13"/>
          <color rgb="FFFF0000"/>
        </font>
      </dxf>
    </rfmt>
    <rfmt sheetId="1" sqref="H300" start="0" length="0">
      <dxf>
        <font>
          <sz val="13"/>
          <color rgb="FFFF0000"/>
        </font>
      </dxf>
    </rfmt>
    <rfmt sheetId="1" sqref="A301" start="0" length="0">
      <dxf>
        <font>
          <b/>
          <sz val="16"/>
          <color rgb="FFFF0000"/>
        </font>
        <alignment vertical="center" readingOrder="0"/>
      </dxf>
    </rfmt>
    <rfmt sheetId="1" sqref="B30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1" start="0" length="0">
      <dxf>
        <font>
          <sz val="13"/>
          <color rgb="FFFF0000"/>
        </font>
      </dxf>
    </rfmt>
    <rfmt sheetId="1" sqref="H301" start="0" length="0">
      <dxf>
        <font>
          <sz val="13"/>
          <color rgb="FFFF0000"/>
        </font>
      </dxf>
    </rfmt>
    <rfmt sheetId="1" sqref="A302" start="0" length="0">
      <dxf>
        <font>
          <b/>
          <sz val="16"/>
          <color rgb="FFFF0000"/>
        </font>
        <alignment vertical="center" readingOrder="0"/>
      </dxf>
    </rfmt>
    <rfmt sheetId="1" sqref="B30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2" start="0" length="0">
      <dxf>
        <font>
          <sz val="13"/>
          <color rgb="FFFF0000"/>
        </font>
      </dxf>
    </rfmt>
    <rfmt sheetId="1" sqref="H302" start="0" length="0">
      <dxf>
        <font>
          <sz val="13"/>
          <color rgb="FFFF0000"/>
        </font>
      </dxf>
    </rfmt>
    <rfmt sheetId="1" sqref="A303" start="0" length="0">
      <dxf>
        <font>
          <b/>
          <sz val="16"/>
          <color rgb="FFFF0000"/>
        </font>
        <alignment vertical="center" readingOrder="0"/>
      </dxf>
    </rfmt>
    <rfmt sheetId="1" sqref="B30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3" start="0" length="0">
      <dxf>
        <font>
          <sz val="13"/>
          <color rgb="FFFF0000"/>
        </font>
      </dxf>
    </rfmt>
    <rfmt sheetId="1" sqref="H303" start="0" length="0">
      <dxf>
        <font>
          <sz val="13"/>
          <color rgb="FFFF0000"/>
        </font>
      </dxf>
    </rfmt>
    <rfmt sheetId="1" sqref="A304" start="0" length="0">
      <dxf>
        <font>
          <b/>
          <sz val="16"/>
          <color rgb="FFFF0000"/>
        </font>
        <alignment vertical="center" readingOrder="0"/>
      </dxf>
    </rfmt>
    <rfmt sheetId="1" sqref="B30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4" start="0" length="0">
      <dxf>
        <font>
          <sz val="13"/>
          <color rgb="FFFF0000"/>
        </font>
      </dxf>
    </rfmt>
    <rfmt sheetId="1" sqref="H304" start="0" length="0">
      <dxf>
        <font>
          <sz val="13"/>
          <color rgb="FFFF0000"/>
        </font>
      </dxf>
    </rfmt>
    <rfmt sheetId="1" sqref="A305" start="0" length="0">
      <dxf>
        <font>
          <b/>
          <sz val="16"/>
          <color rgb="FFFF0000"/>
        </font>
        <alignment vertical="center" readingOrder="0"/>
      </dxf>
    </rfmt>
    <rfmt sheetId="1" sqref="B30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5" start="0" length="0">
      <dxf>
        <font>
          <sz val="13"/>
          <color rgb="FFFF0000"/>
        </font>
      </dxf>
    </rfmt>
    <rfmt sheetId="1" sqref="H305" start="0" length="0">
      <dxf>
        <font>
          <sz val="13"/>
          <color rgb="FFFF0000"/>
        </font>
      </dxf>
    </rfmt>
    <rfmt sheetId="1" sqref="A306" start="0" length="0">
      <dxf>
        <font>
          <b/>
          <sz val="16"/>
          <color rgb="FFFF0000"/>
        </font>
        <alignment vertical="center" readingOrder="0"/>
      </dxf>
    </rfmt>
    <rfmt sheetId="1" sqref="B30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6" start="0" length="0">
      <dxf>
        <font>
          <sz val="13"/>
          <color rgb="FFFF0000"/>
        </font>
      </dxf>
    </rfmt>
    <rfmt sheetId="1" sqref="H306" start="0" length="0">
      <dxf>
        <font>
          <sz val="13"/>
          <color rgb="FFFF0000"/>
        </font>
      </dxf>
    </rfmt>
    <rfmt sheetId="1" sqref="A307" start="0" length="0">
      <dxf>
        <font>
          <b/>
          <sz val="16"/>
          <color rgb="FFFF0000"/>
        </font>
        <alignment vertical="center" readingOrder="0"/>
      </dxf>
    </rfmt>
    <rfmt sheetId="1" sqref="B30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7" start="0" length="0">
      <dxf>
        <font>
          <sz val="13"/>
          <color rgb="FFFF0000"/>
        </font>
      </dxf>
    </rfmt>
    <rfmt sheetId="1" sqref="H307" start="0" length="0">
      <dxf>
        <font>
          <sz val="13"/>
          <color rgb="FFFF0000"/>
        </font>
      </dxf>
    </rfmt>
    <rfmt sheetId="1" sqref="A308" start="0" length="0">
      <dxf>
        <font>
          <b/>
          <sz val="16"/>
          <color rgb="FFFF0000"/>
        </font>
        <alignment vertical="center" readingOrder="0"/>
      </dxf>
    </rfmt>
    <rfmt sheetId="1" sqref="B30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8" start="0" length="0">
      <dxf>
        <font>
          <sz val="13"/>
          <color rgb="FFFF0000"/>
        </font>
      </dxf>
    </rfmt>
    <rfmt sheetId="1" sqref="H308" start="0" length="0">
      <dxf>
        <font>
          <sz val="13"/>
          <color rgb="FFFF0000"/>
        </font>
      </dxf>
    </rfmt>
    <rfmt sheetId="1" sqref="A309" start="0" length="0">
      <dxf>
        <font>
          <b/>
          <sz val="16"/>
          <color rgb="FFFF0000"/>
        </font>
        <alignment vertical="center" readingOrder="0"/>
      </dxf>
    </rfmt>
    <rfmt sheetId="1" sqref="B30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0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0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09" start="0" length="0">
      <dxf>
        <font>
          <sz val="13"/>
          <color rgb="FFFF0000"/>
        </font>
      </dxf>
    </rfmt>
    <rfmt sheetId="1" sqref="H309" start="0" length="0">
      <dxf>
        <font>
          <sz val="13"/>
          <color rgb="FFFF0000"/>
        </font>
      </dxf>
    </rfmt>
    <rfmt sheetId="1" sqref="A310" start="0" length="0">
      <dxf>
        <font>
          <b/>
          <sz val="16"/>
          <color rgb="FFFF0000"/>
        </font>
        <alignment vertical="center" readingOrder="0"/>
      </dxf>
    </rfmt>
    <rfmt sheetId="1" sqref="B31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0" start="0" length="0">
      <dxf>
        <font>
          <sz val="13"/>
          <color rgb="FFFF0000"/>
        </font>
      </dxf>
    </rfmt>
    <rfmt sheetId="1" sqref="H310" start="0" length="0">
      <dxf>
        <font>
          <sz val="13"/>
          <color rgb="FFFF0000"/>
        </font>
      </dxf>
    </rfmt>
    <rfmt sheetId="1" sqref="A311" start="0" length="0">
      <dxf>
        <font>
          <b/>
          <sz val="16"/>
          <color rgb="FFFF0000"/>
        </font>
        <alignment vertical="center" readingOrder="0"/>
      </dxf>
    </rfmt>
    <rfmt sheetId="1" sqref="B31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1" start="0" length="0">
      <dxf>
        <font>
          <sz val="13"/>
          <color rgb="FFFF0000"/>
        </font>
      </dxf>
    </rfmt>
    <rfmt sheetId="1" sqref="H311" start="0" length="0">
      <dxf>
        <font>
          <sz val="13"/>
          <color rgb="FFFF0000"/>
        </font>
      </dxf>
    </rfmt>
    <rfmt sheetId="1" sqref="A312" start="0" length="0">
      <dxf>
        <font>
          <b/>
          <sz val="16"/>
          <color rgb="FFFF0000"/>
        </font>
        <alignment vertical="center" readingOrder="0"/>
      </dxf>
    </rfmt>
    <rfmt sheetId="1" sqref="B31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2" start="0" length="0">
      <dxf>
        <font>
          <sz val="13"/>
          <color rgb="FFFF0000"/>
        </font>
      </dxf>
    </rfmt>
    <rfmt sheetId="1" sqref="H312" start="0" length="0">
      <dxf>
        <font>
          <sz val="13"/>
          <color rgb="FFFF0000"/>
        </font>
      </dxf>
    </rfmt>
    <rfmt sheetId="1" sqref="A313" start="0" length="0">
      <dxf>
        <font>
          <b/>
          <sz val="16"/>
          <color rgb="FFFF0000"/>
        </font>
        <alignment vertical="center" readingOrder="0"/>
      </dxf>
    </rfmt>
    <rfmt sheetId="1" sqref="B31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3" start="0" length="0">
      <dxf>
        <font>
          <sz val="13"/>
          <color rgb="FFFF0000"/>
        </font>
      </dxf>
    </rfmt>
    <rfmt sheetId="1" sqref="H313" start="0" length="0">
      <dxf>
        <font>
          <sz val="13"/>
          <color rgb="FFFF0000"/>
        </font>
      </dxf>
    </rfmt>
    <rfmt sheetId="1" sqref="A314" start="0" length="0">
      <dxf>
        <font>
          <b/>
          <sz val="16"/>
          <color rgb="FFFF0000"/>
        </font>
        <alignment vertical="center" readingOrder="0"/>
      </dxf>
    </rfmt>
    <rfmt sheetId="1" sqref="B31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4" start="0" length="0">
      <dxf>
        <font>
          <sz val="13"/>
          <color rgb="FFFF0000"/>
        </font>
      </dxf>
    </rfmt>
    <rfmt sheetId="1" sqref="H314" start="0" length="0">
      <dxf>
        <font>
          <sz val="13"/>
          <color rgb="FFFF0000"/>
        </font>
      </dxf>
    </rfmt>
    <rfmt sheetId="1" sqref="A315" start="0" length="0">
      <dxf>
        <font>
          <b/>
          <sz val="16"/>
          <color rgb="FFFF0000"/>
        </font>
        <alignment vertical="center" readingOrder="0"/>
      </dxf>
    </rfmt>
    <rfmt sheetId="1" sqref="B31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5" start="0" length="0">
      <dxf>
        <font>
          <sz val="13"/>
          <color rgb="FFFF0000"/>
        </font>
      </dxf>
    </rfmt>
    <rfmt sheetId="1" sqref="H315" start="0" length="0">
      <dxf>
        <font>
          <sz val="13"/>
          <color rgb="FFFF0000"/>
        </font>
      </dxf>
    </rfmt>
    <rfmt sheetId="1" sqref="A316" start="0" length="0">
      <dxf>
        <font>
          <b/>
          <sz val="16"/>
          <color rgb="FFFF0000"/>
        </font>
        <alignment vertical="center" readingOrder="0"/>
      </dxf>
    </rfmt>
    <rfmt sheetId="1" sqref="B31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6" start="0" length="0">
      <dxf>
        <font>
          <sz val="13"/>
          <color rgb="FFFF0000"/>
        </font>
      </dxf>
    </rfmt>
    <rfmt sheetId="1" sqref="H316" start="0" length="0">
      <dxf>
        <font>
          <sz val="13"/>
          <color rgb="FFFF0000"/>
        </font>
      </dxf>
    </rfmt>
    <rfmt sheetId="1" sqref="A317" start="0" length="0">
      <dxf>
        <font>
          <b/>
          <sz val="16"/>
          <color rgb="FFFF0000"/>
        </font>
        <alignment vertical="center" readingOrder="0"/>
      </dxf>
    </rfmt>
    <rfmt sheetId="1" sqref="B31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7" start="0" length="0">
      <dxf>
        <font>
          <sz val="13"/>
          <color rgb="FFFF0000"/>
        </font>
      </dxf>
    </rfmt>
    <rfmt sheetId="1" sqref="H317" start="0" length="0">
      <dxf>
        <font>
          <sz val="13"/>
          <color rgb="FFFF0000"/>
        </font>
      </dxf>
    </rfmt>
    <rfmt sheetId="1" sqref="A318" start="0" length="0">
      <dxf>
        <font>
          <b/>
          <sz val="16"/>
          <color rgb="FFFF0000"/>
        </font>
        <alignment vertical="center" readingOrder="0"/>
      </dxf>
    </rfmt>
    <rfmt sheetId="1" sqref="B31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8" start="0" length="0">
      <dxf>
        <font>
          <sz val="13"/>
          <color rgb="FFFF0000"/>
        </font>
      </dxf>
    </rfmt>
    <rfmt sheetId="1" sqref="H318" start="0" length="0">
      <dxf>
        <font>
          <sz val="13"/>
          <color rgb="FFFF0000"/>
        </font>
      </dxf>
    </rfmt>
    <rfmt sheetId="1" sqref="A319" start="0" length="0">
      <dxf>
        <font>
          <b/>
          <sz val="16"/>
          <color rgb="FFFF0000"/>
        </font>
        <alignment vertical="center" readingOrder="0"/>
      </dxf>
    </rfmt>
    <rfmt sheetId="1" sqref="B31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1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1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19" start="0" length="0">
      <dxf>
        <font>
          <sz val="13"/>
          <color rgb="FFFF0000"/>
        </font>
      </dxf>
    </rfmt>
    <rfmt sheetId="1" sqref="H319" start="0" length="0">
      <dxf>
        <font>
          <sz val="13"/>
          <color rgb="FFFF0000"/>
        </font>
      </dxf>
    </rfmt>
    <rfmt sheetId="1" sqref="A320" start="0" length="0">
      <dxf>
        <font>
          <b/>
          <sz val="16"/>
          <color rgb="FFFF0000"/>
        </font>
        <alignment vertical="center" readingOrder="0"/>
      </dxf>
    </rfmt>
    <rfmt sheetId="1" sqref="B32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0" start="0" length="0">
      <dxf>
        <font>
          <sz val="13"/>
          <color rgb="FFFF0000"/>
        </font>
      </dxf>
    </rfmt>
    <rfmt sheetId="1" sqref="H320" start="0" length="0">
      <dxf>
        <font>
          <sz val="13"/>
          <color rgb="FFFF0000"/>
        </font>
      </dxf>
    </rfmt>
    <rfmt sheetId="1" sqref="A321" start="0" length="0">
      <dxf>
        <font>
          <b/>
          <sz val="16"/>
          <color rgb="FFFF0000"/>
        </font>
        <alignment vertical="center" readingOrder="0"/>
      </dxf>
    </rfmt>
    <rfmt sheetId="1" sqref="B32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1" start="0" length="0">
      <dxf>
        <font>
          <sz val="13"/>
          <color rgb="FFFF0000"/>
        </font>
      </dxf>
    </rfmt>
    <rfmt sheetId="1" sqref="H321" start="0" length="0">
      <dxf>
        <font>
          <sz val="13"/>
          <color rgb="FFFF0000"/>
        </font>
      </dxf>
    </rfmt>
    <rfmt sheetId="1" sqref="A322" start="0" length="0">
      <dxf>
        <font>
          <b/>
          <sz val="16"/>
          <color rgb="FFFF0000"/>
        </font>
        <alignment vertical="center" readingOrder="0"/>
      </dxf>
    </rfmt>
    <rfmt sheetId="1" sqref="B32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2" start="0" length="0">
      <dxf>
        <font>
          <sz val="13"/>
          <color rgb="FFFF0000"/>
        </font>
      </dxf>
    </rfmt>
    <rfmt sheetId="1" sqref="H322" start="0" length="0">
      <dxf>
        <font>
          <sz val="13"/>
          <color rgb="FFFF0000"/>
        </font>
      </dxf>
    </rfmt>
    <rfmt sheetId="1" sqref="A323" start="0" length="0">
      <dxf>
        <font>
          <b/>
          <sz val="16"/>
          <color rgb="FFFF0000"/>
        </font>
        <alignment vertical="center" readingOrder="0"/>
      </dxf>
    </rfmt>
    <rfmt sheetId="1" sqref="B32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fmt sheetId="1" sqref="A324" start="0" length="0">
      <dxf>
        <font>
          <b/>
          <sz val="16"/>
          <color rgb="FFFF0000"/>
        </font>
        <alignment vertical="center" readingOrder="0"/>
      </dxf>
    </rfmt>
    <rfmt sheetId="1" sqref="B32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4" start="0" length="0">
      <dxf>
        <font>
          <sz val="13"/>
          <color rgb="FFFF0000"/>
        </font>
      </dxf>
    </rfmt>
    <rfmt sheetId="1" sqref="H324" start="0" length="0">
      <dxf>
        <font>
          <sz val="13"/>
          <color rgb="FFFF0000"/>
        </font>
      </dxf>
    </rfmt>
    <rfmt sheetId="1" sqref="A325" start="0" length="0">
      <dxf>
        <font>
          <b/>
          <sz val="16"/>
          <color rgb="FFFF0000"/>
        </font>
        <alignment vertical="center" readingOrder="0"/>
      </dxf>
    </rfmt>
    <rfmt sheetId="1" sqref="B32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5" start="0" length="0">
      <dxf>
        <font>
          <sz val="13"/>
          <color rgb="FFFF0000"/>
        </font>
      </dxf>
    </rfmt>
    <rfmt sheetId="1" sqref="H325" start="0" length="0">
      <dxf>
        <font>
          <sz val="13"/>
          <color rgb="FFFF0000"/>
        </font>
      </dxf>
    </rfmt>
    <rfmt sheetId="1" sqref="A326" start="0" length="0">
      <dxf>
        <font>
          <b/>
          <sz val="16"/>
          <color rgb="FFFF0000"/>
        </font>
        <alignment vertical="center" readingOrder="0"/>
      </dxf>
    </rfmt>
    <rfmt sheetId="1" sqref="B32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6" start="0" length="0">
      <dxf>
        <font>
          <sz val="13"/>
          <color rgb="FFFF0000"/>
        </font>
      </dxf>
    </rfmt>
    <rfmt sheetId="1" sqref="H326" start="0" length="0">
      <dxf>
        <font>
          <sz val="13"/>
          <color rgb="FFFF0000"/>
        </font>
      </dxf>
    </rfmt>
    <rfmt sheetId="1" sqref="A327" start="0" length="0">
      <dxf>
        <font>
          <b/>
          <sz val="16"/>
          <color rgb="FFFF0000"/>
        </font>
        <alignment vertical="center" readingOrder="0"/>
      </dxf>
    </rfmt>
    <rfmt sheetId="1" sqref="B32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7" start="0" length="0">
      <dxf>
        <font>
          <sz val="13"/>
          <color rgb="FFFF0000"/>
        </font>
      </dxf>
    </rfmt>
    <rfmt sheetId="1" sqref="H327" start="0" length="0">
      <dxf>
        <font>
          <sz val="13"/>
          <color rgb="FFFF0000"/>
        </font>
      </dxf>
    </rfmt>
    <rfmt sheetId="1" sqref="A328" start="0" length="0">
      <dxf>
        <font>
          <b/>
          <sz val="16"/>
          <color rgb="FFFF0000"/>
        </font>
        <alignment vertical="center" readingOrder="0"/>
      </dxf>
    </rfmt>
    <rfmt sheetId="1" sqref="B32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8" start="0" length="0">
      <dxf>
        <font>
          <sz val="13"/>
          <color rgb="FFFF0000"/>
        </font>
      </dxf>
    </rfmt>
    <rfmt sheetId="1" sqref="H328" start="0" length="0">
      <dxf>
        <font>
          <sz val="13"/>
          <color rgb="FFFF0000"/>
        </font>
      </dxf>
    </rfmt>
    <rfmt sheetId="1" sqref="A329" start="0" length="0">
      <dxf>
        <font>
          <b/>
          <sz val="16"/>
          <color rgb="FFFF0000"/>
        </font>
        <alignment vertical="center" readingOrder="0"/>
      </dxf>
    </rfmt>
    <rfmt sheetId="1" sqref="B32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2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2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2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2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29" start="0" length="0">
      <dxf>
        <font>
          <sz val="13"/>
          <color rgb="FFFF0000"/>
        </font>
      </dxf>
    </rfmt>
    <rfmt sheetId="1" sqref="H329" start="0" length="0">
      <dxf>
        <font>
          <sz val="13"/>
          <color rgb="FFFF0000"/>
        </font>
      </dxf>
    </rfmt>
    <rfmt sheetId="1" sqref="A330" start="0" length="0">
      <dxf>
        <font>
          <b/>
          <sz val="16"/>
          <color rgb="FFFF0000"/>
        </font>
        <alignment vertical="center" readingOrder="0"/>
      </dxf>
    </rfmt>
    <rfmt sheetId="1" sqref="B33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0" start="0" length="0">
      <dxf>
        <font>
          <sz val="13"/>
          <color rgb="FFFF0000"/>
        </font>
      </dxf>
    </rfmt>
    <rfmt sheetId="1" sqref="H330" start="0" length="0">
      <dxf>
        <font>
          <sz val="13"/>
          <color rgb="FFFF0000"/>
        </font>
      </dxf>
    </rfmt>
    <rfmt sheetId="1" sqref="A331" start="0" length="0">
      <dxf>
        <font>
          <b/>
          <sz val="16"/>
          <color rgb="FFFF0000"/>
        </font>
        <alignment vertical="center" readingOrder="0"/>
      </dxf>
    </rfmt>
    <rfmt sheetId="1" sqref="B33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1" start="0" length="0">
      <dxf>
        <font>
          <sz val="13"/>
          <color rgb="FFFF0000"/>
        </font>
      </dxf>
    </rfmt>
    <rfmt sheetId="1" sqref="H331" start="0" length="0">
      <dxf>
        <font>
          <sz val="13"/>
          <color rgb="FFFF0000"/>
        </font>
      </dxf>
    </rfmt>
    <rfmt sheetId="1" sqref="A332" start="0" length="0">
      <dxf>
        <font>
          <b/>
          <sz val="16"/>
          <color rgb="FFFF0000"/>
        </font>
        <alignment vertical="center" readingOrder="0"/>
      </dxf>
    </rfmt>
    <rfmt sheetId="1" sqref="B33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2" start="0" length="0">
      <dxf>
        <font>
          <sz val="13"/>
          <color rgb="FFFF0000"/>
        </font>
      </dxf>
    </rfmt>
    <rfmt sheetId="1" sqref="H332" start="0" length="0">
      <dxf>
        <font>
          <sz val="13"/>
          <color rgb="FFFF0000"/>
        </font>
      </dxf>
    </rfmt>
    <rfmt sheetId="1" sqref="A333" start="0" length="0">
      <dxf>
        <font>
          <b/>
          <sz val="16"/>
          <color rgb="FFFF0000"/>
        </font>
        <alignment vertical="center" readingOrder="0"/>
      </dxf>
    </rfmt>
    <rfmt sheetId="1" sqref="B33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3" start="0" length="0">
      <dxf>
        <font>
          <sz val="13"/>
          <color rgb="FFFF0000"/>
        </font>
      </dxf>
    </rfmt>
    <rfmt sheetId="1" sqref="H333" start="0" length="0">
      <dxf>
        <font>
          <sz val="13"/>
          <color rgb="FFFF0000"/>
        </font>
      </dxf>
    </rfmt>
    <rfmt sheetId="1" sqref="A334" start="0" length="0">
      <dxf>
        <font>
          <b/>
          <sz val="16"/>
          <color rgb="FFFF0000"/>
        </font>
        <alignment vertical="center" readingOrder="0"/>
      </dxf>
    </rfmt>
    <rfmt sheetId="1" sqref="B33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4" start="0" length="0">
      <dxf>
        <font>
          <sz val="13"/>
          <color rgb="FFFF0000"/>
        </font>
      </dxf>
    </rfmt>
    <rfmt sheetId="1" sqref="H334" start="0" length="0">
      <dxf>
        <font>
          <sz val="13"/>
          <color rgb="FFFF0000"/>
        </font>
      </dxf>
    </rfmt>
    <rfmt sheetId="1" sqref="A335" start="0" length="0">
      <dxf>
        <font>
          <b/>
          <sz val="16"/>
          <color rgb="FFFF0000"/>
        </font>
        <alignment vertical="center" readingOrder="0"/>
      </dxf>
    </rfmt>
    <rfmt sheetId="1" sqref="B33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5" start="0" length="0">
      <dxf>
        <font>
          <sz val="13"/>
          <color rgb="FFFF0000"/>
        </font>
      </dxf>
    </rfmt>
    <rfmt sheetId="1" sqref="H335" start="0" length="0">
      <dxf>
        <font>
          <sz val="13"/>
          <color rgb="FFFF0000"/>
        </font>
      </dxf>
    </rfmt>
    <rfmt sheetId="1" sqref="A336" start="0" length="0">
      <dxf>
        <font>
          <b/>
          <sz val="16"/>
          <color rgb="FFFF0000"/>
        </font>
        <alignment vertical="center" readingOrder="0"/>
      </dxf>
    </rfmt>
    <rfmt sheetId="1" sqref="B33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6" start="0" length="0">
      <dxf>
        <font>
          <sz val="13"/>
          <color rgb="FFFF0000"/>
        </font>
      </dxf>
    </rfmt>
    <rfmt sheetId="1" sqref="H336" start="0" length="0">
      <dxf>
        <font>
          <sz val="13"/>
          <color rgb="FFFF0000"/>
        </font>
      </dxf>
    </rfmt>
    <rfmt sheetId="1" sqref="A337" start="0" length="0">
      <dxf>
        <font>
          <b/>
          <sz val="16"/>
          <color rgb="FFFF0000"/>
        </font>
        <alignment vertical="center" readingOrder="0"/>
      </dxf>
    </rfmt>
    <rfmt sheetId="1" sqref="B33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7" start="0" length="0">
      <dxf>
        <font>
          <sz val="13"/>
          <color rgb="FFFF0000"/>
        </font>
      </dxf>
    </rfmt>
    <rfmt sheetId="1" sqref="H337" start="0" length="0">
      <dxf>
        <font>
          <sz val="13"/>
          <color rgb="FFFF0000"/>
        </font>
      </dxf>
    </rfmt>
    <rfmt sheetId="1" sqref="A338" start="0" length="0">
      <dxf>
        <font>
          <b/>
          <sz val="16"/>
          <color rgb="FFFF0000"/>
        </font>
        <alignment vertical="center" readingOrder="0"/>
      </dxf>
    </rfmt>
    <rfmt sheetId="1" sqref="B33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8" start="0" length="0">
      <dxf>
        <font>
          <sz val="13"/>
          <color rgb="FFFF0000"/>
        </font>
      </dxf>
    </rfmt>
    <rfmt sheetId="1" sqref="H338" start="0" length="0">
      <dxf>
        <font>
          <sz val="13"/>
          <color rgb="FFFF0000"/>
        </font>
      </dxf>
    </rfmt>
    <rfmt sheetId="1" sqref="A339" start="0" length="0">
      <dxf>
        <font>
          <b/>
          <sz val="16"/>
          <color rgb="FFFF0000"/>
        </font>
        <alignment vertical="center" readingOrder="0"/>
      </dxf>
    </rfmt>
    <rfmt sheetId="1" sqref="B33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3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3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3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3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39" start="0" length="0">
      <dxf>
        <font>
          <sz val="13"/>
          <color rgb="FFFF0000"/>
        </font>
      </dxf>
    </rfmt>
    <rfmt sheetId="1" sqref="H339" start="0" length="0">
      <dxf>
        <font>
          <sz val="13"/>
          <color rgb="FFFF0000"/>
        </font>
      </dxf>
    </rfmt>
    <rfmt sheetId="1" sqref="A340" start="0" length="0">
      <dxf>
        <font>
          <b/>
          <sz val="16"/>
          <color rgb="FFFF0000"/>
        </font>
        <alignment vertical="center" readingOrder="0"/>
      </dxf>
    </rfmt>
    <rfmt sheetId="1" sqref="B34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0" start="0" length="0">
      <dxf>
        <font>
          <sz val="13"/>
          <color rgb="FFFF0000"/>
        </font>
      </dxf>
    </rfmt>
    <rfmt sheetId="1" sqref="H340" start="0" length="0">
      <dxf>
        <font>
          <sz val="13"/>
          <color rgb="FFFF0000"/>
        </font>
      </dxf>
    </rfmt>
    <rfmt sheetId="1" sqref="A341" start="0" length="0">
      <dxf>
        <font>
          <b/>
          <sz val="16"/>
          <color rgb="FFFF0000"/>
        </font>
        <alignment vertical="center" readingOrder="0"/>
      </dxf>
    </rfmt>
    <rfmt sheetId="1" sqref="B34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1" start="0" length="0">
      <dxf>
        <font>
          <sz val="13"/>
          <color rgb="FFFF0000"/>
        </font>
      </dxf>
    </rfmt>
    <rfmt sheetId="1" sqref="H341" start="0" length="0">
      <dxf>
        <font>
          <sz val="13"/>
          <color rgb="FFFF0000"/>
        </font>
      </dxf>
    </rfmt>
    <rfmt sheetId="1" sqref="A342" start="0" length="0">
      <dxf>
        <font>
          <b/>
          <sz val="16"/>
          <color rgb="FFFF0000"/>
        </font>
        <alignment vertical="center" readingOrder="0"/>
      </dxf>
    </rfmt>
    <rfmt sheetId="1" sqref="B34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2" start="0" length="0">
      <dxf>
        <font>
          <sz val="13"/>
          <color rgb="FFFF0000"/>
        </font>
      </dxf>
    </rfmt>
    <rfmt sheetId="1" sqref="H342" start="0" length="0">
      <dxf>
        <font>
          <sz val="13"/>
          <color rgb="FFFF0000"/>
        </font>
      </dxf>
    </rfmt>
    <rfmt sheetId="1" sqref="A343" start="0" length="0">
      <dxf>
        <font>
          <b/>
          <sz val="16"/>
          <color rgb="FFFF0000"/>
        </font>
        <alignment vertical="center" readingOrder="0"/>
      </dxf>
    </rfmt>
    <rfmt sheetId="1" sqref="B34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3" start="0" length="0">
      <dxf>
        <font>
          <sz val="13"/>
          <color rgb="FFFF0000"/>
        </font>
      </dxf>
    </rfmt>
    <rfmt sheetId="1" sqref="H343" start="0" length="0">
      <dxf>
        <font>
          <sz val="13"/>
          <color rgb="FFFF0000"/>
        </font>
      </dxf>
    </rfmt>
    <rfmt sheetId="1" sqref="A344" start="0" length="0">
      <dxf>
        <font>
          <b/>
          <sz val="16"/>
          <color rgb="FFFF0000"/>
        </font>
        <alignment vertical="center" readingOrder="0"/>
      </dxf>
    </rfmt>
    <rfmt sheetId="1" sqref="B34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4" start="0" length="0">
      <dxf>
        <font>
          <sz val="13"/>
          <color rgb="FFFF0000"/>
        </font>
      </dxf>
    </rfmt>
    <rfmt sheetId="1" sqref="H344" start="0" length="0">
      <dxf>
        <font>
          <sz val="13"/>
          <color rgb="FFFF0000"/>
        </font>
      </dxf>
    </rfmt>
    <rfmt sheetId="1" sqref="A345" start="0" length="0">
      <dxf>
        <font>
          <b/>
          <sz val="16"/>
          <color rgb="FFFF0000"/>
        </font>
        <alignment vertical="center" readingOrder="0"/>
      </dxf>
    </rfmt>
    <rfmt sheetId="1" sqref="B34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5" start="0" length="0">
      <dxf>
        <font>
          <sz val="13"/>
          <color rgb="FFFF0000"/>
        </font>
      </dxf>
    </rfmt>
    <rfmt sheetId="1" sqref="H345" start="0" length="0">
      <dxf>
        <font>
          <sz val="13"/>
          <color rgb="FFFF0000"/>
        </font>
      </dxf>
    </rfmt>
    <rfmt sheetId="1" sqref="A346" start="0" length="0">
      <dxf>
        <font>
          <b/>
          <sz val="16"/>
          <color rgb="FFFF0000"/>
        </font>
        <alignment vertical="center" readingOrder="0"/>
      </dxf>
    </rfmt>
    <rfmt sheetId="1" sqref="B34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6" start="0" length="0">
      <dxf>
        <font>
          <sz val="13"/>
          <color rgb="FFFF0000"/>
        </font>
      </dxf>
    </rfmt>
    <rfmt sheetId="1" sqref="H346" start="0" length="0">
      <dxf>
        <font>
          <sz val="13"/>
          <color rgb="FFFF0000"/>
        </font>
      </dxf>
    </rfmt>
    <rfmt sheetId="1" sqref="A347" start="0" length="0">
      <dxf>
        <font>
          <b/>
          <sz val="16"/>
          <color rgb="FFFF0000"/>
        </font>
        <alignment vertical="center" readingOrder="0"/>
      </dxf>
    </rfmt>
    <rfmt sheetId="1" sqref="B34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7" start="0" length="0">
      <dxf>
        <font>
          <sz val="13"/>
          <color rgb="FFFF0000"/>
        </font>
      </dxf>
    </rfmt>
    <rfmt sheetId="1" sqref="H347" start="0" length="0">
      <dxf>
        <font>
          <sz val="13"/>
          <color rgb="FFFF0000"/>
        </font>
      </dxf>
    </rfmt>
    <rfmt sheetId="1" sqref="A348" start="0" length="0">
      <dxf>
        <font>
          <b/>
          <sz val="16"/>
          <color rgb="FFFF0000"/>
        </font>
        <alignment vertical="center" readingOrder="0"/>
      </dxf>
    </rfmt>
    <rfmt sheetId="1" sqref="B34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8" start="0" length="0">
      <dxf>
        <font>
          <sz val="13"/>
          <color rgb="FFFF0000"/>
        </font>
      </dxf>
    </rfmt>
    <rfmt sheetId="1" sqref="H348" start="0" length="0">
      <dxf>
        <font>
          <sz val="13"/>
          <color rgb="FFFF0000"/>
        </font>
      </dxf>
    </rfmt>
    <rfmt sheetId="1" sqref="A349" start="0" length="0">
      <dxf>
        <font>
          <b/>
          <sz val="16"/>
          <color rgb="FFFF0000"/>
        </font>
        <alignment vertical="center" readingOrder="0"/>
      </dxf>
    </rfmt>
    <rfmt sheetId="1" sqref="B34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4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4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4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4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49" start="0" length="0">
      <dxf>
        <font>
          <sz val="13"/>
          <color rgb="FFFF0000"/>
        </font>
      </dxf>
    </rfmt>
    <rfmt sheetId="1" sqref="H349" start="0" length="0">
      <dxf>
        <font>
          <sz val="13"/>
          <color rgb="FFFF0000"/>
        </font>
      </dxf>
    </rfmt>
  </rm>
  <rrc rId="3643" sId="1" ref="A211:XFD211" action="deleteRow">
    <undo index="0" exp="area" ref3D="1" dr="$A$478:$XFD$483" dn="Z_E804F883_CA9D_4450_B2B1_A56C9C315ECD_.wvu.Rows" sId="1"/>
    <undo index="8" exp="area" ref3D="1" dr="$A$869:$XFD$869" dn="Z_161695C3_1CE5_4E5C_AD86_E27CE310F608_.wvu.Rows" sId="1"/>
    <undo index="2" exp="area" ref3D="1" dr="$A$679:$XFD$679" dn="Z_161695C3_1CE5_4E5C_AD86_E27CE310F608_.wvu.Rows" sId="1"/>
    <undo index="1" exp="area" ref3D="1" dr="$A$675:$XFD$675" dn="Z_161695C3_1CE5_4E5C_AD86_E27CE310F608_.wvu.Rows" sId="1"/>
    <undo index="14" exp="area" ref3D="1" dr="$A$869:$XFD$869" dn="Z_10610988_B7D0_46D7_B8FD_DA5F72A4893C_.wvu.Rows" sId="1"/>
    <undo index="8" exp="area" ref3D="1" dr="$A$679:$XFD$679" dn="Z_10610988_B7D0_46D7_B8FD_DA5F72A4893C_.wvu.Rows" sId="1"/>
    <undo index="6" exp="area" ref3D="1" dr="$A$675:$XFD$67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4" sId="1" ref="A211:XFD211" action="deleteRow">
    <undo index="0" exp="area" ref3D="1" dr="$A$477:$XFD$482" dn="Z_E804F883_CA9D_4450_B2B1_A56C9C315ECD_.wvu.Rows" sId="1"/>
    <undo index="8" exp="area" ref3D="1" dr="$A$868:$XFD$868" dn="Z_161695C3_1CE5_4E5C_AD86_E27CE310F608_.wvu.Rows" sId="1"/>
    <undo index="2" exp="area" ref3D="1" dr="$A$678:$XFD$678" dn="Z_161695C3_1CE5_4E5C_AD86_E27CE310F608_.wvu.Rows" sId="1"/>
    <undo index="1" exp="area" ref3D="1" dr="$A$674:$XFD$674" dn="Z_161695C3_1CE5_4E5C_AD86_E27CE310F608_.wvu.Rows" sId="1"/>
    <undo index="14" exp="area" ref3D="1" dr="$A$868:$XFD$868" dn="Z_10610988_B7D0_46D7_B8FD_DA5F72A4893C_.wvu.Rows" sId="1"/>
    <undo index="8" exp="area" ref3D="1" dr="$A$678:$XFD$678" dn="Z_10610988_B7D0_46D7_B8FD_DA5F72A4893C_.wvu.Rows" sId="1"/>
    <undo index="6" exp="area" ref3D="1" dr="$A$674:$XFD$67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5" sId="1" ref="A211:XFD211" action="deleteRow">
    <undo index="0" exp="area" ref3D="1" dr="$A$476:$XFD$481" dn="Z_E804F883_CA9D_4450_B2B1_A56C9C315ECD_.wvu.Rows" sId="1"/>
    <undo index="8" exp="area" ref3D="1" dr="$A$867:$XFD$867" dn="Z_161695C3_1CE5_4E5C_AD86_E27CE310F608_.wvu.Rows" sId="1"/>
    <undo index="2" exp="area" ref3D="1" dr="$A$677:$XFD$677" dn="Z_161695C3_1CE5_4E5C_AD86_E27CE310F608_.wvu.Rows" sId="1"/>
    <undo index="1" exp="area" ref3D="1" dr="$A$673:$XFD$673" dn="Z_161695C3_1CE5_4E5C_AD86_E27CE310F608_.wvu.Rows" sId="1"/>
    <undo index="14" exp="area" ref3D="1" dr="$A$867:$XFD$867" dn="Z_10610988_B7D0_46D7_B8FD_DA5F72A4893C_.wvu.Rows" sId="1"/>
    <undo index="8" exp="area" ref3D="1" dr="$A$677:$XFD$677" dn="Z_10610988_B7D0_46D7_B8FD_DA5F72A4893C_.wvu.Rows" sId="1"/>
    <undo index="6" exp="area" ref3D="1" dr="$A$673:$XFD$67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6" sId="1" ref="A211:XFD211" action="deleteRow">
    <undo index="0" exp="area" ref3D="1" dr="$A$475:$XFD$480" dn="Z_E804F883_CA9D_4450_B2B1_A56C9C315ECD_.wvu.Rows" sId="1"/>
    <undo index="8" exp="area" ref3D="1" dr="$A$866:$XFD$866" dn="Z_161695C3_1CE5_4E5C_AD86_E27CE310F608_.wvu.Rows" sId="1"/>
    <undo index="2" exp="area" ref3D="1" dr="$A$676:$XFD$676" dn="Z_161695C3_1CE5_4E5C_AD86_E27CE310F608_.wvu.Rows" sId="1"/>
    <undo index="1" exp="area" ref3D="1" dr="$A$672:$XFD$672" dn="Z_161695C3_1CE5_4E5C_AD86_E27CE310F608_.wvu.Rows" sId="1"/>
    <undo index="14" exp="area" ref3D="1" dr="$A$866:$XFD$866" dn="Z_10610988_B7D0_46D7_B8FD_DA5F72A4893C_.wvu.Rows" sId="1"/>
    <undo index="8" exp="area" ref3D="1" dr="$A$676:$XFD$676" dn="Z_10610988_B7D0_46D7_B8FD_DA5F72A4893C_.wvu.Rows" sId="1"/>
    <undo index="6" exp="area" ref3D="1" dr="$A$672:$XFD$67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7" sId="1" ref="A211:XFD211" action="deleteRow">
    <undo index="0" exp="area" ref3D="1" dr="$A$474:$XFD$479" dn="Z_E804F883_CA9D_4450_B2B1_A56C9C315ECD_.wvu.Rows" sId="1"/>
    <undo index="8" exp="area" ref3D="1" dr="$A$865:$XFD$865" dn="Z_161695C3_1CE5_4E5C_AD86_E27CE310F608_.wvu.Rows" sId="1"/>
    <undo index="2" exp="area" ref3D="1" dr="$A$675:$XFD$675" dn="Z_161695C3_1CE5_4E5C_AD86_E27CE310F608_.wvu.Rows" sId="1"/>
    <undo index="1" exp="area" ref3D="1" dr="$A$671:$XFD$671" dn="Z_161695C3_1CE5_4E5C_AD86_E27CE310F608_.wvu.Rows" sId="1"/>
    <undo index="14" exp="area" ref3D="1" dr="$A$865:$XFD$865" dn="Z_10610988_B7D0_46D7_B8FD_DA5F72A4893C_.wvu.Rows" sId="1"/>
    <undo index="8" exp="area" ref3D="1" dr="$A$675:$XFD$675" dn="Z_10610988_B7D0_46D7_B8FD_DA5F72A4893C_.wvu.Rows" sId="1"/>
    <undo index="6" exp="area" ref3D="1" dr="$A$671:$XFD$67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8" sId="1" ref="A211:XFD211" action="deleteRow">
    <undo index="0" exp="area" ref3D="1" dr="$A$473:$XFD$478" dn="Z_E804F883_CA9D_4450_B2B1_A56C9C315ECD_.wvu.Rows" sId="1"/>
    <undo index="8" exp="area" ref3D="1" dr="$A$864:$XFD$864" dn="Z_161695C3_1CE5_4E5C_AD86_E27CE310F608_.wvu.Rows" sId="1"/>
    <undo index="2" exp="area" ref3D="1" dr="$A$674:$XFD$674" dn="Z_161695C3_1CE5_4E5C_AD86_E27CE310F608_.wvu.Rows" sId="1"/>
    <undo index="1" exp="area" ref3D="1" dr="$A$670:$XFD$670" dn="Z_161695C3_1CE5_4E5C_AD86_E27CE310F608_.wvu.Rows" sId="1"/>
    <undo index="14" exp="area" ref3D="1" dr="$A$864:$XFD$864" dn="Z_10610988_B7D0_46D7_B8FD_DA5F72A4893C_.wvu.Rows" sId="1"/>
    <undo index="8" exp="area" ref3D="1" dr="$A$674:$XFD$674" dn="Z_10610988_B7D0_46D7_B8FD_DA5F72A4893C_.wvu.Rows" sId="1"/>
    <undo index="6" exp="area" ref3D="1" dr="$A$670:$XFD$67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49" sId="1" ref="A211:XFD211" action="deleteRow">
    <undo index="0" exp="area" ref3D="1" dr="$A$472:$XFD$477" dn="Z_E804F883_CA9D_4450_B2B1_A56C9C315ECD_.wvu.Rows" sId="1"/>
    <undo index="8" exp="area" ref3D="1" dr="$A$863:$XFD$863" dn="Z_161695C3_1CE5_4E5C_AD86_E27CE310F608_.wvu.Rows" sId="1"/>
    <undo index="2" exp="area" ref3D="1" dr="$A$673:$XFD$673" dn="Z_161695C3_1CE5_4E5C_AD86_E27CE310F608_.wvu.Rows" sId="1"/>
    <undo index="1" exp="area" ref3D="1" dr="$A$669:$XFD$669" dn="Z_161695C3_1CE5_4E5C_AD86_E27CE310F608_.wvu.Rows" sId="1"/>
    <undo index="14" exp="area" ref3D="1" dr="$A$863:$XFD$863" dn="Z_10610988_B7D0_46D7_B8FD_DA5F72A4893C_.wvu.Rows" sId="1"/>
    <undo index="8" exp="area" ref3D="1" dr="$A$673:$XFD$673" dn="Z_10610988_B7D0_46D7_B8FD_DA5F72A4893C_.wvu.Rows" sId="1"/>
    <undo index="6" exp="area" ref3D="1" dr="$A$669:$XFD$66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0" sId="1" ref="A211:XFD211" action="deleteRow">
    <undo index="0" exp="area" ref3D="1" dr="$A$471:$XFD$476" dn="Z_E804F883_CA9D_4450_B2B1_A56C9C315ECD_.wvu.Rows" sId="1"/>
    <undo index="8" exp="area" ref3D="1" dr="$A$862:$XFD$862" dn="Z_161695C3_1CE5_4E5C_AD86_E27CE310F608_.wvu.Rows" sId="1"/>
    <undo index="2" exp="area" ref3D="1" dr="$A$672:$XFD$672" dn="Z_161695C3_1CE5_4E5C_AD86_E27CE310F608_.wvu.Rows" sId="1"/>
    <undo index="1" exp="area" ref3D="1" dr="$A$668:$XFD$668" dn="Z_161695C3_1CE5_4E5C_AD86_E27CE310F608_.wvu.Rows" sId="1"/>
    <undo index="14" exp="area" ref3D="1" dr="$A$862:$XFD$862" dn="Z_10610988_B7D0_46D7_B8FD_DA5F72A4893C_.wvu.Rows" sId="1"/>
    <undo index="8" exp="area" ref3D="1" dr="$A$672:$XFD$672" dn="Z_10610988_B7D0_46D7_B8FD_DA5F72A4893C_.wvu.Rows" sId="1"/>
    <undo index="6" exp="area" ref3D="1" dr="$A$668:$XFD$66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1" sId="1" ref="A211:XFD211" action="deleteRow">
    <undo index="0" exp="area" ref3D="1" dr="$A$470:$XFD$475" dn="Z_E804F883_CA9D_4450_B2B1_A56C9C315ECD_.wvu.Rows" sId="1"/>
    <undo index="8" exp="area" ref3D="1" dr="$A$861:$XFD$861" dn="Z_161695C3_1CE5_4E5C_AD86_E27CE310F608_.wvu.Rows" sId="1"/>
    <undo index="2" exp="area" ref3D="1" dr="$A$671:$XFD$671" dn="Z_161695C3_1CE5_4E5C_AD86_E27CE310F608_.wvu.Rows" sId="1"/>
    <undo index="1" exp="area" ref3D="1" dr="$A$667:$XFD$667" dn="Z_161695C3_1CE5_4E5C_AD86_E27CE310F608_.wvu.Rows" sId="1"/>
    <undo index="14" exp="area" ref3D="1" dr="$A$861:$XFD$861" dn="Z_10610988_B7D0_46D7_B8FD_DA5F72A4893C_.wvu.Rows" sId="1"/>
    <undo index="8" exp="area" ref3D="1" dr="$A$671:$XFD$671" dn="Z_10610988_B7D0_46D7_B8FD_DA5F72A4893C_.wvu.Rows" sId="1"/>
    <undo index="6" exp="area" ref3D="1" dr="$A$667:$XFD$66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2" sId="1" ref="A211:XFD211" action="deleteRow">
    <undo index="0" exp="area" ref3D="1" dr="$A$469:$XFD$474" dn="Z_E804F883_CA9D_4450_B2B1_A56C9C315ECD_.wvu.Rows" sId="1"/>
    <undo index="8" exp="area" ref3D="1" dr="$A$860:$XFD$860" dn="Z_161695C3_1CE5_4E5C_AD86_E27CE310F608_.wvu.Rows" sId="1"/>
    <undo index="2" exp="area" ref3D="1" dr="$A$670:$XFD$670" dn="Z_161695C3_1CE5_4E5C_AD86_E27CE310F608_.wvu.Rows" sId="1"/>
    <undo index="1" exp="area" ref3D="1" dr="$A$666:$XFD$666" dn="Z_161695C3_1CE5_4E5C_AD86_E27CE310F608_.wvu.Rows" sId="1"/>
    <undo index="14" exp="area" ref3D="1" dr="$A$860:$XFD$860" dn="Z_10610988_B7D0_46D7_B8FD_DA5F72A4893C_.wvu.Rows" sId="1"/>
    <undo index="8" exp="area" ref3D="1" dr="$A$670:$XFD$670" dn="Z_10610988_B7D0_46D7_B8FD_DA5F72A4893C_.wvu.Rows" sId="1"/>
    <undo index="6" exp="area" ref3D="1" dr="$A$666:$XFD$66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3" sId="1" ref="A211:XFD211" action="deleteRow">
    <undo index="0" exp="area" ref3D="1" dr="$A$468:$XFD$473" dn="Z_E804F883_CA9D_4450_B2B1_A56C9C315ECD_.wvu.Rows" sId="1"/>
    <undo index="8" exp="area" ref3D="1" dr="$A$859:$XFD$859" dn="Z_161695C3_1CE5_4E5C_AD86_E27CE310F608_.wvu.Rows" sId="1"/>
    <undo index="2" exp="area" ref3D="1" dr="$A$669:$XFD$669" dn="Z_161695C3_1CE5_4E5C_AD86_E27CE310F608_.wvu.Rows" sId="1"/>
    <undo index="1" exp="area" ref3D="1" dr="$A$665:$XFD$665" dn="Z_161695C3_1CE5_4E5C_AD86_E27CE310F608_.wvu.Rows" sId="1"/>
    <undo index="14" exp="area" ref3D="1" dr="$A$859:$XFD$859" dn="Z_10610988_B7D0_46D7_B8FD_DA5F72A4893C_.wvu.Rows" sId="1"/>
    <undo index="8" exp="area" ref3D="1" dr="$A$669:$XFD$669" dn="Z_10610988_B7D0_46D7_B8FD_DA5F72A4893C_.wvu.Rows" sId="1"/>
    <undo index="6" exp="area" ref3D="1" dr="$A$665:$XFD$66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4" sId="1" ref="A211:XFD211" action="deleteRow">
    <undo index="0" exp="area" ref3D="1" dr="$A$467:$XFD$472" dn="Z_E804F883_CA9D_4450_B2B1_A56C9C315ECD_.wvu.Rows" sId="1"/>
    <undo index="8" exp="area" ref3D="1" dr="$A$858:$XFD$858" dn="Z_161695C3_1CE5_4E5C_AD86_E27CE310F608_.wvu.Rows" sId="1"/>
    <undo index="2" exp="area" ref3D="1" dr="$A$668:$XFD$668" dn="Z_161695C3_1CE5_4E5C_AD86_E27CE310F608_.wvu.Rows" sId="1"/>
    <undo index="1" exp="area" ref3D="1" dr="$A$664:$XFD$664" dn="Z_161695C3_1CE5_4E5C_AD86_E27CE310F608_.wvu.Rows" sId="1"/>
    <undo index="14" exp="area" ref3D="1" dr="$A$858:$XFD$858" dn="Z_10610988_B7D0_46D7_B8FD_DA5F72A4893C_.wvu.Rows" sId="1"/>
    <undo index="8" exp="area" ref3D="1" dr="$A$668:$XFD$668" dn="Z_10610988_B7D0_46D7_B8FD_DA5F72A4893C_.wvu.Rows" sId="1"/>
    <undo index="6" exp="area" ref3D="1" dr="$A$664:$XFD$66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5" sId="1" ref="A211:XFD211" action="deleteRow">
    <undo index="0" exp="area" ref3D="1" dr="$A$466:$XFD$471" dn="Z_E804F883_CA9D_4450_B2B1_A56C9C315ECD_.wvu.Rows" sId="1"/>
    <undo index="8" exp="area" ref3D="1" dr="$A$857:$XFD$857" dn="Z_161695C3_1CE5_4E5C_AD86_E27CE310F608_.wvu.Rows" sId="1"/>
    <undo index="2" exp="area" ref3D="1" dr="$A$667:$XFD$667" dn="Z_161695C3_1CE5_4E5C_AD86_E27CE310F608_.wvu.Rows" sId="1"/>
    <undo index="1" exp="area" ref3D="1" dr="$A$663:$XFD$663" dn="Z_161695C3_1CE5_4E5C_AD86_E27CE310F608_.wvu.Rows" sId="1"/>
    <undo index="14" exp="area" ref3D="1" dr="$A$857:$XFD$857" dn="Z_10610988_B7D0_46D7_B8FD_DA5F72A4893C_.wvu.Rows" sId="1"/>
    <undo index="8" exp="area" ref3D="1" dr="$A$667:$XFD$667" dn="Z_10610988_B7D0_46D7_B8FD_DA5F72A4893C_.wvu.Rows" sId="1"/>
    <undo index="6" exp="area" ref3D="1" dr="$A$663:$XFD$66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6" sId="1" ref="A211:XFD211" action="deleteRow">
    <undo index="0" exp="area" ref3D="1" dr="$A$465:$XFD$470" dn="Z_E804F883_CA9D_4450_B2B1_A56C9C315ECD_.wvu.Rows" sId="1"/>
    <undo index="8" exp="area" ref3D="1" dr="$A$856:$XFD$856" dn="Z_161695C3_1CE5_4E5C_AD86_E27CE310F608_.wvu.Rows" sId="1"/>
    <undo index="2" exp="area" ref3D="1" dr="$A$666:$XFD$666" dn="Z_161695C3_1CE5_4E5C_AD86_E27CE310F608_.wvu.Rows" sId="1"/>
    <undo index="1" exp="area" ref3D="1" dr="$A$662:$XFD$662" dn="Z_161695C3_1CE5_4E5C_AD86_E27CE310F608_.wvu.Rows" sId="1"/>
    <undo index="14" exp="area" ref3D="1" dr="$A$856:$XFD$856" dn="Z_10610988_B7D0_46D7_B8FD_DA5F72A4893C_.wvu.Rows" sId="1"/>
    <undo index="8" exp="area" ref3D="1" dr="$A$666:$XFD$666" dn="Z_10610988_B7D0_46D7_B8FD_DA5F72A4893C_.wvu.Rows" sId="1"/>
    <undo index="6" exp="area" ref3D="1" dr="$A$662:$XFD$66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7" sId="1" ref="A211:XFD211" action="deleteRow">
    <undo index="0" exp="area" ref3D="1" dr="$A$464:$XFD$469" dn="Z_E804F883_CA9D_4450_B2B1_A56C9C315ECD_.wvu.Rows" sId="1"/>
    <undo index="8" exp="area" ref3D="1" dr="$A$855:$XFD$855" dn="Z_161695C3_1CE5_4E5C_AD86_E27CE310F608_.wvu.Rows" sId="1"/>
    <undo index="2" exp="area" ref3D="1" dr="$A$665:$XFD$665" dn="Z_161695C3_1CE5_4E5C_AD86_E27CE310F608_.wvu.Rows" sId="1"/>
    <undo index="1" exp="area" ref3D="1" dr="$A$661:$XFD$661" dn="Z_161695C3_1CE5_4E5C_AD86_E27CE310F608_.wvu.Rows" sId="1"/>
    <undo index="14" exp="area" ref3D="1" dr="$A$855:$XFD$855" dn="Z_10610988_B7D0_46D7_B8FD_DA5F72A4893C_.wvu.Rows" sId="1"/>
    <undo index="8" exp="area" ref3D="1" dr="$A$665:$XFD$665" dn="Z_10610988_B7D0_46D7_B8FD_DA5F72A4893C_.wvu.Rows" sId="1"/>
    <undo index="6" exp="area" ref3D="1" dr="$A$661:$XFD$66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8" sId="1" ref="A211:XFD211" action="deleteRow">
    <undo index="0" exp="area" ref3D="1" dr="$A$463:$XFD$468" dn="Z_E804F883_CA9D_4450_B2B1_A56C9C315ECD_.wvu.Rows" sId="1"/>
    <undo index="8" exp="area" ref3D="1" dr="$A$854:$XFD$854" dn="Z_161695C3_1CE5_4E5C_AD86_E27CE310F608_.wvu.Rows" sId="1"/>
    <undo index="2" exp="area" ref3D="1" dr="$A$664:$XFD$664" dn="Z_161695C3_1CE5_4E5C_AD86_E27CE310F608_.wvu.Rows" sId="1"/>
    <undo index="1" exp="area" ref3D="1" dr="$A$660:$XFD$660" dn="Z_161695C3_1CE5_4E5C_AD86_E27CE310F608_.wvu.Rows" sId="1"/>
    <undo index="14" exp="area" ref3D="1" dr="$A$854:$XFD$854" dn="Z_10610988_B7D0_46D7_B8FD_DA5F72A4893C_.wvu.Rows" sId="1"/>
    <undo index="8" exp="area" ref3D="1" dr="$A$664:$XFD$664" dn="Z_10610988_B7D0_46D7_B8FD_DA5F72A4893C_.wvu.Rows" sId="1"/>
    <undo index="6" exp="area" ref3D="1" dr="$A$660:$XFD$66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59" sId="1" ref="A211:XFD211" action="deleteRow">
    <undo index="0" exp="area" ref3D="1" dr="$A$462:$XFD$467" dn="Z_E804F883_CA9D_4450_B2B1_A56C9C315ECD_.wvu.Rows" sId="1"/>
    <undo index="8" exp="area" ref3D="1" dr="$A$853:$XFD$853" dn="Z_161695C3_1CE5_4E5C_AD86_E27CE310F608_.wvu.Rows" sId="1"/>
    <undo index="2" exp="area" ref3D="1" dr="$A$663:$XFD$663" dn="Z_161695C3_1CE5_4E5C_AD86_E27CE310F608_.wvu.Rows" sId="1"/>
    <undo index="1" exp="area" ref3D="1" dr="$A$659:$XFD$659" dn="Z_161695C3_1CE5_4E5C_AD86_E27CE310F608_.wvu.Rows" sId="1"/>
    <undo index="14" exp="area" ref3D="1" dr="$A$853:$XFD$853" dn="Z_10610988_B7D0_46D7_B8FD_DA5F72A4893C_.wvu.Rows" sId="1"/>
    <undo index="8" exp="area" ref3D="1" dr="$A$663:$XFD$663" dn="Z_10610988_B7D0_46D7_B8FD_DA5F72A4893C_.wvu.Rows" sId="1"/>
    <undo index="6" exp="area" ref3D="1" dr="$A$659:$XFD$65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0" sId="1" ref="A211:XFD211" action="deleteRow">
    <undo index="0" exp="area" ref3D="1" dr="$A$461:$XFD$466" dn="Z_E804F883_CA9D_4450_B2B1_A56C9C315ECD_.wvu.Rows" sId="1"/>
    <undo index="8" exp="area" ref3D="1" dr="$A$852:$XFD$852" dn="Z_161695C3_1CE5_4E5C_AD86_E27CE310F608_.wvu.Rows" sId="1"/>
    <undo index="2" exp="area" ref3D="1" dr="$A$662:$XFD$662" dn="Z_161695C3_1CE5_4E5C_AD86_E27CE310F608_.wvu.Rows" sId="1"/>
    <undo index="1" exp="area" ref3D="1" dr="$A$658:$XFD$658" dn="Z_161695C3_1CE5_4E5C_AD86_E27CE310F608_.wvu.Rows" sId="1"/>
    <undo index="14" exp="area" ref3D="1" dr="$A$852:$XFD$852" dn="Z_10610988_B7D0_46D7_B8FD_DA5F72A4893C_.wvu.Rows" sId="1"/>
    <undo index="8" exp="area" ref3D="1" dr="$A$662:$XFD$662" dn="Z_10610988_B7D0_46D7_B8FD_DA5F72A4893C_.wvu.Rows" sId="1"/>
    <undo index="6" exp="area" ref3D="1" dr="$A$658:$XFD$65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1" sId="1" ref="A211:XFD211" action="deleteRow">
    <undo index="0" exp="area" ref3D="1" dr="$A$460:$XFD$465" dn="Z_E804F883_CA9D_4450_B2B1_A56C9C315ECD_.wvu.Rows" sId="1"/>
    <undo index="8" exp="area" ref3D="1" dr="$A$851:$XFD$851" dn="Z_161695C3_1CE5_4E5C_AD86_E27CE310F608_.wvu.Rows" sId="1"/>
    <undo index="2" exp="area" ref3D="1" dr="$A$661:$XFD$661" dn="Z_161695C3_1CE5_4E5C_AD86_E27CE310F608_.wvu.Rows" sId="1"/>
    <undo index="1" exp="area" ref3D="1" dr="$A$657:$XFD$657" dn="Z_161695C3_1CE5_4E5C_AD86_E27CE310F608_.wvu.Rows" sId="1"/>
    <undo index="14" exp="area" ref3D="1" dr="$A$851:$XFD$851" dn="Z_10610988_B7D0_46D7_B8FD_DA5F72A4893C_.wvu.Rows" sId="1"/>
    <undo index="8" exp="area" ref3D="1" dr="$A$661:$XFD$661" dn="Z_10610988_B7D0_46D7_B8FD_DA5F72A4893C_.wvu.Rows" sId="1"/>
    <undo index="6" exp="area" ref3D="1" dr="$A$657:$XFD$65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2" sId="1" ref="A211:XFD211" action="deleteRow">
    <undo index="0" exp="area" ref3D="1" dr="$A$459:$XFD$464" dn="Z_E804F883_CA9D_4450_B2B1_A56C9C315ECD_.wvu.Rows" sId="1"/>
    <undo index="8" exp="area" ref3D="1" dr="$A$850:$XFD$850" dn="Z_161695C3_1CE5_4E5C_AD86_E27CE310F608_.wvu.Rows" sId="1"/>
    <undo index="2" exp="area" ref3D="1" dr="$A$660:$XFD$660" dn="Z_161695C3_1CE5_4E5C_AD86_E27CE310F608_.wvu.Rows" sId="1"/>
    <undo index="1" exp="area" ref3D="1" dr="$A$656:$XFD$656" dn="Z_161695C3_1CE5_4E5C_AD86_E27CE310F608_.wvu.Rows" sId="1"/>
    <undo index="14" exp="area" ref3D="1" dr="$A$850:$XFD$850" dn="Z_10610988_B7D0_46D7_B8FD_DA5F72A4893C_.wvu.Rows" sId="1"/>
    <undo index="8" exp="area" ref3D="1" dr="$A$660:$XFD$660" dn="Z_10610988_B7D0_46D7_B8FD_DA5F72A4893C_.wvu.Rows" sId="1"/>
    <undo index="6" exp="area" ref3D="1" dr="$A$656:$XFD$65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3" sId="1" ref="A211:XFD211" action="deleteRow">
    <undo index="0" exp="area" ref3D="1" dr="$A$458:$XFD$463" dn="Z_E804F883_CA9D_4450_B2B1_A56C9C315ECD_.wvu.Rows" sId="1"/>
    <undo index="8" exp="area" ref3D="1" dr="$A$849:$XFD$849" dn="Z_161695C3_1CE5_4E5C_AD86_E27CE310F608_.wvu.Rows" sId="1"/>
    <undo index="2" exp="area" ref3D="1" dr="$A$659:$XFD$659" dn="Z_161695C3_1CE5_4E5C_AD86_E27CE310F608_.wvu.Rows" sId="1"/>
    <undo index="1" exp="area" ref3D="1" dr="$A$655:$XFD$655" dn="Z_161695C3_1CE5_4E5C_AD86_E27CE310F608_.wvu.Rows" sId="1"/>
    <undo index="14" exp="area" ref3D="1" dr="$A$849:$XFD$849" dn="Z_10610988_B7D0_46D7_B8FD_DA5F72A4893C_.wvu.Rows" sId="1"/>
    <undo index="8" exp="area" ref3D="1" dr="$A$659:$XFD$659" dn="Z_10610988_B7D0_46D7_B8FD_DA5F72A4893C_.wvu.Rows" sId="1"/>
    <undo index="6" exp="area" ref3D="1" dr="$A$655:$XFD$65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4" sId="1" ref="A211:XFD211" action="deleteRow">
    <undo index="0" exp="area" ref3D="1" dr="$A$457:$XFD$462" dn="Z_E804F883_CA9D_4450_B2B1_A56C9C315ECD_.wvu.Rows" sId="1"/>
    <undo index="8" exp="area" ref3D="1" dr="$A$848:$XFD$848" dn="Z_161695C3_1CE5_4E5C_AD86_E27CE310F608_.wvu.Rows" sId="1"/>
    <undo index="2" exp="area" ref3D="1" dr="$A$658:$XFD$658" dn="Z_161695C3_1CE5_4E5C_AD86_E27CE310F608_.wvu.Rows" sId="1"/>
    <undo index="1" exp="area" ref3D="1" dr="$A$654:$XFD$654" dn="Z_161695C3_1CE5_4E5C_AD86_E27CE310F608_.wvu.Rows" sId="1"/>
    <undo index="14" exp="area" ref3D="1" dr="$A$848:$XFD$848" dn="Z_10610988_B7D0_46D7_B8FD_DA5F72A4893C_.wvu.Rows" sId="1"/>
    <undo index="8" exp="area" ref3D="1" dr="$A$658:$XFD$658" dn="Z_10610988_B7D0_46D7_B8FD_DA5F72A4893C_.wvu.Rows" sId="1"/>
    <undo index="6" exp="area" ref3D="1" dr="$A$654:$XFD$65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5" sId="1" ref="A211:XFD211" action="deleteRow">
    <undo index="0" exp="area" ref3D="1" dr="$A$456:$XFD$461" dn="Z_E804F883_CA9D_4450_B2B1_A56C9C315ECD_.wvu.Rows" sId="1"/>
    <undo index="8" exp="area" ref3D="1" dr="$A$847:$XFD$847" dn="Z_161695C3_1CE5_4E5C_AD86_E27CE310F608_.wvu.Rows" sId="1"/>
    <undo index="2" exp="area" ref3D="1" dr="$A$657:$XFD$657" dn="Z_161695C3_1CE5_4E5C_AD86_E27CE310F608_.wvu.Rows" sId="1"/>
    <undo index="1" exp="area" ref3D="1" dr="$A$653:$XFD$653" dn="Z_161695C3_1CE5_4E5C_AD86_E27CE310F608_.wvu.Rows" sId="1"/>
    <undo index="14" exp="area" ref3D="1" dr="$A$847:$XFD$847" dn="Z_10610988_B7D0_46D7_B8FD_DA5F72A4893C_.wvu.Rows" sId="1"/>
    <undo index="8" exp="area" ref3D="1" dr="$A$657:$XFD$657" dn="Z_10610988_B7D0_46D7_B8FD_DA5F72A4893C_.wvu.Rows" sId="1"/>
    <undo index="6" exp="area" ref3D="1" dr="$A$653:$XFD$65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6" sId="1" ref="A211:XFD211" action="deleteRow">
    <undo index="0" exp="area" ref3D="1" dr="$A$455:$XFD$460" dn="Z_E804F883_CA9D_4450_B2B1_A56C9C315ECD_.wvu.Rows" sId="1"/>
    <undo index="8" exp="area" ref3D="1" dr="$A$846:$XFD$846" dn="Z_161695C3_1CE5_4E5C_AD86_E27CE310F608_.wvu.Rows" sId="1"/>
    <undo index="2" exp="area" ref3D="1" dr="$A$656:$XFD$656" dn="Z_161695C3_1CE5_4E5C_AD86_E27CE310F608_.wvu.Rows" sId="1"/>
    <undo index="1" exp="area" ref3D="1" dr="$A$652:$XFD$652" dn="Z_161695C3_1CE5_4E5C_AD86_E27CE310F608_.wvu.Rows" sId="1"/>
    <undo index="14" exp="area" ref3D="1" dr="$A$846:$XFD$846" dn="Z_10610988_B7D0_46D7_B8FD_DA5F72A4893C_.wvu.Rows" sId="1"/>
    <undo index="8" exp="area" ref3D="1" dr="$A$656:$XFD$656" dn="Z_10610988_B7D0_46D7_B8FD_DA5F72A4893C_.wvu.Rows" sId="1"/>
    <undo index="6" exp="area" ref3D="1" dr="$A$652:$XFD$65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7" sId="1" ref="A211:XFD211" action="deleteRow">
    <undo index="0" exp="area" ref3D="1" dr="$A$454:$XFD$459" dn="Z_E804F883_CA9D_4450_B2B1_A56C9C315ECD_.wvu.Rows" sId="1"/>
    <undo index="8" exp="area" ref3D="1" dr="$A$845:$XFD$845" dn="Z_161695C3_1CE5_4E5C_AD86_E27CE310F608_.wvu.Rows" sId="1"/>
    <undo index="2" exp="area" ref3D="1" dr="$A$655:$XFD$655" dn="Z_161695C3_1CE5_4E5C_AD86_E27CE310F608_.wvu.Rows" sId="1"/>
    <undo index="1" exp="area" ref3D="1" dr="$A$651:$XFD$651" dn="Z_161695C3_1CE5_4E5C_AD86_E27CE310F608_.wvu.Rows" sId="1"/>
    <undo index="14" exp="area" ref3D="1" dr="$A$845:$XFD$845" dn="Z_10610988_B7D0_46D7_B8FD_DA5F72A4893C_.wvu.Rows" sId="1"/>
    <undo index="8" exp="area" ref3D="1" dr="$A$655:$XFD$655" dn="Z_10610988_B7D0_46D7_B8FD_DA5F72A4893C_.wvu.Rows" sId="1"/>
    <undo index="6" exp="area" ref3D="1" dr="$A$651:$XFD$65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8" sId="1" ref="A211:XFD211" action="deleteRow">
    <undo index="0" exp="area" ref3D="1" dr="$A$453:$XFD$458" dn="Z_E804F883_CA9D_4450_B2B1_A56C9C315ECD_.wvu.Rows" sId="1"/>
    <undo index="8" exp="area" ref3D="1" dr="$A$844:$XFD$844" dn="Z_161695C3_1CE5_4E5C_AD86_E27CE310F608_.wvu.Rows" sId="1"/>
    <undo index="2" exp="area" ref3D="1" dr="$A$654:$XFD$654" dn="Z_161695C3_1CE5_4E5C_AD86_E27CE310F608_.wvu.Rows" sId="1"/>
    <undo index="1" exp="area" ref3D="1" dr="$A$650:$XFD$650" dn="Z_161695C3_1CE5_4E5C_AD86_E27CE310F608_.wvu.Rows" sId="1"/>
    <undo index="14" exp="area" ref3D="1" dr="$A$844:$XFD$844" dn="Z_10610988_B7D0_46D7_B8FD_DA5F72A4893C_.wvu.Rows" sId="1"/>
    <undo index="8" exp="area" ref3D="1" dr="$A$654:$XFD$654" dn="Z_10610988_B7D0_46D7_B8FD_DA5F72A4893C_.wvu.Rows" sId="1"/>
    <undo index="6" exp="area" ref3D="1" dr="$A$650:$XFD$65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69" sId="1" ref="A211:XFD211" action="deleteRow">
    <undo index="0" exp="area" ref3D="1" dr="$A$452:$XFD$457" dn="Z_E804F883_CA9D_4450_B2B1_A56C9C315ECD_.wvu.Rows" sId="1"/>
    <undo index="8" exp="area" ref3D="1" dr="$A$843:$XFD$843" dn="Z_161695C3_1CE5_4E5C_AD86_E27CE310F608_.wvu.Rows" sId="1"/>
    <undo index="2" exp="area" ref3D="1" dr="$A$653:$XFD$653" dn="Z_161695C3_1CE5_4E5C_AD86_E27CE310F608_.wvu.Rows" sId="1"/>
    <undo index="1" exp="area" ref3D="1" dr="$A$649:$XFD$649" dn="Z_161695C3_1CE5_4E5C_AD86_E27CE310F608_.wvu.Rows" sId="1"/>
    <undo index="14" exp="area" ref3D="1" dr="$A$843:$XFD$843" dn="Z_10610988_B7D0_46D7_B8FD_DA5F72A4893C_.wvu.Rows" sId="1"/>
    <undo index="8" exp="area" ref3D="1" dr="$A$653:$XFD$653" dn="Z_10610988_B7D0_46D7_B8FD_DA5F72A4893C_.wvu.Rows" sId="1"/>
    <undo index="6" exp="area" ref3D="1" dr="$A$649:$XFD$64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0" sId="1" ref="A211:XFD211" action="deleteRow">
    <undo index="0" exp="area" ref3D="1" dr="$A$451:$XFD$456" dn="Z_E804F883_CA9D_4450_B2B1_A56C9C315ECD_.wvu.Rows" sId="1"/>
    <undo index="8" exp="area" ref3D="1" dr="$A$842:$XFD$842" dn="Z_161695C3_1CE5_4E5C_AD86_E27CE310F608_.wvu.Rows" sId="1"/>
    <undo index="2" exp="area" ref3D="1" dr="$A$652:$XFD$652" dn="Z_161695C3_1CE5_4E5C_AD86_E27CE310F608_.wvu.Rows" sId="1"/>
    <undo index="1" exp="area" ref3D="1" dr="$A$648:$XFD$648" dn="Z_161695C3_1CE5_4E5C_AD86_E27CE310F608_.wvu.Rows" sId="1"/>
    <undo index="14" exp="area" ref3D="1" dr="$A$842:$XFD$842" dn="Z_10610988_B7D0_46D7_B8FD_DA5F72A4893C_.wvu.Rows" sId="1"/>
    <undo index="8" exp="area" ref3D="1" dr="$A$652:$XFD$652" dn="Z_10610988_B7D0_46D7_B8FD_DA5F72A4893C_.wvu.Rows" sId="1"/>
    <undo index="6" exp="area" ref3D="1" dr="$A$648:$XFD$64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1" sId="1" ref="A211:XFD211" action="deleteRow">
    <undo index="0" exp="area" ref3D="1" dr="$A$450:$XFD$455" dn="Z_E804F883_CA9D_4450_B2B1_A56C9C315ECD_.wvu.Rows" sId="1"/>
    <undo index="8" exp="area" ref3D="1" dr="$A$841:$XFD$841" dn="Z_161695C3_1CE5_4E5C_AD86_E27CE310F608_.wvu.Rows" sId="1"/>
    <undo index="2" exp="area" ref3D="1" dr="$A$651:$XFD$651" dn="Z_161695C3_1CE5_4E5C_AD86_E27CE310F608_.wvu.Rows" sId="1"/>
    <undo index="1" exp="area" ref3D="1" dr="$A$647:$XFD$647" dn="Z_161695C3_1CE5_4E5C_AD86_E27CE310F608_.wvu.Rows" sId="1"/>
    <undo index="14" exp="area" ref3D="1" dr="$A$841:$XFD$841" dn="Z_10610988_B7D0_46D7_B8FD_DA5F72A4893C_.wvu.Rows" sId="1"/>
    <undo index="8" exp="area" ref3D="1" dr="$A$651:$XFD$651" dn="Z_10610988_B7D0_46D7_B8FD_DA5F72A4893C_.wvu.Rows" sId="1"/>
    <undo index="6" exp="area" ref3D="1" dr="$A$647:$XFD$64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2" sId="1" ref="A211:XFD211" action="deleteRow">
    <undo index="0" exp="area" ref3D="1" dr="$A$449:$XFD$454" dn="Z_E804F883_CA9D_4450_B2B1_A56C9C315ECD_.wvu.Rows" sId="1"/>
    <undo index="8" exp="area" ref3D="1" dr="$A$840:$XFD$840" dn="Z_161695C3_1CE5_4E5C_AD86_E27CE310F608_.wvu.Rows" sId="1"/>
    <undo index="2" exp="area" ref3D="1" dr="$A$650:$XFD$650" dn="Z_161695C3_1CE5_4E5C_AD86_E27CE310F608_.wvu.Rows" sId="1"/>
    <undo index="1" exp="area" ref3D="1" dr="$A$646:$XFD$646" dn="Z_161695C3_1CE5_4E5C_AD86_E27CE310F608_.wvu.Rows" sId="1"/>
    <undo index="14" exp="area" ref3D="1" dr="$A$840:$XFD$840" dn="Z_10610988_B7D0_46D7_B8FD_DA5F72A4893C_.wvu.Rows" sId="1"/>
    <undo index="8" exp="area" ref3D="1" dr="$A$650:$XFD$650" dn="Z_10610988_B7D0_46D7_B8FD_DA5F72A4893C_.wvu.Rows" sId="1"/>
    <undo index="6" exp="area" ref3D="1" dr="$A$646:$XFD$64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3" sId="1" ref="A211:XFD211" action="deleteRow">
    <undo index="0" exp="area" ref3D="1" dr="$A$448:$XFD$453" dn="Z_E804F883_CA9D_4450_B2B1_A56C9C315ECD_.wvu.Rows" sId="1"/>
    <undo index="8" exp="area" ref3D="1" dr="$A$839:$XFD$839" dn="Z_161695C3_1CE5_4E5C_AD86_E27CE310F608_.wvu.Rows" sId="1"/>
    <undo index="2" exp="area" ref3D="1" dr="$A$649:$XFD$649" dn="Z_161695C3_1CE5_4E5C_AD86_E27CE310F608_.wvu.Rows" sId="1"/>
    <undo index="1" exp="area" ref3D="1" dr="$A$645:$XFD$645" dn="Z_161695C3_1CE5_4E5C_AD86_E27CE310F608_.wvu.Rows" sId="1"/>
    <undo index="14" exp="area" ref3D="1" dr="$A$839:$XFD$839" dn="Z_10610988_B7D0_46D7_B8FD_DA5F72A4893C_.wvu.Rows" sId="1"/>
    <undo index="8" exp="area" ref3D="1" dr="$A$649:$XFD$649" dn="Z_10610988_B7D0_46D7_B8FD_DA5F72A4893C_.wvu.Rows" sId="1"/>
    <undo index="6" exp="area" ref3D="1" dr="$A$645:$XFD$64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4" sId="1" ref="A211:XFD211" action="deleteRow">
    <undo index="0" exp="area" ref3D="1" dr="$A$447:$XFD$452" dn="Z_E804F883_CA9D_4450_B2B1_A56C9C315ECD_.wvu.Rows" sId="1"/>
    <undo index="8" exp="area" ref3D="1" dr="$A$838:$XFD$838" dn="Z_161695C3_1CE5_4E5C_AD86_E27CE310F608_.wvu.Rows" sId="1"/>
    <undo index="2" exp="area" ref3D="1" dr="$A$648:$XFD$648" dn="Z_161695C3_1CE5_4E5C_AD86_E27CE310F608_.wvu.Rows" sId="1"/>
    <undo index="1" exp="area" ref3D="1" dr="$A$644:$XFD$644" dn="Z_161695C3_1CE5_4E5C_AD86_E27CE310F608_.wvu.Rows" sId="1"/>
    <undo index="14" exp="area" ref3D="1" dr="$A$838:$XFD$838" dn="Z_10610988_B7D0_46D7_B8FD_DA5F72A4893C_.wvu.Rows" sId="1"/>
    <undo index="8" exp="area" ref3D="1" dr="$A$648:$XFD$648" dn="Z_10610988_B7D0_46D7_B8FD_DA5F72A4893C_.wvu.Rows" sId="1"/>
    <undo index="6" exp="area" ref3D="1" dr="$A$644:$XFD$64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5" sId="1" ref="A211:XFD211" action="deleteRow">
    <undo index="0" exp="area" ref3D="1" dr="$A$446:$XFD$451" dn="Z_E804F883_CA9D_4450_B2B1_A56C9C315ECD_.wvu.Rows" sId="1"/>
    <undo index="8" exp="area" ref3D="1" dr="$A$837:$XFD$837" dn="Z_161695C3_1CE5_4E5C_AD86_E27CE310F608_.wvu.Rows" sId="1"/>
    <undo index="2" exp="area" ref3D="1" dr="$A$647:$XFD$647" dn="Z_161695C3_1CE5_4E5C_AD86_E27CE310F608_.wvu.Rows" sId="1"/>
    <undo index="1" exp="area" ref3D="1" dr="$A$643:$XFD$643" dn="Z_161695C3_1CE5_4E5C_AD86_E27CE310F608_.wvu.Rows" sId="1"/>
    <undo index="14" exp="area" ref3D="1" dr="$A$837:$XFD$837" dn="Z_10610988_B7D0_46D7_B8FD_DA5F72A4893C_.wvu.Rows" sId="1"/>
    <undo index="8" exp="area" ref3D="1" dr="$A$647:$XFD$647" dn="Z_10610988_B7D0_46D7_B8FD_DA5F72A4893C_.wvu.Rows" sId="1"/>
    <undo index="6" exp="area" ref3D="1" dr="$A$643:$XFD$64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6" sId="1" ref="A211:XFD211" action="deleteRow">
    <undo index="0" exp="area" ref3D="1" dr="$A$445:$XFD$450" dn="Z_E804F883_CA9D_4450_B2B1_A56C9C315ECD_.wvu.Rows" sId="1"/>
    <undo index="8" exp="area" ref3D="1" dr="$A$836:$XFD$836" dn="Z_161695C3_1CE5_4E5C_AD86_E27CE310F608_.wvu.Rows" sId="1"/>
    <undo index="2" exp="area" ref3D="1" dr="$A$646:$XFD$646" dn="Z_161695C3_1CE5_4E5C_AD86_E27CE310F608_.wvu.Rows" sId="1"/>
    <undo index="1" exp="area" ref3D="1" dr="$A$642:$XFD$642" dn="Z_161695C3_1CE5_4E5C_AD86_E27CE310F608_.wvu.Rows" sId="1"/>
    <undo index="14" exp="area" ref3D="1" dr="$A$836:$XFD$836" dn="Z_10610988_B7D0_46D7_B8FD_DA5F72A4893C_.wvu.Rows" sId="1"/>
    <undo index="8" exp="area" ref3D="1" dr="$A$646:$XFD$646" dn="Z_10610988_B7D0_46D7_B8FD_DA5F72A4893C_.wvu.Rows" sId="1"/>
    <undo index="6" exp="area" ref3D="1" dr="$A$642:$XFD$64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7" sId="1" ref="A211:XFD211" action="deleteRow">
    <undo index="0" exp="area" ref3D="1" dr="$A$444:$XFD$449" dn="Z_E804F883_CA9D_4450_B2B1_A56C9C315ECD_.wvu.Rows" sId="1"/>
    <undo index="8" exp="area" ref3D="1" dr="$A$835:$XFD$835" dn="Z_161695C3_1CE5_4E5C_AD86_E27CE310F608_.wvu.Rows" sId="1"/>
    <undo index="2" exp="area" ref3D="1" dr="$A$645:$XFD$645" dn="Z_161695C3_1CE5_4E5C_AD86_E27CE310F608_.wvu.Rows" sId="1"/>
    <undo index="1" exp="area" ref3D="1" dr="$A$641:$XFD$641" dn="Z_161695C3_1CE5_4E5C_AD86_E27CE310F608_.wvu.Rows" sId="1"/>
    <undo index="14" exp="area" ref3D="1" dr="$A$835:$XFD$835" dn="Z_10610988_B7D0_46D7_B8FD_DA5F72A4893C_.wvu.Rows" sId="1"/>
    <undo index="8" exp="area" ref3D="1" dr="$A$645:$XFD$645" dn="Z_10610988_B7D0_46D7_B8FD_DA5F72A4893C_.wvu.Rows" sId="1"/>
    <undo index="6" exp="area" ref3D="1" dr="$A$641:$XFD$64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8" sId="1" ref="A211:XFD211" action="deleteRow">
    <undo index="0" exp="area" ref3D="1" dr="$A$443:$XFD$448" dn="Z_E804F883_CA9D_4450_B2B1_A56C9C315ECD_.wvu.Rows" sId="1"/>
    <undo index="8" exp="area" ref3D="1" dr="$A$834:$XFD$834" dn="Z_161695C3_1CE5_4E5C_AD86_E27CE310F608_.wvu.Rows" sId="1"/>
    <undo index="2" exp="area" ref3D="1" dr="$A$644:$XFD$644" dn="Z_161695C3_1CE5_4E5C_AD86_E27CE310F608_.wvu.Rows" sId="1"/>
    <undo index="1" exp="area" ref3D="1" dr="$A$640:$XFD$640" dn="Z_161695C3_1CE5_4E5C_AD86_E27CE310F608_.wvu.Rows" sId="1"/>
    <undo index="14" exp="area" ref3D="1" dr="$A$834:$XFD$834" dn="Z_10610988_B7D0_46D7_B8FD_DA5F72A4893C_.wvu.Rows" sId="1"/>
    <undo index="8" exp="area" ref3D="1" dr="$A$644:$XFD$644" dn="Z_10610988_B7D0_46D7_B8FD_DA5F72A4893C_.wvu.Rows" sId="1"/>
    <undo index="6" exp="area" ref3D="1" dr="$A$640:$XFD$64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79" sId="1" ref="A211:XFD211" action="deleteRow">
    <undo index="0" exp="area" ref3D="1" dr="$A$442:$XFD$447" dn="Z_E804F883_CA9D_4450_B2B1_A56C9C315ECD_.wvu.Rows" sId="1"/>
    <undo index="8" exp="area" ref3D="1" dr="$A$833:$XFD$833" dn="Z_161695C3_1CE5_4E5C_AD86_E27CE310F608_.wvu.Rows" sId="1"/>
    <undo index="2" exp="area" ref3D="1" dr="$A$643:$XFD$643" dn="Z_161695C3_1CE5_4E5C_AD86_E27CE310F608_.wvu.Rows" sId="1"/>
    <undo index="1" exp="area" ref3D="1" dr="$A$639:$XFD$639" dn="Z_161695C3_1CE5_4E5C_AD86_E27CE310F608_.wvu.Rows" sId="1"/>
    <undo index="14" exp="area" ref3D="1" dr="$A$833:$XFD$833" dn="Z_10610988_B7D0_46D7_B8FD_DA5F72A4893C_.wvu.Rows" sId="1"/>
    <undo index="8" exp="area" ref3D="1" dr="$A$643:$XFD$643" dn="Z_10610988_B7D0_46D7_B8FD_DA5F72A4893C_.wvu.Rows" sId="1"/>
    <undo index="6" exp="area" ref3D="1" dr="$A$639:$XFD$63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0" sId="1" ref="A211:XFD211" action="deleteRow">
    <undo index="0" exp="area" ref3D="1" dr="$A$441:$XFD$446" dn="Z_E804F883_CA9D_4450_B2B1_A56C9C315ECD_.wvu.Rows" sId="1"/>
    <undo index="8" exp="area" ref3D="1" dr="$A$832:$XFD$832" dn="Z_161695C3_1CE5_4E5C_AD86_E27CE310F608_.wvu.Rows" sId="1"/>
    <undo index="2" exp="area" ref3D="1" dr="$A$642:$XFD$642" dn="Z_161695C3_1CE5_4E5C_AD86_E27CE310F608_.wvu.Rows" sId="1"/>
    <undo index="1" exp="area" ref3D="1" dr="$A$638:$XFD$638" dn="Z_161695C3_1CE5_4E5C_AD86_E27CE310F608_.wvu.Rows" sId="1"/>
    <undo index="14" exp="area" ref3D="1" dr="$A$832:$XFD$832" dn="Z_10610988_B7D0_46D7_B8FD_DA5F72A4893C_.wvu.Rows" sId="1"/>
    <undo index="8" exp="area" ref3D="1" dr="$A$642:$XFD$642" dn="Z_10610988_B7D0_46D7_B8FD_DA5F72A4893C_.wvu.Rows" sId="1"/>
    <undo index="6" exp="area" ref3D="1" dr="$A$638:$XFD$63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1" sId="1" ref="A211:XFD211" action="deleteRow">
    <undo index="0" exp="area" ref3D="1" dr="$A$440:$XFD$445" dn="Z_E804F883_CA9D_4450_B2B1_A56C9C315ECD_.wvu.Rows" sId="1"/>
    <undo index="8" exp="area" ref3D="1" dr="$A$831:$XFD$831" dn="Z_161695C3_1CE5_4E5C_AD86_E27CE310F608_.wvu.Rows" sId="1"/>
    <undo index="2" exp="area" ref3D="1" dr="$A$641:$XFD$641" dn="Z_161695C3_1CE5_4E5C_AD86_E27CE310F608_.wvu.Rows" sId="1"/>
    <undo index="1" exp="area" ref3D="1" dr="$A$637:$XFD$637" dn="Z_161695C3_1CE5_4E5C_AD86_E27CE310F608_.wvu.Rows" sId="1"/>
    <undo index="14" exp="area" ref3D="1" dr="$A$831:$XFD$831" dn="Z_10610988_B7D0_46D7_B8FD_DA5F72A4893C_.wvu.Rows" sId="1"/>
    <undo index="8" exp="area" ref3D="1" dr="$A$641:$XFD$641" dn="Z_10610988_B7D0_46D7_B8FD_DA5F72A4893C_.wvu.Rows" sId="1"/>
    <undo index="6" exp="area" ref3D="1" dr="$A$637:$XFD$63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2" sId="1" ref="A211:XFD211" action="deleteRow">
    <undo index="0" exp="area" ref3D="1" dr="$A$439:$XFD$444" dn="Z_E804F883_CA9D_4450_B2B1_A56C9C315ECD_.wvu.Rows" sId="1"/>
    <undo index="8" exp="area" ref3D="1" dr="$A$830:$XFD$830" dn="Z_161695C3_1CE5_4E5C_AD86_E27CE310F608_.wvu.Rows" sId="1"/>
    <undo index="2" exp="area" ref3D="1" dr="$A$640:$XFD$640" dn="Z_161695C3_1CE5_4E5C_AD86_E27CE310F608_.wvu.Rows" sId="1"/>
    <undo index="1" exp="area" ref3D="1" dr="$A$636:$XFD$636" dn="Z_161695C3_1CE5_4E5C_AD86_E27CE310F608_.wvu.Rows" sId="1"/>
    <undo index="14" exp="area" ref3D="1" dr="$A$830:$XFD$830" dn="Z_10610988_B7D0_46D7_B8FD_DA5F72A4893C_.wvu.Rows" sId="1"/>
    <undo index="8" exp="area" ref3D="1" dr="$A$640:$XFD$640" dn="Z_10610988_B7D0_46D7_B8FD_DA5F72A4893C_.wvu.Rows" sId="1"/>
    <undo index="6" exp="area" ref3D="1" dr="$A$636:$XFD$63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3" sId="1" ref="A211:XFD211" action="deleteRow">
    <undo index="0" exp="area" ref3D="1" dr="$A$438:$XFD$443" dn="Z_E804F883_CA9D_4450_B2B1_A56C9C315ECD_.wvu.Rows" sId="1"/>
    <undo index="8" exp="area" ref3D="1" dr="$A$829:$XFD$829" dn="Z_161695C3_1CE5_4E5C_AD86_E27CE310F608_.wvu.Rows" sId="1"/>
    <undo index="2" exp="area" ref3D="1" dr="$A$639:$XFD$639" dn="Z_161695C3_1CE5_4E5C_AD86_E27CE310F608_.wvu.Rows" sId="1"/>
    <undo index="1" exp="area" ref3D="1" dr="$A$635:$XFD$635" dn="Z_161695C3_1CE5_4E5C_AD86_E27CE310F608_.wvu.Rows" sId="1"/>
    <undo index="14" exp="area" ref3D="1" dr="$A$829:$XFD$829" dn="Z_10610988_B7D0_46D7_B8FD_DA5F72A4893C_.wvu.Rows" sId="1"/>
    <undo index="8" exp="area" ref3D="1" dr="$A$639:$XFD$639" dn="Z_10610988_B7D0_46D7_B8FD_DA5F72A4893C_.wvu.Rows" sId="1"/>
    <undo index="6" exp="area" ref3D="1" dr="$A$635:$XFD$63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4" sId="1" ref="A211:XFD211" action="deleteRow">
    <undo index="0" exp="area" ref3D="1" dr="$A$437:$XFD$442" dn="Z_E804F883_CA9D_4450_B2B1_A56C9C315ECD_.wvu.Rows" sId="1"/>
    <undo index="8" exp="area" ref3D="1" dr="$A$828:$XFD$828" dn="Z_161695C3_1CE5_4E5C_AD86_E27CE310F608_.wvu.Rows" sId="1"/>
    <undo index="2" exp="area" ref3D="1" dr="$A$638:$XFD$638" dn="Z_161695C3_1CE5_4E5C_AD86_E27CE310F608_.wvu.Rows" sId="1"/>
    <undo index="1" exp="area" ref3D="1" dr="$A$634:$XFD$634" dn="Z_161695C3_1CE5_4E5C_AD86_E27CE310F608_.wvu.Rows" sId="1"/>
    <undo index="14" exp="area" ref3D="1" dr="$A$828:$XFD$828" dn="Z_10610988_B7D0_46D7_B8FD_DA5F72A4893C_.wvu.Rows" sId="1"/>
    <undo index="8" exp="area" ref3D="1" dr="$A$638:$XFD$638" dn="Z_10610988_B7D0_46D7_B8FD_DA5F72A4893C_.wvu.Rows" sId="1"/>
    <undo index="6" exp="area" ref3D="1" dr="$A$634:$XFD$63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5" sId="1" ref="A211:XFD211" action="deleteRow">
    <undo index="0" exp="area" ref3D="1" dr="$A$436:$XFD$441" dn="Z_E804F883_CA9D_4450_B2B1_A56C9C315ECD_.wvu.Rows" sId="1"/>
    <undo index="8" exp="area" ref3D="1" dr="$A$827:$XFD$827" dn="Z_161695C3_1CE5_4E5C_AD86_E27CE310F608_.wvu.Rows" sId="1"/>
    <undo index="2" exp="area" ref3D="1" dr="$A$637:$XFD$637" dn="Z_161695C3_1CE5_4E5C_AD86_E27CE310F608_.wvu.Rows" sId="1"/>
    <undo index="1" exp="area" ref3D="1" dr="$A$633:$XFD$633" dn="Z_161695C3_1CE5_4E5C_AD86_E27CE310F608_.wvu.Rows" sId="1"/>
    <undo index="14" exp="area" ref3D="1" dr="$A$827:$XFD$827" dn="Z_10610988_B7D0_46D7_B8FD_DA5F72A4893C_.wvu.Rows" sId="1"/>
    <undo index="8" exp="area" ref3D="1" dr="$A$637:$XFD$637" dn="Z_10610988_B7D0_46D7_B8FD_DA5F72A4893C_.wvu.Rows" sId="1"/>
    <undo index="6" exp="area" ref3D="1" dr="$A$633:$XFD$63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6" sId="1" ref="A211:XFD211" action="deleteRow">
    <undo index="0" exp="area" ref3D="1" dr="$A$435:$XFD$440" dn="Z_E804F883_CA9D_4450_B2B1_A56C9C315ECD_.wvu.Rows" sId="1"/>
    <undo index="8" exp="area" ref3D="1" dr="$A$826:$XFD$826" dn="Z_161695C3_1CE5_4E5C_AD86_E27CE310F608_.wvu.Rows" sId="1"/>
    <undo index="2" exp="area" ref3D="1" dr="$A$636:$XFD$636" dn="Z_161695C3_1CE5_4E5C_AD86_E27CE310F608_.wvu.Rows" sId="1"/>
    <undo index="1" exp="area" ref3D="1" dr="$A$632:$XFD$632" dn="Z_161695C3_1CE5_4E5C_AD86_E27CE310F608_.wvu.Rows" sId="1"/>
    <undo index="14" exp="area" ref3D="1" dr="$A$826:$XFD$826" dn="Z_10610988_B7D0_46D7_B8FD_DA5F72A4893C_.wvu.Rows" sId="1"/>
    <undo index="8" exp="area" ref3D="1" dr="$A$636:$XFD$636" dn="Z_10610988_B7D0_46D7_B8FD_DA5F72A4893C_.wvu.Rows" sId="1"/>
    <undo index="6" exp="area" ref3D="1" dr="$A$632:$XFD$63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7" sId="1" ref="A211:XFD211" action="deleteRow">
    <undo index="0" exp="area" ref3D="1" dr="$A$434:$XFD$439" dn="Z_E804F883_CA9D_4450_B2B1_A56C9C315ECD_.wvu.Rows" sId="1"/>
    <undo index="8" exp="area" ref3D="1" dr="$A$825:$XFD$825" dn="Z_161695C3_1CE5_4E5C_AD86_E27CE310F608_.wvu.Rows" sId="1"/>
    <undo index="2" exp="area" ref3D="1" dr="$A$635:$XFD$635" dn="Z_161695C3_1CE5_4E5C_AD86_E27CE310F608_.wvu.Rows" sId="1"/>
    <undo index="1" exp="area" ref3D="1" dr="$A$631:$XFD$631" dn="Z_161695C3_1CE5_4E5C_AD86_E27CE310F608_.wvu.Rows" sId="1"/>
    <undo index="14" exp="area" ref3D="1" dr="$A$825:$XFD$825" dn="Z_10610988_B7D0_46D7_B8FD_DA5F72A4893C_.wvu.Rows" sId="1"/>
    <undo index="8" exp="area" ref3D="1" dr="$A$635:$XFD$635" dn="Z_10610988_B7D0_46D7_B8FD_DA5F72A4893C_.wvu.Rows" sId="1"/>
    <undo index="6" exp="area" ref3D="1" dr="$A$631:$XFD$63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8" sId="1" ref="A211:XFD211" action="deleteRow">
    <undo index="0" exp="area" ref3D="1" dr="$A$433:$XFD$438" dn="Z_E804F883_CA9D_4450_B2B1_A56C9C315ECD_.wvu.Rows" sId="1"/>
    <undo index="8" exp="area" ref3D="1" dr="$A$824:$XFD$824" dn="Z_161695C3_1CE5_4E5C_AD86_E27CE310F608_.wvu.Rows" sId="1"/>
    <undo index="2" exp="area" ref3D="1" dr="$A$634:$XFD$634" dn="Z_161695C3_1CE5_4E5C_AD86_E27CE310F608_.wvu.Rows" sId="1"/>
    <undo index="1" exp="area" ref3D="1" dr="$A$630:$XFD$630" dn="Z_161695C3_1CE5_4E5C_AD86_E27CE310F608_.wvu.Rows" sId="1"/>
    <undo index="14" exp="area" ref3D="1" dr="$A$824:$XFD$824" dn="Z_10610988_B7D0_46D7_B8FD_DA5F72A4893C_.wvu.Rows" sId="1"/>
    <undo index="8" exp="area" ref3D="1" dr="$A$634:$XFD$634" dn="Z_10610988_B7D0_46D7_B8FD_DA5F72A4893C_.wvu.Rows" sId="1"/>
    <undo index="6" exp="area" ref3D="1" dr="$A$630:$XFD$63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89" sId="1" ref="A211:XFD211" action="deleteRow">
    <undo index="0" exp="area" ref3D="1" dr="$A$432:$XFD$437" dn="Z_E804F883_CA9D_4450_B2B1_A56C9C315ECD_.wvu.Rows" sId="1"/>
    <undo index="8" exp="area" ref3D="1" dr="$A$823:$XFD$823" dn="Z_161695C3_1CE5_4E5C_AD86_E27CE310F608_.wvu.Rows" sId="1"/>
    <undo index="2" exp="area" ref3D="1" dr="$A$633:$XFD$633" dn="Z_161695C3_1CE5_4E5C_AD86_E27CE310F608_.wvu.Rows" sId="1"/>
    <undo index="1" exp="area" ref3D="1" dr="$A$629:$XFD$629" dn="Z_161695C3_1CE5_4E5C_AD86_E27CE310F608_.wvu.Rows" sId="1"/>
    <undo index="14" exp="area" ref3D="1" dr="$A$823:$XFD$823" dn="Z_10610988_B7D0_46D7_B8FD_DA5F72A4893C_.wvu.Rows" sId="1"/>
    <undo index="8" exp="area" ref3D="1" dr="$A$633:$XFD$633" dn="Z_10610988_B7D0_46D7_B8FD_DA5F72A4893C_.wvu.Rows" sId="1"/>
    <undo index="6" exp="area" ref3D="1" dr="$A$629:$XFD$62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0" sId="1" ref="A211:XFD211" action="deleteRow">
    <undo index="0" exp="area" ref3D="1" dr="$A$431:$XFD$436" dn="Z_E804F883_CA9D_4450_B2B1_A56C9C315ECD_.wvu.Rows" sId="1"/>
    <undo index="8" exp="area" ref3D="1" dr="$A$822:$XFD$822" dn="Z_161695C3_1CE5_4E5C_AD86_E27CE310F608_.wvu.Rows" sId="1"/>
    <undo index="2" exp="area" ref3D="1" dr="$A$632:$XFD$632" dn="Z_161695C3_1CE5_4E5C_AD86_E27CE310F608_.wvu.Rows" sId="1"/>
    <undo index="1" exp="area" ref3D="1" dr="$A$628:$XFD$628" dn="Z_161695C3_1CE5_4E5C_AD86_E27CE310F608_.wvu.Rows" sId="1"/>
    <undo index="14" exp="area" ref3D="1" dr="$A$822:$XFD$822" dn="Z_10610988_B7D0_46D7_B8FD_DA5F72A4893C_.wvu.Rows" sId="1"/>
    <undo index="8" exp="area" ref3D="1" dr="$A$632:$XFD$632" dn="Z_10610988_B7D0_46D7_B8FD_DA5F72A4893C_.wvu.Rows" sId="1"/>
    <undo index="6" exp="area" ref3D="1" dr="$A$628:$XFD$62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1" sId="1" ref="A211:XFD211" action="deleteRow">
    <undo index="0" exp="area" ref3D="1" dr="$A$430:$XFD$435" dn="Z_E804F883_CA9D_4450_B2B1_A56C9C315ECD_.wvu.Rows" sId="1"/>
    <undo index="8" exp="area" ref3D="1" dr="$A$821:$XFD$821" dn="Z_161695C3_1CE5_4E5C_AD86_E27CE310F608_.wvu.Rows" sId="1"/>
    <undo index="2" exp="area" ref3D="1" dr="$A$631:$XFD$631" dn="Z_161695C3_1CE5_4E5C_AD86_E27CE310F608_.wvu.Rows" sId="1"/>
    <undo index="1" exp="area" ref3D="1" dr="$A$627:$XFD$627" dn="Z_161695C3_1CE5_4E5C_AD86_E27CE310F608_.wvu.Rows" sId="1"/>
    <undo index="14" exp="area" ref3D="1" dr="$A$821:$XFD$821" dn="Z_10610988_B7D0_46D7_B8FD_DA5F72A4893C_.wvu.Rows" sId="1"/>
    <undo index="8" exp="area" ref3D="1" dr="$A$631:$XFD$631" dn="Z_10610988_B7D0_46D7_B8FD_DA5F72A4893C_.wvu.Rows" sId="1"/>
    <undo index="6" exp="area" ref3D="1" dr="$A$627:$XFD$62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2" sId="1" ref="A211:XFD211" action="deleteRow">
    <undo index="0" exp="area" ref3D="1" dr="$A$429:$XFD$434" dn="Z_E804F883_CA9D_4450_B2B1_A56C9C315ECD_.wvu.Rows" sId="1"/>
    <undo index="8" exp="area" ref3D="1" dr="$A$820:$XFD$820" dn="Z_161695C3_1CE5_4E5C_AD86_E27CE310F608_.wvu.Rows" sId="1"/>
    <undo index="2" exp="area" ref3D="1" dr="$A$630:$XFD$630" dn="Z_161695C3_1CE5_4E5C_AD86_E27CE310F608_.wvu.Rows" sId="1"/>
    <undo index="1" exp="area" ref3D="1" dr="$A$626:$XFD$626" dn="Z_161695C3_1CE5_4E5C_AD86_E27CE310F608_.wvu.Rows" sId="1"/>
    <undo index="14" exp="area" ref3D="1" dr="$A$820:$XFD$820" dn="Z_10610988_B7D0_46D7_B8FD_DA5F72A4893C_.wvu.Rows" sId="1"/>
    <undo index="8" exp="area" ref3D="1" dr="$A$630:$XFD$630" dn="Z_10610988_B7D0_46D7_B8FD_DA5F72A4893C_.wvu.Rows" sId="1"/>
    <undo index="6" exp="area" ref3D="1" dr="$A$626:$XFD$62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3" sId="1" ref="A211:XFD211" action="deleteRow">
    <undo index="0" exp="area" ref3D="1" dr="$A$428:$XFD$433" dn="Z_E804F883_CA9D_4450_B2B1_A56C9C315ECD_.wvu.Rows" sId="1"/>
    <undo index="8" exp="area" ref3D="1" dr="$A$819:$XFD$819" dn="Z_161695C3_1CE5_4E5C_AD86_E27CE310F608_.wvu.Rows" sId="1"/>
    <undo index="2" exp="area" ref3D="1" dr="$A$629:$XFD$629" dn="Z_161695C3_1CE5_4E5C_AD86_E27CE310F608_.wvu.Rows" sId="1"/>
    <undo index="1" exp="area" ref3D="1" dr="$A$625:$XFD$625" dn="Z_161695C3_1CE5_4E5C_AD86_E27CE310F608_.wvu.Rows" sId="1"/>
    <undo index="14" exp="area" ref3D="1" dr="$A$819:$XFD$819" dn="Z_10610988_B7D0_46D7_B8FD_DA5F72A4893C_.wvu.Rows" sId="1"/>
    <undo index="8" exp="area" ref3D="1" dr="$A$629:$XFD$629" dn="Z_10610988_B7D0_46D7_B8FD_DA5F72A4893C_.wvu.Rows" sId="1"/>
    <undo index="6" exp="area" ref3D="1" dr="$A$625:$XFD$62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4" sId="1" ref="A211:XFD211" action="deleteRow">
    <undo index="0" exp="area" ref3D="1" dr="$A$427:$XFD$432" dn="Z_E804F883_CA9D_4450_B2B1_A56C9C315ECD_.wvu.Rows" sId="1"/>
    <undo index="8" exp="area" ref3D="1" dr="$A$818:$XFD$818" dn="Z_161695C3_1CE5_4E5C_AD86_E27CE310F608_.wvu.Rows" sId="1"/>
    <undo index="2" exp="area" ref3D="1" dr="$A$628:$XFD$628" dn="Z_161695C3_1CE5_4E5C_AD86_E27CE310F608_.wvu.Rows" sId="1"/>
    <undo index="1" exp="area" ref3D="1" dr="$A$624:$XFD$624" dn="Z_161695C3_1CE5_4E5C_AD86_E27CE310F608_.wvu.Rows" sId="1"/>
    <undo index="14" exp="area" ref3D="1" dr="$A$818:$XFD$818" dn="Z_10610988_B7D0_46D7_B8FD_DA5F72A4893C_.wvu.Rows" sId="1"/>
    <undo index="8" exp="area" ref3D="1" dr="$A$628:$XFD$628" dn="Z_10610988_B7D0_46D7_B8FD_DA5F72A4893C_.wvu.Rows" sId="1"/>
    <undo index="6" exp="area" ref3D="1" dr="$A$624:$XFD$62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5" sId="1" ref="A211:XFD211" action="deleteRow">
    <undo index="0" exp="area" ref3D="1" dr="$A$426:$XFD$431" dn="Z_E804F883_CA9D_4450_B2B1_A56C9C315ECD_.wvu.Rows" sId="1"/>
    <undo index="8" exp="area" ref3D="1" dr="$A$817:$XFD$817" dn="Z_161695C3_1CE5_4E5C_AD86_E27CE310F608_.wvu.Rows" sId="1"/>
    <undo index="2" exp="area" ref3D="1" dr="$A$627:$XFD$627" dn="Z_161695C3_1CE5_4E5C_AD86_E27CE310F608_.wvu.Rows" sId="1"/>
    <undo index="1" exp="area" ref3D="1" dr="$A$623:$XFD$623" dn="Z_161695C3_1CE5_4E5C_AD86_E27CE310F608_.wvu.Rows" sId="1"/>
    <undo index="14" exp="area" ref3D="1" dr="$A$817:$XFD$817" dn="Z_10610988_B7D0_46D7_B8FD_DA5F72A4893C_.wvu.Rows" sId="1"/>
    <undo index="8" exp="area" ref3D="1" dr="$A$627:$XFD$627" dn="Z_10610988_B7D0_46D7_B8FD_DA5F72A4893C_.wvu.Rows" sId="1"/>
    <undo index="6" exp="area" ref3D="1" dr="$A$623:$XFD$62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6" sId="1" ref="A211:XFD211" action="deleteRow">
    <undo index="0" exp="area" ref3D="1" dr="$A$425:$XFD$430" dn="Z_E804F883_CA9D_4450_B2B1_A56C9C315ECD_.wvu.Rows" sId="1"/>
    <undo index="8" exp="area" ref3D="1" dr="$A$816:$XFD$816" dn="Z_161695C3_1CE5_4E5C_AD86_E27CE310F608_.wvu.Rows" sId="1"/>
    <undo index="2" exp="area" ref3D="1" dr="$A$626:$XFD$626" dn="Z_161695C3_1CE5_4E5C_AD86_E27CE310F608_.wvu.Rows" sId="1"/>
    <undo index="1" exp="area" ref3D="1" dr="$A$622:$XFD$622" dn="Z_161695C3_1CE5_4E5C_AD86_E27CE310F608_.wvu.Rows" sId="1"/>
    <undo index="14" exp="area" ref3D="1" dr="$A$816:$XFD$816" dn="Z_10610988_B7D0_46D7_B8FD_DA5F72A4893C_.wvu.Rows" sId="1"/>
    <undo index="8" exp="area" ref3D="1" dr="$A$626:$XFD$626" dn="Z_10610988_B7D0_46D7_B8FD_DA5F72A4893C_.wvu.Rows" sId="1"/>
    <undo index="6" exp="area" ref3D="1" dr="$A$622:$XFD$62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7" sId="1" ref="A211:XFD211" action="deleteRow">
    <undo index="0" exp="area" ref3D="1" dr="$A$424:$XFD$429" dn="Z_E804F883_CA9D_4450_B2B1_A56C9C315ECD_.wvu.Rows" sId="1"/>
    <undo index="8" exp="area" ref3D="1" dr="$A$815:$XFD$815" dn="Z_161695C3_1CE5_4E5C_AD86_E27CE310F608_.wvu.Rows" sId="1"/>
    <undo index="2" exp="area" ref3D="1" dr="$A$625:$XFD$625" dn="Z_161695C3_1CE5_4E5C_AD86_E27CE310F608_.wvu.Rows" sId="1"/>
    <undo index="1" exp="area" ref3D="1" dr="$A$621:$XFD$621" dn="Z_161695C3_1CE5_4E5C_AD86_E27CE310F608_.wvu.Rows" sId="1"/>
    <undo index="14" exp="area" ref3D="1" dr="$A$815:$XFD$815" dn="Z_10610988_B7D0_46D7_B8FD_DA5F72A4893C_.wvu.Rows" sId="1"/>
    <undo index="8" exp="area" ref3D="1" dr="$A$625:$XFD$625" dn="Z_10610988_B7D0_46D7_B8FD_DA5F72A4893C_.wvu.Rows" sId="1"/>
    <undo index="6" exp="area" ref3D="1" dr="$A$621:$XFD$62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8" sId="1" ref="A211:XFD211" action="deleteRow">
    <undo index="0" exp="area" ref3D="1" dr="$A$423:$XFD$428" dn="Z_E804F883_CA9D_4450_B2B1_A56C9C315ECD_.wvu.Rows" sId="1"/>
    <undo index="8" exp="area" ref3D="1" dr="$A$814:$XFD$814" dn="Z_161695C3_1CE5_4E5C_AD86_E27CE310F608_.wvu.Rows" sId="1"/>
    <undo index="2" exp="area" ref3D="1" dr="$A$624:$XFD$624" dn="Z_161695C3_1CE5_4E5C_AD86_E27CE310F608_.wvu.Rows" sId="1"/>
    <undo index="1" exp="area" ref3D="1" dr="$A$620:$XFD$620" dn="Z_161695C3_1CE5_4E5C_AD86_E27CE310F608_.wvu.Rows" sId="1"/>
    <undo index="14" exp="area" ref3D="1" dr="$A$814:$XFD$814" dn="Z_10610988_B7D0_46D7_B8FD_DA5F72A4893C_.wvu.Rows" sId="1"/>
    <undo index="8" exp="area" ref3D="1" dr="$A$624:$XFD$624" dn="Z_10610988_B7D0_46D7_B8FD_DA5F72A4893C_.wvu.Rows" sId="1"/>
    <undo index="6" exp="area" ref3D="1" dr="$A$620:$XFD$62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699" sId="1" ref="A211:XFD211" action="deleteRow">
    <undo index="0" exp="area" ref3D="1" dr="$A$422:$XFD$427" dn="Z_E804F883_CA9D_4450_B2B1_A56C9C315ECD_.wvu.Rows" sId="1"/>
    <undo index="8" exp="area" ref3D="1" dr="$A$813:$XFD$813" dn="Z_161695C3_1CE5_4E5C_AD86_E27CE310F608_.wvu.Rows" sId="1"/>
    <undo index="2" exp="area" ref3D="1" dr="$A$623:$XFD$623" dn="Z_161695C3_1CE5_4E5C_AD86_E27CE310F608_.wvu.Rows" sId="1"/>
    <undo index="1" exp="area" ref3D="1" dr="$A$619:$XFD$619" dn="Z_161695C3_1CE5_4E5C_AD86_E27CE310F608_.wvu.Rows" sId="1"/>
    <undo index="14" exp="area" ref3D="1" dr="$A$813:$XFD$813" dn="Z_10610988_B7D0_46D7_B8FD_DA5F72A4893C_.wvu.Rows" sId="1"/>
    <undo index="8" exp="area" ref3D="1" dr="$A$623:$XFD$623" dn="Z_10610988_B7D0_46D7_B8FD_DA5F72A4893C_.wvu.Rows" sId="1"/>
    <undo index="6" exp="area" ref3D="1" dr="$A$619:$XFD$61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0" sId="1" ref="A211:XFD211" action="deleteRow">
    <undo index="0" exp="area" ref3D="1" dr="$A$421:$XFD$426" dn="Z_E804F883_CA9D_4450_B2B1_A56C9C315ECD_.wvu.Rows" sId="1"/>
    <undo index="8" exp="area" ref3D="1" dr="$A$812:$XFD$812" dn="Z_161695C3_1CE5_4E5C_AD86_E27CE310F608_.wvu.Rows" sId="1"/>
    <undo index="2" exp="area" ref3D="1" dr="$A$622:$XFD$622" dn="Z_161695C3_1CE5_4E5C_AD86_E27CE310F608_.wvu.Rows" sId="1"/>
    <undo index="1" exp="area" ref3D="1" dr="$A$618:$XFD$618" dn="Z_161695C3_1CE5_4E5C_AD86_E27CE310F608_.wvu.Rows" sId="1"/>
    <undo index="14" exp="area" ref3D="1" dr="$A$812:$XFD$812" dn="Z_10610988_B7D0_46D7_B8FD_DA5F72A4893C_.wvu.Rows" sId="1"/>
    <undo index="8" exp="area" ref3D="1" dr="$A$622:$XFD$622" dn="Z_10610988_B7D0_46D7_B8FD_DA5F72A4893C_.wvu.Rows" sId="1"/>
    <undo index="6" exp="area" ref3D="1" dr="$A$618:$XFD$61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1" sId="1" ref="A211:XFD211" action="deleteRow">
    <undo index="0" exp="area" ref3D="1" dr="$A$420:$XFD$425" dn="Z_E804F883_CA9D_4450_B2B1_A56C9C315ECD_.wvu.Rows" sId="1"/>
    <undo index="8" exp="area" ref3D="1" dr="$A$811:$XFD$811" dn="Z_161695C3_1CE5_4E5C_AD86_E27CE310F608_.wvu.Rows" sId="1"/>
    <undo index="2" exp="area" ref3D="1" dr="$A$621:$XFD$621" dn="Z_161695C3_1CE5_4E5C_AD86_E27CE310F608_.wvu.Rows" sId="1"/>
    <undo index="1" exp="area" ref3D="1" dr="$A$617:$XFD$617" dn="Z_161695C3_1CE5_4E5C_AD86_E27CE310F608_.wvu.Rows" sId="1"/>
    <undo index="14" exp="area" ref3D="1" dr="$A$811:$XFD$811" dn="Z_10610988_B7D0_46D7_B8FD_DA5F72A4893C_.wvu.Rows" sId="1"/>
    <undo index="8" exp="area" ref3D="1" dr="$A$621:$XFD$621" dn="Z_10610988_B7D0_46D7_B8FD_DA5F72A4893C_.wvu.Rows" sId="1"/>
    <undo index="6" exp="area" ref3D="1" dr="$A$617:$XFD$61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2" sId="1" ref="A211:XFD211" action="deleteRow">
    <undo index="0" exp="area" ref3D="1" dr="$A$419:$XFD$424" dn="Z_E804F883_CA9D_4450_B2B1_A56C9C315ECD_.wvu.Rows" sId="1"/>
    <undo index="8" exp="area" ref3D="1" dr="$A$810:$XFD$810" dn="Z_161695C3_1CE5_4E5C_AD86_E27CE310F608_.wvu.Rows" sId="1"/>
    <undo index="2" exp="area" ref3D="1" dr="$A$620:$XFD$620" dn="Z_161695C3_1CE5_4E5C_AD86_E27CE310F608_.wvu.Rows" sId="1"/>
    <undo index="1" exp="area" ref3D="1" dr="$A$616:$XFD$616" dn="Z_161695C3_1CE5_4E5C_AD86_E27CE310F608_.wvu.Rows" sId="1"/>
    <undo index="14" exp="area" ref3D="1" dr="$A$810:$XFD$810" dn="Z_10610988_B7D0_46D7_B8FD_DA5F72A4893C_.wvu.Rows" sId="1"/>
    <undo index="8" exp="area" ref3D="1" dr="$A$620:$XFD$620" dn="Z_10610988_B7D0_46D7_B8FD_DA5F72A4893C_.wvu.Rows" sId="1"/>
    <undo index="6" exp="area" ref3D="1" dr="$A$616:$XFD$616"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3" sId="1" ref="A211:XFD211" action="deleteRow">
    <undo index="0" exp="area" ref3D="1" dr="$A$418:$XFD$423" dn="Z_E804F883_CA9D_4450_B2B1_A56C9C315ECD_.wvu.Rows" sId="1"/>
    <undo index="8" exp="area" ref3D="1" dr="$A$809:$XFD$809" dn="Z_161695C3_1CE5_4E5C_AD86_E27CE310F608_.wvu.Rows" sId="1"/>
    <undo index="2" exp="area" ref3D="1" dr="$A$619:$XFD$619" dn="Z_161695C3_1CE5_4E5C_AD86_E27CE310F608_.wvu.Rows" sId="1"/>
    <undo index="1" exp="area" ref3D="1" dr="$A$615:$XFD$615" dn="Z_161695C3_1CE5_4E5C_AD86_E27CE310F608_.wvu.Rows" sId="1"/>
    <undo index="14" exp="area" ref3D="1" dr="$A$809:$XFD$809" dn="Z_10610988_B7D0_46D7_B8FD_DA5F72A4893C_.wvu.Rows" sId="1"/>
    <undo index="8" exp="area" ref3D="1" dr="$A$619:$XFD$619" dn="Z_10610988_B7D0_46D7_B8FD_DA5F72A4893C_.wvu.Rows" sId="1"/>
    <undo index="6" exp="area" ref3D="1" dr="$A$615:$XFD$615"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4" sId="1" ref="A211:XFD211" action="deleteRow">
    <undo index="0" exp="area" ref3D="1" dr="$A$417:$XFD$422" dn="Z_E804F883_CA9D_4450_B2B1_A56C9C315ECD_.wvu.Rows" sId="1"/>
    <undo index="8" exp="area" ref3D="1" dr="$A$808:$XFD$808" dn="Z_161695C3_1CE5_4E5C_AD86_E27CE310F608_.wvu.Rows" sId="1"/>
    <undo index="2" exp="area" ref3D="1" dr="$A$618:$XFD$618" dn="Z_161695C3_1CE5_4E5C_AD86_E27CE310F608_.wvu.Rows" sId="1"/>
    <undo index="1" exp="area" ref3D="1" dr="$A$614:$XFD$614" dn="Z_161695C3_1CE5_4E5C_AD86_E27CE310F608_.wvu.Rows" sId="1"/>
    <undo index="14" exp="area" ref3D="1" dr="$A$808:$XFD$808" dn="Z_10610988_B7D0_46D7_B8FD_DA5F72A4893C_.wvu.Rows" sId="1"/>
    <undo index="8" exp="area" ref3D="1" dr="$A$618:$XFD$618" dn="Z_10610988_B7D0_46D7_B8FD_DA5F72A4893C_.wvu.Rows" sId="1"/>
    <undo index="6" exp="area" ref3D="1" dr="$A$614:$XFD$614"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5" sId="1" ref="A211:XFD211" action="deleteRow">
    <undo index="0" exp="area" ref3D="1" dr="$A$416:$XFD$421" dn="Z_E804F883_CA9D_4450_B2B1_A56C9C315ECD_.wvu.Rows" sId="1"/>
    <undo index="8" exp="area" ref3D="1" dr="$A$807:$XFD$807" dn="Z_161695C3_1CE5_4E5C_AD86_E27CE310F608_.wvu.Rows" sId="1"/>
    <undo index="2" exp="area" ref3D="1" dr="$A$617:$XFD$617" dn="Z_161695C3_1CE5_4E5C_AD86_E27CE310F608_.wvu.Rows" sId="1"/>
    <undo index="1" exp="area" ref3D="1" dr="$A$613:$XFD$613" dn="Z_161695C3_1CE5_4E5C_AD86_E27CE310F608_.wvu.Rows" sId="1"/>
    <undo index="14" exp="area" ref3D="1" dr="$A$807:$XFD$807" dn="Z_10610988_B7D0_46D7_B8FD_DA5F72A4893C_.wvu.Rows" sId="1"/>
    <undo index="8" exp="area" ref3D="1" dr="$A$617:$XFD$617" dn="Z_10610988_B7D0_46D7_B8FD_DA5F72A4893C_.wvu.Rows" sId="1"/>
    <undo index="6" exp="area" ref3D="1" dr="$A$613:$XFD$613"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6" sId="1" ref="A211:XFD211" action="deleteRow">
    <undo index="0" exp="area" ref3D="1" dr="$A$415:$XFD$420" dn="Z_E804F883_CA9D_4450_B2B1_A56C9C315ECD_.wvu.Rows" sId="1"/>
    <undo index="8" exp="area" ref3D="1" dr="$A$806:$XFD$806" dn="Z_161695C3_1CE5_4E5C_AD86_E27CE310F608_.wvu.Rows" sId="1"/>
    <undo index="2" exp="area" ref3D="1" dr="$A$616:$XFD$616" dn="Z_161695C3_1CE5_4E5C_AD86_E27CE310F608_.wvu.Rows" sId="1"/>
    <undo index="1" exp="area" ref3D="1" dr="$A$612:$XFD$612" dn="Z_161695C3_1CE5_4E5C_AD86_E27CE310F608_.wvu.Rows" sId="1"/>
    <undo index="14" exp="area" ref3D="1" dr="$A$806:$XFD$806" dn="Z_10610988_B7D0_46D7_B8FD_DA5F72A4893C_.wvu.Rows" sId="1"/>
    <undo index="8" exp="area" ref3D="1" dr="$A$616:$XFD$616" dn="Z_10610988_B7D0_46D7_B8FD_DA5F72A4893C_.wvu.Rows" sId="1"/>
    <undo index="6" exp="area" ref3D="1" dr="$A$612:$XFD$612"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7" sId="1" ref="A211:XFD211" action="deleteRow">
    <undo index="0" exp="area" ref3D="1" dr="$A$414:$XFD$419" dn="Z_E804F883_CA9D_4450_B2B1_A56C9C315ECD_.wvu.Rows" sId="1"/>
    <undo index="8" exp="area" ref3D="1" dr="$A$805:$XFD$805" dn="Z_161695C3_1CE5_4E5C_AD86_E27CE310F608_.wvu.Rows" sId="1"/>
    <undo index="2" exp="area" ref3D="1" dr="$A$615:$XFD$615" dn="Z_161695C3_1CE5_4E5C_AD86_E27CE310F608_.wvu.Rows" sId="1"/>
    <undo index="1" exp="area" ref3D="1" dr="$A$611:$XFD$611" dn="Z_161695C3_1CE5_4E5C_AD86_E27CE310F608_.wvu.Rows" sId="1"/>
    <undo index="14" exp="area" ref3D="1" dr="$A$805:$XFD$805" dn="Z_10610988_B7D0_46D7_B8FD_DA5F72A4893C_.wvu.Rows" sId="1"/>
    <undo index="8" exp="area" ref3D="1" dr="$A$615:$XFD$615" dn="Z_10610988_B7D0_46D7_B8FD_DA5F72A4893C_.wvu.Rows" sId="1"/>
    <undo index="6" exp="area" ref3D="1" dr="$A$611:$XFD$611"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8" sId="1" ref="A211:XFD211" action="deleteRow">
    <undo index="0" exp="area" ref3D="1" dr="$A$413:$XFD$418" dn="Z_E804F883_CA9D_4450_B2B1_A56C9C315ECD_.wvu.Rows" sId="1"/>
    <undo index="8" exp="area" ref3D="1" dr="$A$804:$XFD$804" dn="Z_161695C3_1CE5_4E5C_AD86_E27CE310F608_.wvu.Rows" sId="1"/>
    <undo index="2" exp="area" ref3D="1" dr="$A$614:$XFD$614" dn="Z_161695C3_1CE5_4E5C_AD86_E27CE310F608_.wvu.Rows" sId="1"/>
    <undo index="1" exp="area" ref3D="1" dr="$A$610:$XFD$610" dn="Z_161695C3_1CE5_4E5C_AD86_E27CE310F608_.wvu.Rows" sId="1"/>
    <undo index="14" exp="area" ref3D="1" dr="$A$804:$XFD$804" dn="Z_10610988_B7D0_46D7_B8FD_DA5F72A4893C_.wvu.Rows" sId="1"/>
    <undo index="8" exp="area" ref3D="1" dr="$A$614:$XFD$614" dn="Z_10610988_B7D0_46D7_B8FD_DA5F72A4893C_.wvu.Rows" sId="1"/>
    <undo index="6" exp="area" ref3D="1" dr="$A$610:$XFD$610"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09" sId="1" ref="A211:XFD211" action="deleteRow">
    <undo index="0" exp="area" ref3D="1" dr="$A$412:$XFD$417" dn="Z_E804F883_CA9D_4450_B2B1_A56C9C315ECD_.wvu.Rows" sId="1"/>
    <undo index="8" exp="area" ref3D="1" dr="$A$803:$XFD$803" dn="Z_161695C3_1CE5_4E5C_AD86_E27CE310F608_.wvu.Rows" sId="1"/>
    <undo index="2" exp="area" ref3D="1" dr="$A$613:$XFD$613" dn="Z_161695C3_1CE5_4E5C_AD86_E27CE310F608_.wvu.Rows" sId="1"/>
    <undo index="1" exp="area" ref3D="1" dr="$A$609:$XFD$609" dn="Z_161695C3_1CE5_4E5C_AD86_E27CE310F608_.wvu.Rows" sId="1"/>
    <undo index="14" exp="area" ref3D="1" dr="$A$803:$XFD$803" dn="Z_10610988_B7D0_46D7_B8FD_DA5F72A4893C_.wvu.Rows" sId="1"/>
    <undo index="8" exp="area" ref3D="1" dr="$A$613:$XFD$613" dn="Z_10610988_B7D0_46D7_B8FD_DA5F72A4893C_.wvu.Rows" sId="1"/>
    <undo index="6" exp="area" ref3D="1" dr="$A$609:$XFD$609"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10" sId="1" ref="A211:XFD211" action="deleteRow">
    <undo index="0" exp="area" ref3D="1" dr="$A$411:$XFD$416" dn="Z_E804F883_CA9D_4450_B2B1_A56C9C315ECD_.wvu.Rows" sId="1"/>
    <undo index="8" exp="area" ref3D="1" dr="$A$802:$XFD$802" dn="Z_161695C3_1CE5_4E5C_AD86_E27CE310F608_.wvu.Rows" sId="1"/>
    <undo index="2" exp="area" ref3D="1" dr="$A$612:$XFD$612" dn="Z_161695C3_1CE5_4E5C_AD86_E27CE310F608_.wvu.Rows" sId="1"/>
    <undo index="1" exp="area" ref3D="1" dr="$A$608:$XFD$608" dn="Z_161695C3_1CE5_4E5C_AD86_E27CE310F608_.wvu.Rows" sId="1"/>
    <undo index="14" exp="area" ref3D="1" dr="$A$802:$XFD$802" dn="Z_10610988_B7D0_46D7_B8FD_DA5F72A4893C_.wvu.Rows" sId="1"/>
    <undo index="8" exp="area" ref3D="1" dr="$A$612:$XFD$612" dn="Z_10610988_B7D0_46D7_B8FD_DA5F72A4893C_.wvu.Rows" sId="1"/>
    <undo index="6" exp="area" ref3D="1" dr="$A$608:$XFD$608"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11" sId="1" ref="A211:XFD211" action="deleteRow">
    <undo index="0" exp="area" ref3D="1" dr="$A$410:$XFD$415" dn="Z_E804F883_CA9D_4450_B2B1_A56C9C315ECD_.wvu.Rows" sId="1"/>
    <undo index="8" exp="area" ref3D="1" dr="$A$801:$XFD$801" dn="Z_161695C3_1CE5_4E5C_AD86_E27CE310F608_.wvu.Rows" sId="1"/>
    <undo index="2" exp="area" ref3D="1" dr="$A$611:$XFD$611" dn="Z_161695C3_1CE5_4E5C_AD86_E27CE310F608_.wvu.Rows" sId="1"/>
    <undo index="1" exp="area" ref3D="1" dr="$A$607:$XFD$607" dn="Z_161695C3_1CE5_4E5C_AD86_E27CE310F608_.wvu.Rows" sId="1"/>
    <undo index="14" exp="area" ref3D="1" dr="$A$801:$XFD$801" dn="Z_10610988_B7D0_46D7_B8FD_DA5F72A4893C_.wvu.Rows" sId="1"/>
    <undo index="8" exp="area" ref3D="1" dr="$A$611:$XFD$611" dn="Z_10610988_B7D0_46D7_B8FD_DA5F72A4893C_.wvu.Rows" sId="1"/>
    <undo index="6" exp="area" ref3D="1" dr="$A$607:$XFD$607" dn="Z_10610988_B7D0_46D7_B8FD_DA5F72A4893C_.wvu.Rows" sId="1"/>
    <rfmt sheetId="1" xfDxf="1" sqref="A211:XFD211" start="0" length="0">
      <dxf>
        <font>
          <color rgb="FFFF0000"/>
        </font>
      </dxf>
    </rfmt>
    <rfmt sheetId="1" sqref="A211" start="0" length="0">
      <dxf>
        <font>
          <b/>
          <sz val="16"/>
          <color rgb="FFFF0000"/>
        </font>
        <alignment vertical="center" readingOrder="0"/>
      </dxf>
    </rfmt>
    <rfmt sheetId="1" sqref="C211" start="0" length="0">
      <dxf>
        <alignment horizontal="right" vertical="center" readingOrder="0"/>
      </dxf>
    </rfmt>
    <rfmt sheetId="1" sqref="D211" start="0" length="0">
      <dxf>
        <alignment horizontal="right" vertical="center" readingOrder="0"/>
      </dxf>
    </rfmt>
    <rfmt sheetId="1" sqref="E211" start="0" length="0">
      <dxf>
        <alignment horizontal="right" vertical="center" readingOrder="0"/>
      </dxf>
    </rfmt>
    <rfmt sheetId="1" sqref="F211" start="0" length="0">
      <dxf>
        <alignment horizontal="justify" vertical="top" readingOrder="0"/>
      </dxf>
    </rfmt>
    <rfmt sheetId="1" sqref="G211" start="0" length="0">
      <dxf>
        <font>
          <sz val="14"/>
          <color rgb="FFFF0000"/>
        </font>
      </dxf>
    </rfmt>
  </rrc>
  <rrc rId="3712" sId="1" ref="A713:XFD740" action="insertRow">
    <undo index="8" exp="area" ref3D="1" dr="$A$800:$XFD$800" dn="Z_161695C3_1CE5_4E5C_AD86_E27CE310F608_.wvu.Rows" sId="1"/>
    <undo index="14" exp="area" ref3D="1" dr="$A$800:$XFD$800" dn="Z_10610988_B7D0_46D7_B8FD_DA5F72A4893C_.wvu.Rows" sId="1"/>
  </rrc>
  <rm rId="3713" sheetId="1" source="A304:XFD331" destination="A713:XFD740" sourceSheetId="1">
    <rfmt sheetId="1" xfDxf="1" sqref="A713:XFD713" start="0" length="0">
      <dxf>
        <font>
          <color rgb="FFFF0000"/>
        </font>
      </dxf>
    </rfmt>
    <rfmt sheetId="1" xfDxf="1" sqref="A714:XFD714" start="0" length="0">
      <dxf>
        <font>
          <color rgb="FFFF0000"/>
        </font>
      </dxf>
    </rfmt>
    <rfmt sheetId="1" xfDxf="1" sqref="A715:XFD715" start="0" length="0">
      <dxf>
        <font>
          <color rgb="FFFF0000"/>
        </font>
      </dxf>
    </rfmt>
    <rfmt sheetId="1" xfDxf="1" sqref="A716:XFD716" start="0" length="0">
      <dxf>
        <font>
          <color rgb="FFFF0000"/>
        </font>
      </dxf>
    </rfmt>
    <rfmt sheetId="1" xfDxf="1" sqref="A717:XFD717" start="0" length="0">
      <dxf>
        <font>
          <color rgb="FFFF0000"/>
        </font>
      </dxf>
    </rfmt>
    <rfmt sheetId="1" xfDxf="1" sqref="A718:XFD718" start="0" length="0">
      <dxf>
        <font>
          <color rgb="FFFF0000"/>
        </font>
      </dxf>
    </rfmt>
    <rfmt sheetId="1" xfDxf="1" sqref="A719:XFD719" start="0" length="0">
      <dxf>
        <font>
          <color rgb="FFFF0000"/>
        </font>
      </dxf>
    </rfmt>
    <rfmt sheetId="1" xfDxf="1" sqref="A720:XFD720" start="0" length="0">
      <dxf>
        <font>
          <color rgb="FFFF0000"/>
        </font>
      </dxf>
    </rfmt>
    <rfmt sheetId="1" xfDxf="1" sqref="A721:XFD721" start="0" length="0">
      <dxf>
        <font>
          <color rgb="FFFF0000"/>
        </font>
      </dxf>
    </rfmt>
    <rfmt sheetId="1" xfDxf="1" sqref="A722:XFD722" start="0" length="0">
      <dxf>
        <font>
          <color rgb="FFFF0000"/>
        </font>
      </dxf>
    </rfmt>
    <rfmt sheetId="1" xfDxf="1" sqref="A723:XFD723" start="0" length="0">
      <dxf>
        <font>
          <color rgb="FFFF0000"/>
        </font>
      </dxf>
    </rfmt>
    <rfmt sheetId="1" xfDxf="1" sqref="A724:XFD724" start="0" length="0">
      <dxf>
        <font>
          <color rgb="FFFF0000"/>
        </font>
      </dxf>
    </rfmt>
    <rfmt sheetId="1" xfDxf="1" sqref="A725:XFD725" start="0" length="0">
      <dxf>
        <font>
          <color rgb="FFFF0000"/>
        </font>
      </dxf>
    </rfmt>
    <rfmt sheetId="1" xfDxf="1" sqref="A726:XFD726" start="0" length="0">
      <dxf>
        <font>
          <color rgb="FFFF0000"/>
        </font>
      </dxf>
    </rfmt>
    <rfmt sheetId="1" xfDxf="1" sqref="A727:XFD727" start="0" length="0">
      <dxf>
        <font>
          <color rgb="FFFF0000"/>
        </font>
      </dxf>
    </rfmt>
    <rfmt sheetId="1" xfDxf="1" sqref="A728:XFD728" start="0" length="0">
      <dxf>
        <font>
          <color rgb="FFFF0000"/>
        </font>
      </dxf>
    </rfmt>
    <rfmt sheetId="1" xfDxf="1" sqref="A729:XFD729" start="0" length="0">
      <dxf>
        <font>
          <color rgb="FFFF0000"/>
        </font>
      </dxf>
    </rfmt>
    <rfmt sheetId="1" xfDxf="1" sqref="A730:XFD730" start="0" length="0">
      <dxf>
        <font>
          <color rgb="FFFF0000"/>
        </font>
      </dxf>
    </rfmt>
    <rfmt sheetId="1" xfDxf="1" sqref="A731:XFD731" start="0" length="0">
      <dxf>
        <font>
          <color rgb="FFFF0000"/>
        </font>
      </dxf>
    </rfmt>
    <rfmt sheetId="1" xfDxf="1" sqref="A732:XFD732" start="0" length="0">
      <dxf>
        <font>
          <color rgb="FFFF0000"/>
        </font>
      </dxf>
    </rfmt>
    <rfmt sheetId="1" xfDxf="1" sqref="A733:XFD733" start="0" length="0">
      <dxf>
        <font>
          <color rgb="FFFF0000"/>
        </font>
      </dxf>
    </rfmt>
    <rfmt sheetId="1" xfDxf="1" sqref="A734:XFD734" start="0" length="0">
      <dxf>
        <font>
          <color rgb="FFFF0000"/>
        </font>
      </dxf>
    </rfmt>
    <rfmt sheetId="1" xfDxf="1" sqref="A735:XFD735" start="0" length="0">
      <dxf>
        <font>
          <color rgb="FFFF0000"/>
        </font>
      </dxf>
    </rfmt>
    <rfmt sheetId="1" xfDxf="1" sqref="A736:XFD736" start="0" length="0">
      <dxf>
        <font>
          <color rgb="FFFF0000"/>
        </font>
      </dxf>
    </rfmt>
    <rfmt sheetId="1" xfDxf="1" sqref="A737:XFD737" start="0" length="0">
      <dxf>
        <font>
          <color rgb="FFFF0000"/>
        </font>
      </dxf>
    </rfmt>
    <rfmt sheetId="1" xfDxf="1" sqref="A738:XFD738" start="0" length="0">
      <dxf>
        <font>
          <color rgb="FFFF0000"/>
        </font>
      </dxf>
    </rfmt>
    <rfmt sheetId="1" xfDxf="1" sqref="A739:XFD739" start="0" length="0">
      <dxf>
        <font>
          <color rgb="FFFF0000"/>
        </font>
      </dxf>
    </rfmt>
    <rfmt sheetId="1" xfDxf="1" sqref="A740:XFD740" start="0" length="0">
      <dxf>
        <font>
          <color rgb="FFFF0000"/>
        </font>
      </dxf>
    </rfmt>
    <rfmt sheetId="1" sqref="A713" start="0" length="0">
      <dxf>
        <font>
          <b/>
          <sz val="16"/>
          <color rgb="FFFF0000"/>
        </font>
        <alignment vertical="center" readingOrder="0"/>
      </dxf>
    </rfmt>
    <rfmt sheetId="1" sqref="B713"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3"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3" start="0" length="0">
      <dxf>
        <font>
          <sz val="13"/>
          <color rgb="FFFF0000"/>
        </font>
      </dxf>
    </rfmt>
    <rfmt sheetId="1" sqref="H713" start="0" length="0">
      <dxf>
        <font>
          <sz val="13"/>
          <color rgb="FFFF0000"/>
        </font>
      </dxf>
    </rfmt>
    <rfmt sheetId="1" sqref="A714" start="0" length="0">
      <dxf>
        <font>
          <b/>
          <sz val="16"/>
          <color rgb="FFFF0000"/>
        </font>
        <alignment vertical="center" readingOrder="0"/>
      </dxf>
    </rfmt>
    <rfmt sheetId="1" sqref="B714"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4"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4" start="0" length="0">
      <dxf>
        <font>
          <sz val="13"/>
          <color rgb="FFFF0000"/>
        </font>
      </dxf>
    </rfmt>
    <rfmt sheetId="1" sqref="H714" start="0" length="0">
      <dxf>
        <font>
          <sz val="13"/>
          <color rgb="FFFF0000"/>
        </font>
      </dxf>
    </rfmt>
    <rfmt sheetId="1" sqref="A715" start="0" length="0">
      <dxf>
        <font>
          <b/>
          <sz val="16"/>
          <color rgb="FFFF0000"/>
        </font>
        <alignment vertical="center" readingOrder="0"/>
      </dxf>
    </rfmt>
    <rfmt sheetId="1" sqref="B715"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5"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5" start="0" length="0">
      <dxf>
        <font>
          <sz val="13"/>
          <color rgb="FFFF0000"/>
        </font>
      </dxf>
    </rfmt>
    <rfmt sheetId="1" sqref="H715" start="0" length="0">
      <dxf>
        <font>
          <sz val="13"/>
          <color rgb="FFFF0000"/>
        </font>
      </dxf>
    </rfmt>
    <rfmt sheetId="1" sqref="A716" start="0" length="0">
      <dxf>
        <font>
          <b/>
          <sz val="16"/>
          <color rgb="FFFF0000"/>
        </font>
        <alignment vertical="center" readingOrder="0"/>
      </dxf>
    </rfmt>
    <rfmt sheetId="1" sqref="B716"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6"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6" start="0" length="0">
      <dxf>
        <font>
          <sz val="13"/>
          <color rgb="FFFF0000"/>
        </font>
      </dxf>
    </rfmt>
    <rfmt sheetId="1" sqref="H716" start="0" length="0">
      <dxf>
        <font>
          <sz val="13"/>
          <color rgb="FFFF0000"/>
        </font>
      </dxf>
    </rfmt>
    <rfmt sheetId="1" sqref="A717" start="0" length="0">
      <dxf>
        <font>
          <b/>
          <sz val="16"/>
          <color rgb="FFFF0000"/>
        </font>
        <alignment vertical="center" readingOrder="0"/>
      </dxf>
    </rfmt>
    <rfmt sheetId="1" sqref="B717"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7"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7" start="0" length="0">
      <dxf>
        <font>
          <sz val="13"/>
          <color rgb="FFFF0000"/>
        </font>
      </dxf>
    </rfmt>
    <rfmt sheetId="1" sqref="H717" start="0" length="0">
      <dxf>
        <font>
          <sz val="13"/>
          <color rgb="FFFF0000"/>
        </font>
      </dxf>
    </rfmt>
    <rfmt sheetId="1" sqref="A718" start="0" length="0">
      <dxf>
        <font>
          <b/>
          <sz val="16"/>
          <color rgb="FFFF0000"/>
        </font>
        <alignment vertical="center" readingOrder="0"/>
      </dxf>
    </rfmt>
    <rfmt sheetId="1" sqref="B718"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8"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8" start="0" length="0">
      <dxf>
        <font>
          <sz val="13"/>
          <color rgb="FFFF0000"/>
        </font>
      </dxf>
    </rfmt>
    <rfmt sheetId="1" sqref="H718" start="0" length="0">
      <dxf>
        <font>
          <sz val="13"/>
          <color rgb="FFFF0000"/>
        </font>
      </dxf>
    </rfmt>
    <rfmt sheetId="1" sqref="A719" start="0" length="0">
      <dxf>
        <font>
          <b/>
          <sz val="16"/>
          <color rgb="FFFF0000"/>
        </font>
        <alignment vertical="center" readingOrder="0"/>
      </dxf>
    </rfmt>
    <rfmt sheetId="1" sqref="B719"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1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1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1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19"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19" start="0" length="0">
      <dxf>
        <font>
          <sz val="13"/>
          <color rgb="FFFF0000"/>
        </font>
      </dxf>
    </rfmt>
    <rfmt sheetId="1" sqref="H719" start="0" length="0">
      <dxf>
        <font>
          <sz val="13"/>
          <color rgb="FFFF0000"/>
        </font>
      </dxf>
    </rfmt>
    <rfmt sheetId="1" sqref="A720" start="0" length="0">
      <dxf>
        <font>
          <b/>
          <sz val="16"/>
          <color rgb="FFFF0000"/>
        </font>
        <alignment vertical="center" readingOrder="0"/>
      </dxf>
    </rfmt>
    <rfmt sheetId="1" sqref="B720"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0"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0" start="0" length="0">
      <dxf>
        <font>
          <sz val="13"/>
          <color rgb="FFFF0000"/>
        </font>
      </dxf>
    </rfmt>
    <rfmt sheetId="1" sqref="H720" start="0" length="0">
      <dxf>
        <font>
          <sz val="13"/>
          <color rgb="FFFF0000"/>
        </font>
      </dxf>
    </rfmt>
    <rfmt sheetId="1" sqref="A721" start="0" length="0">
      <dxf>
        <font>
          <b/>
          <sz val="16"/>
          <color rgb="FFFF0000"/>
        </font>
        <alignment vertical="center" readingOrder="0"/>
      </dxf>
    </rfmt>
    <rfmt sheetId="1" sqref="B721"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1"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1" start="0" length="0">
      <dxf>
        <font>
          <sz val="13"/>
          <color rgb="FFFF0000"/>
        </font>
      </dxf>
    </rfmt>
    <rfmt sheetId="1" sqref="H721" start="0" length="0">
      <dxf>
        <font>
          <sz val="13"/>
          <color rgb="FFFF0000"/>
        </font>
      </dxf>
    </rfmt>
    <rfmt sheetId="1" sqref="A722" start="0" length="0">
      <dxf>
        <font>
          <b/>
          <sz val="16"/>
          <color rgb="FFFF0000"/>
        </font>
        <alignment vertical="center" readingOrder="0"/>
      </dxf>
    </rfmt>
    <rfmt sheetId="1" sqref="B722"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2"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2" start="0" length="0">
      <dxf>
        <font>
          <sz val="13"/>
          <color rgb="FFFF0000"/>
        </font>
      </dxf>
    </rfmt>
    <rfmt sheetId="1" sqref="H722" start="0" length="0">
      <dxf>
        <font>
          <sz val="13"/>
          <color rgb="FFFF0000"/>
        </font>
      </dxf>
    </rfmt>
    <rfmt sheetId="1" sqref="A723" start="0" length="0">
      <dxf>
        <font>
          <b/>
          <sz val="16"/>
          <color rgb="FFFF0000"/>
        </font>
        <alignment vertical="center" readingOrder="0"/>
      </dxf>
    </rfmt>
    <rfmt sheetId="1" sqref="B723"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3"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3" start="0" length="0">
      <dxf>
        <font>
          <sz val="13"/>
          <color rgb="FFFF0000"/>
        </font>
      </dxf>
    </rfmt>
    <rfmt sheetId="1" sqref="H723" start="0" length="0">
      <dxf>
        <font>
          <sz val="13"/>
          <color rgb="FFFF0000"/>
        </font>
      </dxf>
    </rfmt>
    <rfmt sheetId="1" sqref="A724" start="0" length="0">
      <dxf>
        <font>
          <b/>
          <sz val="16"/>
          <color rgb="FFFF0000"/>
        </font>
        <alignment vertical="center" readingOrder="0"/>
      </dxf>
    </rfmt>
    <rfmt sheetId="1" sqref="B724"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4"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4" start="0" length="0">
      <dxf>
        <font>
          <sz val="13"/>
          <color rgb="FFFF0000"/>
        </font>
      </dxf>
    </rfmt>
    <rfmt sheetId="1" sqref="H724" start="0" length="0">
      <dxf>
        <font>
          <sz val="13"/>
          <color rgb="FFFF0000"/>
        </font>
      </dxf>
    </rfmt>
    <rfmt sheetId="1" sqref="A725" start="0" length="0">
      <dxf>
        <font>
          <b/>
          <sz val="16"/>
          <color rgb="FFFF0000"/>
        </font>
        <alignment vertical="center" readingOrder="0"/>
      </dxf>
    </rfmt>
    <rfmt sheetId="1" sqref="B725"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5"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5" start="0" length="0">
      <dxf>
        <font>
          <sz val="13"/>
          <color rgb="FFFF0000"/>
        </font>
      </dxf>
    </rfmt>
    <rfmt sheetId="1" sqref="H725" start="0" length="0">
      <dxf>
        <font>
          <sz val="13"/>
          <color rgb="FFFF0000"/>
        </font>
      </dxf>
    </rfmt>
    <rfmt sheetId="1" sqref="A726" start="0" length="0">
      <dxf>
        <font>
          <b/>
          <sz val="16"/>
          <color rgb="FFFF0000"/>
        </font>
        <alignment vertical="center" readingOrder="0"/>
      </dxf>
    </rfmt>
    <rfmt sheetId="1" sqref="B726"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6"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6" start="0" length="0">
      <dxf>
        <font>
          <sz val="13"/>
          <color rgb="FFFF0000"/>
        </font>
      </dxf>
    </rfmt>
    <rfmt sheetId="1" sqref="H726" start="0" length="0">
      <dxf>
        <font>
          <sz val="13"/>
          <color rgb="FFFF0000"/>
        </font>
      </dxf>
    </rfmt>
    <rfmt sheetId="1" sqref="A727" start="0" length="0">
      <dxf>
        <font>
          <b/>
          <sz val="16"/>
          <color rgb="FFFF0000"/>
        </font>
        <alignment vertical="center" readingOrder="0"/>
      </dxf>
    </rfmt>
    <rfmt sheetId="1" sqref="B727"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7"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7" start="0" length="0">
      <dxf>
        <font>
          <sz val="13"/>
          <color rgb="FFFF0000"/>
        </font>
      </dxf>
    </rfmt>
    <rfmt sheetId="1" sqref="H727" start="0" length="0">
      <dxf>
        <font>
          <sz val="13"/>
          <color rgb="FFFF0000"/>
        </font>
      </dxf>
    </rfmt>
    <rfmt sheetId="1" sqref="A728" start="0" length="0">
      <dxf>
        <font>
          <b/>
          <sz val="16"/>
          <color rgb="FFFF0000"/>
        </font>
        <alignment vertical="center" readingOrder="0"/>
      </dxf>
    </rfmt>
    <rfmt sheetId="1" sqref="B728"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8"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8" start="0" length="0">
      <dxf>
        <font>
          <sz val="13"/>
          <color rgb="FFFF0000"/>
        </font>
      </dxf>
    </rfmt>
    <rfmt sheetId="1" sqref="H728" start="0" length="0">
      <dxf>
        <font>
          <sz val="13"/>
          <color rgb="FFFF0000"/>
        </font>
      </dxf>
    </rfmt>
    <rfmt sheetId="1" sqref="A729" start="0" length="0">
      <dxf>
        <font>
          <b/>
          <sz val="16"/>
          <color rgb="FFFF0000"/>
        </font>
        <alignment vertical="center" readingOrder="0"/>
      </dxf>
    </rfmt>
    <rfmt sheetId="1" sqref="B729"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2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2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2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29"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29" start="0" length="0">
      <dxf>
        <font>
          <sz val="13"/>
          <color rgb="FFFF0000"/>
        </font>
      </dxf>
    </rfmt>
    <rfmt sheetId="1" sqref="H729" start="0" length="0">
      <dxf>
        <font>
          <sz val="13"/>
          <color rgb="FFFF0000"/>
        </font>
      </dxf>
    </rfmt>
    <rfmt sheetId="1" sqref="A730" start="0" length="0">
      <dxf>
        <font>
          <b/>
          <sz val="16"/>
          <color rgb="FFFF0000"/>
        </font>
        <alignment vertical="center" readingOrder="0"/>
      </dxf>
    </rfmt>
    <rfmt sheetId="1" sqref="B730"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0"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0" start="0" length="0">
      <dxf>
        <font>
          <sz val="13"/>
          <color rgb="FFFF0000"/>
        </font>
      </dxf>
    </rfmt>
    <rfmt sheetId="1" sqref="H730" start="0" length="0">
      <dxf>
        <font>
          <sz val="13"/>
          <color rgb="FFFF0000"/>
        </font>
      </dxf>
    </rfmt>
    <rfmt sheetId="1" sqref="A731" start="0" length="0">
      <dxf>
        <font>
          <b/>
          <sz val="16"/>
          <color rgb="FFFF0000"/>
        </font>
        <alignment vertical="center" readingOrder="0"/>
      </dxf>
    </rfmt>
    <rfmt sheetId="1" sqref="B731"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1"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1"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1" start="0" length="0">
      <dxf>
        <font>
          <sz val="13"/>
          <color rgb="FFFF0000"/>
        </font>
      </dxf>
    </rfmt>
    <rfmt sheetId="1" sqref="H731" start="0" length="0">
      <dxf>
        <font>
          <sz val="13"/>
          <color rgb="FFFF0000"/>
        </font>
      </dxf>
    </rfmt>
    <rfmt sheetId="1" sqref="A732" start="0" length="0">
      <dxf>
        <font>
          <b/>
          <sz val="16"/>
          <color rgb="FFFF0000"/>
        </font>
        <alignment vertical="center" readingOrder="0"/>
      </dxf>
    </rfmt>
    <rfmt sheetId="1" sqref="B732"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2"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2"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2" start="0" length="0">
      <dxf>
        <font>
          <sz val="13"/>
          <color rgb="FFFF0000"/>
        </font>
      </dxf>
    </rfmt>
    <rfmt sheetId="1" sqref="H732" start="0" length="0">
      <dxf>
        <font>
          <sz val="13"/>
          <color rgb="FFFF0000"/>
        </font>
      </dxf>
    </rfmt>
    <rfmt sheetId="1" sqref="A733" start="0" length="0">
      <dxf>
        <font>
          <b/>
          <sz val="16"/>
          <color rgb="FFFF0000"/>
        </font>
        <alignment vertical="center" readingOrder="0"/>
      </dxf>
    </rfmt>
    <rfmt sheetId="1" sqref="B733"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3"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3"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3" start="0" length="0">
      <dxf>
        <font>
          <sz val="13"/>
          <color rgb="FFFF0000"/>
        </font>
      </dxf>
    </rfmt>
    <rfmt sheetId="1" sqref="H733" start="0" length="0">
      <dxf>
        <font>
          <sz val="13"/>
          <color rgb="FFFF0000"/>
        </font>
      </dxf>
    </rfmt>
    <rfmt sheetId="1" sqref="A734" start="0" length="0">
      <dxf>
        <font>
          <b/>
          <sz val="16"/>
          <color rgb="FFFF0000"/>
        </font>
        <alignment vertical="center" readingOrder="0"/>
      </dxf>
    </rfmt>
    <rfmt sheetId="1" sqref="B734"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4"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4"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4" start="0" length="0">
      <dxf>
        <font>
          <sz val="13"/>
          <color rgb="FFFF0000"/>
        </font>
      </dxf>
    </rfmt>
    <rfmt sheetId="1" sqref="H734" start="0" length="0">
      <dxf>
        <font>
          <sz val="13"/>
          <color rgb="FFFF0000"/>
        </font>
      </dxf>
    </rfmt>
    <rfmt sheetId="1" sqref="A735" start="0" length="0">
      <dxf>
        <font>
          <b/>
          <sz val="16"/>
          <color rgb="FFFF0000"/>
        </font>
        <alignment vertical="center" readingOrder="0"/>
      </dxf>
    </rfmt>
    <rfmt sheetId="1" sqref="B735"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5"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5"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5" start="0" length="0">
      <dxf>
        <font>
          <sz val="13"/>
          <color rgb="FFFF0000"/>
        </font>
      </dxf>
    </rfmt>
    <rfmt sheetId="1" sqref="H735" start="0" length="0">
      <dxf>
        <font>
          <sz val="13"/>
          <color rgb="FFFF0000"/>
        </font>
      </dxf>
    </rfmt>
    <rfmt sheetId="1" sqref="A736" start="0" length="0">
      <dxf>
        <font>
          <b/>
          <sz val="16"/>
          <color rgb="FFFF0000"/>
        </font>
        <alignment vertical="center" readingOrder="0"/>
      </dxf>
    </rfmt>
    <rfmt sheetId="1" sqref="B736"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6"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6"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6" start="0" length="0">
      <dxf>
        <font>
          <sz val="13"/>
          <color rgb="FFFF0000"/>
        </font>
      </dxf>
    </rfmt>
    <rfmt sheetId="1" sqref="H736" start="0" length="0">
      <dxf>
        <font>
          <sz val="13"/>
          <color rgb="FFFF0000"/>
        </font>
      </dxf>
    </rfmt>
    <rfmt sheetId="1" sqref="A737" start="0" length="0">
      <dxf>
        <font>
          <b/>
          <sz val="16"/>
          <color rgb="FFFF0000"/>
        </font>
        <alignment vertical="center" readingOrder="0"/>
      </dxf>
    </rfmt>
    <rfmt sheetId="1" sqref="B737"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7"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7"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7" start="0" length="0">
      <dxf>
        <font>
          <sz val="13"/>
          <color rgb="FFFF0000"/>
        </font>
      </dxf>
    </rfmt>
    <rfmt sheetId="1" sqref="H737" start="0" length="0">
      <dxf>
        <font>
          <sz val="13"/>
          <color rgb="FFFF0000"/>
        </font>
      </dxf>
    </rfmt>
    <rfmt sheetId="1" sqref="A738" start="0" length="0">
      <dxf>
        <font>
          <b/>
          <sz val="16"/>
          <color rgb="FFFF0000"/>
        </font>
        <alignment vertical="center" readingOrder="0"/>
      </dxf>
    </rfmt>
    <rfmt sheetId="1" sqref="B738"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8"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8"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8" start="0" length="0">
      <dxf>
        <font>
          <sz val="13"/>
          <color rgb="FFFF0000"/>
        </font>
      </dxf>
    </rfmt>
    <rfmt sheetId="1" sqref="H738" start="0" length="0">
      <dxf>
        <font>
          <sz val="13"/>
          <color rgb="FFFF0000"/>
        </font>
      </dxf>
    </rfmt>
    <rfmt sheetId="1" sqref="A739" start="0" length="0">
      <dxf>
        <font>
          <b/>
          <sz val="16"/>
          <color rgb="FFFF0000"/>
        </font>
        <alignment vertical="center" readingOrder="0"/>
      </dxf>
    </rfmt>
    <rfmt sheetId="1" sqref="B739"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3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3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39"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39"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39" start="0" length="0">
      <dxf>
        <font>
          <sz val="13"/>
          <color rgb="FFFF0000"/>
        </font>
      </dxf>
    </rfmt>
    <rfmt sheetId="1" sqref="H739" start="0" length="0">
      <dxf>
        <font>
          <sz val="13"/>
          <color rgb="FFFF0000"/>
        </font>
      </dxf>
    </rfmt>
    <rfmt sheetId="1" sqref="A740" start="0" length="0">
      <dxf>
        <font>
          <b/>
          <sz val="16"/>
          <color rgb="FFFF0000"/>
        </font>
        <alignment vertical="center" readingOrder="0"/>
      </dxf>
    </rfmt>
    <rfmt sheetId="1" sqref="B740" start="0" length="0">
      <dxf>
        <font>
          <b/>
          <sz val="13"/>
          <color auto="1"/>
          <name val="Times New Roman"/>
          <scheme val="none"/>
        </font>
        <fill>
          <patternFill patternType="solid">
            <bgColor theme="6" tint="0.59999389629810485"/>
          </patternFill>
        </fill>
        <alignment horizontal="center" vertical="center" wrapText="1" readingOrder="0"/>
        <border outline="0">
          <left style="thin">
            <color indexed="64"/>
          </left>
          <top style="thin">
            <color indexed="64"/>
          </top>
          <bottom style="thin">
            <color indexed="64"/>
          </bottom>
        </border>
      </dxf>
    </rfmt>
    <rfmt sheetId="1" sqref="C74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D74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E740" start="0" length="0">
      <dxf>
        <font>
          <b/>
          <sz val="13"/>
          <color auto="1"/>
          <name val="Times New Roman"/>
          <scheme val="none"/>
        </font>
        <fill>
          <patternFill patternType="solid">
            <bgColor theme="6" tint="0.59999389629810485"/>
          </patternFill>
        </fill>
        <alignment horizontal="center" vertical="center" wrapText="1" readingOrder="0"/>
        <border outline="0">
          <top style="thin">
            <color indexed="64"/>
          </top>
          <bottom style="thin">
            <color indexed="64"/>
          </bottom>
        </border>
      </dxf>
    </rfmt>
    <rfmt sheetId="1" sqref="F740" start="0" length="0">
      <dxf>
        <font>
          <b/>
          <sz val="13"/>
          <color auto="1"/>
          <name val="Times New Roman"/>
          <scheme val="none"/>
        </font>
        <fill>
          <patternFill patternType="solid">
            <bgColor theme="6" tint="0.59999389629810485"/>
          </patternFill>
        </fill>
        <alignment horizontal="center" vertical="center" wrapText="1" readingOrder="0"/>
        <border outline="0">
          <right style="thin">
            <color indexed="64"/>
          </right>
          <top style="thin">
            <color indexed="64"/>
          </top>
          <bottom style="thin">
            <color indexed="64"/>
          </bottom>
        </border>
      </dxf>
    </rfmt>
    <rfmt sheetId="1" sqref="G740" start="0" length="0">
      <dxf>
        <font>
          <sz val="13"/>
          <color rgb="FFFF0000"/>
        </font>
      </dxf>
    </rfmt>
    <rfmt sheetId="1" sqref="H740" start="0" length="0">
      <dxf>
        <font>
          <sz val="13"/>
          <color rgb="FFFF0000"/>
        </font>
      </dxf>
    </rfmt>
  </rm>
  <rrc rId="3714" sId="1" ref="A304:XFD304" action="deleteRow">
    <undo index="0" exp="area" ref3D="1" dr="$A$409:$XFD$414" dn="Z_E804F883_CA9D_4450_B2B1_A56C9C315ECD_.wvu.Rows" sId="1"/>
    <undo index="8" exp="area" ref3D="1" dr="$A$828:$XFD$828" dn="Z_161695C3_1CE5_4E5C_AD86_E27CE310F608_.wvu.Rows" sId="1"/>
    <undo index="2" exp="area" ref3D="1" dr="$A$610:$XFD$610" dn="Z_161695C3_1CE5_4E5C_AD86_E27CE310F608_.wvu.Rows" sId="1"/>
    <undo index="1" exp="area" ref3D="1" dr="$A$606:$XFD$606" dn="Z_161695C3_1CE5_4E5C_AD86_E27CE310F608_.wvu.Rows" sId="1"/>
    <undo index="14" exp="area" ref3D="1" dr="$A$828:$XFD$828" dn="Z_10610988_B7D0_46D7_B8FD_DA5F72A4893C_.wvu.Rows" sId="1"/>
    <undo index="8" exp="area" ref3D="1" dr="$A$610:$XFD$610" dn="Z_10610988_B7D0_46D7_B8FD_DA5F72A4893C_.wvu.Rows" sId="1"/>
    <undo index="6" exp="area" ref3D="1" dr="$A$606:$XFD$606"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15" sId="1" ref="A304:XFD304" action="deleteRow">
    <undo index="0" exp="area" ref3D="1" dr="$A$408:$XFD$413" dn="Z_E804F883_CA9D_4450_B2B1_A56C9C315ECD_.wvu.Rows" sId="1"/>
    <undo index="8" exp="area" ref3D="1" dr="$A$827:$XFD$827" dn="Z_161695C3_1CE5_4E5C_AD86_E27CE310F608_.wvu.Rows" sId="1"/>
    <undo index="2" exp="area" ref3D="1" dr="$A$609:$XFD$609" dn="Z_161695C3_1CE5_4E5C_AD86_E27CE310F608_.wvu.Rows" sId="1"/>
    <undo index="1" exp="area" ref3D="1" dr="$A$605:$XFD$605" dn="Z_161695C3_1CE5_4E5C_AD86_E27CE310F608_.wvu.Rows" sId="1"/>
    <undo index="14" exp="area" ref3D="1" dr="$A$827:$XFD$827" dn="Z_10610988_B7D0_46D7_B8FD_DA5F72A4893C_.wvu.Rows" sId="1"/>
    <undo index="8" exp="area" ref3D="1" dr="$A$609:$XFD$609" dn="Z_10610988_B7D0_46D7_B8FD_DA5F72A4893C_.wvu.Rows" sId="1"/>
    <undo index="6" exp="area" ref3D="1" dr="$A$605:$XFD$605"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16" sId="1" ref="A304:XFD304" action="deleteRow">
    <undo index="0" exp="area" ref3D="1" dr="$A$407:$XFD$412" dn="Z_E804F883_CA9D_4450_B2B1_A56C9C315ECD_.wvu.Rows" sId="1"/>
    <undo index="8" exp="area" ref3D="1" dr="$A$826:$XFD$826" dn="Z_161695C3_1CE5_4E5C_AD86_E27CE310F608_.wvu.Rows" sId="1"/>
    <undo index="2" exp="area" ref3D="1" dr="$A$608:$XFD$608" dn="Z_161695C3_1CE5_4E5C_AD86_E27CE310F608_.wvu.Rows" sId="1"/>
    <undo index="1" exp="area" ref3D="1" dr="$A$604:$XFD$604" dn="Z_161695C3_1CE5_4E5C_AD86_E27CE310F608_.wvu.Rows" sId="1"/>
    <undo index="14" exp="area" ref3D="1" dr="$A$826:$XFD$826" dn="Z_10610988_B7D0_46D7_B8FD_DA5F72A4893C_.wvu.Rows" sId="1"/>
    <undo index="8" exp="area" ref3D="1" dr="$A$608:$XFD$608" dn="Z_10610988_B7D0_46D7_B8FD_DA5F72A4893C_.wvu.Rows" sId="1"/>
    <undo index="6" exp="area" ref3D="1" dr="$A$604:$XFD$604"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17" sId="1" ref="A304:XFD304" action="deleteRow">
    <undo index="0" exp="area" ref3D="1" dr="$A$406:$XFD$411" dn="Z_E804F883_CA9D_4450_B2B1_A56C9C315ECD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18" sId="1" ref="A304:XFD304" action="deleteRow">
    <undo index="0" exp="area" ref3D="1" dr="$A$405:$XFD$410" dn="Z_E804F883_CA9D_4450_B2B1_A56C9C315ECD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19" sId="1" ref="A304:XFD304" action="deleteRow">
    <undo index="0" exp="area" ref3D="1" dr="$A$404:$XFD$409" dn="Z_E804F883_CA9D_4450_B2B1_A56C9C315ECD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0" sId="1" ref="A304:XFD304" action="deleteRow">
    <undo index="0" exp="area" ref3D="1" dr="$A$403:$XFD$408" dn="Z_E804F883_CA9D_4450_B2B1_A56C9C315ECD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1" sId="1" ref="A304:XFD304" action="deleteRow">
    <undo index="0" exp="area" ref3D="1" dr="$A$402:$XFD$407" dn="Z_E804F883_CA9D_4450_B2B1_A56C9C315ECD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2" sId="1" ref="A304:XFD304" action="deleteRow">
    <undo index="0" exp="area" ref3D="1" dr="$A$401:$XFD$406" dn="Z_E804F883_CA9D_4450_B2B1_A56C9C315ECD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3" sId="1" ref="A304:XFD304" action="deleteRow">
    <undo index="0" exp="area" ref3D="1" dr="$A$400:$XFD$405" dn="Z_E804F883_CA9D_4450_B2B1_A56C9C315ECD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4" sId="1" ref="A304:XFD304" action="deleteRow">
    <undo index="0" exp="area" ref3D="1" dr="$A$399:$XFD$404" dn="Z_E804F883_CA9D_4450_B2B1_A56C9C315ECD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5" sId="1" ref="A304:XFD304" action="deleteRow">
    <undo index="0" exp="area" ref3D="1" dr="$A$398:$XFD$403" dn="Z_E804F883_CA9D_4450_B2B1_A56C9C315ECD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6" sId="1" ref="A304:XFD304" action="deleteRow">
    <undo index="0" exp="area" ref3D="1" dr="$A$397:$XFD$402" dn="Z_E804F883_CA9D_4450_B2B1_A56C9C315ECD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7" sId="1" ref="A304:XFD304" action="deleteRow">
    <undo index="0" exp="area" ref3D="1" dr="$A$396:$XFD$401" dn="Z_E804F883_CA9D_4450_B2B1_A56C9C315ECD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8" sId="1" ref="A304:XFD304" action="deleteRow">
    <undo index="0" exp="area" ref3D="1" dr="$A$395:$XFD$400" dn="Z_E804F883_CA9D_4450_B2B1_A56C9C315ECD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29" sId="1" ref="A304:XFD304" action="deleteRow">
    <undo index="0" exp="area" ref3D="1" dr="$A$394:$XFD$399" dn="Z_E804F883_CA9D_4450_B2B1_A56C9C315ECD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0" sId="1" ref="A304:XFD304" action="deleteRow">
    <undo index="0" exp="area" ref3D="1" dr="$A$393:$XFD$398" dn="Z_E804F883_CA9D_4450_B2B1_A56C9C315ECD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1" sId="1" ref="A304:XFD304" action="deleteRow">
    <undo index="0" exp="area" ref3D="1" dr="$A$392:$XFD$397" dn="Z_E804F883_CA9D_4450_B2B1_A56C9C315ECD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2" sId="1" ref="A304:XFD304" action="deleteRow">
    <undo index="0" exp="area" ref3D="1" dr="$A$391:$XFD$396" dn="Z_E804F883_CA9D_4450_B2B1_A56C9C315ECD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3" sId="1" ref="A304:XFD304" action="deleteRow">
    <undo index="0" exp="area" ref3D="1" dr="$A$390:$XFD$395" dn="Z_E804F883_CA9D_4450_B2B1_A56C9C315ECD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4" sId="1" ref="A304:XFD304" action="deleteRow">
    <undo index="0" exp="area" ref3D="1" dr="$A$389:$XFD$394" dn="Z_E804F883_CA9D_4450_B2B1_A56C9C315ECD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5" sId="1" ref="A304:XFD304" action="deleteRow">
    <undo index="0" exp="area" ref3D="1" dr="$A$388:$XFD$393" dn="Z_E804F883_CA9D_4450_B2B1_A56C9C315ECD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6" sId="1" ref="A304:XFD304" action="deleteRow">
    <undo index="0" exp="area" ref3D="1" dr="$A$387:$XFD$392" dn="Z_E804F883_CA9D_4450_B2B1_A56C9C315ECD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7" sId="1" ref="A304:XFD304" action="deleteRow">
    <undo index="0" exp="area" ref3D="1" dr="$A$386:$XFD$391" dn="Z_E804F883_CA9D_4450_B2B1_A56C9C315ECD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8" sId="1" ref="A304:XFD304" action="deleteRow">
    <undo index="0" exp="area" ref3D="1" dr="$A$385:$XFD$390" dn="Z_E804F883_CA9D_4450_B2B1_A56C9C315ECD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39" sId="1" ref="A304:XFD304" action="deleteRow">
    <undo index="0" exp="area" ref3D="1" dr="$A$384:$XFD$389" dn="Z_E804F883_CA9D_4450_B2B1_A56C9C315ECD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40" sId="1" ref="A304:XFD304" action="deleteRow">
    <undo index="0" exp="area" ref3D="1" dr="$A$383:$XFD$388" dn="Z_E804F883_CA9D_4450_B2B1_A56C9C315ECD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741" sId="1" ref="A304:XFD304" action="deleteRow">
    <undo index="0" exp="area" ref3D="1" dr="$A$382:$XFD$387" dn="Z_E804F883_CA9D_4450_B2B1_A56C9C315ECD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rfmt sheetId="1" xfDxf="1" sqref="A304:XFD304" start="0" length="0">
      <dxf>
        <font>
          <color rgb="FFFF0000"/>
        </font>
      </dxf>
    </rfmt>
    <rfmt sheetId="1" sqref="A304" start="0" length="0">
      <dxf>
        <font>
          <b/>
          <sz val="16"/>
          <color rgb="FFFF0000"/>
        </font>
        <alignment vertical="center"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cv guid="{E804F883-CA9D-4450-B2B1-A56C9C315ECD}" action="delete"/>
  <rdn rId="0" localSheetId="1" customView="1" name="Z_E804F883_CA9D_4450_B2B1_A56C9C315ECD_.wvu.PrintArea" hidden="1" oldHidden="1">
    <formula>'Приложение 1'!$B$1:$F$808</formula>
    <oldFormula>'Приложение 1'!$B$1:$F$808</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1'!$381:$386</formula>
    <oldFormula>'Приложение 1'!$381:$386</oldFormula>
  </rdn>
  <rdn rId="0" localSheetId="1" customView="1" name="Z_E804F883_CA9D_4450_B2B1_A56C9C315ECD_.wvu.FilterData" hidden="1" oldHidden="1">
    <formula>'Приложение 1'!$A$6:$F$813</formula>
    <oldFormula>'Приложение 1'!$A$6:$F$813</oldFormula>
  </rdn>
  <rcv guid="{E804F883-CA9D-4450-B2B1-A56C9C315ECD}" action="add"/>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6" sId="1" odxf="1" dxf="1">
    <oc r="E350">
      <f>IFERROR(D350/C350*100,0)</f>
    </oc>
    <nc r="E350">
      <f>IFERROR(D350/C350*100,0)</f>
    </nc>
    <odxf>
      <fill>
        <patternFill patternType="none">
          <bgColor indexed="65"/>
        </patternFill>
      </fill>
    </odxf>
    <ndxf>
      <fill>
        <patternFill patternType="solid">
          <bgColor theme="6" tint="0.59999389629810485"/>
        </patternFill>
      </fill>
    </ndxf>
  </rcc>
  <rcc rId="3747" sId="1" odxf="1" dxf="1">
    <oc r="E366">
      <f>IFERROR(D366/C366*100,0)</f>
    </oc>
    <nc r="E366">
      <f>IFERROR(D366/C366*100,0)</f>
    </nc>
    <odxf>
      <fill>
        <patternFill patternType="none">
          <bgColor indexed="65"/>
        </patternFill>
      </fill>
    </odxf>
    <ndxf>
      <fill>
        <patternFill patternType="solid">
          <bgColor theme="6" tint="0.59999389629810485"/>
        </patternFill>
      </fill>
    </ndxf>
  </rcc>
  <rcc rId="3748" sId="1" odxf="1" dxf="1">
    <oc r="E376">
      <f>IFERROR(D376/C376*100,0)</f>
    </oc>
    <nc r="E376">
      <f>IFERROR(D376/C376*100,0)</f>
    </nc>
    <odxf>
      <fill>
        <patternFill patternType="none">
          <bgColor indexed="65"/>
        </patternFill>
      </fill>
    </odxf>
    <ndxf>
      <fill>
        <patternFill patternType="solid">
          <bgColor theme="6" tint="0.59999389629810485"/>
        </patternFill>
      </fill>
    </ndxf>
  </rcc>
  <rcc rId="3749" sId="1" odxf="1" dxf="1">
    <oc r="E388">
      <f>IFERROR(D388/C388*100,0)</f>
    </oc>
    <nc r="E388">
      <f>IFERROR(D388/C388*100,0)</f>
    </nc>
    <odxf>
      <fill>
        <patternFill patternType="none">
          <bgColor indexed="65"/>
        </patternFill>
      </fill>
    </odxf>
    <ndxf>
      <fill>
        <patternFill patternType="solid">
          <bgColor theme="6" tint="0.59999389629810485"/>
        </patternFill>
      </fill>
    </ndxf>
  </rcc>
  <rcc rId="3750" sId="1" odxf="1" dxf="1">
    <oc r="E345">
      <f>IFERROR(D345/C345*100,0)</f>
    </oc>
    <nc r="E345">
      <f>IFERROR(D345/C345*100,0)</f>
    </nc>
    <odxf>
      <font>
        <b val="0"/>
        <sz val="13"/>
        <color auto="1"/>
        <name val="Times New Roman"/>
        <scheme val="none"/>
      </font>
      <fill>
        <patternFill patternType="none">
          <bgColor indexed="65"/>
        </patternFill>
      </fill>
    </odxf>
    <ndxf>
      <font>
        <b/>
        <sz val="13"/>
        <color auto="1"/>
        <name val="Times New Roman"/>
        <scheme val="none"/>
      </font>
      <fill>
        <patternFill patternType="solid">
          <bgColor theme="6" tint="0.59999389629810485"/>
        </patternFill>
      </fill>
    </ndxf>
  </rcc>
  <rcc rId="3751" sId="1" odxf="1" dxf="1">
    <oc r="E335">
      <f>IFERROR(D335/C335*100,0)</f>
    </oc>
    <nc r="E335">
      <f>IFERROR(D335/C335*100,0)</f>
    </nc>
    <odxf>
      <fill>
        <patternFill patternType="none">
          <bgColor indexed="65"/>
        </patternFill>
      </fill>
    </odxf>
    <ndxf>
      <fill>
        <patternFill patternType="solid">
          <bgColor theme="9" tint="0.59999389629810485"/>
        </patternFill>
      </fill>
    </ndxf>
  </rcc>
  <rfmt sheetId="1" sqref="E340">
    <dxf>
      <fill>
        <patternFill patternType="solid">
          <bgColor theme="4" tint="0.79998168889431442"/>
        </patternFill>
      </fill>
    </dxf>
  </rfmt>
  <rcc rId="3752" sId="1" odxf="1" dxf="1">
    <oc r="E355">
      <f>IFERROR(D355/C355*100,0)</f>
    </oc>
    <nc r="E355">
      <f>IFERROR(D355/C355*100,0)</f>
    </nc>
    <odxf>
      <font>
        <b val="0"/>
        <sz val="13"/>
        <color auto="1"/>
        <name val="Times New Roman"/>
        <scheme val="none"/>
      </font>
      <fill>
        <patternFill patternType="none">
          <bgColor indexed="65"/>
        </patternFill>
      </fill>
    </odxf>
    <ndxf>
      <font>
        <b/>
        <sz val="13"/>
        <color auto="1"/>
        <name val="Times New Roman"/>
        <scheme val="none"/>
      </font>
      <fill>
        <patternFill patternType="solid">
          <bgColor theme="9" tint="0.59999389629810485"/>
        </patternFill>
      </fill>
    </ndxf>
  </rcc>
  <rcc rId="3753" sId="1" odxf="1" dxf="1">
    <oc r="E360">
      <f>IFERROR(D360/C360*100,0)</f>
    </oc>
    <nc r="E360">
      <f>IFERROR(D360/C360*100,0)</f>
    </nc>
    <odxf>
      <fill>
        <patternFill patternType="none">
          <bgColor indexed="65"/>
        </patternFill>
      </fill>
    </odxf>
    <ndxf>
      <fill>
        <patternFill patternType="solid">
          <bgColor theme="6" tint="0.59999389629810485"/>
        </patternFill>
      </fill>
    </ndxf>
  </rcc>
  <rcc rId="3754" sId="1" odxf="1" dxf="1">
    <oc r="E371">
      <f>IFERROR(D371/C371*100,0)</f>
    </oc>
    <nc r="E371">
      <f>IFERROR(D371/C371*100,0)</f>
    </nc>
    <odxf>
      <fill>
        <patternFill patternType="none">
          <bgColor indexed="65"/>
        </patternFill>
      </fill>
    </odxf>
    <ndxf>
      <fill>
        <patternFill patternType="solid">
          <bgColor theme="9" tint="0.59999389629810485"/>
        </patternFill>
      </fill>
    </ndxf>
  </rcc>
  <rfmt sheetId="1" sqref="E393">
    <dxf>
      <fill>
        <patternFill patternType="solid">
          <bgColor theme="4" tint="0.79998168889431442"/>
        </patternFill>
      </fill>
    </dxf>
  </rfmt>
  <rcc rId="3755" sId="1" odxf="1" dxf="1">
    <oc r="E306">
      <f>IFERROR(D306/C306*100,0)</f>
    </oc>
    <nc r="E306">
      <f>IFERROR(D306/C306*100,0)</f>
    </nc>
    <odxf>
      <fill>
        <patternFill patternType="none">
          <bgColor indexed="65"/>
        </patternFill>
      </fill>
    </odxf>
    <ndxf>
      <fill>
        <patternFill patternType="solid">
          <bgColor theme="6" tint="0.59999389629810485"/>
        </patternFill>
      </fill>
    </ndxf>
  </rcc>
  <rcc rId="3756" sId="1" odxf="1" dxf="1">
    <oc r="E311">
      <f>IFERROR(D311/C311*100,0)</f>
    </oc>
    <nc r="E311">
      <f>IFERROR(D311/C311*100,0)</f>
    </nc>
    <odxf>
      <fill>
        <patternFill patternType="none">
          <bgColor indexed="65"/>
        </patternFill>
      </fill>
    </odxf>
    <ndxf>
      <fill>
        <patternFill patternType="solid">
          <bgColor theme="6" tint="0.59999389629810485"/>
        </patternFill>
      </fill>
    </ndxf>
  </rcc>
  <rfmt sheetId="1" sqref="E317">
    <dxf>
      <fill>
        <patternFill patternType="solid">
          <bgColor theme="4" tint="0.79998168889431442"/>
        </patternFill>
      </fill>
    </dxf>
  </rfmt>
  <rrc rId="3757" sId="1" ref="A323:XFD323" action="deleteRow">
    <undo index="0" exp="ref" v="1" dr="D323" r="D322" sId="1"/>
    <undo index="0" exp="ref" v="1" dr="C323" r="C322" sId="1"/>
    <undo index="0" exp="area" ref3D="1" dr="$A$381:$XFD$386" dn="Z_E804F883_CA9D_4450_B2B1_A56C9C315ECD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rfmt sheetId="1" xfDxf="1" sqref="A323:XFD323" start="0" length="0">
      <dxf>
        <font>
          <color rgb="FFFF0000"/>
        </font>
      </dxf>
    </rfmt>
    <rcc rId="0" sId="1" dxf="1">
      <nc r="A323">
        <v>62</v>
      </nc>
      <ndxf>
        <font>
          <b/>
          <sz val="16"/>
          <color rgb="FFFF0000"/>
        </font>
        <alignment vertical="center" readingOrder="0"/>
      </ndxf>
    </rcc>
    <rcc rId="0" sId="1" dxf="1">
      <nc r="B323" t="inlineStr">
        <is>
          <t>3.1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 (V)</t>
        </is>
      </nc>
      <ndxf>
        <font>
          <b/>
          <sz val="13"/>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323">
        <f>SUM(C324:C327)</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23">
        <f>SUM(D324:D327)</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23">
        <f>IFERROR(D323/C323*100,0)</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fmt sheetId="1" sqref="F323" start="0" length="0">
      <dxf>
        <font>
          <sz val="13"/>
          <color rgb="FFFF0000"/>
          <name val="Times New Roman"/>
          <scheme val="none"/>
        </font>
        <numFmt numFmtId="164" formatCode="#,##0.0_ ;[Red]\-#,##0.0\ "/>
        <alignment horizontal="justify" vertical="center" wrapText="1" readingOrder="0"/>
        <border outline="0">
          <left style="thin">
            <color indexed="64"/>
          </left>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rc>
  <rrc rId="3758" sId="1" ref="A323:XFD323" action="deleteRow">
    <undo index="117" exp="ref" dr="D323" r="D804" sId="1"/>
    <undo index="117" exp="ref" dr="C323" r="C804" sId="1"/>
    <undo index="5" exp="ref" v="1" dr="D323" r="D328" sId="1"/>
    <undo index="5" exp="ref" v="1" dr="C323" r="C328" sId="1"/>
    <undo index="0" exp="area" ref3D="1" dr="$A$380:$XFD$385" dn="Z_E804F883_CA9D_4450_B2B1_A56C9C315ECD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rfmt sheetId="1" xfDxf="1" sqref="A323:XFD323" start="0" length="0">
      <dxf>
        <font>
          <color rgb="FFFF0000"/>
        </font>
      </dxf>
    </rfmt>
    <rfmt sheetId="1" sqref="A323" start="0" length="0">
      <dxf>
        <font>
          <sz val="16"/>
          <color rgb="FFFF0000"/>
        </font>
        <alignment vertical="center" readingOrder="0"/>
      </dxf>
    </rfmt>
    <rcc rId="0" sId="1" dxf="1">
      <nc r="B323" t="inlineStr">
        <is>
          <t>федеральный бюджет</t>
        </is>
      </nc>
      <n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23">
        <f>IFERROR(D323/C323*100,0)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23" start="0" length="0">
      <dxf>
        <font>
          <sz val="13"/>
          <color rgb="FFFF0000"/>
          <name val="Times New Roman"/>
          <scheme val="none"/>
        </font>
        <numFmt numFmtId="165" formatCode="#,##0.0"/>
        <alignment horizontal="justify" vertical="center" wrapText="1" readingOrder="0"/>
        <border outline="0">
          <left style="thin">
            <color indexed="64"/>
          </left>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rc>
  <rrc rId="3759" sId="1" ref="A323:XFD323" action="deleteRow">
    <undo index="117" exp="ref" dr="D323" r="D804" sId="1"/>
    <undo index="117" exp="ref" dr="C323" r="C804" sId="1"/>
    <undo index="5" exp="ref" v="1" dr="D323" r="D328" sId="1"/>
    <undo index="5" exp="ref" v="1" dr="C323" r="C328" sId="1"/>
    <undo index="0" exp="area" ref3D="1" dr="$A$379:$XFD$384" dn="Z_E804F883_CA9D_4450_B2B1_A56C9C315ECD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rfmt sheetId="1" xfDxf="1" sqref="A323:XFD323" start="0" length="0">
      <dxf>
        <font>
          <b/>
          <color rgb="FFFF0000"/>
        </font>
        <alignment vertical="center" readingOrder="0"/>
      </dxf>
    </rfmt>
    <rfmt sheetId="1" sqref="A323" start="0" length="0">
      <dxf>
        <font>
          <sz val="16"/>
          <color rgb="FFFF0000"/>
        </font>
      </dxf>
    </rfmt>
    <rcc rId="0" sId="1" dxf="1">
      <nc r="B323" t="inlineStr">
        <is>
          <t>бюджет автономного округа</t>
        </is>
      </nc>
      <ndxf>
        <font>
          <b val="0"/>
          <sz val="13"/>
          <color auto="1"/>
          <name val="Times New Roman"/>
          <scheme val="none"/>
        </font>
        <numFmt numFmtId="30" formatCode="@"/>
        <alignment horizontal="justify" wrapText="1" readingOrder="0"/>
        <border outline="0">
          <left style="thin">
            <color indexed="64"/>
          </left>
          <right style="thin">
            <color indexed="64"/>
          </right>
          <top style="thin">
            <color indexed="64"/>
          </top>
        </border>
      </ndxf>
    </rcc>
    <rcc rId="0" sId="1" dxf="1" numFmtId="4">
      <nc r="C323">
        <v>0</v>
      </nc>
      <n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umFmtId="4">
      <nc r="D323">
        <v>0</v>
      </nc>
      <n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c r="E323">
        <f>IFERROR(D323/C323*100,0)</f>
      </nc>
      <ndxf>
        <font>
          <b val="0"/>
          <sz val="13"/>
          <color auto="1"/>
          <name val="Times New Roman"/>
          <scheme val="none"/>
        </font>
        <numFmt numFmtId="165"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323" start="0" length="0">
      <dxf>
        <font>
          <b val="0"/>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rc>
  <rrc rId="3760" sId="1" ref="A323:XFD323" action="deleteRow">
    <undo index="117" exp="ref" dr="D323" r="D804" sId="1"/>
    <undo index="117" exp="ref" dr="C323" r="C804" sId="1"/>
    <undo index="5" exp="ref" v="1" dr="D323" r="D328" sId="1"/>
    <undo index="5" exp="ref" v="1" dr="C323" r="C328" sId="1"/>
    <undo index="0" exp="area" ref3D="1" dr="$A$378:$XFD$383" dn="Z_E804F883_CA9D_4450_B2B1_A56C9C315ECD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rfmt sheetId="1" xfDxf="1" sqref="A323:XFD323" start="0" length="0">
      <dxf>
        <font>
          <color rgb="FFFF0000"/>
        </font>
      </dxf>
    </rfmt>
    <rfmt sheetId="1" sqref="A323" start="0" length="0">
      <dxf>
        <font>
          <b/>
          <sz val="16"/>
          <color rgb="FFFF0000"/>
        </font>
        <alignment vertical="center" readingOrder="0"/>
      </dxf>
    </rfmt>
    <rcc rId="0" sId="1" dxf="1">
      <nc r="B323" t="inlineStr">
        <is>
          <t>бюджет города Когалыма</t>
        </is>
      </nc>
      <ndxf>
        <font>
          <sz val="13"/>
          <color auto="1"/>
          <name val="Times New Roman"/>
          <scheme val="none"/>
        </font>
        <numFmt numFmtId="30" formatCode="@"/>
        <alignment horizontal="justify" vertical="center" wrapText="1" readingOrder="0"/>
        <border outline="0">
          <left style="thin">
            <color indexed="64"/>
          </left>
          <right style="thin">
            <color indexed="64"/>
          </right>
          <top style="thin">
            <color indexed="64"/>
          </top>
        </border>
      </ndxf>
    </rcc>
    <rcc rId="0" sId="1" dxf="1" numFmtId="4">
      <nc r="C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23">
        <f>IFERROR(D323/C323*100,0)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2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rc>
  <rrc rId="3761" sId="1" ref="A323:XFD323" action="deleteRow">
    <undo index="117" exp="ref" dr="D323" r="D804" sId="1"/>
    <undo index="117" exp="ref" dr="C323" r="C804" sId="1"/>
    <undo index="5" exp="ref" v="1" dr="D323" r="D328" sId="1"/>
    <undo index="5" exp="ref" v="1" dr="C323" r="C328" sId="1"/>
    <undo index="0" exp="area" ref3D="1" dr="$A$377:$XFD$382" dn="Z_E804F883_CA9D_4450_B2B1_A56C9C315ECD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rfmt sheetId="1" xfDxf="1" sqref="A323:XFD323" start="0" length="0">
      <dxf>
        <font>
          <color rgb="FFFF0000"/>
        </font>
      </dxf>
    </rfmt>
    <rfmt sheetId="1" sqref="A323" start="0" length="0">
      <dxf>
        <font>
          <b/>
          <sz val="16"/>
          <color rgb="FFFF0000"/>
        </font>
        <alignment vertical="center" readingOrder="0"/>
      </dxf>
    </rfmt>
    <rcc rId="0" sId="1" dxf="1">
      <nc r="B323" t="inlineStr">
        <is>
          <t>привлеченные средства</t>
        </is>
      </nc>
      <n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23">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23">
        <f>IFERROR(D323/C323*100,0)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2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23" start="0" length="0">
      <dxf>
        <font>
          <sz val="13"/>
          <color rgb="FFFF0000"/>
        </font>
      </dxf>
    </rfmt>
    <rfmt sheetId="1" sqref="H323" start="0" length="0">
      <dxf>
        <font>
          <sz val="13"/>
          <color rgb="FFFF0000"/>
        </font>
      </dxf>
    </rfmt>
  </rrc>
  <rcc rId="3762" sId="1">
    <oc r="C324">
      <f>C307+C312+C318+#REF!</f>
    </oc>
    <nc r="C324">
      <f>C307+C312+C318</f>
    </nc>
  </rcc>
  <rcc rId="3763" sId="1">
    <oc r="C325">
      <f>C308+C313+C319+#REF!</f>
    </oc>
    <nc r="C325">
      <f>C308+C313+C319</f>
    </nc>
  </rcc>
  <rcc rId="3764" sId="1">
    <oc r="C326">
      <f>C309+C314+C320+#REF!</f>
    </oc>
    <nc r="C326">
      <f>C309+C314+C320</f>
    </nc>
  </rcc>
  <rcc rId="3765" sId="1">
    <oc r="C327">
      <f>C310+C315+C321+#REF!</f>
    </oc>
    <nc r="C327">
      <f>C310+C315+C321</f>
    </nc>
  </rcc>
  <rcc rId="3766" sId="1">
    <oc r="D324">
      <f>D307+D312+D318+#REF!</f>
    </oc>
    <nc r="D324">
      <f>D307+D312+D318</f>
    </nc>
  </rcc>
  <rcc rId="3767" sId="1">
    <oc r="D325">
      <f>D308+D313+D319+#REF!</f>
    </oc>
    <nc r="D325">
      <f>D308+D313+D319</f>
    </nc>
  </rcc>
  <rcc rId="3768" sId="1">
    <oc r="D326">
      <f>D309+D314+D320+#REF!</f>
    </oc>
    <nc r="D326">
      <f>D309+D314+D320</f>
    </nc>
  </rcc>
  <rcc rId="3769" sId="1">
    <oc r="D327">
      <f>D310+D315+D321+#REF!</f>
    </oc>
    <nc r="D327">
      <f>D310+D315+D321</f>
    </nc>
  </rcc>
  <rcc rId="3770" sId="1" odxf="1" dxf="1">
    <oc r="E455">
      <f>IFERROR(D455/C455*100,0)</f>
    </oc>
    <nc r="E455">
      <f>IFERROR(D455/C455*100,0)</f>
    </nc>
    <odxf>
      <fill>
        <patternFill patternType="none">
          <bgColor indexed="65"/>
        </patternFill>
      </fill>
    </odxf>
    <ndxf>
      <fill>
        <patternFill patternType="solid">
          <bgColor theme="6" tint="0.59999389629810485"/>
        </patternFill>
      </fill>
    </ndxf>
  </rcc>
  <rcc rId="3771" sId="1" odxf="1" dxf="1">
    <oc r="E466">
      <f>IFERROR(D466/C466*100,0)</f>
    </oc>
    <nc r="E466">
      <f>IFERROR(D466/C466*100,0)</f>
    </nc>
    <odxf>
      <fill>
        <patternFill patternType="none">
          <bgColor indexed="65"/>
        </patternFill>
      </fill>
    </odxf>
    <ndxf>
      <fill>
        <patternFill patternType="solid">
          <bgColor theme="6" tint="0.59999389629810485"/>
        </patternFill>
      </fill>
    </ndxf>
  </rcc>
  <rcc rId="3772" sId="1" odxf="1" dxf="1">
    <oc r="E471">
      <f>IFERROR(D471/C471*100,0)</f>
    </oc>
    <nc r="E471">
      <f>IFERROR(D471/C471*100,0)</f>
    </nc>
    <odxf>
      <font>
        <b val="0"/>
        <sz val="13"/>
        <color auto="1"/>
        <name val="Times New Roman"/>
        <scheme val="none"/>
      </font>
      <fill>
        <patternFill>
          <bgColor theme="0"/>
        </patternFill>
      </fill>
    </odxf>
    <ndxf>
      <font>
        <b/>
        <sz val="13"/>
        <color auto="1"/>
        <name val="Times New Roman"/>
        <scheme val="none"/>
      </font>
      <fill>
        <patternFill>
          <bgColor theme="6" tint="0.59999389629810485"/>
        </patternFill>
      </fill>
    </ndxf>
  </rcc>
  <rcc rId="3773" sId="1" odxf="1" dxf="1">
    <oc r="E476">
      <f>IFERROR(D476/C476*100,0)</f>
    </oc>
    <nc r="E476">
      <f>IFERROR(D476/C476*100,0)</f>
    </nc>
    <odxf>
      <fill>
        <patternFill patternType="none">
          <bgColor indexed="65"/>
        </patternFill>
      </fill>
    </odxf>
    <ndxf>
      <fill>
        <patternFill patternType="solid">
          <bgColor theme="6" tint="0.59999389629810485"/>
        </patternFill>
      </fill>
    </ndxf>
  </rcc>
  <rfmt sheetId="1" sqref="E461">
    <dxf>
      <fill>
        <patternFill patternType="solid">
          <bgColor theme="4" tint="0.79998168889431442"/>
        </patternFill>
      </fill>
    </dxf>
  </rfmt>
  <rcc rId="3774" sId="1" odxf="1" dxf="1">
    <oc r="E570">
      <f>IFERROR(D570/C570*100,0)</f>
    </oc>
    <nc r="E570">
      <f>IFERROR(D570/C570*100,0)</f>
    </nc>
    <odxf>
      <fill>
        <patternFill patternType="none">
          <bgColor indexed="65"/>
        </patternFill>
      </fill>
    </odxf>
    <ndxf>
      <fill>
        <patternFill patternType="solid">
          <bgColor theme="6" tint="0.59999389629810485"/>
        </patternFill>
      </fill>
    </ndxf>
  </rcc>
  <rcc rId="3775" sId="1" odxf="1" dxf="1">
    <oc r="E575">
      <f>IFERROR(D575/C575*100,0)</f>
    </oc>
    <nc r="E575">
      <f>IFERROR(D575/C575*100,0)</f>
    </nc>
    <odxf>
      <fill>
        <patternFill patternType="none">
          <bgColor indexed="65"/>
        </patternFill>
      </fill>
    </odxf>
    <ndxf>
      <fill>
        <patternFill patternType="solid">
          <bgColor theme="6" tint="0.59999389629810485"/>
        </patternFill>
      </fill>
    </ndxf>
  </rcc>
  <rcc rId="3776" sId="1" odxf="1" dxf="1">
    <oc r="E581">
      <f>IFERROR(D581/C581*100,0)</f>
    </oc>
    <nc r="E581">
      <f>IFERROR(D581/C581*100,0)</f>
    </nc>
    <odxf>
      <fill>
        <patternFill patternType="none">
          <bgColor indexed="65"/>
        </patternFill>
      </fill>
    </odxf>
    <ndxf>
      <fill>
        <patternFill patternType="solid">
          <bgColor theme="6" tint="0.59999389629810485"/>
        </patternFill>
      </fill>
    </ndxf>
  </rcc>
  <rfmt sheetId="1" sqref="E586">
    <dxf>
      <fill>
        <patternFill patternType="solid">
          <bgColor theme="4" tint="0.79998168889431442"/>
        </patternFill>
      </fill>
    </dxf>
  </rfmt>
  <rcc rId="3777" sId="1" odxf="1" dxf="1">
    <oc r="E598">
      <f>IFERROR(D598/C598*100,0)</f>
    </oc>
    <nc r="E598">
      <f>IFERROR(D598/C598*100,0)</f>
    </nc>
    <odxf>
      <fill>
        <patternFill patternType="none">
          <bgColor indexed="65"/>
        </patternFill>
      </fill>
    </odxf>
    <ndxf>
      <fill>
        <patternFill patternType="solid">
          <bgColor theme="6" tint="0.59999389629810485"/>
        </patternFill>
      </fill>
    </ndxf>
  </rcc>
  <rcc rId="3778" sId="1" odxf="1" dxf="1">
    <oc r="E603">
      <f>IFERROR(D603/C603*100,0)</f>
    </oc>
    <nc r="E603">
      <f>IFERROR(D603/C603*100,0)</f>
    </nc>
    <odxf>
      <fill>
        <patternFill patternType="none">
          <bgColor indexed="65"/>
        </patternFill>
      </fill>
    </odxf>
    <ndxf>
      <fill>
        <patternFill patternType="solid">
          <bgColor theme="6" tint="0.59999389629810485"/>
        </patternFill>
      </fill>
    </ndxf>
  </rcc>
  <rcc rId="3779" sId="1">
    <oc r="D618">
      <f>D619+D624+D629</f>
    </oc>
    <nc r="D618">
      <f>D619+D624+D629</f>
    </nc>
  </rcc>
  <rcc rId="3780" sId="1">
    <oc r="E618">
      <f>E619+E624+E629</f>
    </oc>
    <nc r="E618">
      <f>IFERROR(D618/C618*100,0)</f>
    </nc>
  </rcc>
  <rfmt sheetId="1" sqref="E608">
    <dxf>
      <fill>
        <patternFill patternType="solid">
          <bgColor theme="9" tint="0.79998168889431442"/>
        </patternFill>
      </fill>
    </dxf>
  </rfmt>
  <rfmt sheetId="1" sqref="E608">
    <dxf>
      <fill>
        <patternFill>
          <bgColor theme="9" tint="0.39997558519241921"/>
        </patternFill>
      </fill>
    </dxf>
  </rfmt>
  <rfmt sheetId="1" sqref="E618">
    <dxf>
      <fill>
        <patternFill patternType="solid">
          <bgColor theme="9" tint="0.39997558519241921"/>
        </patternFill>
      </fill>
    </dxf>
  </rfmt>
  <rfmt sheetId="1" sqref="E624">
    <dxf>
      <fill>
        <patternFill patternType="solid">
          <bgColor theme="9" tint="0.39997558519241921"/>
        </patternFill>
      </fill>
    </dxf>
  </rfmt>
  <rfmt sheetId="1" sqref="E629">
    <dxf>
      <fill>
        <patternFill patternType="solid">
          <bgColor theme="9" tint="0.39997558519241921"/>
        </patternFill>
      </fill>
    </dxf>
  </rfmt>
  <rfmt sheetId="1" sqref="E640">
    <dxf>
      <fill>
        <patternFill patternType="solid">
          <bgColor theme="6" tint="0.39997558519241921"/>
        </patternFill>
      </fill>
    </dxf>
  </rfmt>
  <rfmt sheetId="1" sqref="E635">
    <dxf>
      <fill>
        <patternFill patternType="solid">
          <bgColor theme="6" tint="0.39997558519241921"/>
        </patternFill>
      </fill>
    </dxf>
  </rfmt>
  <rfmt sheetId="1" sqref="E619">
    <dxf>
      <fill>
        <patternFill patternType="solid">
          <bgColor theme="4" tint="0.79998168889431442"/>
        </patternFill>
      </fill>
    </dxf>
  </rfmt>
  <rfmt sheetId="1" sqref="E618">
    <dxf>
      <fill>
        <patternFill patternType="none">
          <bgColor auto="1"/>
        </patternFill>
      </fill>
    </dxf>
  </rfmt>
  <rcc rId="3781" sId="1" odxf="1" dxf="1">
    <oc r="E613">
      <f>IFERROR(D613/C613*100,0)</f>
    </oc>
    <nc r="E613">
      <f>IFERROR(D613/C613*100,0)</f>
    </nc>
    <odxf>
      <fill>
        <patternFill patternType="none">
          <bgColor indexed="65"/>
        </patternFill>
      </fill>
    </odxf>
    <ndxf>
      <fill>
        <patternFill patternType="solid">
          <bgColor theme="4" tint="0.79998168889431442"/>
        </patternFill>
      </fill>
    </ndxf>
  </rcc>
  <rcv guid="{E804F883-CA9D-4450-B2B1-A56C9C315ECD}" action="delete"/>
  <rdn rId="0" localSheetId="1" customView="1" name="Z_E804F883_CA9D_4450_B2B1_A56C9C315ECD_.wvu.PrintArea" hidden="1" oldHidden="1">
    <formula>'Приложение 1'!$B$1:$F$803</formula>
    <oldFormula>'Приложение 1'!$B$1:$F$803</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1'!$376:$381</formula>
    <oldFormula>'Приложение 1'!$376:$381</oldFormula>
  </rdn>
  <rdn rId="0" localSheetId="1" customView="1" name="Z_E804F883_CA9D_4450_B2B1_A56C9C315ECD_.wvu.FilterData" hidden="1" oldHidden="1">
    <formula>'Приложение 1'!$A$6:$F$808</formula>
    <oldFormula>'Приложение 1'!$A$6:$F$808</oldFormula>
  </rdn>
  <rcv guid="{E804F883-CA9D-4450-B2B1-A56C9C315ECD}"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93">
    <dxf>
      <fill>
        <patternFill patternType="solid">
          <bgColor theme="9" tint="0.39997558519241921"/>
        </patternFill>
      </fill>
    </dxf>
  </rfmt>
  <rcc rId="3786" sId="1" odxf="1" dxf="1">
    <oc r="E709">
      <f>IFERROR(D709/C709*100,0)</f>
    </oc>
    <nc r="E709">
      <f>IFERROR(D709/C709*100,0)</f>
    </nc>
    <odxf>
      <font>
        <b val="0"/>
        <sz val="13"/>
        <color auto="1"/>
        <name val="Times New Roman"/>
        <scheme val="none"/>
      </font>
      <fill>
        <patternFill patternType="none">
          <bgColor indexed="65"/>
        </patternFill>
      </fill>
    </odxf>
    <ndxf>
      <font>
        <b/>
        <sz val="13"/>
        <color auto="1"/>
        <name val="Times New Roman"/>
        <scheme val="none"/>
      </font>
      <fill>
        <patternFill patternType="solid">
          <bgColor theme="6" tint="0.59999389629810485"/>
        </patternFill>
      </fill>
    </ndxf>
  </rcc>
  <rfmt sheetId="1" sqref="E714">
    <dxf>
      <fill>
        <patternFill patternType="solid">
          <bgColor theme="9" tint="0.39997558519241921"/>
        </patternFill>
      </fill>
    </dxf>
  </rfmt>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87" sId="1">
    <nc r="H280">
      <f>(D277+D278+D280)/(C277+C278+C280)*100</f>
    </nc>
  </rcc>
  <rfmt sheetId="1" sqref="H280">
    <dxf>
      <numFmt numFmtId="175" formatCode="0.000000"/>
    </dxf>
  </rfmt>
  <rfmt sheetId="1" sqref="H280">
    <dxf>
      <numFmt numFmtId="176" formatCode="0.00000"/>
    </dxf>
  </rfmt>
  <rfmt sheetId="1" sqref="H280">
    <dxf>
      <numFmt numFmtId="177" formatCode="0.0000"/>
    </dxf>
  </rfmt>
  <rfmt sheetId="1" sqref="H280">
    <dxf>
      <numFmt numFmtId="178" formatCode="0.000"/>
    </dxf>
  </rfmt>
  <rfmt sheetId="1" sqref="H280">
    <dxf>
      <numFmt numFmtId="2" formatCode="0.00"/>
    </dxf>
  </rfmt>
  <rcc rId="3788" sId="1">
    <oc r="G652">
      <f>0/2*100</f>
    </oc>
    <nc r="G652">
      <f>3/4*100</f>
    </nc>
  </rcc>
  <rcc rId="3789" sId="1" numFmtId="4">
    <oc r="E652">
      <f>IFERROR(D652/C652*100,0)</f>
    </oc>
    <nc r="E652">
      <v>100</v>
    </nc>
  </rcc>
  <rcc rId="3790" sId="1">
    <nc r="G672">
      <f>C664/C674*100</f>
    </nc>
  </rcc>
  <rfmt sheetId="1" sqref="G672">
    <dxf>
      <numFmt numFmtId="175" formatCode="0.000000"/>
    </dxf>
  </rfmt>
  <rfmt sheetId="1" sqref="G672">
    <dxf>
      <numFmt numFmtId="176" formatCode="0.00000"/>
    </dxf>
  </rfmt>
  <rfmt sheetId="1" sqref="G672">
    <dxf>
      <numFmt numFmtId="177" formatCode="0.0000"/>
    </dxf>
  </rfmt>
  <rfmt sheetId="1" sqref="G672">
    <dxf>
      <numFmt numFmtId="178" formatCode="0.000"/>
    </dxf>
  </rfmt>
  <rfmt sheetId="1" sqref="G672">
    <dxf>
      <numFmt numFmtId="2" formatCode="0.00"/>
    </dxf>
  </rfmt>
  <rcc rId="3791" sId="1">
    <oc r="G677">
      <f>(C676+C678)/C674*100</f>
    </oc>
    <nc r="G677">
      <f>(C676+C675+C678)/C674*100</f>
    </nc>
  </rcc>
  <rcc rId="3792" sId="1" odxf="1" dxf="1">
    <nc r="G724" t="inlineStr">
      <is>
        <t>ПЕРЕНСТИ В ГРУППУ А</t>
      </is>
    </nc>
    <odxf>
      <font>
        <sz val="13"/>
        <color rgb="FFFF0000"/>
      </font>
      <fill>
        <patternFill patternType="none">
          <bgColor indexed="65"/>
        </patternFill>
      </fill>
      <alignment horizontal="general" vertical="bottom" readingOrder="0"/>
    </odxf>
    <ndxf>
      <font>
        <sz val="13"/>
        <color auto="1"/>
        <name val="Times New Roman"/>
        <scheme val="none"/>
      </font>
      <fill>
        <patternFill patternType="solid">
          <bgColor rgb="FF92D050"/>
        </patternFill>
      </fill>
      <alignment horizontal="center" vertical="top" readingOrder="0"/>
    </ndxf>
  </rcc>
  <rfmt sheetId="1" sqref="E726">
    <dxf>
      <fill>
        <patternFill>
          <bgColor theme="6" tint="0.59999389629810485"/>
        </patternFill>
      </fill>
    </dxf>
  </rfmt>
  <rfmt sheetId="1" sqref="E731">
    <dxf>
      <fill>
        <patternFill patternType="solid">
          <bgColor theme="6" tint="0.59999389629810485"/>
        </patternFill>
      </fill>
    </dxf>
  </rfmt>
  <rfmt sheetId="1" sqref="E737">
    <dxf>
      <fill>
        <patternFill patternType="solid">
          <bgColor theme="9" tint="0.59999389629810485"/>
        </patternFill>
      </fill>
    </dxf>
  </rfmt>
  <rfmt sheetId="1" sqref="E742">
    <dxf>
      <fill>
        <patternFill patternType="solid">
          <bgColor theme="6" tint="0.59999389629810485"/>
        </patternFill>
      </fill>
    </dxf>
  </rfmt>
  <rfmt sheetId="1" sqref="E747">
    <dxf>
      <fill>
        <patternFill patternType="solid">
          <bgColor theme="6" tint="0.59999389629810485"/>
        </patternFill>
      </fill>
    </dxf>
  </rfmt>
  <rfmt sheetId="1" sqref="E759">
    <dxf>
      <fill>
        <patternFill patternType="solid">
          <bgColor theme="6" tint="0.59999389629810485"/>
        </patternFill>
      </fill>
    </dxf>
  </rfmt>
  <rfmt sheetId="1" sqref="E753">
    <dxf>
      <fill>
        <patternFill patternType="solid">
          <bgColor theme="9" tint="0.59999389629810485"/>
        </patternFill>
      </fill>
    </dxf>
  </rfmt>
  <rfmt sheetId="1" sqref="E747" start="0" length="2147483647">
    <dxf>
      <font>
        <b/>
      </font>
    </dxf>
  </rfmt>
  <rfmt sheetId="1" sqref="E753" start="0" length="2147483647">
    <dxf>
      <font>
        <b/>
      </font>
    </dxf>
  </rfmt>
  <rcc rId="3793" sId="1">
    <oc r="G726">
      <f>5/7</f>
    </oc>
    <nc r="G726">
      <f>5/7*100</f>
    </nc>
  </rcc>
  <rcc rId="3794" sId="1">
    <oc r="G737">
      <f>4/6*100</f>
    </oc>
    <nc r="G737"/>
  </rcc>
  <rcc rId="3795" sId="1">
    <nc r="G764">
      <f>C726/C764*100</f>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6" sId="1" numFmtId="4">
    <oc r="D786">
      <v>15793.19</v>
    </oc>
    <nc r="D786">
      <v>15792.66</v>
    </nc>
  </rcc>
  <rfmt sheetId="1" sqref="D794" start="0" length="2147483647">
    <dxf>
      <font>
        <color auto="1"/>
      </font>
    </dxf>
  </rfmt>
  <rcv guid="{CB1E8E26-C9C8-4BE7-9036-74B49E080E83}" action="delete"/>
  <rdn rId="0" localSheetId="1" customView="1" name="Z_CB1E8E26_C9C8_4BE7_9036_74B49E080E83_.wvu.PrintArea" hidden="1" oldHidden="1">
    <formula>'Приложение 1'!$A$1:$G$803</formula>
    <oldFormula>'Приложение 1'!$A$1:$G$803</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1'!$A$6:$F$808</formula>
    <oldFormula>'Приложение 1'!$A$6:$F$808</oldFormula>
  </rdn>
  <rcv guid="{CB1E8E26-C9C8-4BE7-9036-74B49E080E83}"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0" sId="1">
    <oc r="F771" t="inlineStr">
      <is>
        <r>
          <rPr>
            <sz val="13"/>
            <rFont val="Times New Roman"/>
            <family val="1"/>
            <charset val="204"/>
          </rPr>
          <t>Экономия плановых ассигнований сложилось по итогам конкурсных процедур. В рамках мероприятия 1.1.1 в 2023 году была проведена следующая работа:</t>
        </r>
        <r>
          <rPr>
            <sz val="13"/>
            <color rgb="FFFF0000"/>
            <rFont val="Times New Roman"/>
            <family val="1"/>
            <charset val="204"/>
          </rPr>
          <t xml:space="preserve">
</t>
        </r>
        <r>
          <rPr>
            <sz val="13"/>
            <rFont val="Times New Roman"/>
            <family val="1"/>
            <charset val="204"/>
          </rPr>
          <t>-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Местная общественная национально-культурная организация азербайджанского народа «Достлуг» (в переводе на русский язык означает «Дружба») г.Когалыма - проект «Праздник весны и весеннего равноденствия «Новруз - Байрам»;</t>
        </r>
        <r>
          <rPr>
            <sz val="13"/>
            <color rgb="FFFF0000"/>
            <rFont val="Times New Roman"/>
            <family val="1"/>
            <charset val="204"/>
          </rPr>
          <t xml:space="preserve"> </t>
        </r>
        <r>
          <rPr>
            <sz val="13"/>
            <rFont val="Times New Roman"/>
            <family val="1"/>
            <charset val="204"/>
          </rPr>
          <t xml:space="preserve">Местная общественная организация Совет ветеранов войны и труда, инвалидов и пенсионеров города Когалыма - проект «Во имя мира на Земле»; Автономной некоммерческой организации «Ресурсный центр поддержки НКО города Когалыма» - проект «Правовой аудит в НКО Когалыма»,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Общественной организации «Когалымская городская Федерация инвалидного спорта» на реализацию социально значимого проекта «Большой теннис для особенных звёзд!» в размере 197 911,00 (сто девяносто семь тысяч девятьсот одиннадцать) рублей 00 копеек.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t>
        </r>
        <r>
          <rPr>
            <sz val="13"/>
            <color rgb="FFFF0000"/>
            <rFont val="Times New Roman"/>
            <family val="1"/>
            <charset val="204"/>
          </rPr>
          <t xml:space="preserve">
</t>
        </r>
        <r>
          <rPr>
            <sz val="13"/>
            <rFont val="Times New Roman"/>
            <family val="1"/>
            <charset val="204"/>
          </rPr>
          <t xml:space="preserve">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r>
      </is>
    </oc>
    <nc r="F771" t="inlineStr">
      <is>
        <r>
          <rPr>
            <sz val="13"/>
            <rFont val="Times New Roman"/>
            <family val="1"/>
            <charset val="204"/>
          </rPr>
          <t>Экономия плановых ассигнований сложилось по итогам конкурсных процедур. В рамках мероприятия 1.1.1 в 2023 году была проведена следующая работа:</t>
        </r>
        <r>
          <rPr>
            <sz val="13"/>
            <color rgb="FFFF0000"/>
            <rFont val="Times New Roman"/>
            <family val="1"/>
            <charset val="204"/>
          </rPr>
          <t xml:space="preserve">
</t>
        </r>
        <r>
          <rPr>
            <sz val="13"/>
            <rFont val="Times New Roman"/>
            <family val="1"/>
            <charset val="204"/>
          </rPr>
          <t>-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Местная общественная национально-культурная организация азербайджанского народа «Достлуг» (в переводе на русский язык означает «Дружба») г.Когалыма - проект «Праздник весны и весеннего равноденствия «Новруз - Байрам»;</t>
        </r>
        <r>
          <rPr>
            <sz val="13"/>
            <color rgb="FFFF0000"/>
            <rFont val="Times New Roman"/>
            <family val="1"/>
            <charset val="204"/>
          </rPr>
          <t xml:space="preserve"> </t>
        </r>
        <r>
          <rPr>
            <sz val="13"/>
            <rFont val="Times New Roman"/>
            <family val="1"/>
            <charset val="204"/>
          </rPr>
          <t xml:space="preserve">Местная общественная организация Совет ветеранов войны и труда, инвалидов и пенсионеров города Когалыма - проект «Во имя мира на Земле»; Автономной некоммерческой организации «Ресурсный центр поддержки НКО города Когалыма» - проект «Правовой аудит в НКО Когалыма»,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Общественной организации «Когалымская городская Федерация инвалидного спорта» на реализацию социально значимого проекта «Большой теннис для особенных звёзд!».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t>
        </r>
        <r>
          <rPr>
            <sz val="13"/>
            <color rgb="FFFF0000"/>
            <rFont val="Times New Roman"/>
            <family val="1"/>
            <charset val="204"/>
          </rPr>
          <t xml:space="preserve">
</t>
        </r>
        <r>
          <rPr>
            <sz val="13"/>
            <rFont val="Times New Roman"/>
            <family val="1"/>
            <charset val="204"/>
          </rPr>
          <t xml:space="preserve">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r>
      </is>
    </nc>
  </rcc>
  <rcv guid="{CB1E8E26-C9C8-4BE7-9036-74B49E080E83}" action="delete"/>
  <rdn rId="0" localSheetId="1" customView="1" name="Z_CB1E8E26_C9C8_4BE7_9036_74B49E080E83_.wvu.PrintArea" hidden="1" oldHidden="1">
    <formula>'Приложение 1'!$A$1:$G$803</formula>
    <oldFormula>'Приложение 1'!$A$1:$G$803</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1'!$A$6:$F$808</formula>
    <oldFormula>'Приложение 1'!$A$6:$F$808</oldFormula>
  </rdn>
  <rcv guid="{CB1E8E26-C9C8-4BE7-9036-74B49E080E83}"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8" sId="1">
    <oc r="F758" t="inlineStr">
      <is>
        <t>В целях увеличения оптической видимости в тёмное время суток для обеспечения безопасности дорожного движения на автомобильных дорогах города Когалыма в течении 2022 года выполнены работы по строительству сетей наружного освещения протяженностью 3 808 м.</t>
      </is>
    </oc>
    <nc r="F758" t="inlineStr">
      <is>
        <t>В целях увеличения оптической видимости в тёмное время суток для обеспечения безопасности дорожного движения на автомобильных дорогах города Когалыма в течение 2023 года выполнены работы по строительству сетей наружного освещения протяженностью 1 783 мп.</t>
      </is>
    </nc>
  </rcc>
  <rfmt sheetId="1" sqref="F758" start="0" length="2147483647">
    <dxf>
      <font>
        <color auto="1"/>
      </font>
    </dxf>
  </rfmt>
  <rcc rId="2219" sId="1">
    <oc r="F763" t="inlineStr">
      <is>
        <t>В рамках выполнения муниципального задания МБУ «КСАТ» в 2022 году выполнялись работы по содержанию улично-дорожной сети города общей протяженностью 96,324 км.</t>
      </is>
    </oc>
    <nc r="F763" t="inlineStr">
      <is>
        <t>В рамках выполнения муниципального задания МБУ «КСАТ» в 2023 году выполнялись работы по содержанию улично-дорожной сети города общей протяженностью 96,324 км.</t>
      </is>
    </nc>
  </rcc>
  <rfmt sheetId="1" sqref="F763" start="0" length="2147483647">
    <dxf>
      <font>
        <color auto="1"/>
      </font>
    </dxf>
  </rfmt>
  <rfmt sheetId="1" sqref="F769" start="0" length="2147483647">
    <dxf>
      <font>
        <color auto="1"/>
      </font>
    </dxf>
  </rfmt>
  <rcc rId="2220" sId="1">
    <oc r="F769" t="inlineStr">
      <is>
        <t xml:space="preserve">Реализованы мероприятия по обеспечению технического и эксплуатационного обслуживания программно-технического измерительного комплекса «Одиссей» в количестве 18 комплексов, на автомобильных дорогах города Когалыма в 2022 году выполнены работы по переносу кабелей систем автоматической фотовидеофиксации нарушений правил дорожного движения города Когалыма в подземную канализацию. </t>
      </is>
    </oc>
    <nc r="F769" t="inlineStr">
      <is>
        <t>Реализованы мероприятия по обеспечению технического и эксплуатационного обслуживания программно-технического измерительного комплекса «Одиссей» в количестве 18 комплексов.   
Неполное освоение денежных средств сложилось в результате оплаты электрической энергии по факту потребления ее комплексами фотовидеофиксации города Когалыма.</t>
      </is>
    </nc>
  </rcc>
  <rcc rId="2221" sId="1">
    <oc r="F775" t="inlineStr">
      <is>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субсидия предоставлена ООО «МАК».</t>
      </is>
    </oc>
    <nc r="F775" t="inlineStr">
      <is>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в 2023 году субсидия предоставлена ООО «МАК».</t>
      </is>
    </nc>
  </rcc>
  <rfmt sheetId="1" sqref="F775" start="0" length="2147483647">
    <dxf>
      <font>
        <color auto="1"/>
      </font>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04" sId="1">
    <oc r="C322">
      <f>#REF!</f>
    </oc>
    <nc r="C322">
      <f>#REF!</f>
    </nc>
  </rcc>
  <rrc rId="3805" sId="1" ref="A322:XFD322" action="deleteRow">
    <undo index="0" exp="area" ref3D="1" dr="$A$376:$XFD$381" dn="Z_E804F883_CA9D_4450_B2B1_A56C9C315ECD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rfmt sheetId="1" xfDxf="1" sqref="A322:XFD322" start="0" length="0">
      <dxf>
        <font>
          <color rgb="FFFF0000"/>
        </font>
      </dxf>
    </rfmt>
    <rfmt sheetId="1" sqref="A322" start="0" length="0">
      <dxf>
        <font>
          <b/>
          <sz val="16"/>
          <color rgb="FFFF0000"/>
        </font>
        <alignment vertical="center" readingOrder="0"/>
      </dxf>
    </rfmt>
    <rcc rId="0" sId="1" dxf="1">
      <nc r="B322" t="inlineStr">
        <is>
          <t>Подпрограмма 3.«Содействие трудоустройству лиц с инвалидностью»</t>
        </is>
      </nc>
      <ndxf>
        <font>
          <b/>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ndxf>
    </rcc>
    <rcc rId="0" sId="1" dxf="1">
      <nc r="C322">
        <f>#REF!</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322">
        <f>#REF!</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22">
        <f>IFERROR(D322/C322*100,0)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22" start="0" length="0">
      <dxf>
        <font>
          <b/>
          <sz val="13"/>
          <color rgb="FFFF0000"/>
          <name val="Times New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protection locked="0"/>
      </dxf>
    </rfmt>
    <rfmt sheetId="1" sqref="G322" start="0" length="0">
      <dxf>
        <font>
          <sz val="13"/>
          <color rgb="FFFF0000"/>
        </font>
      </dxf>
    </rfmt>
    <rfmt sheetId="1" sqref="H322" start="0" length="0">
      <dxf>
        <font>
          <sz val="13"/>
          <color rgb="FFFF0000"/>
        </font>
      </dxf>
    </rfmt>
  </rrc>
  <rcc rId="3806" sId="1">
    <oc r="C322">
      <f>SUM(C323:C326)</f>
    </oc>
    <nc r="C322">
      <f>SUM(C323:C326)</f>
    </nc>
  </rcc>
  <rcc rId="3807" sId="1">
    <nc r="H394" t="inlineStr">
      <is>
        <t>к34</t>
      </is>
    </nc>
  </rcc>
  <rcc rId="3808" sId="1">
    <nc r="H396" t="inlineStr">
      <is>
        <t>к33</t>
      </is>
    </nc>
  </rcc>
  <rcc rId="3809" sId="1">
    <nc r="G322">
      <f>(E306+E311+E317)/3</f>
    </nc>
  </rcc>
  <rcc rId="3810" sId="1">
    <oc r="G705">
      <f>(D703+D704+D706)/(C706+C704+C703)*100</f>
    </oc>
    <nc r="G705">
      <f>(D703+D704+D706)/(C706+C704+C703)*100</f>
    </nc>
  </rcc>
  <rcc rId="3811" sId="1">
    <nc r="H705">
      <f>(E681+E687+E692+E697)/4</f>
    </nc>
  </rcc>
  <rcc rId="3812" sId="1">
    <nc r="G569">
      <f>(E569+E574+E580+E585)/4</f>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3" sId="1">
    <oc r="F26" t="inlineStr">
      <is>
        <t xml:space="preserve">В рамках реализации регионального проекта "Акселерация субъектов МСП" финансовую поддержку получили 100 субъектов малого и среднего предпринимательства.
</t>
      </is>
    </oc>
    <nc r="F26" t="inlineStr">
      <is>
        <t xml:space="preserve">В рамках реализации регионального проекта "Акселерация субъектов МСП" финансовую поддержку получили 100 субъектов малого и среднего предпринимательства
</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17" sId="1">
    <oc r="F181" t="inlineStr">
      <is>
        <t xml:space="preserve">В 2023 году выполнены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is>
    </oc>
    <nc r="F181" t="inlineStr">
      <is>
        <t xml:space="preserve">В 2023 году выполнен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1" sId="1">
    <oc r="F196" t="inlineStr">
      <is>
        <t xml:space="preserve">Средства в размере 5 000,0 тыс.рублей перераспределены в соответствии с Распоряжением Правительства ХМАО-Югры от 20.12.2023 №842-рп о дополнительном соглашении №19 к Соглашению о сотрудничестве между Правительством ХМАО-Югры и ПАО НК "ЛУКОЙЛ" на 2019-2023 годы от 29.01.2019 года на строительство объектов благоустройства в городе Когалыме (в том числе ПИР).
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Оплата услуг будет осуществлена в 2024 году, после предоставления исполнителем документации. </t>
      </is>
    </oc>
    <nc r="F196" t="inlineStr">
      <is>
        <t xml:space="preserve">Средства в размере 5 000,0 тыс.рублей перераспределены на 2024 год в соответствии с Распоряжением Правительства ХМАО-Югры от 20.12.2023 №842-рп о дополнительном соглашении №19 к Соглашению о сотрудничестве между Правительством ХМАО-Югры и ПАО НК "ЛУКОЙЛ" на 2019-2023 годы от 29.01.2019 года на строительство объектов благоустройства в городе Когалыме (в том числе ПИР).
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Оплата услуг будет осуществлена в 2024 году, после предоставления исполнителем документации. </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5" sId="1">
    <oc r="F229" t="inlineStr">
      <is>
        <t xml:space="preserve">Согласно графику сноса жилых домов, в 2023 году, учитывая сроки расселения граждан, на основании заключенных муниципальных контрактов снесено 17 жилых домов. </t>
      </is>
    </oc>
    <nc r="F229" t="inlineStr">
      <is>
        <t xml:space="preserve">Согласно графику сноса жилых домов, в 2023 году, учитывая сроки расселения граждан, на основании заключенных муниципальных контрактов снесено 18 жилых домов. </t>
      </is>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6" sId="1">
    <oc r="G329">
      <f>8/10*100</f>
    </oc>
    <nc r="G329">
      <f>6/11*100</f>
    </nc>
  </rcc>
  <rfmt sheetId="1" sqref="G329">
    <dxf>
      <numFmt numFmtId="166" formatCode="0.0"/>
    </dxf>
  </rfmt>
  <rfmt sheetId="1" sqref="G329">
    <dxf>
      <numFmt numFmtId="1" formatCode="0"/>
    </dxf>
  </rfmt>
  <rfmt sheetId="1" sqref="G329">
    <dxf>
      <numFmt numFmtId="166" formatCode="0.0"/>
    </dxf>
  </rfmt>
  <rfmt sheetId="1" sqref="G453" start="0" length="0">
    <dxf>
      <numFmt numFmtId="21" formatCode="dd/mmm"/>
    </dxf>
  </rfmt>
  <rfmt sheetId="1" sqref="G453">
    <dxf>
      <numFmt numFmtId="2" formatCode="0.00"/>
    </dxf>
  </rfmt>
  <rcc rId="3827" sId="1">
    <nc r="G453">
      <f>4/5*100</f>
    </nc>
  </rcc>
  <rcc rId="3828" sId="1">
    <nc r="G596">
      <f>4/9*100</f>
    </nc>
  </rcc>
  <rcc rId="3829" sId="1">
    <oc r="D644">
      <f>SUM(D645:D648)</f>
    </oc>
    <nc r="D644">
      <f>SUM(D645:D648)</f>
    </nc>
  </rc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0" sId="1">
    <oc r="F713" t="inlineStr">
      <is>
        <t>Экономия в связи с тем, что контракт на программное  обеспечение заключен на меньшую сумму</t>
      </is>
    </oc>
    <nc r="F713" t="inlineStr">
      <is>
        <t>Экономия в связи с оплатой за оказание услуг по предоставлению неисключительного права на программу для ЭВМ Программный комплекс "Колибри - Финансы" произведена по факту оказанных услуг.</t>
      </is>
    </nc>
  </rcc>
  <rfmt sheetId="1" sqref="F713" start="0" length="2147483647">
    <dxf>
      <font>
        <color auto="1"/>
      </font>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1'!$375:$380</formula>
    <oldFormula>'Приложение 1'!$375:$380</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5" sId="1">
    <oc r="F708" t="inlineStr">
      <is>
        <t xml:space="preserve">Экономия:
 - в с вязи с наличием вакансий;
- за счет экономии по начислениям на выплаты по оплате труда (страховы взносы) </t>
      </is>
    </oc>
    <nc r="F708" t="inlineStr">
      <is>
        <t>Экономия по заработной плате и начислениям на оплату труда обусловлена наличием листов нетрудоспособности и наличием вакансий.</t>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75">
    <dxf>
      <alignment vertical="top" readingOrder="0"/>
    </dxf>
  </rfmt>
  <rfmt sheetId="1" sqref="H475" start="0" length="0">
    <dxf>
      <numFmt numFmtId="165" formatCode="#,##0.0"/>
    </dxf>
  </rfmt>
  <rcc rId="3836" sId="1">
    <oc r="F475" t="inlineStr">
      <is>
        <t>Отделом ЗАГС в 2022 году по заявлениям граждан зарегистрировано актов гражданского состояния - 1 817, оказано юридически значимых действий - 3 996</t>
      </is>
    </oc>
    <nc r="F475" t="inlineStr">
      <is>
        <t xml:space="preserve">Окружной бюджет в сумме 331 209,20 руб. - экономия по заработной плате и начислениям по оплате труда в связи с тем, что выплата денежного поощрения по результатам работы за 2022 г. и премия по результатам работы за 9 месяцев 2023 г. была выплачена за фактически отработанное время.
Неисполнение сложилось в связи с тем, что муниципальные служащие не воспользовались правом на частичную компенсацию стоимости оздоровительных и санаторно-курортных путевок, а также оплатой проезда к месту санаторно-курортного лечения и обратно.
Экономия по командировочным расходам (оплата произведена согласно фактическим затратам).
</t>
      </is>
    </nc>
  </rcc>
  <rfmt sheetId="1" sqref="F475" start="0" length="2147483647">
    <dxf>
      <font/>
    </dxf>
  </rfmt>
  <rfmt sheetId="1" sqref="F475">
    <dxf>
      <fill>
        <patternFill patternType="none">
          <bgColor auto="1"/>
        </patternFill>
      </fill>
    </dxf>
  </rfmt>
  <rcc rId="3837" sId="1">
    <nc r="F465" t="inlineStr">
      <is>
        <t>Экономия денежных средств сложилась по итогам проведения электронных аукционов на заключение муниципальных контрактов  (Приобретение средств защиты информации от несанкционированного доступа, Аттестация рабочих мест, обрабатывающих персональные данные по требованиям безопасности информации, проведение периодического инструментального контроля объектов информатизации и вычислительной техники).</t>
      </is>
    </nc>
  </rcc>
  <rfmt sheetId="1" sqref="F465" start="0" length="2147483647">
    <dxf>
      <font>
        <color auto="1"/>
      </font>
    </dxf>
  </rfmt>
  <rfmt sheetId="1" sqref="F465">
    <dxf>
      <fill>
        <patternFill patternType="none">
          <bgColor auto="1"/>
        </patternFill>
      </fill>
    </dxf>
  </rfmt>
  <rfmt sheetId="1" sqref="F465">
    <dxf>
      <alignment vertical="top" readingOrder="0"/>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1'!$375:$380</formula>
    <oldFormula>'Приложение 1'!$375:$380</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2" sId="1">
    <oc r="F532"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t>
      </is>
    </oc>
    <nc r="F532"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2" sId="1">
    <oc r="F753" t="inlineStr">
      <is>
        <t>В 2022 году выполнен ремонт автомобильных дорог города Когалыма общей площадью 21,626 тыс. кв. м протяженностью 3,03 км.
Не полное освоение средств обусловлено нарушением сроков выполнения работ проектной организацией.</t>
      </is>
    </oc>
    <nc r="F753" t="inlineStr">
      <is>
        <r>
          <rPr>
            <sz val="13"/>
            <rFont val="Times New Roman"/>
            <family val="1"/>
            <charset val="204"/>
          </rPr>
          <t>В 2023 году выполнен ремонт автомобильных дорог города Когалыма общей площадью 4,499 тыс. кв. м протяженностью 0,444 км.</t>
        </r>
        <r>
          <rPr>
            <sz val="13"/>
            <color rgb="FFFF0000"/>
            <rFont val="Times New Roman"/>
            <family val="1"/>
            <charset val="204"/>
          </rPr>
          <t xml:space="preserve">
Не полное освоение средств обусловлено:
- нарушением сроков исполнения конртакта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реализия работ предусмотрена в два этапа в течение 2023-2024 годов с завершением работ в августе 2024 года, в связи с чем, остатки средств  (ПАО "ЛУКОЙЛ") будут освоены в 2024 году.</t>
        </r>
      </is>
    </nc>
  </rcc>
  <rfmt sheetId="1" sqref="F753" start="0" length="2147483647">
    <dxf>
      <font>
        <color auto="1"/>
      </font>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6" sId="1">
    <oc r="F532"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t>
      </is>
    </oc>
    <nc r="F532"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t>
      </is>
    </nc>
  </rcc>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04">
    <dxf>
      <alignment vertical="top" readingOrder="0"/>
    </dxf>
  </rfmt>
  <rfmt sheetId="1" sqref="F415">
    <dxf>
      <alignment vertical="top" readingOrder="0"/>
    </dxf>
  </rfmt>
  <rfmt sheetId="1" sqref="F1:F1048576">
    <dxf>
      <alignment vertical="top" readingOrder="0"/>
    </dxf>
  </rfmt>
  <rfmt sheetId="1" sqref="B1:B1048576">
    <dxf>
      <alignment vertical="top" readingOrder="0"/>
    </dxf>
  </rfmt>
  <rfmt sheetId="1" sqref="D644">
    <dxf>
      <numFmt numFmtId="4" formatCode="#,##0.00"/>
    </dxf>
  </rfmt>
  <rfmt sheetId="1" sqref="J645" start="0" length="0">
    <dxf>
      <numFmt numFmtId="4" formatCode="#,##0.00"/>
    </dxf>
  </rfmt>
  <rfmt sheetId="1" sqref="B679:F679">
    <dxf>
      <alignment wrapText="1" readingOrder="0"/>
    </dxf>
  </rfmt>
  <rfmt sheetId="1" sqref="C718">
    <dxf>
      <numFmt numFmtId="4" formatCode="#,##0.00"/>
    </dxf>
  </rfmt>
  <rfmt sheetId="1" sqref="C718">
    <dxf>
      <numFmt numFmtId="165" formatCode="#,##0.0"/>
    </dxf>
  </rfmt>
  <rfmt sheetId="1" sqref="D718">
    <dxf>
      <numFmt numFmtId="4" formatCode="#,##0.00"/>
    </dxf>
  </rfmt>
  <rfmt sheetId="1" sqref="D718">
    <dxf>
      <numFmt numFmtId="171" formatCode="#,##0.000"/>
    </dxf>
  </rfmt>
  <rfmt sheetId="1" sqref="D718">
    <dxf>
      <numFmt numFmtId="4" formatCode="#,##0.00"/>
    </dxf>
  </rfmt>
  <rfmt sheetId="1" sqref="D718">
    <dxf>
      <numFmt numFmtId="165" formatCode="#,##0.0"/>
    </dxf>
  </rfmt>
  <rfmt sheetId="1" sqref="D322">
    <dxf>
      <numFmt numFmtId="4" formatCode="#,##0.00"/>
    </dxf>
  </rfmt>
  <rfmt sheetId="1" sqref="D322">
    <dxf>
      <numFmt numFmtId="165" formatCode="#,##0.0"/>
    </dxf>
  </rfmt>
  <rfmt sheetId="1" sqref="D322">
    <dxf>
      <numFmt numFmtId="3" formatCode="#,##0"/>
    </dxf>
  </rfmt>
  <rfmt sheetId="1" sqref="D590">
    <dxf>
      <fill>
        <patternFill>
          <bgColor rgb="FFFF0000"/>
        </patternFill>
      </fill>
    </dxf>
  </rfmt>
  <rcc rId="3847" sId="1">
    <oc r="D593">
      <f>D572+D577+D583+D588</f>
    </oc>
    <nc r="D593">
      <f>D572+D577+D583+D588</f>
    </nc>
  </rcc>
  <rcc rId="3848" sId="1" numFmtId="4">
    <oc r="D588">
      <v>20505.3</v>
    </oc>
    <nc r="D588">
      <v>17498.080000000002</v>
    </nc>
  </rcc>
  <rcc rId="3849" sId="1" odxf="1" dxf="1">
    <oc r="D590">
      <f>SUM(D591:D594)</f>
    </oc>
    <nc r="D590">
      <f>SUM(D591:D594)</f>
    </nc>
    <ndxf>
      <fill>
        <patternFill>
          <bgColor theme="6" tint="0.59999389629810485"/>
        </patternFill>
      </fill>
    </ndxf>
  </rcc>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86">
    <dxf>
      <fill>
        <patternFill>
          <bgColor theme="6" tint="0.59999389629810485"/>
        </patternFill>
      </fill>
    </dxf>
  </rfmt>
  <rfmt sheetId="1" sqref="E491">
    <dxf>
      <fill>
        <patternFill>
          <bgColor theme="6" tint="0.59999389629810485"/>
        </patternFill>
      </fill>
    </dxf>
  </rfmt>
  <rfmt sheetId="1" sqref="E496">
    <dxf>
      <fill>
        <patternFill>
          <bgColor theme="6" tint="0.59999389629810485"/>
        </patternFill>
      </fill>
    </dxf>
  </rfmt>
  <rcc rId="3850" sId="1" numFmtId="4">
    <nc r="G486">
      <v>1</v>
    </nc>
  </rcc>
  <rcc rId="3851" sId="1" numFmtId="4">
    <nc r="G491">
      <v>2</v>
    </nc>
  </rcc>
  <rcc rId="3852" sId="1" numFmtId="4">
    <nc r="G501">
      <v>4</v>
    </nc>
  </rcc>
  <rcc rId="3853" sId="1" numFmtId="4">
    <nc r="G506">
      <v>5</v>
    </nc>
  </rcc>
  <rfmt sheetId="1" sqref="G486:G506">
    <dxf>
      <numFmt numFmtId="0" formatCode="General"/>
    </dxf>
  </rfmt>
  <rcc rId="3854" sId="1">
    <nc r="G496">
      <v>3</v>
    </nc>
  </rcc>
  <rcc rId="3855" sId="1">
    <nc r="H515">
      <f>(C513+C512+C515)/C511*100</f>
    </nc>
  </rcc>
  <rcc rId="3856" sId="1" odxf="1" dxf="1">
    <nc r="I514">
      <f>C515+C513+C512</f>
    </nc>
    <ndxf>
      <numFmt numFmtId="166" formatCode="#,##0.0"/>
    </ndxf>
  </rcc>
  <rcc rId="3857" sId="1" odxf="1" dxf="1">
    <nc r="J514">
      <f>D515+D513+D512</f>
    </nc>
    <odxf>
      <numFmt numFmtId="0" formatCode="General"/>
    </odxf>
    <ndxf>
      <numFmt numFmtId="166" formatCode="#,##0.0"/>
    </ndxf>
  </rcc>
  <rcc rId="3858" sId="1">
    <nc r="J515">
      <f>J514/I514*100</f>
    </nc>
  </rcc>
  <rfmt sheetId="1" sqref="J515">
    <dxf>
      <fill>
        <patternFill patternType="solid">
          <bgColor theme="6" tint="0.59999389629810485"/>
        </patternFill>
      </fill>
    </dxf>
  </rfmt>
  <rcc rId="3859" sId="1">
    <nc r="I486">
      <f>3/5*100</f>
    </nc>
  </rcc>
  <rfmt sheetId="1" sqref="G398" start="0" length="2147483647">
    <dxf>
      <font>
        <color auto="1"/>
      </font>
    </dxf>
  </rfmt>
  <rfmt sheetId="1" sqref="G398" start="0" length="2147483647">
    <dxf>
      <font>
        <color rgb="FFFF0000"/>
      </font>
    </dxf>
  </rfmt>
  <rfmt sheetId="1" sqref="E404">
    <dxf>
      <fill>
        <patternFill>
          <bgColor theme="6" tint="0.59999389629810485"/>
        </patternFill>
      </fill>
    </dxf>
  </rfmt>
  <rfmt sheetId="1" sqref="E409">
    <dxf>
      <fill>
        <patternFill>
          <bgColor theme="6" tint="0.59999389629810485"/>
        </patternFill>
      </fill>
    </dxf>
  </rfmt>
  <rfmt sheetId="1" sqref="E420">
    <dxf>
      <fill>
        <patternFill>
          <bgColor theme="6" tint="0.59999389629810485"/>
        </patternFill>
      </fill>
    </dxf>
  </rfmt>
  <rfmt sheetId="1" sqref="E426">
    <dxf>
      <fill>
        <patternFill>
          <bgColor theme="6" tint="0.59999389629810485"/>
        </patternFill>
      </fill>
    </dxf>
  </rfmt>
  <rfmt sheetId="1" sqref="H398" start="0" length="0">
    <dxf>
      <numFmt numFmtId="21" formatCode="dd/mmm"/>
    </dxf>
  </rfmt>
  <rcc rId="3860" sId="1">
    <nc r="H398">
      <f>7/9*100</f>
    </nc>
  </rcc>
  <rfmt sheetId="1" sqref="H398">
    <dxf>
      <numFmt numFmtId="2" formatCode="0.00"/>
    </dxf>
  </rfmt>
  <rfmt sheetId="1" sqref="H451" start="0" length="0">
    <dxf>
      <numFmt numFmtId="166" formatCode="#,##0.0"/>
    </dxf>
  </rfmt>
  <rcc rId="3861" sId="1" odxf="1" dxf="1">
    <nc r="I451">
      <f>C448+C449+C451</f>
    </nc>
    <ndxf>
      <numFmt numFmtId="166" formatCode="#,##0.0"/>
    </ndxf>
  </rcc>
  <rcc rId="3862" sId="1" odxf="1" dxf="1">
    <nc r="J451">
      <f>D448+D449+D451</f>
    </nc>
    <odxf>
      <numFmt numFmtId="0" formatCode="General"/>
    </odxf>
    <ndxf>
      <numFmt numFmtId="166" formatCode="#,##0.0"/>
    </ndxf>
  </rcc>
  <rcc rId="3863" sId="1">
    <nc r="J452">
      <f>J451/I451*100</f>
    </nc>
  </rcc>
  <rm rId="3864" sheetId="1" source="I451:J452" destination="I450:J451" sourceSheetId="1">
    <rfmt sheetId="1" sqref="I450" start="0" length="0">
      <dxf>
        <font>
          <sz val="11"/>
          <color rgb="FFFF0000"/>
          <name val="Calibri"/>
          <scheme val="minor"/>
        </font>
        <alignment vertical="center" readingOrder="0"/>
      </dxf>
    </rfmt>
    <rfmt sheetId="1" sqref="J450" start="0" length="0">
      <dxf>
        <font>
          <sz val="11"/>
          <color rgb="FFFF0000"/>
          <name val="Calibri"/>
          <scheme val="minor"/>
        </font>
        <alignment vertical="center" readingOrder="0"/>
      </dxf>
    </rfmt>
  </rm>
  <rm rId="3865" sheetId="1" source="J451" destination="K450" sourceSheetId="1">
    <rfmt sheetId="1" sqref="K450" start="0" length="0">
      <dxf>
        <font>
          <sz val="11"/>
          <color rgb="FFFF0000"/>
          <name val="Calibri"/>
          <scheme val="minor"/>
        </font>
        <alignment vertical="center" readingOrder="0"/>
      </dxf>
    </rfmt>
  </rm>
  <rfmt sheetId="1" sqref="E770">
    <dxf>
      <fill>
        <patternFill>
          <bgColor theme="6" tint="0.59999389629810485"/>
        </patternFill>
      </fill>
    </dxf>
  </rfmt>
  <rfmt sheetId="1" sqref="E788">
    <dxf>
      <fill>
        <patternFill>
          <bgColor theme="6" tint="0.59999389629810485"/>
        </patternFill>
      </fill>
    </dxf>
  </rfmt>
  <rcc rId="3866" sId="1">
    <nc r="H769">
      <f>2/4*100</f>
    </nc>
  </rcc>
  <rcc rId="3867" sId="1">
    <nc r="H485" t="inlineStr">
      <is>
        <t>ПЕРЕНЕСТИ В ГРУППУ А</t>
      </is>
    </nc>
  </rcc>
  <rfmt sheetId="1" sqref="H485:J485">
    <dxf>
      <fill>
        <patternFill patternType="solid">
          <bgColor rgb="FF92D050"/>
        </patternFill>
      </fill>
    </dxf>
  </rfmt>
  <rfmt sheetId="1" sqref="H485:J485" start="0" length="2147483647">
    <dxf>
      <font>
        <color auto="1"/>
      </font>
    </dxf>
  </rfmt>
  <rfmt sheetId="1" sqref="H485:J485" start="0" length="2147483647">
    <dxf>
      <font>
        <b/>
      </font>
    </dxf>
  </rfmt>
  <rm rId="3868" sheetId="1" source="H485:J485" destination="G485:I485" sourceSheetId="1">
    <rfmt sheetId="1" sqref="G485" start="0" length="0">
      <dxf>
        <font>
          <sz val="13"/>
          <color rgb="FFFF0000"/>
          <name val="Calibri"/>
          <scheme val="minor"/>
        </font>
      </dxf>
    </rfmt>
  </rm>
  <rcc rId="3869" sId="1" odxf="1" dxf="1">
    <nc r="G397" t="inlineStr">
      <is>
        <t>ПЕРЕНЕСТИ В ГРУППУ А</t>
      </is>
    </nc>
    <odxf>
      <font>
        <b val="0"/>
        <sz val="13"/>
        <color rgb="FFFF0000"/>
      </font>
      <fill>
        <patternFill patternType="none">
          <bgColor indexed="65"/>
        </patternFill>
      </fill>
    </odxf>
    <ndxf>
      <font>
        <b/>
        <sz val="13"/>
        <color auto="1"/>
      </font>
      <fill>
        <patternFill patternType="solid">
          <bgColor rgb="FF92D050"/>
        </patternFill>
      </fill>
    </ndxf>
  </rcc>
  <rfmt sheetId="1" sqref="H397" start="0" length="0">
    <dxf>
      <font>
        <b/>
        <sz val="13"/>
        <color auto="1"/>
      </font>
      <fill>
        <patternFill patternType="solid">
          <bgColor rgb="FF92D050"/>
        </patternFill>
      </fill>
    </dxf>
  </rfmt>
  <rfmt sheetId="1" sqref="I397" start="0" length="0">
    <dxf>
      <font>
        <b/>
        <color auto="1"/>
      </font>
      <fill>
        <patternFill patternType="solid">
          <bgColor rgb="FF92D050"/>
        </patternFill>
      </fill>
    </dxf>
  </rfmt>
  <rfmt sheetId="1" sqref="E132">
    <dxf>
      <fill>
        <patternFill>
          <bgColor theme="6" tint="0.59999389629810485"/>
        </patternFill>
      </fill>
    </dxf>
  </rfmt>
  <rfmt sheetId="1" sqref="E153">
    <dxf>
      <fill>
        <patternFill>
          <bgColor theme="6" tint="0.59999389629810485"/>
        </patternFill>
      </fill>
    </dxf>
  </rfmt>
  <rfmt sheetId="1" sqref="E164">
    <dxf>
      <fill>
        <patternFill>
          <bgColor theme="6" tint="0.59999389629810485"/>
        </patternFill>
      </fill>
    </dxf>
  </rfmt>
  <rfmt sheetId="1" sqref="F147" start="0" length="0">
    <dxf>
      <font>
        <sz val="13"/>
        <color auto="1"/>
        <name val="Times New Roman"/>
        <scheme val="none"/>
      </font>
    </dxf>
  </rfmt>
  <rcc rId="3870" sId="1">
    <nc r="F147" t="inlineStr">
      <is>
        <t>Неисполнение плановых ассигнований, в связи с нарушением сроков выполнения работ проектной организацией.</t>
      </is>
    </nc>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1" sId="1">
    <oc r="F532"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t>
      </is>
    </oc>
    <nc r="F532" t="inlineStr">
      <is>
        <t xml:space="preserve">В рамках данного мероприятия :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 
Выполнены работы по ремонту игрового комплекса по адресу: ул. Мира, 14Б, а также часть работ по созданию детской игровой площадки для маломобильных групп населения на территории Зоны отдыха по улице Сибирской. Неисполнение сложилось в связи с нарушением сроков поставки части оборудования, контракт расторгнут по соглашению сторон, окончание работ и оплата перенесено на 2024 год.
</t>
      </is>
    </nc>
  </rcc>
  <rcc rId="3872" sId="1">
    <oc r="B537" t="inlineStr">
      <is>
        <t>1.5. Обеспечение деятельности МКУ "УЖКХ г.Когалыма" по реализации полномочий Администрации города Когалыма</t>
      </is>
    </oc>
    <nc r="B537" t="inlineStr">
      <is>
        <t>1.5. Обеспечение деятельности МКУ "УЖКХ г. Когалыма" по реализации полномочий Администрации города Когалыма</t>
      </is>
    </nc>
  </rcc>
  <rcc rId="3873" sId="1">
    <oc r="B542" t="inlineStr">
      <is>
        <t xml:space="preserve">1.6. Осуществление иных функций, необходимых для реализации возложенных на МКУ «УКС и ЖКК г.Когалыма» полномочий Администрации города Когалыма </t>
      </is>
    </oc>
    <nc r="B542" t="inlineStr">
      <is>
        <t xml:space="preserve">1.6. Осуществление иных функций, необходимых для реализации возложенных на МКУ «УКС и ЖКК г. Когалыма» полномочий Администрации города Когалыма </t>
      </is>
    </nc>
  </rcc>
  <rcc rId="3874" sId="1">
    <oc r="F668" t="inlineStr">
      <is>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is>
    </oc>
    <nc r="F668" t="inlineStr">
      <is>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is>
    </nc>
  </rcc>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47">
    <dxf>
      <fill>
        <patternFill patternType="solid">
          <bgColor theme="9" tint="0.59999389629810485"/>
        </patternFill>
      </fill>
    </dxf>
  </rfmt>
  <rcc rId="3875" sId="1">
    <oc r="F132" t="inlineStr">
      <is>
        <r>
          <t xml:space="preserve">В рамках данного мероприятия предусмотрено:
</t>
        </r>
        <r>
          <rPr>
            <b/>
            <sz val="13"/>
            <rFont val="Times New Roman"/>
            <family val="1"/>
            <charset val="204"/>
          </rPr>
          <t>Содержание муниципального автономного учреждения "Спортивная школа "Дворец спорта"(далее - МАУ "СШ"Дворец спорта")</t>
        </r>
        <r>
          <rPr>
            <sz val="13"/>
            <rFont val="Times New Roman"/>
            <family val="1"/>
            <charset val="204"/>
          </rPr>
          <t>.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oc>
    <nc r="F132" t="inlineStr">
      <is>
        <r>
          <t>В рамках данного мероприятия предусмотрено:
Содержание муниципального автономного учреждения "Спортивная школа "Дворец спорта".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nc>
  </rcc>
  <rfmt sheetId="1" sqref="G126">
    <dxf>
      <numFmt numFmtId="0" formatCode="General"/>
    </dxf>
  </rfmt>
  <rcc rId="3876" sId="1">
    <nc r="G126">
      <v>9</v>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7" sId="1" odxf="1" dxf="1">
    <nc r="H126">
      <f>7/9*100</f>
    </nc>
    <ndxf>
      <font>
        <b/>
        <sz val="13"/>
        <color rgb="FFFF0000"/>
        <name val="Times New Roman"/>
        <scheme val="none"/>
      </font>
      <numFmt numFmtId="166" formatCode="#,##0.0"/>
      <alignment horizontal="right" wrapText="1" readingOrder="0"/>
    </ndxf>
  </rcc>
  <rcc rId="3878" sId="1" odxf="1" dxf="1">
    <nc r="I127">
      <f>C127/C175*100</f>
    </nc>
    <ndxf>
      <font>
        <b/>
        <sz val="13"/>
        <color rgb="FFFF0000"/>
        <name val="Times New Roman"/>
        <scheme val="none"/>
      </font>
      <numFmt numFmtId="166" formatCode="#,##0.0"/>
      <alignment horizontal="right" wrapText="1" readingOrder="0"/>
    </ndxf>
  </rcc>
  <rcc rId="3879" sId="1">
    <oc r="H127">
      <f>(D127+D135)/(C127+C135)*100</f>
    </oc>
    <nc r="H127"/>
  </rcc>
  <rcc rId="3880" sId="1">
    <oc r="G127">
      <f>(D127+D135)/D173*100</f>
    </oc>
    <nc r="G127">
      <f>D127/C127*100</f>
    </nc>
  </rcc>
  <rm rId="3881" sheetId="1" source="I127" destination="H127" sourceSheetId="1">
    <rfmt sheetId="1" sqref="H127" start="0" length="0">
      <dxf>
        <font>
          <sz val="13"/>
          <color rgb="FFFF0000"/>
          <name val="Calibri"/>
          <scheme val="minor"/>
        </font>
        <numFmt numFmtId="167" formatCode="0.0"/>
        <alignment vertical="center" readingOrder="0"/>
      </dxf>
    </rfmt>
  </rm>
  <rcc rId="3882" sId="1" odxf="1" dxf="1">
    <nc r="H178">
      <f>C176+C177+C179</f>
    </nc>
    <odxf>
      <numFmt numFmtId="0" formatCode="General"/>
    </odxf>
    <ndxf>
      <numFmt numFmtId="166" formatCode="#,##0.0"/>
    </ndxf>
  </rcc>
  <rcc rId="3883" sId="1" odxf="1" dxf="1">
    <nc r="I178">
      <f>D176+D177+D179</f>
    </nc>
    <odxf>
      <font>
        <color rgb="FFFF0000"/>
      </font>
      <numFmt numFmtId="0" formatCode="General"/>
    </odxf>
    <ndxf>
      <font>
        <sz val="13"/>
        <color rgb="FFFF0000"/>
      </font>
      <numFmt numFmtId="166" formatCode="#,##0.0"/>
    </ndxf>
  </rcc>
  <rfmt sheetId="1" sqref="I179" start="0" length="0">
    <dxf>
      <numFmt numFmtId="166" formatCode="#,##0.0"/>
    </dxf>
  </rfmt>
  <rcc rId="3884" sId="1">
    <nc r="J178">
      <f>I178/H178*100</f>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3">
    <dxf>
      <fill>
        <patternFill>
          <bgColor theme="6" tint="0.59999389629810485"/>
        </patternFill>
      </fill>
    </dxf>
  </rfmt>
  <rfmt sheetId="1" sqref="E48">
    <dxf>
      <fill>
        <patternFill>
          <bgColor theme="6" tint="0.59999389629810485"/>
        </patternFill>
      </fill>
    </dxf>
  </rfmt>
  <rfmt sheetId="1" sqref="E53">
    <dxf>
      <fill>
        <patternFill>
          <bgColor theme="6" tint="0.59999389629810485"/>
        </patternFill>
      </fill>
    </dxf>
  </rfmt>
  <rfmt sheetId="1" sqref="E58">
    <dxf>
      <fill>
        <patternFill>
          <bgColor theme="6" tint="0.59999389629810485"/>
        </patternFill>
      </fill>
    </dxf>
  </rfmt>
  <rfmt sheetId="1" sqref="E79">
    <dxf>
      <fill>
        <patternFill>
          <bgColor theme="6" tint="0.59999389629810485"/>
        </patternFill>
      </fill>
    </dxf>
  </rfmt>
  <rfmt sheetId="1" sqref="E84">
    <dxf>
      <fill>
        <patternFill>
          <bgColor theme="6" tint="0.59999389629810485"/>
        </patternFill>
      </fill>
    </dxf>
  </rfmt>
  <rfmt sheetId="1" sqref="E105">
    <dxf>
      <fill>
        <patternFill>
          <bgColor theme="6" tint="0.59999389629810485"/>
        </patternFill>
      </fill>
    </dxf>
  </rfmt>
  <rfmt sheetId="1" sqref="E110">
    <dxf>
      <fill>
        <patternFill>
          <bgColor theme="6" tint="0.59999389629810485"/>
        </patternFill>
      </fill>
    </dxf>
  </rfmt>
  <rcc rId="3888" sId="1">
    <nc r="H38">
      <f>14/16*100</f>
    </nc>
  </rcc>
  <rcc rId="3889" sId="1">
    <nc r="I123">
      <f>(C121+C122+C124)/C120*100</f>
    </nc>
  </rcc>
  <rcc rId="3890" sId="1">
    <nc r="G39">
      <f>(C38+C69+C90+C95+C100)/C120*100</f>
    </nc>
  </rcc>
  <rcc rId="3891" sId="1">
    <nc r="G41">
      <f>C38+C69+C90+C95+C100</f>
    </nc>
  </rcc>
  <rcc rId="3892" sId="1" odxf="1" dxf="1">
    <nc r="H41">
      <f>D38+D69+D90+D95+D100</f>
    </nc>
    <odxf>
      <numFmt numFmtId="0" formatCode="General"/>
    </odxf>
    <ndxf>
      <numFmt numFmtId="166" formatCode="#,##0.0"/>
    </ndxf>
  </rcc>
  <rcc rId="3893" sId="1">
    <nc r="I41">
      <f>H41/G41*100</f>
    </nc>
  </rcc>
  <rcc rId="3894" sId="1" numFmtId="4">
    <nc r="G38">
      <v>16</v>
    </nc>
  </rcc>
  <rcc rId="3895" sId="1">
    <oc r="G124">
      <f>SUM(D105,D100,D95,D90,D69,D64,D38)/SUM(C105,C100,C95,C90,C69,C64,C38)*100</f>
    </oc>
    <nc r="G124">
      <f>SUM(D100,D95,D90,D69,D64,D38)/SUM(C100,C95,C90,C69,C64,C38)*100</f>
    </nc>
  </rcc>
  <rm rId="3896" sheetId="1" source="G41:I41" destination="I124:K124" sourceSheetId="1">
    <rfmt sheetId="1" sqref="I124" start="0" length="0">
      <dxf>
        <font>
          <sz val="11"/>
          <color rgb="FFFF0000"/>
          <name val="Calibri"/>
          <scheme val="minor"/>
        </font>
      </dxf>
    </rfmt>
    <rfmt sheetId="1" sqref="J124" start="0" length="0">
      <dxf>
        <font>
          <sz val="11"/>
          <color rgb="FFFF0000"/>
          <name val="Calibri"/>
          <scheme val="minor"/>
        </font>
      </dxf>
    </rfmt>
    <rfmt sheetId="1" sqref="K124" start="0" length="0">
      <dxf>
        <font>
          <sz val="11"/>
          <color rgb="FFFF0000"/>
          <name val="Calibri"/>
          <scheme val="minor"/>
        </font>
      </dxf>
    </rfmt>
  </rm>
  <rcc rId="3897" sId="1">
    <oc r="G20">
      <f>(D20+D10)/D31*100</f>
    </oc>
    <nc r="G20"/>
  </rcc>
  <rcc rId="3898" sId="1">
    <oc r="G31">
      <f>(D20+D10)/(C20+C10)*100</f>
    </oc>
    <nc r="G31"/>
  </rcc>
  <rcmt sheetId="1" cell="H38" guid="{282BA346-A858-4AF1-8733-98158942389E}" author="Цёвка Елена Александровна" newLength="32"/>
  <rcmt sheetId="1" cell="G39" guid="{CC116CE1-B56C-4FEE-93D3-D774E8FE953E}" author="Цёвка Елена Александровна" newLength="32"/>
  <rcmt sheetId="1" cell="G122" guid="{09A0A818-52E8-4DB2-A28D-A728F63EE55C}" author="Цёвка Елена Александровна" newLength="32"/>
  <rcmt sheetId="1" cell="G123" guid="{E1F2F90C-172F-49D8-BAFC-1EC12666BFF2}" author="Цёвка Елена Александровна" newLength="32"/>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H126" guid="{1CAC5FAC-5195-457B-9D4F-C351D7322A74}" author="Цёвка Елена Александровна" newLength="32"/>
  <rcmt sheetId="1" cell="G127" guid="{857884BD-A92B-42AE-93D5-D6393DD30D2A}" author="Цёвка Елена Александровна" newLength="32"/>
  <rcmt sheetId="1" cell="H127" guid="{BE48EF1D-9391-4453-AA16-67C9B7E5E4DE}" author="Цёвка Елена Александровна" newLength="32"/>
  <rcmt sheetId="1" cell="G178" guid="{7261A8F2-6FAB-4D03-BCDF-8F833C95F608}" author="Цёвка Елена Александровна" newLength="32"/>
  <rcmt sheetId="1" cell="G179" guid="{E66C2B6E-7F88-4F7A-8BDC-E025C30030C2}" author="Цёвка Елена Александровна" newLength="32"/>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2" sId="1">
    <oc r="G486">
      <v>1</v>
    </oc>
    <nc r="G486">
      <v>5</v>
    </nc>
  </rcc>
  <rcc rId="3903" sId="1">
    <oc r="G491">
      <v>2</v>
    </oc>
    <nc r="G491"/>
  </rcc>
  <rcc rId="3904" sId="1">
    <oc r="G496">
      <v>3</v>
    </oc>
    <nc r="G496"/>
  </rcc>
  <rcc rId="3905" sId="1">
    <oc r="G501">
      <v>4</v>
    </oc>
    <nc r="G501"/>
  </rcc>
  <rcc rId="3906" sId="1">
    <oc r="G506">
      <v>5</v>
    </oc>
    <nc r="G506"/>
  </rcc>
  <rcmt sheetId="1" cell="G515" guid="{00000000-0000-0000-0000-000000000000}" action="delete" author="Саратова Ольга Сергеевна"/>
  <rcmt sheetId="1" cell="H398" guid="{06FD61B9-6533-4378-8176-453812D43BA1}" author="Цёвка Елена Александровна" newLength="32"/>
  <rcmt sheetId="1" cell="G450" guid="{C9DF8DB4-9720-4550-98D0-C57F4B3D5913}" author="Цёвка Елена Александровна" newLength="32"/>
  <rcmt sheetId="1" cell="G451" guid="{56CF0185-024B-4F38-B230-C5007BEE956B}" author="Цёвка Елена Александровна" newLength="32"/>
  <rcmt sheetId="1" cell="I486" guid="{287A0F07-A38F-403C-9673-939DE3682676}" author="Цёвка Елена Александровна" newLength="32"/>
  <rcmt sheetId="1" cell="G515" guid="{A326FA00-EEC3-4388-97C9-4B7097DEB99E}" author="Цёвка Елена Александровна" newLength="32"/>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7" sId="1">
    <oc r="B100" t="inlineStr">
      <is>
        <t>ПК.4.2. Реализация инициативного проета "Мир вокруг нас"</t>
      </is>
    </oc>
    <nc r="B100" t="inlineStr">
      <is>
        <t>ПК.4.2. Реализация инициативного проекта "Мир вокруг нас"</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3" sId="1">
    <oc r="F753" t="inlineStr">
      <is>
        <t>В 2023 году выполнен ремонт автомобильных дорог города Когалыма общей площадью 4,499 тыс. кв. м протяженностью 0,444 км.
Не полное освоение средств обусловлено:
- нарушением сроков исполнения конртакта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реализия работ предусмотрена в два этапа в течение 2023-2024 годов с завершением работ в августе 2024 года, в связи с чем, остатки средств  (ПАО "ЛУКОЙЛ") будут освоены в 2024 году.</t>
      </is>
    </oc>
    <nc r="F753" t="inlineStr">
      <is>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конртакта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реализия работ предусмотрена в два этапа в течение 2023-2024 годов с завершением работ в августе 2024 года, в связи с чем, остатки средств  (ПАО "ЛУКОЙЛ") будут освоены в 2024 году.</t>
      </is>
    </nc>
  </rcc>
  <rcc rId="2224" sId="1">
    <nc r="G783">
      <f>(C784+C782)/C780*100</f>
    </nc>
  </rcc>
  <rcc rId="2225" sId="1">
    <nc r="G784">
      <f>(D784+D782)/(C784+C782)*100</f>
    </nc>
  </rcc>
  <rcc rId="2226" sId="1">
    <nc r="G742">
      <f>5/7</f>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8" sId="1">
    <oc r="B95" t="inlineStr">
      <is>
        <t>ПК.4.1. Реализация инициативного проета "Наука: лаб-генерация"</t>
      </is>
    </oc>
    <nc r="B95" t="inlineStr">
      <is>
        <t>ПК.4.1. Реализация инициативного проекта "Наука: лаб-генерация"</t>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9" sId="1">
    <oc r="E641">
      <f>IFERROR(D641/C641*100,0)</f>
    </oc>
    <nc r="E641">
      <f>IFERROR(D641/C641*100,0)</f>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0" sId="1">
    <oc r="F415" t="inlineStr">
      <is>
        <t>К Дню оленевода и Дням национальных культур приобретены национальнпые костюмы - 3 единицы (МАУ «КДК «АРТ-Праздник»), 11 единиц хранения предметов этнографии (МАУ «МВЦ»), и пр.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is>
    </oc>
    <nc r="F415" t="inlineStr">
      <is>
        <t>К Дню оленевода и Дням национальных культур приобретены национальнпые костюмы - 2 единицы (МАУ «КДК «АРТ-Праздник»), 11 единиц хранения предметов этнографии (МАУ «МВЦ»), и пр.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4" sId="1">
    <oc r="F770" t="inlineStr">
      <is>
        <r>
          <rPr>
            <sz val="13"/>
            <rFont val="Times New Roman"/>
            <family val="1"/>
            <charset val="204"/>
          </rPr>
          <t>Экономия плановых ассигнований сложилось по итогам конкурсных процедур. В рамках мероприятия 1.1.1 в 2023 году была проведена следующая работа:</t>
        </r>
        <r>
          <rPr>
            <sz val="13"/>
            <color rgb="FFFF0000"/>
            <rFont val="Times New Roman"/>
            <family val="1"/>
            <charset val="204"/>
          </rPr>
          <t xml:space="preserve">
</t>
        </r>
        <r>
          <rPr>
            <sz val="13"/>
            <rFont val="Times New Roman"/>
            <family val="1"/>
            <charset val="204"/>
          </rPr>
          <t>-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Местная общественная национально-культурная организация азербайджанского народа «Достлуг» (в переводе на русский язык означает «Дружба») г.Когалыма - проект «Праздник весны и весеннего равноденствия «Новруз - Байрам»;</t>
        </r>
        <r>
          <rPr>
            <sz val="13"/>
            <color rgb="FFFF0000"/>
            <rFont val="Times New Roman"/>
            <family val="1"/>
            <charset val="204"/>
          </rPr>
          <t xml:space="preserve"> </t>
        </r>
        <r>
          <rPr>
            <sz val="13"/>
            <rFont val="Times New Roman"/>
            <family val="1"/>
            <charset val="204"/>
          </rPr>
          <t xml:space="preserve">Местная общественная организация Совет ветеранов войны и труда, инвалидов и пенсионеров города Когалыма - проект «Во имя мира на Земле»; Автономной некоммерческой организации «Ресурсный центр поддержки НКО города Когалыма» - проект «Правовой аудит в НКО Когалыма»,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Общественной организации «Когалымская городская Федерация инвалидного спорта» на реализацию социально значимого проекта «Большой теннис для особенных звёзд!».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t>
        </r>
        <r>
          <rPr>
            <sz val="13"/>
            <color rgb="FFFF0000"/>
            <rFont val="Times New Roman"/>
            <family val="1"/>
            <charset val="204"/>
          </rPr>
          <t xml:space="preserve">
</t>
        </r>
        <r>
          <rPr>
            <sz val="13"/>
            <rFont val="Times New Roman"/>
            <family val="1"/>
            <charset val="204"/>
          </rPr>
          <t xml:space="preserve">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r>
      </is>
    </oc>
    <nc r="F770" t="inlineStr">
      <is>
        <r>
          <rPr>
            <sz val="13"/>
            <rFont val="Times New Roman"/>
            <family val="1"/>
            <charset val="204"/>
          </rPr>
          <t>Экономия плановых ассигнований сложилось по итогам конкурсных процедур. В рамках мероприятия 1.1.1 в 2023 году была проведена следующая работа:</t>
        </r>
        <r>
          <rPr>
            <sz val="13"/>
            <color rgb="FFFF0000"/>
            <rFont val="Times New Roman"/>
            <family val="1"/>
            <charset val="204"/>
          </rPr>
          <t xml:space="preserve">
</t>
        </r>
        <r>
          <rPr>
            <sz val="13"/>
            <rFont val="Times New Roman"/>
            <family val="1"/>
            <charset val="204"/>
          </rPr>
          <t xml:space="preserve">-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 организован конкурс социально значимых проектов, по итогам которого были определены 5 победителей: Местная общественная национально-культурная организация азербайджанского народа «Достлуг» (даее - МОНКО «Достлуг») (в переводе на русский язык означает «Дружба») г. Когалыма - проект «Праздник весны и весеннего равноденствия «Новруз - Байрам»; Местная общественная организация Совет ветеранов войны и труда, инвалидов и пенсионеров города Когалыма - проект «Во имя мира на Земле»; Автономная некоммерческая организация «Ресурсный центр поддержки НКО города Когалыма» - проект «Правовой аудит в НКО Когалыма»,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Общественная организация «Когалымская городская Федерация инвалидного спорта» - проект «Большой теннис для особенных звёзд!».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t>
        </r>
        <r>
          <rPr>
            <sz val="13"/>
            <color rgb="FFFF0000"/>
            <rFont val="Times New Roman"/>
            <family val="1"/>
            <charset val="204"/>
          </rPr>
          <t xml:space="preserve">
</t>
        </r>
        <r>
          <rPr>
            <sz val="13"/>
            <rFont val="Times New Roman"/>
            <family val="1"/>
            <charset val="204"/>
          </rPr>
          <t xml:space="preserve">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t>
        </r>
        <r>
          <rPr>
            <sz val="13"/>
            <color rgb="FFFF0000"/>
            <rFont val="Times New Roman"/>
            <family val="1"/>
            <charset val="204"/>
          </rPr>
          <t xml:space="preserve">
</t>
        </r>
        <r>
          <rPr>
            <sz val="13"/>
            <rFont val="Times New Roman"/>
            <family val="1"/>
            <charset val="204"/>
          </rPr>
          <t/>
        </r>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18" sId="1" ref="A36:XFD58" action="insertRow">
    <undo index="0" exp="area" ref3D="1" dr="$A$375:$XFD$380"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3919" sheetId="1" source="A304:XFD326" destination="A36:XFD58" sourceSheetId="1">
    <undo index="0" exp="area" ref3D="1" dr="$A$316:$F$830" dn="Z_CF9BC17D_A75B_40E2_BF91_14BDB93F576A_.wvu.FilterData" sId="1"/>
    <rfmt sheetId="1" xfDxf="1" sqref="A36:XFD36" start="0" length="0">
      <dxf>
        <font>
          <color rgb="FFFF0000"/>
        </font>
      </dxf>
    </rfmt>
    <rfmt sheetId="1" xfDxf="1" sqref="A37:XFD37" start="0" length="0">
      <dxf>
        <font>
          <color rgb="FFFF0000"/>
        </font>
      </dxf>
    </rfmt>
    <rfmt sheetId="1" xfDxf="1" sqref="A38:XFD38" start="0" length="0">
      <dxf>
        <font>
          <color rgb="FFFF0000"/>
        </font>
      </dxf>
    </rfmt>
    <rfmt sheetId="1" xfDxf="1" sqref="A39:XFD39" start="0" length="0">
      <dxf>
        <font>
          <color rgb="FFFF0000"/>
        </font>
      </dxf>
    </rfmt>
    <rfmt sheetId="1" xfDxf="1" sqref="A40:XFD40" start="0" length="0">
      <dxf>
        <font>
          <color rgb="FFFF0000"/>
        </font>
      </dxf>
    </rfmt>
    <rfmt sheetId="1" xfDxf="1" sqref="A41:XFD41" start="0" length="0">
      <dxf>
        <font>
          <color rgb="FFFF0000"/>
        </font>
      </dxf>
    </rfmt>
    <rfmt sheetId="1" xfDxf="1" sqref="A42:XFD42" start="0" length="0">
      <dxf>
        <font>
          <color rgb="FFFF0000"/>
        </font>
      </dxf>
    </rfmt>
    <rfmt sheetId="1" xfDxf="1" sqref="A43:XFD43" start="0" length="0">
      <dxf>
        <font>
          <color rgb="FFFF0000"/>
        </font>
      </dxf>
    </rfmt>
    <rfmt sheetId="1" xfDxf="1" sqref="A44:XFD44" start="0" length="0">
      <dxf>
        <font>
          <color rgb="FFFF0000"/>
        </font>
      </dxf>
    </rfmt>
    <rfmt sheetId="1" xfDxf="1" sqref="A45:XFD45" start="0" length="0">
      <dxf>
        <font>
          <color rgb="FFFF0000"/>
        </font>
      </dxf>
    </rfmt>
    <rfmt sheetId="1" xfDxf="1" sqref="A46:XFD46" start="0" length="0">
      <dxf>
        <font>
          <color rgb="FFFF0000"/>
        </font>
      </dxf>
    </rfmt>
    <rfmt sheetId="1" xfDxf="1" sqref="A47:XFD47" start="0" length="0">
      <dxf>
        <font>
          <color rgb="FFFF0000"/>
        </font>
      </dxf>
    </rfmt>
    <rfmt sheetId="1" xfDxf="1" sqref="A48:XFD48" start="0" length="0">
      <dxf>
        <font>
          <color rgb="FFFF0000"/>
        </font>
      </dxf>
    </rfmt>
    <rfmt sheetId="1" xfDxf="1" sqref="A49:XFD49" start="0" length="0">
      <dxf>
        <font>
          <color rgb="FFFF0000"/>
        </font>
      </dxf>
    </rfmt>
    <rfmt sheetId="1" xfDxf="1" sqref="A50:XFD50" start="0" length="0">
      <dxf>
        <font>
          <color rgb="FFFF0000"/>
        </font>
      </dxf>
    </rfmt>
    <rfmt sheetId="1" xfDxf="1" sqref="A51:XFD51" start="0" length="0">
      <dxf>
        <font>
          <color rgb="FFFF0000"/>
        </font>
      </dxf>
    </rfmt>
    <rfmt sheetId="1" xfDxf="1" sqref="A52:XFD52" start="0" length="0">
      <dxf>
        <font>
          <color rgb="FFFF0000"/>
        </font>
      </dxf>
    </rfmt>
    <rfmt sheetId="1" xfDxf="1" sqref="A53:XFD53" start="0" length="0">
      <dxf>
        <font>
          <color rgb="FFFF0000"/>
        </font>
      </dxf>
    </rfmt>
    <rfmt sheetId="1" xfDxf="1" sqref="A54:XFD54" start="0" length="0">
      <dxf>
        <font>
          <color rgb="FFFF0000"/>
        </font>
      </dxf>
    </rfmt>
    <rfmt sheetId="1" xfDxf="1" sqref="A55:XFD55" start="0" length="0">
      <dxf>
        <font>
          <color rgb="FFFF0000"/>
        </font>
      </dxf>
    </rfmt>
    <rfmt sheetId="1" xfDxf="1" sqref="A56:XFD56" start="0" length="0">
      <dxf>
        <font>
          <color rgb="FFFF0000"/>
        </font>
      </dxf>
    </rfmt>
    <rfmt sheetId="1" xfDxf="1" sqref="A57:XFD57" start="0" length="0">
      <dxf>
        <font>
          <color rgb="FFFF0000"/>
        </font>
      </dxf>
    </rfmt>
    <rfmt sheetId="1" xfDxf="1" sqref="A58:XFD58" start="0" length="0">
      <dxf>
        <font>
          <color rgb="FFFF0000"/>
        </font>
      </dxf>
    </rfmt>
    <rfmt sheetId="1" sqref="A36" start="0" length="0">
      <dxf>
        <font>
          <b/>
          <sz val="16"/>
          <color rgb="FFFF0000"/>
        </font>
        <alignment vertical="center" readingOrder="0"/>
      </dxf>
    </rfmt>
    <rfmt sheetId="1" sqref="B3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36" start="0" length="0">
      <dxf>
        <font>
          <b/>
          <sz val="13"/>
          <color rgb="FFFF0000"/>
          <name val="Times New Roman"/>
          <scheme val="none"/>
        </font>
        <numFmt numFmtId="165" formatCode="#,##0.0"/>
        <alignment horizontal="right" vertical="center" wrapText="1" readingOrder="0"/>
      </dxf>
    </rfmt>
    <rfmt sheetId="1" sqref="A37" start="0" length="0">
      <dxf>
        <font>
          <b/>
          <sz val="16"/>
          <color rgb="FFFF0000"/>
        </font>
        <alignment vertical="center" readingOrder="0"/>
      </dxf>
    </rfmt>
    <rfmt sheetId="1" sqref="B3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37" start="0" length="0">
      <dxf>
        <font>
          <b/>
          <sz val="13"/>
          <color rgb="FFFF0000"/>
          <name val="Times New Roman"/>
          <scheme val="none"/>
        </font>
        <numFmt numFmtId="165" formatCode="#,##0.0"/>
        <alignment horizontal="right" vertical="center" wrapText="1" readingOrder="0"/>
      </dxf>
    </rfmt>
    <rfmt sheetId="1" sqref="A38" start="0" length="0">
      <dxf>
        <font>
          <b/>
          <sz val="16"/>
          <color rgb="FFFF0000"/>
        </font>
        <alignment vertical="center" readingOrder="0"/>
      </dxf>
    </rfmt>
    <rfmt sheetId="1" sqref="B3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38" start="0" length="0">
      <dxf>
        <font>
          <b/>
          <sz val="13"/>
          <color rgb="FFFF0000"/>
          <name val="Times New Roman"/>
          <scheme val="none"/>
        </font>
        <numFmt numFmtId="165" formatCode="#,##0.0"/>
        <alignment horizontal="right" vertical="center" wrapText="1" readingOrder="0"/>
      </dxf>
    </rfmt>
    <rfmt sheetId="1" sqref="A39" start="0" length="0">
      <dxf>
        <font>
          <b/>
          <sz val="16"/>
          <color rgb="FFFF0000"/>
        </font>
        <alignment vertical="center" readingOrder="0"/>
      </dxf>
    </rfmt>
    <rfmt sheetId="1" sqref="B3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39" start="0" length="0">
      <dxf>
        <font>
          <b/>
          <sz val="13"/>
          <color rgb="FFFF0000"/>
          <name val="Times New Roman"/>
          <scheme val="none"/>
        </font>
        <numFmt numFmtId="165" formatCode="#,##0.0"/>
        <alignment horizontal="right" vertical="center" wrapText="1" readingOrder="0"/>
      </dxf>
    </rfmt>
    <rfmt sheetId="1" sqref="A40" start="0" length="0">
      <dxf>
        <font>
          <b/>
          <sz val="16"/>
          <color rgb="FFFF0000"/>
        </font>
        <alignment vertical="center" readingOrder="0"/>
      </dxf>
    </rfmt>
    <rfmt sheetId="1" sqref="B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0" start="0" length="0">
      <dxf>
        <font>
          <b/>
          <sz val="13"/>
          <color rgb="FFFF0000"/>
          <name val="Times New Roman"/>
          <scheme val="none"/>
        </font>
        <numFmt numFmtId="165" formatCode="#,##0.0"/>
        <alignment horizontal="right" vertical="center" wrapText="1" readingOrder="0"/>
      </dxf>
    </rfmt>
    <rfmt sheetId="1" sqref="A41" start="0" length="0">
      <dxf>
        <font>
          <b/>
          <sz val="16"/>
          <color rgb="FFFF0000"/>
        </font>
        <alignment vertical="center" readingOrder="0"/>
      </dxf>
    </rfmt>
    <rfmt sheetId="1" sqref="B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1" start="0" length="0">
      <dxf>
        <font>
          <b/>
          <sz val="13"/>
          <color rgb="FFFF0000"/>
          <name val="Times New Roman"/>
          <scheme val="none"/>
        </font>
        <numFmt numFmtId="165" formatCode="#,##0.0"/>
        <alignment horizontal="right" vertical="center" wrapText="1" readingOrder="0"/>
      </dxf>
    </rfmt>
    <rfmt sheetId="1" sqref="A42" start="0" length="0">
      <dxf>
        <font>
          <b/>
          <sz val="16"/>
          <color rgb="FFFF0000"/>
        </font>
        <alignment vertical="center" readingOrder="0"/>
      </dxf>
    </rfmt>
    <rfmt sheetId="1" sqref="B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 start="0" length="0">
      <dxf>
        <font>
          <b/>
          <sz val="13"/>
          <color rgb="FFFF0000"/>
          <name val="Times New Roman"/>
          <scheme val="none"/>
        </font>
        <numFmt numFmtId="165" formatCode="#,##0.0"/>
        <alignment horizontal="right" vertical="center" wrapText="1" readingOrder="0"/>
      </dxf>
    </rfmt>
    <rfmt sheetId="1" sqref="A43" start="0" length="0">
      <dxf>
        <font>
          <b/>
          <sz val="16"/>
          <color rgb="FFFF0000"/>
        </font>
        <alignment vertical="center" readingOrder="0"/>
      </dxf>
    </rfmt>
    <rfmt sheetId="1" sqref="B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 start="0" length="0">
      <dxf>
        <font>
          <b/>
          <sz val="13"/>
          <color rgb="FFFF0000"/>
          <name val="Times New Roman"/>
          <scheme val="none"/>
        </font>
        <numFmt numFmtId="165" formatCode="#,##0.0"/>
        <alignment horizontal="right" vertical="center" wrapText="1" readingOrder="0"/>
      </dxf>
    </rfmt>
    <rfmt sheetId="1" sqref="A44" start="0" length="0">
      <dxf>
        <font>
          <b/>
          <sz val="16"/>
          <color rgb="FFFF0000"/>
        </font>
        <alignment vertical="center" readingOrder="0"/>
      </dxf>
    </rfmt>
    <rfmt sheetId="1" sqref="B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 start="0" length="0">
      <dxf>
        <font>
          <b/>
          <sz val="13"/>
          <color rgb="FFFF0000"/>
          <name val="Times New Roman"/>
          <scheme val="none"/>
        </font>
        <numFmt numFmtId="165" formatCode="#,##0.0"/>
        <alignment horizontal="right" vertical="center" wrapText="1" readingOrder="0"/>
      </dxf>
    </rfmt>
    <rfmt sheetId="1" sqref="A45" start="0" length="0">
      <dxf>
        <font>
          <b/>
          <sz val="16"/>
          <color rgb="FFFF0000"/>
        </font>
        <alignment vertical="center" readingOrder="0"/>
      </dxf>
    </rfmt>
    <rfmt sheetId="1" sqref="B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 start="0" length="0">
      <dxf>
        <font>
          <b/>
          <sz val="13"/>
          <color rgb="FFFF0000"/>
          <name val="Times New Roman"/>
          <scheme val="none"/>
        </font>
        <numFmt numFmtId="165" formatCode="#,##0.0"/>
        <alignment horizontal="right" vertical="center" wrapText="1" readingOrder="0"/>
      </dxf>
    </rfmt>
    <rfmt sheetId="1" sqref="A46" start="0" length="0">
      <dxf>
        <font>
          <b/>
          <sz val="16"/>
          <color rgb="FFFF0000"/>
        </font>
        <alignment vertical="center" readingOrder="0"/>
      </dxf>
    </rfmt>
    <rfmt sheetId="1" sqref="B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 start="0" length="0">
      <dxf>
        <font>
          <b/>
          <sz val="13"/>
          <color rgb="FFFF0000"/>
          <name val="Times New Roman"/>
          <scheme val="none"/>
        </font>
        <numFmt numFmtId="165" formatCode="#,##0.0"/>
        <alignment horizontal="right" vertical="center" wrapText="1" readingOrder="0"/>
      </dxf>
    </rfmt>
    <rfmt sheetId="1" sqref="A47" start="0" length="0">
      <dxf>
        <font>
          <b/>
          <sz val="16"/>
          <color rgb="FFFF0000"/>
        </font>
        <alignment vertical="center" readingOrder="0"/>
      </dxf>
    </rfmt>
    <rfmt sheetId="1" sqref="B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 start="0" length="0">
      <dxf>
        <font>
          <b/>
          <sz val="13"/>
          <color rgb="FFFF0000"/>
          <name val="Times New Roman"/>
          <scheme val="none"/>
        </font>
        <numFmt numFmtId="165" formatCode="#,##0.0"/>
        <alignment horizontal="right" vertical="center" wrapText="1" readingOrder="0"/>
      </dxf>
    </rfmt>
    <rfmt sheetId="1" sqref="A48" start="0" length="0">
      <dxf>
        <font>
          <b/>
          <sz val="16"/>
          <color rgb="FFFF0000"/>
        </font>
        <alignment vertical="center" readingOrder="0"/>
      </dxf>
    </rfmt>
    <rfmt sheetId="1" sqref="B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 start="0" length="0">
      <dxf>
        <font>
          <b/>
          <sz val="13"/>
          <color rgb="FFFF0000"/>
          <name val="Times New Roman"/>
          <scheme val="none"/>
        </font>
        <numFmt numFmtId="165" formatCode="#,##0.0"/>
        <alignment horizontal="right" vertical="center" wrapText="1" readingOrder="0"/>
      </dxf>
    </rfmt>
    <rfmt sheetId="1" sqref="A49" start="0" length="0">
      <dxf>
        <font>
          <b/>
          <sz val="16"/>
          <color rgb="FFFF0000"/>
        </font>
        <alignment vertical="center" readingOrder="0"/>
      </dxf>
    </rfmt>
    <rfmt sheetId="1" sqref="B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9" start="0" length="0">
      <dxf>
        <font>
          <b/>
          <sz val="13"/>
          <color rgb="FFFF0000"/>
          <name val="Times New Roman"/>
          <scheme val="none"/>
        </font>
        <numFmt numFmtId="165" formatCode="#,##0.0"/>
        <alignment horizontal="right" vertical="center" wrapText="1" readingOrder="0"/>
      </dxf>
    </rfmt>
    <rfmt sheetId="1" sqref="A50" start="0" length="0">
      <dxf>
        <font>
          <b/>
          <sz val="16"/>
          <color rgb="FFFF0000"/>
        </font>
        <alignment vertical="center" readingOrder="0"/>
      </dxf>
    </rfmt>
    <rfmt sheetId="1" sqref="B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0" start="0" length="0">
      <dxf>
        <font>
          <b/>
          <sz val="13"/>
          <color rgb="FFFF0000"/>
          <name val="Times New Roman"/>
          <scheme val="none"/>
        </font>
        <numFmt numFmtId="165" formatCode="#,##0.0"/>
        <alignment horizontal="right" vertical="center" wrapText="1" readingOrder="0"/>
      </dxf>
    </rfmt>
    <rfmt sheetId="1" sqref="A51" start="0" length="0">
      <dxf>
        <font>
          <b/>
          <sz val="16"/>
          <color rgb="FFFF0000"/>
        </font>
        <alignment vertical="center" readingOrder="0"/>
      </dxf>
    </rfmt>
    <rfmt sheetId="1" sqref="B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1" start="0" length="0">
      <dxf>
        <font>
          <b/>
          <sz val="13"/>
          <color rgb="FFFF0000"/>
          <name val="Times New Roman"/>
          <scheme val="none"/>
        </font>
        <numFmt numFmtId="165" formatCode="#,##0.0"/>
        <alignment horizontal="right" vertical="center" wrapText="1" readingOrder="0"/>
      </dxf>
    </rfmt>
    <rfmt sheetId="1" sqref="A52" start="0" length="0">
      <dxf>
        <font>
          <b/>
          <sz val="16"/>
          <color rgb="FFFF0000"/>
        </font>
        <alignment vertical="center" readingOrder="0"/>
      </dxf>
    </rfmt>
    <rfmt sheetId="1" sqref="B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 start="0" length="0">
      <dxf>
        <font>
          <b/>
          <sz val="13"/>
          <color rgb="FFFF0000"/>
          <name val="Times New Roman"/>
          <scheme val="none"/>
        </font>
        <numFmt numFmtId="165" formatCode="#,##0.0"/>
        <alignment horizontal="right" vertical="center" wrapText="1" readingOrder="0"/>
      </dxf>
    </rfmt>
    <rfmt sheetId="1" sqref="A53" start="0" length="0">
      <dxf>
        <font>
          <b/>
          <sz val="16"/>
          <color rgb="FFFF0000"/>
        </font>
        <alignment vertical="center" readingOrder="0"/>
      </dxf>
    </rfmt>
    <rfmt sheetId="1" sqref="B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 start="0" length="0">
      <dxf>
        <font>
          <b/>
          <sz val="13"/>
          <color rgb="FFFF0000"/>
          <name val="Times New Roman"/>
          <scheme val="none"/>
        </font>
        <numFmt numFmtId="165" formatCode="#,##0.0"/>
        <alignment horizontal="right" vertical="center" wrapText="1" readingOrder="0"/>
      </dxf>
    </rfmt>
    <rfmt sheetId="1" sqref="A54" start="0" length="0">
      <dxf>
        <font>
          <b/>
          <sz val="16"/>
          <color rgb="FFFF0000"/>
        </font>
        <alignment vertical="center" readingOrder="0"/>
      </dxf>
    </rfmt>
    <rfmt sheetId="1" sqref="B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 start="0" length="0">
      <dxf>
        <font>
          <b/>
          <sz val="13"/>
          <color rgb="FFFF0000"/>
          <name val="Times New Roman"/>
          <scheme val="none"/>
        </font>
        <numFmt numFmtId="165" formatCode="#,##0.0"/>
        <alignment horizontal="right" vertical="center" wrapText="1" readingOrder="0"/>
      </dxf>
    </rfmt>
    <rfmt sheetId="1" sqref="A55" start="0" length="0">
      <dxf>
        <font>
          <b/>
          <sz val="16"/>
          <color rgb="FFFF0000"/>
        </font>
        <alignment vertical="center" readingOrder="0"/>
      </dxf>
    </rfmt>
    <rfmt sheetId="1" sqref="B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 start="0" length="0">
      <dxf>
        <font>
          <b/>
          <sz val="13"/>
          <color rgb="FFFF0000"/>
          <name val="Times New Roman"/>
          <scheme val="none"/>
        </font>
        <numFmt numFmtId="165" formatCode="#,##0.0"/>
        <alignment horizontal="right" vertical="center" wrapText="1" readingOrder="0"/>
      </dxf>
    </rfmt>
    <rfmt sheetId="1" sqref="A56" start="0" length="0">
      <dxf>
        <font>
          <b/>
          <sz val="16"/>
          <color rgb="FFFF0000"/>
        </font>
        <alignment vertical="center" readingOrder="0"/>
      </dxf>
    </rfmt>
    <rfmt sheetId="1" sqref="B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 start="0" length="0">
      <dxf>
        <font>
          <b/>
          <sz val="13"/>
          <color rgb="FFFF0000"/>
          <name val="Times New Roman"/>
          <scheme val="none"/>
        </font>
        <numFmt numFmtId="165" formatCode="#,##0.0"/>
        <alignment horizontal="right" vertical="center" wrapText="1" readingOrder="0"/>
      </dxf>
    </rfmt>
    <rfmt sheetId="1" sqref="A57" start="0" length="0">
      <dxf>
        <font>
          <b/>
          <sz val="16"/>
          <color rgb="FFFF0000"/>
        </font>
        <alignment vertical="center" readingOrder="0"/>
      </dxf>
    </rfmt>
    <rfmt sheetId="1" sqref="B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7" start="0" length="0">
      <dxf>
        <font>
          <b/>
          <sz val="13"/>
          <color rgb="FFFF0000"/>
          <name val="Times New Roman"/>
          <scheme val="none"/>
        </font>
        <numFmt numFmtId="165" formatCode="#,##0.0"/>
        <alignment horizontal="right" vertical="center" wrapText="1" readingOrder="0"/>
      </dxf>
    </rfmt>
    <rfmt sheetId="1" sqref="A58" start="0" length="0">
      <dxf>
        <font>
          <b/>
          <sz val="16"/>
          <color rgb="FFFF0000"/>
        </font>
        <alignment vertical="center" readingOrder="0"/>
      </dxf>
    </rfmt>
    <rfmt sheetId="1" sqref="B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8" start="0" length="0">
      <dxf>
        <font>
          <b/>
          <sz val="13"/>
          <color rgb="FFFF0000"/>
          <name val="Times New Roman"/>
          <scheme val="none"/>
        </font>
        <numFmt numFmtId="165" formatCode="#,##0.0"/>
        <alignment horizontal="right" vertical="center" wrapText="1" readingOrder="0"/>
      </dxf>
    </rfmt>
  </rm>
  <rrc rId="3920" sId="1" ref="A304:XFD304" action="deleteRow">
    <undo index="0" exp="area" ref3D="1" dr="$A$398:$XFD$403" dn="Z_E804F883_CA9D_4450_B2B1_A56C9C315ECD_.wvu.Rows" sId="1"/>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1" sId="1" ref="A304:XFD304" action="deleteRow">
    <undo index="0" exp="area" ref3D="1" dr="$A$397:$XFD$402" dn="Z_E804F883_CA9D_4450_B2B1_A56C9C315ECD_.wvu.Rows" sId="1"/>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2" sId="1" ref="A304:XFD304" action="deleteRow">
    <undo index="0" exp="area" ref3D="1" dr="$A$396:$XFD$401" dn="Z_E804F883_CA9D_4450_B2B1_A56C9C315ECD_.wvu.Rows" sId="1"/>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3" sId="1" ref="A304:XFD304" action="deleteRow">
    <undo index="0" exp="area" ref3D="1" dr="$A$395:$XFD$400" dn="Z_E804F883_CA9D_4450_B2B1_A56C9C315ECD_.wvu.Rows" sId="1"/>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4" sId="1" ref="A304:XFD304" action="deleteRow">
    <undo index="0" exp="area" ref3D="1" dr="$A$394:$XFD$399" dn="Z_E804F883_CA9D_4450_B2B1_A56C9C315ECD_.wvu.Rows" sId="1"/>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5" sId="1" ref="A304:XFD304" action="deleteRow">
    <undo index="0" exp="area" ref3D="1" dr="$A$393:$XFD$398" dn="Z_E804F883_CA9D_4450_B2B1_A56C9C315ECD_.wvu.Rows" sId="1"/>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6" sId="1" ref="A304:XFD304" action="deleteRow">
    <undo index="0" exp="area" ref3D="1" dr="$A$392:$XFD$397" dn="Z_E804F883_CA9D_4450_B2B1_A56C9C315ECD_.wvu.Rows" sId="1"/>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7" sId="1" ref="A304:XFD304" action="deleteRow">
    <undo index="0" exp="area" ref3D="1" dr="$A$391:$XFD$396" dn="Z_E804F883_CA9D_4450_B2B1_A56C9C315ECD_.wvu.Rows" sId="1"/>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8" sId="1" ref="A304:XFD304" action="deleteRow">
    <undo index="0" exp="area" ref3D="1" dr="$A$390:$XFD$395" dn="Z_E804F883_CA9D_4450_B2B1_A56C9C315ECD_.wvu.Rows" sId="1"/>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29" sId="1" ref="A304:XFD304" action="deleteRow">
    <undo index="0" exp="area" ref3D="1" dr="$A$389:$XFD$394" dn="Z_E804F883_CA9D_4450_B2B1_A56C9C315ECD_.wvu.Rows" sId="1"/>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0" sId="1" ref="A304:XFD304" action="deleteRow">
    <undo index="0" exp="area" ref3D="1" dr="$A$388:$XFD$393" dn="Z_E804F883_CA9D_4450_B2B1_A56C9C315ECD_.wvu.Rows" sId="1"/>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1" sId="1" ref="A304:XFD304" action="deleteRow">
    <undo index="0" exp="area" ref3D="1" dr="$A$387:$XFD$392" dn="Z_E804F883_CA9D_4450_B2B1_A56C9C315ECD_.wvu.Rows" sId="1"/>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2" sId="1" ref="A304:XFD304" action="deleteRow">
    <undo index="0" exp="area" ref3D="1" dr="$A$386:$XFD$391" dn="Z_E804F883_CA9D_4450_B2B1_A56C9C315ECD_.wvu.Rows" sId="1"/>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3" sId="1" ref="A304:XFD304" action="deleteRow">
    <undo index="0" exp="area" ref3D="1" dr="$A$385:$XFD$390" dn="Z_E804F883_CA9D_4450_B2B1_A56C9C315ECD_.wvu.Rows" sId="1"/>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4" sId="1" ref="A304:XFD304" action="deleteRow">
    <undo index="0" exp="area" ref3D="1" dr="$A$384:$XFD$389" dn="Z_E804F883_CA9D_4450_B2B1_A56C9C315ECD_.wvu.Rows" sId="1"/>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5" sId="1" ref="A304:XFD304" action="deleteRow">
    <undo index="0" exp="area" ref3D="1" dr="$A$383:$XFD$388" dn="Z_E804F883_CA9D_4450_B2B1_A56C9C315ECD_.wvu.Rows" sId="1"/>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6" sId="1" ref="A304:XFD304" action="deleteRow">
    <undo index="0" exp="area" ref3D="1" dr="$A$382:$XFD$387" dn="Z_E804F883_CA9D_4450_B2B1_A56C9C315ECD_.wvu.Rows" sId="1"/>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7" sId="1" ref="A304:XFD304" action="deleteRow">
    <undo index="0" exp="area" ref3D="1" dr="$A$381:$XFD$386" dn="Z_E804F883_CA9D_4450_B2B1_A56C9C315ECD_.wvu.Rows" sId="1"/>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8" sId="1" ref="A304:XFD304" action="deleteRow">
    <undo index="0" exp="area" ref3D="1" dr="$A$380:$XFD$385" dn="Z_E804F883_CA9D_4450_B2B1_A56C9C315ECD_.wvu.Rows" sId="1"/>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39" sId="1" ref="A304:XFD304" action="deleteRow">
    <undo index="0" exp="area" ref3D="1" dr="$A$379:$XFD$384" dn="Z_E804F883_CA9D_4450_B2B1_A56C9C315ECD_.wvu.Rows" sId="1"/>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40" sId="1" ref="A304:XFD304" action="deleteRow">
    <undo index="0" exp="area" ref3D="1" dr="$A$378:$XFD$383" dn="Z_E804F883_CA9D_4450_B2B1_A56C9C315ECD_.wvu.Rows" sId="1"/>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41" sId="1" ref="A304:XFD304" action="deleteRow">
    <undo index="0" exp="area" ref3D="1" dr="$A$377:$XFD$382" dn="Z_E804F883_CA9D_4450_B2B1_A56C9C315ECD_.wvu.Rows" sId="1"/>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42" sId="1" ref="A304:XFD304" action="deleteRow">
    <undo index="0" exp="area" ref3D="1" dr="$A$376:$XFD$381" dn="Z_E804F883_CA9D_4450_B2B1_A56C9C315ECD_.wvu.Rows" sId="1"/>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304:XFD304" start="0" length="0">
      <dxf>
        <font>
          <color rgb="FFFF0000"/>
        </font>
      </dxf>
    </rfmt>
    <rfmt sheetId="1" sqref="A304" start="0" length="0">
      <dxf>
        <font>
          <b/>
          <sz val="16"/>
          <color rgb="FFFF0000"/>
        </font>
        <alignment vertical="center" readingOrder="0"/>
      </dxf>
    </rfmt>
    <rfmt sheetId="1" sqref="B304" start="0" length="0">
      <dxf>
        <alignment vertical="top" readingOrder="0"/>
      </dxf>
    </rfmt>
    <rfmt sheetId="1" sqref="C304" start="0" length="0">
      <dxf>
        <alignment horizontal="right" vertical="center" readingOrder="0"/>
      </dxf>
    </rfmt>
    <rfmt sheetId="1" sqref="D304" start="0" length="0">
      <dxf>
        <alignment horizontal="right" vertical="center" readingOrder="0"/>
      </dxf>
    </rfmt>
    <rfmt sheetId="1" sqref="E304" start="0" length="0">
      <dxf>
        <alignment horizontal="right" vertical="center" readingOrder="0"/>
      </dxf>
    </rfmt>
    <rfmt sheetId="1" sqref="F304" start="0" length="0">
      <dxf>
        <alignment horizontal="justify" vertical="top" readingOrder="0"/>
      </dxf>
    </rfmt>
    <rfmt sheetId="1" sqref="G304" start="0" length="0">
      <dxf>
        <font>
          <sz val="14"/>
          <color rgb="FFFF0000"/>
        </font>
      </dxf>
    </rfmt>
  </rrc>
  <rrc rId="3943" sId="1" ref="A59:XFD89" action="insertRow">
    <undo index="0" exp="area" ref3D="1" dr="$A$375:$XFD$380"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3944" sheetId="1" source="A516:XFD546" destination="A59:XFD89" sourceSheetId="1">
    <rfmt sheetId="1" xfDxf="1" sqref="A59:XFD59" start="0" length="0">
      <dxf>
        <font>
          <color rgb="FFFF0000"/>
        </font>
      </dxf>
    </rfmt>
    <rfmt sheetId="1" xfDxf="1" sqref="A60:XFD60" start="0" length="0">
      <dxf>
        <font>
          <color rgb="FFFF0000"/>
        </font>
      </dxf>
    </rfmt>
    <rfmt sheetId="1" xfDxf="1" sqref="A61:XFD61" start="0" length="0">
      <dxf>
        <font>
          <color rgb="FFFF0000"/>
        </font>
      </dxf>
    </rfmt>
    <rfmt sheetId="1" xfDxf="1" sqref="A62:XFD62" start="0" length="0">
      <dxf>
        <font>
          <color rgb="FFFF0000"/>
        </font>
      </dxf>
    </rfmt>
    <rfmt sheetId="1" xfDxf="1" sqref="A63:XFD63" start="0" length="0">
      <dxf>
        <font>
          <color rgb="FFFF0000"/>
        </font>
      </dxf>
    </rfmt>
    <rfmt sheetId="1" xfDxf="1" sqref="A64:XFD64" start="0" length="0">
      <dxf>
        <font>
          <color rgb="FFFF0000"/>
        </font>
      </dxf>
    </rfmt>
    <rfmt sheetId="1" xfDxf="1" sqref="A65:XFD65" start="0" length="0">
      <dxf>
        <font>
          <color rgb="FFFF0000"/>
        </font>
      </dxf>
    </rfmt>
    <rfmt sheetId="1" xfDxf="1" sqref="A66:XFD66" start="0" length="0">
      <dxf>
        <font>
          <color rgb="FFFF0000"/>
        </font>
      </dxf>
    </rfmt>
    <rfmt sheetId="1" xfDxf="1" sqref="A67:XFD67" start="0" length="0">
      <dxf>
        <font>
          <color rgb="FFFF0000"/>
        </font>
      </dxf>
    </rfmt>
    <rfmt sheetId="1" xfDxf="1" sqref="A68:XFD68" start="0" length="0">
      <dxf>
        <font>
          <color rgb="FFFF0000"/>
        </font>
      </dxf>
    </rfmt>
    <rfmt sheetId="1" xfDxf="1" sqref="A69:XFD69" start="0" length="0">
      <dxf>
        <font>
          <color rgb="FFFF0000"/>
        </font>
      </dxf>
    </rfmt>
    <rfmt sheetId="1" xfDxf="1" sqref="A70:XFD70" start="0" length="0">
      <dxf>
        <font>
          <color rgb="FFFF0000"/>
        </font>
      </dxf>
    </rfmt>
    <rfmt sheetId="1" xfDxf="1" sqref="A71:XFD71" start="0" length="0">
      <dxf>
        <font>
          <color rgb="FFFF0000"/>
        </font>
      </dxf>
    </rfmt>
    <rfmt sheetId="1" xfDxf="1" sqref="A72:XFD72" start="0" length="0">
      <dxf>
        <font>
          <color rgb="FFFF0000"/>
        </font>
      </dxf>
    </rfmt>
    <rfmt sheetId="1" xfDxf="1" sqref="A73:XFD73" start="0" length="0">
      <dxf>
        <font>
          <color rgb="FFFF0000"/>
        </font>
      </dxf>
    </rfmt>
    <rfmt sheetId="1" xfDxf="1" sqref="A74:XFD74" start="0" length="0">
      <dxf>
        <font>
          <color rgb="FFFF0000"/>
        </font>
      </dxf>
    </rfmt>
    <rfmt sheetId="1" xfDxf="1" sqref="A75:XFD75" start="0" length="0">
      <dxf>
        <font>
          <color rgb="FFFF0000"/>
        </font>
      </dxf>
    </rfmt>
    <rfmt sheetId="1" xfDxf="1" sqref="A76:XFD76" start="0" length="0">
      <dxf>
        <font>
          <color rgb="FFFF0000"/>
        </font>
      </dxf>
    </rfmt>
    <rfmt sheetId="1" xfDxf="1" sqref="A77:XFD77" start="0" length="0">
      <dxf>
        <font>
          <color rgb="FFFF0000"/>
        </font>
      </dxf>
    </rfmt>
    <rfmt sheetId="1" xfDxf="1" sqref="A78:XFD78" start="0" length="0">
      <dxf>
        <font>
          <color rgb="FFFF0000"/>
        </font>
      </dxf>
    </rfmt>
    <rfmt sheetId="1" xfDxf="1" sqref="A79:XFD79" start="0" length="0">
      <dxf>
        <font>
          <color rgb="FFFF0000"/>
        </font>
      </dxf>
    </rfmt>
    <rfmt sheetId="1" xfDxf="1" sqref="A80:XFD80" start="0" length="0">
      <dxf>
        <font>
          <color rgb="FFFF0000"/>
        </font>
      </dxf>
    </rfmt>
    <rfmt sheetId="1" xfDxf="1" sqref="A81:XFD81" start="0" length="0">
      <dxf>
        <font>
          <color rgb="FFFF0000"/>
        </font>
      </dxf>
    </rfmt>
    <rfmt sheetId="1" xfDxf="1" sqref="A82:XFD82" start="0" length="0">
      <dxf>
        <font>
          <color rgb="FFFF0000"/>
        </font>
      </dxf>
    </rfmt>
    <rfmt sheetId="1" xfDxf="1" sqref="A83:XFD83" start="0" length="0">
      <dxf>
        <font>
          <color rgb="FFFF0000"/>
        </font>
      </dxf>
    </rfmt>
    <rfmt sheetId="1" xfDxf="1" sqref="A84:XFD84" start="0" length="0">
      <dxf>
        <font>
          <color rgb="FFFF0000"/>
        </font>
      </dxf>
    </rfmt>
    <rfmt sheetId="1" xfDxf="1" sqref="A85:XFD85" start="0" length="0">
      <dxf>
        <font>
          <color rgb="FFFF0000"/>
        </font>
      </dxf>
    </rfmt>
    <rfmt sheetId="1" xfDxf="1" sqref="A86:XFD86" start="0" length="0">
      <dxf>
        <font>
          <color rgb="FFFF0000"/>
        </font>
      </dxf>
    </rfmt>
    <rfmt sheetId="1" xfDxf="1" sqref="A87:XFD87" start="0" length="0">
      <dxf>
        <font>
          <color rgb="FFFF0000"/>
        </font>
      </dxf>
    </rfmt>
    <rfmt sheetId="1" xfDxf="1" sqref="A88:XFD88" start="0" length="0">
      <dxf>
        <font>
          <color rgb="FFFF0000"/>
        </font>
      </dxf>
    </rfmt>
    <rfmt sheetId="1" xfDxf="1" sqref="A89:XFD89" start="0" length="0">
      <dxf>
        <font>
          <color rgb="FFFF0000"/>
        </font>
      </dxf>
    </rfmt>
    <rfmt sheetId="1" sqref="A59" start="0" length="0">
      <dxf>
        <font>
          <b/>
          <sz val="16"/>
          <color rgb="FFFF0000"/>
        </font>
        <alignment vertical="center" readingOrder="0"/>
      </dxf>
    </rfmt>
    <rfmt sheetId="1" sqref="B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0" start="0" length="0">
      <dxf>
        <font>
          <b/>
          <sz val="16"/>
          <color rgb="FFFF0000"/>
        </font>
        <alignment vertical="center" readingOrder="0"/>
      </dxf>
    </rfmt>
    <rfmt sheetId="1" sqref="B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1" start="0" length="0">
      <dxf>
        <font>
          <b/>
          <sz val="16"/>
          <color rgb="FFFF0000"/>
        </font>
        <alignment vertical="center" readingOrder="0"/>
      </dxf>
    </rfmt>
    <rfmt sheetId="1" sqref="B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2" start="0" length="0">
      <dxf>
        <font>
          <b/>
          <sz val="16"/>
          <color rgb="FFFF0000"/>
        </font>
        <alignment vertical="center" readingOrder="0"/>
      </dxf>
    </rfmt>
    <rfmt sheetId="1" sqref="B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3" start="0" length="0">
      <dxf>
        <font>
          <b/>
          <sz val="16"/>
          <color rgb="FFFF0000"/>
        </font>
        <alignment vertical="center" readingOrder="0"/>
      </dxf>
    </rfmt>
    <rfmt sheetId="1" sqref="B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4" start="0" length="0">
      <dxf>
        <font>
          <b/>
          <sz val="16"/>
          <color rgb="FFFF0000"/>
        </font>
        <alignment vertical="center" readingOrder="0"/>
      </dxf>
    </rfmt>
    <rfmt sheetId="1" sqref="B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5" start="0" length="0">
      <dxf>
        <font>
          <b/>
          <sz val="16"/>
          <color rgb="FFFF0000"/>
        </font>
        <alignment vertical="center" readingOrder="0"/>
      </dxf>
    </rfmt>
    <rfmt sheetId="1" sqref="B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6" start="0" length="0">
      <dxf>
        <font>
          <b/>
          <sz val="16"/>
          <color rgb="FFFF0000"/>
        </font>
        <alignment vertical="center" readingOrder="0"/>
      </dxf>
    </rfmt>
    <rfmt sheetId="1" sqref="B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7" start="0" length="0">
      <dxf>
        <font>
          <b/>
          <sz val="16"/>
          <color rgb="FFFF0000"/>
        </font>
        <alignment vertical="center" readingOrder="0"/>
      </dxf>
    </rfmt>
    <rfmt sheetId="1" sqref="B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8" start="0" length="0">
      <dxf>
        <font>
          <b/>
          <sz val="16"/>
          <color rgb="FFFF0000"/>
        </font>
        <alignment vertical="center" readingOrder="0"/>
      </dxf>
    </rfmt>
    <rfmt sheetId="1" sqref="B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9" start="0" length="0">
      <dxf>
        <font>
          <b/>
          <sz val="16"/>
          <color rgb="FFFF0000"/>
        </font>
        <alignment vertical="center" readingOrder="0"/>
      </dxf>
    </rfmt>
    <rfmt sheetId="1" sqref="B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0" start="0" length="0">
      <dxf>
        <font>
          <b/>
          <sz val="16"/>
          <color rgb="FFFF0000"/>
        </font>
        <alignment vertical="center" readingOrder="0"/>
      </dxf>
    </rfmt>
    <rfmt sheetId="1" sqref="B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1" start="0" length="0">
      <dxf>
        <font>
          <b/>
          <sz val="16"/>
          <color rgb="FFFF0000"/>
        </font>
        <alignment vertical="center" readingOrder="0"/>
      </dxf>
    </rfmt>
    <rfmt sheetId="1" sqref="B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2" start="0" length="0">
      <dxf>
        <font>
          <b/>
          <sz val="16"/>
          <color rgb="FFFF0000"/>
        </font>
        <alignment vertical="center" readingOrder="0"/>
      </dxf>
    </rfmt>
    <rfmt sheetId="1" sqref="B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3" start="0" length="0">
      <dxf>
        <font>
          <b/>
          <sz val="16"/>
          <color rgb="FFFF0000"/>
        </font>
        <alignment vertical="center" readingOrder="0"/>
      </dxf>
    </rfmt>
    <rfmt sheetId="1" sqref="B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4" start="0" length="0">
      <dxf>
        <font>
          <b/>
          <sz val="16"/>
          <color rgb="FFFF0000"/>
        </font>
        <alignment vertical="center" readingOrder="0"/>
      </dxf>
    </rfmt>
    <rfmt sheetId="1" sqref="B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5" start="0" length="0">
      <dxf>
        <font>
          <b/>
          <sz val="16"/>
          <color rgb="FFFF0000"/>
        </font>
        <alignment vertical="center" readingOrder="0"/>
      </dxf>
    </rfmt>
    <rfmt sheetId="1" sqref="B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6" start="0" length="0">
      <dxf>
        <font>
          <b/>
          <sz val="16"/>
          <color rgb="FFFF0000"/>
        </font>
        <alignment vertical="center" readingOrder="0"/>
      </dxf>
    </rfmt>
    <rfmt sheetId="1" sqref="B7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7" start="0" length="0">
      <dxf>
        <font>
          <b/>
          <sz val="16"/>
          <color rgb="FFFF0000"/>
        </font>
        <alignment vertical="center" readingOrder="0"/>
      </dxf>
    </rfmt>
    <rfmt sheetId="1" sqref="B7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8" start="0" length="0">
      <dxf>
        <font>
          <b/>
          <sz val="16"/>
          <color rgb="FFFF0000"/>
        </font>
        <alignment vertical="center" readingOrder="0"/>
      </dxf>
    </rfmt>
    <rfmt sheetId="1" sqref="B7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9" start="0" length="0">
      <dxf>
        <font>
          <b/>
          <sz val="16"/>
          <color rgb="FFFF0000"/>
        </font>
        <alignment vertical="center" readingOrder="0"/>
      </dxf>
    </rfmt>
    <rfmt sheetId="1" sqref="B7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0" start="0" length="0">
      <dxf>
        <font>
          <b/>
          <sz val="16"/>
          <color rgb="FFFF0000"/>
        </font>
        <alignment vertical="center" readingOrder="0"/>
      </dxf>
    </rfmt>
    <rfmt sheetId="1" sqref="B8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1" start="0" length="0">
      <dxf>
        <font>
          <b/>
          <sz val="16"/>
          <color rgb="FFFF0000"/>
        </font>
        <alignment vertical="center" readingOrder="0"/>
      </dxf>
    </rfmt>
    <rfmt sheetId="1" sqref="B8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2" start="0" length="0">
      <dxf>
        <font>
          <b/>
          <sz val="16"/>
          <color rgb="FFFF0000"/>
        </font>
        <alignment vertical="center" readingOrder="0"/>
      </dxf>
    </rfmt>
    <rfmt sheetId="1" sqref="B8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3" start="0" length="0">
      <dxf>
        <font>
          <b/>
          <sz val="16"/>
          <color rgb="FFFF0000"/>
        </font>
        <alignment vertical="center" readingOrder="0"/>
      </dxf>
    </rfmt>
    <rfmt sheetId="1" sqref="B8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4" start="0" length="0">
      <dxf>
        <font>
          <b/>
          <sz val="16"/>
          <color rgb="FFFF0000"/>
        </font>
        <alignment vertical="center" readingOrder="0"/>
      </dxf>
    </rfmt>
    <rfmt sheetId="1" sqref="B8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5" start="0" length="0">
      <dxf>
        <font>
          <b/>
          <sz val="16"/>
          <color rgb="FFFF0000"/>
        </font>
        <alignment vertical="center" readingOrder="0"/>
      </dxf>
    </rfmt>
    <rfmt sheetId="1" sqref="B8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6" start="0" length="0">
      <dxf>
        <font>
          <b/>
          <sz val="16"/>
          <color rgb="FFFF0000"/>
        </font>
        <alignment vertical="center" readingOrder="0"/>
      </dxf>
    </rfmt>
    <rfmt sheetId="1" sqref="B8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7" start="0" length="0">
      <dxf>
        <font>
          <b/>
          <sz val="16"/>
          <color rgb="FFFF0000"/>
        </font>
        <alignment vertical="center" readingOrder="0"/>
      </dxf>
    </rfmt>
    <rfmt sheetId="1" sqref="B8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8" start="0" length="0">
      <dxf>
        <font>
          <b/>
          <sz val="16"/>
          <color rgb="FFFF0000"/>
        </font>
        <alignment vertical="center" readingOrder="0"/>
      </dxf>
    </rfmt>
    <rfmt sheetId="1" sqref="B8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9" start="0" length="0">
      <dxf>
        <font>
          <b/>
          <sz val="16"/>
          <color rgb="FFFF0000"/>
        </font>
        <alignment vertical="center" readingOrder="0"/>
      </dxf>
    </rfmt>
    <rfmt sheetId="1" sqref="B8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m>
  <rrc rId="3945" sId="1" ref="A516:XFD516" action="deleteRow">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46" sId="1" ref="A516:XFD516" action="deleteRow">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47" sId="1" ref="A516:XFD516" action="deleteRow">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48" sId="1" ref="A516:XFD516" action="deleteRow">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49" sId="1" ref="A516:XFD516" action="deleteRow">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0" sId="1" ref="A516:XFD516" action="deleteRow">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1" sId="1" ref="A516:XFD516" action="deleteRow">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2" sId="1" ref="A516:XFD516" action="deleteRow">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3" sId="1" ref="A516:XFD516" action="deleteRow">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4" sId="1" ref="A516:XFD516" action="deleteRow">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5" sId="1" ref="A516:XFD516" action="deleteRow">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6" sId="1" ref="A516:XFD516" action="deleteRow">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7" sId="1" ref="A516:XFD516" action="deleteRow">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8" sId="1" ref="A516:XFD516" action="deleteRow">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59" sId="1" ref="A516:XFD516" action="deleteRow">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0" sId="1" ref="A516:XFD516" action="deleteRow">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1" sId="1" ref="A516:XFD516" action="deleteRow">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2" sId="1" ref="A516:XFD516" action="deleteRow">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3" sId="1" ref="A516:XFD516" action="deleteRow">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4" sId="1" ref="A516:XFD516" action="deleteRow">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5" sId="1" ref="A516:XFD516" action="deleteRow">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6" sId="1" ref="A516:XFD516" action="deleteRow">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7" sId="1" ref="A516:XFD516" action="deleteRow">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8" sId="1" ref="A516:XFD516" action="deleteRow">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69" sId="1" ref="A516:XFD516" action="deleteRow">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0" sId="1" ref="A516:XFD516" action="deleteRow">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1" sId="1" ref="A516:XFD516" action="deleteRow">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2" sId="1" ref="A516:XFD516" action="deleteRow">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3" sId="1" ref="A516:XFD516" action="deleteRow">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4" sId="1" ref="A516:XFD516" action="deleteRow">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5" sId="1" ref="A516:XFD516" action="deleteRow">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3976" sId="1" ref="A90:XFD120" action="insertRow">
    <undo index="0" exp="area" ref3D="1" dr="$A$406:$XFD$411"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3977" sheetId="1" source="A265:XFD295" destination="A90:XFD120" sourceSheetId="1">
    <rfmt sheetId="1" xfDxf="1" sqref="A90:XFD90" start="0" length="0">
      <dxf>
        <font>
          <color rgb="FFFF0000"/>
        </font>
      </dxf>
    </rfmt>
    <rfmt sheetId="1" xfDxf="1" sqref="A91:XFD91" start="0" length="0">
      <dxf>
        <font>
          <color rgb="FFFF0000"/>
        </font>
      </dxf>
    </rfmt>
    <rfmt sheetId="1" xfDxf="1" sqref="A92:XFD92" start="0" length="0">
      <dxf>
        <font>
          <color rgb="FFFF0000"/>
        </font>
      </dxf>
    </rfmt>
    <rfmt sheetId="1" xfDxf="1" sqref="A93:XFD93" start="0" length="0">
      <dxf>
        <font>
          <color rgb="FFFF0000"/>
        </font>
      </dxf>
    </rfmt>
    <rfmt sheetId="1" xfDxf="1" sqref="A94:XFD94" start="0" length="0">
      <dxf>
        <font>
          <color rgb="FFFF0000"/>
        </font>
      </dxf>
    </rfmt>
    <rfmt sheetId="1" xfDxf="1" sqref="A95:XFD95" start="0" length="0">
      <dxf>
        <font>
          <color rgb="FFFF0000"/>
        </font>
      </dxf>
    </rfmt>
    <rfmt sheetId="1" xfDxf="1" sqref="A96:XFD96" start="0" length="0">
      <dxf>
        <font>
          <color rgb="FFFF0000"/>
        </font>
      </dxf>
    </rfmt>
    <rfmt sheetId="1" xfDxf="1" sqref="A97:XFD97" start="0" length="0">
      <dxf>
        <font>
          <color rgb="FFFF0000"/>
        </font>
      </dxf>
    </rfmt>
    <rfmt sheetId="1" xfDxf="1" sqref="A98:XFD98" start="0" length="0">
      <dxf>
        <font>
          <color rgb="FFFF0000"/>
        </font>
      </dxf>
    </rfmt>
    <rfmt sheetId="1" xfDxf="1" sqref="A99:XFD99" start="0" length="0">
      <dxf>
        <font>
          <color rgb="FFFF0000"/>
        </font>
      </dxf>
    </rfmt>
    <rfmt sheetId="1" xfDxf="1" sqref="A100:XFD100" start="0" length="0">
      <dxf>
        <font>
          <color rgb="FFFF0000"/>
        </font>
      </dxf>
    </rfmt>
    <rfmt sheetId="1" xfDxf="1" sqref="A101:XFD101" start="0" length="0">
      <dxf>
        <font>
          <color rgb="FFFF0000"/>
        </font>
      </dxf>
    </rfmt>
    <rfmt sheetId="1" xfDxf="1" sqref="A102:XFD102" start="0" length="0">
      <dxf>
        <font>
          <color rgb="FFFF0000"/>
        </font>
      </dxf>
    </rfmt>
    <rfmt sheetId="1" xfDxf="1" sqref="A103:XFD103" start="0" length="0">
      <dxf>
        <font>
          <color rgb="FFFF0000"/>
        </font>
      </dxf>
    </rfmt>
    <rfmt sheetId="1" xfDxf="1" sqref="A104:XFD104" start="0" length="0">
      <dxf>
        <font>
          <color rgb="FFFF0000"/>
        </font>
      </dxf>
    </rfmt>
    <rfmt sheetId="1" xfDxf="1" sqref="A105:XFD105" start="0" length="0">
      <dxf>
        <font>
          <color rgb="FFFF0000"/>
        </font>
      </dxf>
    </rfmt>
    <rfmt sheetId="1" xfDxf="1" sqref="A106:XFD106" start="0" length="0">
      <dxf>
        <font>
          <color rgb="FFFF0000"/>
        </font>
      </dxf>
    </rfmt>
    <rfmt sheetId="1" xfDxf="1" sqref="A107:XFD107" start="0" length="0">
      <dxf>
        <font>
          <color rgb="FFFF0000"/>
        </font>
      </dxf>
    </rfmt>
    <rfmt sheetId="1" xfDxf="1" sqref="A108:XFD108" start="0" length="0">
      <dxf>
        <font>
          <color rgb="FFFF0000"/>
        </font>
      </dxf>
    </rfmt>
    <rfmt sheetId="1" xfDxf="1" sqref="A109:XFD109" start="0" length="0">
      <dxf>
        <font>
          <color rgb="FFFF0000"/>
        </font>
      </dxf>
    </rfmt>
    <rfmt sheetId="1" xfDxf="1" sqref="A110:XFD110" start="0" length="0">
      <dxf>
        <font>
          <color rgb="FFFF0000"/>
        </font>
      </dxf>
    </rfmt>
    <rfmt sheetId="1" xfDxf="1" sqref="A111:XFD111" start="0" length="0">
      <dxf>
        <font>
          <color rgb="FFFF0000"/>
        </font>
      </dxf>
    </rfmt>
    <rfmt sheetId="1" xfDxf="1" sqref="A112:XFD112" start="0" length="0">
      <dxf>
        <font>
          <color rgb="FFFF0000"/>
        </font>
      </dxf>
    </rfmt>
    <rfmt sheetId="1" xfDxf="1" sqref="A113:XFD113" start="0" length="0">
      <dxf>
        <font>
          <color rgb="FFFF0000"/>
        </font>
      </dxf>
    </rfmt>
    <rfmt sheetId="1" xfDxf="1" sqref="A114:XFD114" start="0" length="0">
      <dxf>
        <font>
          <color rgb="FFFF0000"/>
        </font>
      </dxf>
    </rfmt>
    <rfmt sheetId="1" xfDxf="1" sqref="A115:XFD115" start="0" length="0">
      <dxf>
        <font>
          <color rgb="FFFF0000"/>
        </font>
      </dxf>
    </rfmt>
    <rfmt sheetId="1" xfDxf="1" sqref="A116:XFD116" start="0" length="0">
      <dxf>
        <font>
          <color rgb="FFFF0000"/>
        </font>
      </dxf>
    </rfmt>
    <rfmt sheetId="1" xfDxf="1" sqref="A117:XFD117" start="0" length="0">
      <dxf>
        <font>
          <color rgb="FFFF0000"/>
        </font>
      </dxf>
    </rfmt>
    <rfmt sheetId="1" xfDxf="1" sqref="A118:XFD118" start="0" length="0">
      <dxf>
        <font>
          <color rgb="FFFF0000"/>
        </font>
      </dxf>
    </rfmt>
    <rfmt sheetId="1" xfDxf="1" sqref="A119:XFD119" start="0" length="0">
      <dxf>
        <font>
          <color rgb="FFFF0000"/>
        </font>
      </dxf>
    </rfmt>
    <rfmt sheetId="1" xfDxf="1" sqref="A120:XFD120" start="0" length="0">
      <dxf>
        <font>
          <color rgb="FFFF0000"/>
        </font>
      </dxf>
    </rfmt>
    <rfmt sheetId="1" sqref="A90" start="0" length="0">
      <dxf>
        <font>
          <b/>
          <sz val="16"/>
          <color rgb="FFFF0000"/>
        </font>
        <alignment vertical="center" readingOrder="0"/>
      </dxf>
    </rfmt>
    <rfmt sheetId="1" sqref="B9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0" start="0" length="0">
      <dxf>
        <font>
          <b/>
          <sz val="13"/>
          <color rgb="FFFF0000"/>
          <name val="Times New Roman"/>
          <scheme val="none"/>
        </font>
        <numFmt numFmtId="165" formatCode="#,##0.0"/>
        <alignment horizontal="right" vertical="center" wrapText="1" readingOrder="0"/>
      </dxf>
    </rfmt>
    <rfmt sheetId="1" sqref="H90" start="0" length="0">
      <dxf>
        <font>
          <sz val="13"/>
          <color rgb="FFFF0000"/>
        </font>
      </dxf>
    </rfmt>
    <rfmt sheetId="1" sqref="J90" start="0" length="0">
      <dxf>
        <fill>
          <patternFill patternType="solid">
            <bgColor theme="6" tint="0.59999389629810485"/>
          </patternFill>
        </fill>
      </dxf>
    </rfmt>
    <rfmt sheetId="1" sqref="A91" start="0" length="0">
      <dxf>
        <font>
          <b/>
          <sz val="16"/>
          <color rgb="FFFF0000"/>
        </font>
        <alignment vertical="center" readingOrder="0"/>
      </dxf>
    </rfmt>
    <rfmt sheetId="1" sqref="B9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1" start="0" length="0">
      <dxf>
        <font>
          <b/>
          <sz val="13"/>
          <color rgb="FFFF0000"/>
          <name val="Times New Roman"/>
          <scheme val="none"/>
        </font>
        <numFmt numFmtId="165" formatCode="#,##0.0"/>
        <alignment horizontal="right" vertical="center" wrapText="1" readingOrder="0"/>
      </dxf>
    </rfmt>
    <rfmt sheetId="1" sqref="H91" start="0" length="0">
      <dxf>
        <font>
          <sz val="13"/>
          <color rgb="FFFF0000"/>
        </font>
      </dxf>
    </rfmt>
    <rfmt sheetId="1" sqref="J91" start="0" length="0">
      <dxf>
        <fill>
          <patternFill patternType="solid">
            <bgColor theme="6" tint="0.59999389629810485"/>
          </patternFill>
        </fill>
      </dxf>
    </rfmt>
    <rfmt sheetId="1" sqref="A92" start="0" length="0">
      <dxf>
        <font>
          <b/>
          <sz val="16"/>
          <color rgb="FFFF0000"/>
        </font>
        <alignment vertical="center" readingOrder="0"/>
      </dxf>
    </rfmt>
    <rfmt sheetId="1" sqref="B9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2" start="0" length="0">
      <dxf>
        <font>
          <b/>
          <sz val="13"/>
          <color rgb="FFFF0000"/>
          <name val="Times New Roman"/>
          <scheme val="none"/>
        </font>
        <numFmt numFmtId="165" formatCode="#,##0.0"/>
        <alignment horizontal="right" vertical="center" wrapText="1" readingOrder="0"/>
      </dxf>
    </rfmt>
    <rfmt sheetId="1" sqref="H92" start="0" length="0">
      <dxf>
        <font>
          <sz val="13"/>
          <color rgb="FFFF0000"/>
        </font>
      </dxf>
    </rfmt>
    <rfmt sheetId="1" sqref="J92" start="0" length="0">
      <dxf>
        <fill>
          <patternFill patternType="solid">
            <bgColor theme="6" tint="0.59999389629810485"/>
          </patternFill>
        </fill>
      </dxf>
    </rfmt>
    <rfmt sheetId="1" sqref="A93" start="0" length="0">
      <dxf>
        <font>
          <b/>
          <sz val="16"/>
          <color rgb="FFFF0000"/>
        </font>
        <alignment vertical="center" readingOrder="0"/>
      </dxf>
    </rfmt>
    <rfmt sheetId="1" sqref="B9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3" start="0" length="0">
      <dxf>
        <font>
          <b/>
          <sz val="13"/>
          <color rgb="FFFF0000"/>
          <name val="Times New Roman"/>
          <scheme val="none"/>
        </font>
        <numFmt numFmtId="165" formatCode="#,##0.0"/>
        <alignment horizontal="right" vertical="center" wrapText="1" readingOrder="0"/>
      </dxf>
    </rfmt>
    <rfmt sheetId="1" sqref="H93" start="0" length="0">
      <dxf>
        <font>
          <sz val="13"/>
          <color rgb="FFFF0000"/>
        </font>
      </dxf>
    </rfmt>
    <rfmt sheetId="1" sqref="J93" start="0" length="0">
      <dxf>
        <fill>
          <patternFill patternType="solid">
            <bgColor theme="6" tint="0.59999389629810485"/>
          </patternFill>
        </fill>
      </dxf>
    </rfmt>
    <rfmt sheetId="1" sqref="A94" start="0" length="0">
      <dxf>
        <font>
          <b/>
          <sz val="16"/>
          <color rgb="FFFF0000"/>
        </font>
        <alignment vertical="center" readingOrder="0"/>
      </dxf>
    </rfmt>
    <rfmt sheetId="1" sqref="B9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4" start="0" length="0">
      <dxf>
        <font>
          <b/>
          <sz val="13"/>
          <color rgb="FFFF0000"/>
          <name val="Times New Roman"/>
          <scheme val="none"/>
        </font>
        <numFmt numFmtId="165" formatCode="#,##0.0"/>
        <alignment horizontal="right" vertical="center" wrapText="1" readingOrder="0"/>
      </dxf>
    </rfmt>
    <rfmt sheetId="1" sqref="H94" start="0" length="0">
      <dxf>
        <font>
          <sz val="13"/>
          <color rgb="FFFF0000"/>
        </font>
      </dxf>
    </rfmt>
    <rfmt sheetId="1" sqref="J94" start="0" length="0">
      <dxf>
        <fill>
          <patternFill patternType="solid">
            <bgColor theme="6" tint="0.59999389629810485"/>
          </patternFill>
        </fill>
      </dxf>
    </rfmt>
    <rfmt sheetId="1" sqref="A95" start="0" length="0">
      <dxf>
        <font>
          <b/>
          <sz val="16"/>
          <color rgb="FFFF0000"/>
        </font>
        <alignment vertical="center" readingOrder="0"/>
      </dxf>
    </rfmt>
    <rfmt sheetId="1" sqref="B9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5" start="0" length="0">
      <dxf>
        <font>
          <b/>
          <sz val="13"/>
          <color rgb="FFFF0000"/>
          <name val="Times New Roman"/>
          <scheme val="none"/>
        </font>
        <numFmt numFmtId="165" formatCode="#,##0.0"/>
        <alignment horizontal="right" vertical="center" wrapText="1" readingOrder="0"/>
      </dxf>
    </rfmt>
    <rfmt sheetId="1" sqref="H95" start="0" length="0">
      <dxf>
        <font>
          <sz val="13"/>
          <color rgb="FFFF0000"/>
        </font>
      </dxf>
    </rfmt>
    <rfmt sheetId="1" sqref="J95" start="0" length="0">
      <dxf>
        <fill>
          <patternFill patternType="solid">
            <bgColor theme="6" tint="0.59999389629810485"/>
          </patternFill>
        </fill>
      </dxf>
    </rfmt>
    <rfmt sheetId="1" sqref="A96" start="0" length="0">
      <dxf>
        <font>
          <b/>
          <sz val="16"/>
          <color rgb="FFFF0000"/>
        </font>
        <alignment vertical="center" readingOrder="0"/>
      </dxf>
    </rfmt>
    <rfmt sheetId="1" sqref="B9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6" start="0" length="0">
      <dxf>
        <font>
          <b/>
          <sz val="13"/>
          <color rgb="FFFF0000"/>
          <name val="Times New Roman"/>
          <scheme val="none"/>
        </font>
        <numFmt numFmtId="165" formatCode="#,##0.0"/>
        <alignment horizontal="right" vertical="center" wrapText="1" readingOrder="0"/>
      </dxf>
    </rfmt>
    <rfmt sheetId="1" sqref="H96" start="0" length="0">
      <dxf>
        <font>
          <sz val="13"/>
          <color rgb="FFFF0000"/>
        </font>
      </dxf>
    </rfmt>
    <rfmt sheetId="1" sqref="J96" start="0" length="0">
      <dxf>
        <fill>
          <patternFill patternType="solid">
            <bgColor theme="6" tint="0.59999389629810485"/>
          </patternFill>
        </fill>
      </dxf>
    </rfmt>
    <rfmt sheetId="1" sqref="A97" start="0" length="0">
      <dxf>
        <font>
          <b/>
          <sz val="16"/>
          <color rgb="FFFF0000"/>
        </font>
        <alignment vertical="center" readingOrder="0"/>
      </dxf>
    </rfmt>
    <rfmt sheetId="1" sqref="B9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7" start="0" length="0">
      <dxf>
        <font>
          <b/>
          <sz val="13"/>
          <color rgb="FFFF0000"/>
          <name val="Times New Roman"/>
          <scheme val="none"/>
        </font>
        <numFmt numFmtId="165" formatCode="#,##0.0"/>
        <alignment horizontal="right" vertical="center" wrapText="1" readingOrder="0"/>
      </dxf>
    </rfmt>
    <rfmt sheetId="1" sqref="H97" start="0" length="0">
      <dxf>
        <font>
          <sz val="13"/>
          <color rgb="FFFF0000"/>
        </font>
      </dxf>
    </rfmt>
    <rfmt sheetId="1" sqref="J97" start="0" length="0">
      <dxf>
        <fill>
          <patternFill patternType="solid">
            <bgColor theme="6" tint="0.59999389629810485"/>
          </patternFill>
        </fill>
      </dxf>
    </rfmt>
    <rfmt sheetId="1" sqref="A98" start="0" length="0">
      <dxf>
        <font>
          <b/>
          <sz val="16"/>
          <color rgb="FFFF0000"/>
        </font>
        <alignment vertical="center" readingOrder="0"/>
      </dxf>
    </rfmt>
    <rfmt sheetId="1" sqref="B9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8" start="0" length="0">
      <dxf>
        <font>
          <b/>
          <sz val="13"/>
          <color rgb="FFFF0000"/>
          <name val="Times New Roman"/>
          <scheme val="none"/>
        </font>
        <numFmt numFmtId="165" formatCode="#,##0.0"/>
        <alignment horizontal="right" vertical="center" wrapText="1" readingOrder="0"/>
      </dxf>
    </rfmt>
    <rfmt sheetId="1" sqref="H98" start="0" length="0">
      <dxf>
        <font>
          <sz val="13"/>
          <color rgb="FFFF0000"/>
        </font>
      </dxf>
    </rfmt>
    <rfmt sheetId="1" sqref="J98" start="0" length="0">
      <dxf>
        <fill>
          <patternFill patternType="solid">
            <bgColor theme="6" tint="0.59999389629810485"/>
          </patternFill>
        </fill>
      </dxf>
    </rfmt>
    <rfmt sheetId="1" sqref="A99" start="0" length="0">
      <dxf>
        <font>
          <b/>
          <sz val="16"/>
          <color rgb="FFFF0000"/>
        </font>
        <alignment vertical="center" readingOrder="0"/>
      </dxf>
    </rfmt>
    <rfmt sheetId="1" sqref="B9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9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9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99" start="0" length="0">
      <dxf>
        <font>
          <b/>
          <sz val="13"/>
          <color rgb="FFFF0000"/>
          <name val="Times New Roman"/>
          <scheme val="none"/>
        </font>
        <numFmt numFmtId="165" formatCode="#,##0.0"/>
        <alignment horizontal="right" vertical="center" wrapText="1" readingOrder="0"/>
      </dxf>
    </rfmt>
    <rfmt sheetId="1" sqref="H99" start="0" length="0">
      <dxf>
        <font>
          <sz val="13"/>
          <color rgb="FFFF0000"/>
        </font>
      </dxf>
    </rfmt>
    <rfmt sheetId="1" sqref="J99" start="0" length="0">
      <dxf>
        <fill>
          <patternFill patternType="solid">
            <bgColor theme="6" tint="0.59999389629810485"/>
          </patternFill>
        </fill>
      </dxf>
    </rfmt>
    <rfmt sheetId="1" sqref="A100" start="0" length="0">
      <dxf>
        <font>
          <b/>
          <sz val="16"/>
          <color rgb="FFFF0000"/>
        </font>
        <alignment vertical="center" readingOrder="0"/>
      </dxf>
    </rfmt>
    <rfmt sheetId="1" sqref="B10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0" start="0" length="0">
      <dxf>
        <font>
          <b/>
          <sz val="13"/>
          <color rgb="FFFF0000"/>
          <name val="Times New Roman"/>
          <scheme val="none"/>
        </font>
        <numFmt numFmtId="165" formatCode="#,##0.0"/>
        <alignment horizontal="right" vertical="center" wrapText="1" readingOrder="0"/>
      </dxf>
    </rfmt>
    <rfmt sheetId="1" sqref="H100" start="0" length="0">
      <dxf>
        <font>
          <sz val="13"/>
          <color rgb="FFFF0000"/>
        </font>
      </dxf>
    </rfmt>
    <rfmt sheetId="1" sqref="J100" start="0" length="0">
      <dxf>
        <fill>
          <patternFill patternType="solid">
            <bgColor theme="6" tint="0.59999389629810485"/>
          </patternFill>
        </fill>
      </dxf>
    </rfmt>
    <rfmt sheetId="1" sqref="A101" start="0" length="0">
      <dxf>
        <font>
          <b/>
          <sz val="16"/>
          <color rgb="FFFF0000"/>
        </font>
        <alignment vertical="center" readingOrder="0"/>
      </dxf>
    </rfmt>
    <rfmt sheetId="1" sqref="B10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1" start="0" length="0">
      <dxf>
        <font>
          <b/>
          <sz val="13"/>
          <color rgb="FFFF0000"/>
          <name val="Times New Roman"/>
          <scheme val="none"/>
        </font>
        <numFmt numFmtId="165" formatCode="#,##0.0"/>
        <alignment horizontal="right" vertical="center" wrapText="1" readingOrder="0"/>
      </dxf>
    </rfmt>
    <rfmt sheetId="1" sqref="H101" start="0" length="0">
      <dxf>
        <font>
          <sz val="13"/>
          <color rgb="FFFF0000"/>
        </font>
      </dxf>
    </rfmt>
    <rfmt sheetId="1" sqref="J101" start="0" length="0">
      <dxf>
        <fill>
          <patternFill patternType="solid">
            <bgColor theme="6" tint="0.59999389629810485"/>
          </patternFill>
        </fill>
      </dxf>
    </rfmt>
    <rfmt sheetId="1" sqref="A102" start="0" length="0">
      <dxf>
        <font>
          <b/>
          <sz val="16"/>
          <color rgb="FFFF0000"/>
        </font>
        <alignment vertical="center" readingOrder="0"/>
      </dxf>
    </rfmt>
    <rfmt sheetId="1" sqref="B10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2" start="0" length="0">
      <dxf>
        <font>
          <b/>
          <sz val="13"/>
          <color rgb="FFFF0000"/>
          <name val="Times New Roman"/>
          <scheme val="none"/>
        </font>
        <numFmt numFmtId="165" formatCode="#,##0.0"/>
        <alignment horizontal="right" vertical="center" wrapText="1" readingOrder="0"/>
      </dxf>
    </rfmt>
    <rfmt sheetId="1" sqref="H102" start="0" length="0">
      <dxf>
        <font>
          <sz val="13"/>
          <color rgb="FFFF0000"/>
        </font>
      </dxf>
    </rfmt>
    <rfmt sheetId="1" sqref="J102" start="0" length="0">
      <dxf>
        <fill>
          <patternFill patternType="solid">
            <bgColor theme="6" tint="0.59999389629810485"/>
          </patternFill>
        </fill>
      </dxf>
    </rfmt>
    <rfmt sheetId="1" sqref="A103" start="0" length="0">
      <dxf>
        <font>
          <b/>
          <sz val="16"/>
          <color rgb="FFFF0000"/>
        </font>
        <alignment vertical="center" readingOrder="0"/>
      </dxf>
    </rfmt>
    <rfmt sheetId="1" sqref="B10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3" start="0" length="0">
      <dxf>
        <font>
          <b/>
          <sz val="13"/>
          <color rgb="FFFF0000"/>
          <name val="Times New Roman"/>
          <scheme val="none"/>
        </font>
        <numFmt numFmtId="165" formatCode="#,##0.0"/>
        <alignment horizontal="right" vertical="center" wrapText="1" readingOrder="0"/>
      </dxf>
    </rfmt>
    <rfmt sheetId="1" sqref="H103" start="0" length="0">
      <dxf>
        <font>
          <sz val="13"/>
          <color rgb="FFFF0000"/>
        </font>
      </dxf>
    </rfmt>
    <rfmt sheetId="1" sqref="J103" start="0" length="0">
      <dxf>
        <fill>
          <patternFill patternType="solid">
            <bgColor theme="6" tint="0.59999389629810485"/>
          </patternFill>
        </fill>
      </dxf>
    </rfmt>
    <rfmt sheetId="1" sqref="A104" start="0" length="0">
      <dxf>
        <font>
          <b/>
          <sz val="16"/>
          <color rgb="FFFF0000"/>
        </font>
        <alignment vertical="center" readingOrder="0"/>
      </dxf>
    </rfmt>
    <rfmt sheetId="1" sqref="B10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4" start="0" length="0">
      <dxf>
        <font>
          <b/>
          <sz val="13"/>
          <color rgb="FFFF0000"/>
          <name val="Times New Roman"/>
          <scheme val="none"/>
        </font>
        <numFmt numFmtId="165" formatCode="#,##0.0"/>
        <alignment horizontal="right" vertical="center" wrapText="1" readingOrder="0"/>
      </dxf>
    </rfmt>
    <rfmt sheetId="1" sqref="H104" start="0" length="0">
      <dxf>
        <font>
          <sz val="13"/>
          <color rgb="FFFF0000"/>
        </font>
      </dxf>
    </rfmt>
    <rfmt sheetId="1" sqref="J104" start="0" length="0">
      <dxf>
        <fill>
          <patternFill patternType="solid">
            <bgColor theme="6" tint="0.59999389629810485"/>
          </patternFill>
        </fill>
      </dxf>
    </rfmt>
    <rfmt sheetId="1" sqref="A105" start="0" length="0">
      <dxf>
        <font>
          <b/>
          <sz val="16"/>
          <color rgb="FFFF0000"/>
        </font>
        <alignment vertical="center" readingOrder="0"/>
      </dxf>
    </rfmt>
    <rfmt sheetId="1" sqref="B10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5" start="0" length="0">
      <dxf>
        <font>
          <b/>
          <sz val="13"/>
          <color rgb="FFFF0000"/>
          <name val="Times New Roman"/>
          <scheme val="none"/>
        </font>
        <numFmt numFmtId="165" formatCode="#,##0.0"/>
        <alignment horizontal="right" vertical="center" wrapText="1" readingOrder="0"/>
      </dxf>
    </rfmt>
    <rfmt sheetId="1" sqref="H105" start="0" length="0">
      <dxf>
        <font>
          <sz val="13"/>
          <color rgb="FFFF0000"/>
        </font>
      </dxf>
    </rfmt>
    <rfmt sheetId="1" sqref="J105" start="0" length="0">
      <dxf>
        <fill>
          <patternFill patternType="solid">
            <bgColor theme="6" tint="0.59999389629810485"/>
          </patternFill>
        </fill>
      </dxf>
    </rfmt>
    <rfmt sheetId="1" sqref="A106" start="0" length="0">
      <dxf>
        <font>
          <b/>
          <sz val="16"/>
          <color rgb="FFFF0000"/>
        </font>
        <alignment vertical="center" readingOrder="0"/>
      </dxf>
    </rfmt>
    <rfmt sheetId="1" sqref="B10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6" start="0" length="0">
      <dxf>
        <font>
          <b/>
          <sz val="13"/>
          <color rgb="FFFF0000"/>
          <name val="Times New Roman"/>
          <scheme val="none"/>
        </font>
        <numFmt numFmtId="165" formatCode="#,##0.0"/>
        <alignment horizontal="right" vertical="center" wrapText="1" readingOrder="0"/>
      </dxf>
    </rfmt>
    <rfmt sheetId="1" sqref="H106" start="0" length="0">
      <dxf>
        <font>
          <sz val="13"/>
          <color rgb="FFFF0000"/>
        </font>
      </dxf>
    </rfmt>
    <rfmt sheetId="1" sqref="J106" start="0" length="0">
      <dxf>
        <fill>
          <patternFill patternType="solid">
            <bgColor theme="6" tint="0.59999389629810485"/>
          </patternFill>
        </fill>
      </dxf>
    </rfmt>
    <rfmt sheetId="1" sqref="A107" start="0" length="0">
      <dxf>
        <font>
          <b/>
          <sz val="16"/>
          <color rgb="FFFF0000"/>
        </font>
        <alignment vertical="center" readingOrder="0"/>
      </dxf>
    </rfmt>
    <rfmt sheetId="1" sqref="B10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7" start="0" length="0">
      <dxf>
        <font>
          <b/>
          <sz val="13"/>
          <color rgb="FFFF0000"/>
          <name val="Times New Roman"/>
          <scheme val="none"/>
        </font>
        <numFmt numFmtId="165" formatCode="#,##0.0"/>
        <alignment horizontal="right" vertical="center" wrapText="1" readingOrder="0"/>
      </dxf>
    </rfmt>
    <rfmt sheetId="1" sqref="H107" start="0" length="0">
      <dxf>
        <font>
          <sz val="13"/>
          <color rgb="FFFF0000"/>
        </font>
      </dxf>
    </rfmt>
    <rfmt sheetId="1" sqref="J107" start="0" length="0">
      <dxf>
        <fill>
          <patternFill patternType="solid">
            <bgColor theme="6" tint="0.59999389629810485"/>
          </patternFill>
        </fill>
      </dxf>
    </rfmt>
    <rfmt sheetId="1" sqref="A108" start="0" length="0">
      <dxf>
        <font>
          <b/>
          <sz val="16"/>
          <color rgb="FFFF0000"/>
        </font>
        <alignment vertical="center" readingOrder="0"/>
      </dxf>
    </rfmt>
    <rfmt sheetId="1" sqref="B10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8" start="0" length="0">
      <dxf>
        <font>
          <b/>
          <sz val="13"/>
          <color rgb="FFFF0000"/>
          <name val="Times New Roman"/>
          <scheme val="none"/>
        </font>
        <numFmt numFmtId="165" formatCode="#,##0.0"/>
        <alignment horizontal="right" vertical="center" wrapText="1" readingOrder="0"/>
      </dxf>
    </rfmt>
    <rfmt sheetId="1" sqref="H108" start="0" length="0">
      <dxf>
        <font>
          <sz val="13"/>
          <color rgb="FFFF0000"/>
        </font>
      </dxf>
    </rfmt>
    <rfmt sheetId="1" sqref="J108" start="0" length="0">
      <dxf>
        <fill>
          <patternFill patternType="solid">
            <bgColor theme="6" tint="0.59999389629810485"/>
          </patternFill>
        </fill>
      </dxf>
    </rfmt>
    <rfmt sheetId="1" sqref="A109" start="0" length="0">
      <dxf>
        <font>
          <b/>
          <sz val="16"/>
          <color rgb="FFFF0000"/>
        </font>
        <alignment vertical="center" readingOrder="0"/>
      </dxf>
    </rfmt>
    <rfmt sheetId="1" sqref="B10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0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0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09" start="0" length="0">
      <dxf>
        <font>
          <b/>
          <sz val="13"/>
          <color rgb="FFFF0000"/>
          <name val="Times New Roman"/>
          <scheme val="none"/>
        </font>
        <numFmt numFmtId="165" formatCode="#,##0.0"/>
        <alignment horizontal="right" vertical="center" wrapText="1" readingOrder="0"/>
      </dxf>
    </rfmt>
    <rfmt sheetId="1" sqref="H109" start="0" length="0">
      <dxf>
        <font>
          <sz val="13"/>
          <color rgb="FFFF0000"/>
        </font>
      </dxf>
    </rfmt>
    <rfmt sheetId="1" sqref="J109" start="0" length="0">
      <dxf>
        <fill>
          <patternFill patternType="solid">
            <bgColor theme="6" tint="0.59999389629810485"/>
          </patternFill>
        </fill>
      </dxf>
    </rfmt>
    <rfmt sheetId="1" sqref="A110" start="0" length="0">
      <dxf>
        <font>
          <b/>
          <sz val="16"/>
          <color rgb="FFFF0000"/>
        </font>
        <alignment vertical="center" readingOrder="0"/>
      </dxf>
    </rfmt>
    <rfmt sheetId="1" sqref="B11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0" start="0" length="0">
      <dxf>
        <font>
          <b/>
          <sz val="13"/>
          <color rgb="FFFF0000"/>
          <name val="Times New Roman"/>
          <scheme val="none"/>
        </font>
        <numFmt numFmtId="165" formatCode="#,##0.0"/>
        <alignment horizontal="right" vertical="center" wrapText="1" readingOrder="0"/>
      </dxf>
    </rfmt>
    <rfmt sheetId="1" sqref="H110" start="0" length="0">
      <dxf>
        <font>
          <sz val="13"/>
          <color rgb="FFFF0000"/>
        </font>
      </dxf>
    </rfmt>
    <rfmt sheetId="1" sqref="J110" start="0" length="0">
      <dxf>
        <fill>
          <patternFill patternType="solid">
            <bgColor theme="6" tint="0.59999389629810485"/>
          </patternFill>
        </fill>
      </dxf>
    </rfmt>
    <rfmt sheetId="1" sqref="A111" start="0" length="0">
      <dxf>
        <font>
          <b/>
          <sz val="16"/>
          <color rgb="FFFF0000"/>
        </font>
        <alignment vertical="center" readingOrder="0"/>
      </dxf>
    </rfmt>
    <rfmt sheetId="1" sqref="B11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1" start="0" length="0">
      <dxf>
        <font>
          <b/>
          <sz val="13"/>
          <color rgb="FFFF0000"/>
          <name val="Times New Roman"/>
          <scheme val="none"/>
        </font>
        <numFmt numFmtId="165" formatCode="#,##0.0"/>
        <alignment horizontal="right" vertical="center" wrapText="1" readingOrder="0"/>
      </dxf>
    </rfmt>
    <rfmt sheetId="1" sqref="H111" start="0" length="0">
      <dxf>
        <font>
          <sz val="13"/>
          <color rgb="FFFF0000"/>
        </font>
      </dxf>
    </rfmt>
    <rfmt sheetId="1" sqref="J111" start="0" length="0">
      <dxf>
        <fill>
          <patternFill patternType="solid">
            <bgColor theme="6" tint="0.59999389629810485"/>
          </patternFill>
        </fill>
      </dxf>
    </rfmt>
    <rfmt sheetId="1" sqref="A112" start="0" length="0">
      <dxf>
        <font>
          <b/>
          <sz val="16"/>
          <color rgb="FFFF0000"/>
        </font>
        <alignment vertical="center" readingOrder="0"/>
      </dxf>
    </rfmt>
    <rfmt sheetId="1" sqref="B11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2" start="0" length="0">
      <dxf>
        <font>
          <b/>
          <sz val="13"/>
          <color rgb="FFFF0000"/>
          <name val="Times New Roman"/>
          <scheme val="none"/>
        </font>
        <numFmt numFmtId="165" formatCode="#,##0.0"/>
        <alignment horizontal="right" vertical="center" wrapText="1" readingOrder="0"/>
      </dxf>
    </rfmt>
    <rfmt sheetId="1" sqref="H112" start="0" length="0">
      <dxf>
        <font>
          <sz val="13"/>
          <color rgb="FFFF0000"/>
        </font>
      </dxf>
    </rfmt>
    <rfmt sheetId="1" sqref="J112" start="0" length="0">
      <dxf>
        <fill>
          <patternFill patternType="solid">
            <bgColor theme="6" tint="0.59999389629810485"/>
          </patternFill>
        </fill>
      </dxf>
    </rfmt>
    <rfmt sheetId="1" sqref="A113" start="0" length="0">
      <dxf>
        <font>
          <b/>
          <sz val="16"/>
          <color rgb="FFFF0000"/>
        </font>
        <alignment vertical="center" readingOrder="0"/>
      </dxf>
    </rfmt>
    <rfmt sheetId="1" sqref="B11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3" start="0" length="0">
      <dxf>
        <font>
          <b/>
          <sz val="13"/>
          <color rgb="FFFF0000"/>
          <name val="Times New Roman"/>
          <scheme val="none"/>
        </font>
        <numFmt numFmtId="165" formatCode="#,##0.0"/>
        <alignment horizontal="right" vertical="center" wrapText="1" readingOrder="0"/>
      </dxf>
    </rfmt>
    <rfmt sheetId="1" sqref="H113" start="0" length="0">
      <dxf>
        <font>
          <sz val="13"/>
          <color rgb="FFFF0000"/>
        </font>
      </dxf>
    </rfmt>
    <rfmt sheetId="1" sqref="J113" start="0" length="0">
      <dxf>
        <fill>
          <patternFill patternType="solid">
            <bgColor theme="6" tint="0.59999389629810485"/>
          </patternFill>
        </fill>
      </dxf>
    </rfmt>
    <rfmt sheetId="1" sqref="A114" start="0" length="0">
      <dxf>
        <font>
          <b/>
          <sz val="16"/>
          <color rgb="FFFF0000"/>
        </font>
        <alignment vertical="center" readingOrder="0"/>
      </dxf>
    </rfmt>
    <rfmt sheetId="1" sqref="B11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4" start="0" length="0">
      <dxf>
        <font>
          <b/>
          <sz val="13"/>
          <color rgb="FFFF0000"/>
          <name val="Times New Roman"/>
          <scheme val="none"/>
        </font>
        <numFmt numFmtId="165" formatCode="#,##0.0"/>
        <alignment horizontal="right" vertical="center" wrapText="1" readingOrder="0"/>
      </dxf>
    </rfmt>
    <rfmt sheetId="1" sqref="H114" start="0" length="0">
      <dxf>
        <font>
          <sz val="13"/>
          <color rgb="FFFF0000"/>
        </font>
      </dxf>
    </rfmt>
    <rfmt sheetId="1" sqref="J114" start="0" length="0">
      <dxf>
        <fill>
          <patternFill patternType="solid">
            <bgColor theme="6" tint="0.59999389629810485"/>
          </patternFill>
        </fill>
      </dxf>
    </rfmt>
    <rfmt sheetId="1" sqref="A115" start="0" length="0">
      <dxf>
        <font>
          <b/>
          <sz val="16"/>
          <color rgb="FFFF0000"/>
        </font>
        <alignment vertical="center" readingOrder="0"/>
      </dxf>
    </rfmt>
    <rfmt sheetId="1" sqref="B11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5" start="0" length="0">
      <dxf>
        <font>
          <b/>
          <sz val="13"/>
          <color rgb="FFFF0000"/>
          <name val="Times New Roman"/>
          <scheme val="none"/>
        </font>
        <numFmt numFmtId="165" formatCode="#,##0.0"/>
        <alignment horizontal="right" vertical="center" wrapText="1" readingOrder="0"/>
      </dxf>
    </rfmt>
    <rfmt sheetId="1" sqref="H115" start="0" length="0">
      <dxf>
        <font>
          <sz val="13"/>
          <color rgb="FFFF0000"/>
        </font>
      </dxf>
    </rfmt>
    <rfmt sheetId="1" sqref="J115" start="0" length="0">
      <dxf>
        <fill>
          <patternFill patternType="solid">
            <bgColor theme="6" tint="0.59999389629810485"/>
          </patternFill>
        </fill>
      </dxf>
    </rfmt>
    <rfmt sheetId="1" sqref="A116" start="0" length="0">
      <dxf>
        <font>
          <b/>
          <sz val="16"/>
          <color rgb="FFFF0000"/>
        </font>
        <alignment vertical="center" readingOrder="0"/>
      </dxf>
    </rfmt>
    <rfmt sheetId="1" sqref="B11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6" start="0" length="0">
      <dxf>
        <font>
          <b/>
          <sz val="13"/>
          <color rgb="FFFF0000"/>
          <name val="Times New Roman"/>
          <scheme val="none"/>
        </font>
        <numFmt numFmtId="165" formatCode="#,##0.0"/>
        <alignment horizontal="right" vertical="center" wrapText="1" readingOrder="0"/>
      </dxf>
    </rfmt>
    <rfmt sheetId="1" sqref="H116" start="0" length="0">
      <dxf>
        <font>
          <sz val="13"/>
          <color rgb="FFFF0000"/>
        </font>
      </dxf>
    </rfmt>
    <rfmt sheetId="1" sqref="J116" start="0" length="0">
      <dxf>
        <fill>
          <patternFill patternType="solid">
            <bgColor theme="6" tint="0.59999389629810485"/>
          </patternFill>
        </fill>
      </dxf>
    </rfmt>
    <rfmt sheetId="1" sqref="A117" start="0" length="0">
      <dxf>
        <font>
          <b/>
          <sz val="16"/>
          <color rgb="FFFF0000"/>
        </font>
        <alignment vertical="center" readingOrder="0"/>
      </dxf>
    </rfmt>
    <rfmt sheetId="1" sqref="B11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7" start="0" length="0">
      <dxf>
        <font>
          <b/>
          <sz val="13"/>
          <color rgb="FFFF0000"/>
          <name val="Times New Roman"/>
          <scheme val="none"/>
        </font>
        <numFmt numFmtId="165" formatCode="#,##0.0"/>
        <alignment horizontal="right" vertical="center" wrapText="1" readingOrder="0"/>
      </dxf>
    </rfmt>
    <rfmt sheetId="1" sqref="H117" start="0" length="0">
      <dxf>
        <font>
          <sz val="13"/>
          <color rgb="FFFF0000"/>
        </font>
      </dxf>
    </rfmt>
    <rfmt sheetId="1" sqref="J117" start="0" length="0">
      <dxf>
        <fill>
          <patternFill patternType="solid">
            <bgColor theme="6" tint="0.59999389629810485"/>
          </patternFill>
        </fill>
      </dxf>
    </rfmt>
    <rfmt sheetId="1" sqref="A118" start="0" length="0">
      <dxf>
        <font>
          <b/>
          <sz val="16"/>
          <color rgb="FFFF0000"/>
        </font>
        <alignment vertical="center" readingOrder="0"/>
      </dxf>
    </rfmt>
    <rfmt sheetId="1" sqref="B11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8" start="0" length="0">
      <dxf>
        <font>
          <b/>
          <sz val="13"/>
          <color rgb="FFFF0000"/>
          <name val="Times New Roman"/>
          <scheme val="none"/>
        </font>
        <numFmt numFmtId="165" formatCode="#,##0.0"/>
        <alignment horizontal="right" vertical="center" wrapText="1" readingOrder="0"/>
      </dxf>
    </rfmt>
    <rfmt sheetId="1" sqref="H118" start="0" length="0">
      <dxf>
        <font>
          <sz val="13"/>
          <color rgb="FFFF0000"/>
        </font>
      </dxf>
    </rfmt>
    <rfmt sheetId="1" sqref="J118" start="0" length="0">
      <dxf>
        <fill>
          <patternFill patternType="solid">
            <bgColor theme="6" tint="0.59999389629810485"/>
          </patternFill>
        </fill>
      </dxf>
    </rfmt>
    <rfmt sheetId="1" sqref="A119" start="0" length="0">
      <dxf>
        <font>
          <b/>
          <sz val="16"/>
          <color rgb="FFFF0000"/>
        </font>
        <alignment vertical="center" readingOrder="0"/>
      </dxf>
    </rfmt>
    <rfmt sheetId="1" sqref="B11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1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19" start="0" length="0">
      <dxf>
        <font>
          <b/>
          <sz val="13"/>
          <color rgb="FFFF0000"/>
          <name val="Times New Roman"/>
          <scheme val="none"/>
        </font>
        <numFmt numFmtId="165" formatCode="#,##0.0"/>
        <alignment horizontal="right" vertical="center" wrapText="1" readingOrder="0"/>
      </dxf>
    </rfmt>
    <rfmt sheetId="1" sqref="H119" start="0" length="0">
      <dxf>
        <font>
          <sz val="13"/>
          <color rgb="FFFF0000"/>
        </font>
      </dxf>
    </rfmt>
    <rfmt sheetId="1" sqref="J119" start="0" length="0">
      <dxf>
        <fill>
          <patternFill patternType="solid">
            <bgColor theme="6" tint="0.59999389629810485"/>
          </patternFill>
        </fill>
      </dxf>
    </rfmt>
    <rfmt sheetId="1" sqref="A120" start="0" length="0">
      <dxf>
        <font>
          <b/>
          <sz val="16"/>
          <color rgb="FFFF0000"/>
        </font>
        <alignment vertical="center" readingOrder="0"/>
      </dxf>
    </rfmt>
    <rfmt sheetId="1" sqref="B12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1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120" start="0" length="0">
      <dxf>
        <font>
          <b/>
          <sz val="13"/>
          <color rgb="FFFF0000"/>
          <name val="Times New Roman"/>
          <scheme val="none"/>
        </font>
        <numFmt numFmtId="165" formatCode="#,##0.0"/>
        <alignment horizontal="right" vertical="center" wrapText="1" readingOrder="0"/>
      </dxf>
    </rfmt>
    <rfmt sheetId="1" sqref="H120" start="0" length="0">
      <dxf>
        <font>
          <sz val="13"/>
          <color rgb="FFFF0000"/>
        </font>
      </dxf>
    </rfmt>
    <rfmt sheetId="1" sqref="J120" start="0" length="0">
      <dxf>
        <fill>
          <patternFill patternType="solid">
            <bgColor theme="6" tint="0.59999389629810485"/>
          </patternFill>
        </fill>
      </dxf>
    </rfmt>
  </rm>
  <rrc rId="3978" sId="1" ref="A265:XFD265" action="deleteRow">
    <undo index="0" exp="area" ref3D="1" dr="$A$437:$XFD$442" dn="Z_E804F883_CA9D_4450_B2B1_A56C9C315ECD_.wvu.Rows" sId="1"/>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79" sId="1" ref="A265:XFD265" action="deleteRow">
    <undo index="0" exp="area" ref3D="1" dr="$A$436:$XFD$441" dn="Z_E804F883_CA9D_4450_B2B1_A56C9C315ECD_.wvu.Rows" sId="1"/>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0" sId="1" ref="A265:XFD265" action="deleteRow">
    <undo index="0" exp="area" ref3D="1" dr="$A$435:$XFD$440" dn="Z_E804F883_CA9D_4450_B2B1_A56C9C315ECD_.wvu.Rows" sId="1"/>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1" sId="1" ref="A265:XFD265" action="deleteRow">
    <undo index="0" exp="area" ref3D="1" dr="$A$434:$XFD$439" dn="Z_E804F883_CA9D_4450_B2B1_A56C9C315ECD_.wvu.Rows" sId="1"/>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2" sId="1" ref="A265:XFD265" action="deleteRow">
    <undo index="0" exp="area" ref3D="1" dr="$A$433:$XFD$438" dn="Z_E804F883_CA9D_4450_B2B1_A56C9C315ECD_.wvu.Rows" sId="1"/>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3" sId="1" ref="A265:XFD265" action="deleteRow">
    <undo index="0" exp="area" ref3D="1" dr="$A$432:$XFD$437" dn="Z_E804F883_CA9D_4450_B2B1_A56C9C315ECD_.wvu.Rows" sId="1"/>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4" sId="1" ref="A265:XFD265" action="deleteRow">
    <undo index="0" exp="area" ref3D="1" dr="$A$431:$XFD$436" dn="Z_E804F883_CA9D_4450_B2B1_A56C9C315ECD_.wvu.Rows" sId="1"/>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5" sId="1" ref="A265:XFD265" action="deleteRow">
    <undo index="0" exp="area" ref3D="1" dr="$A$430:$XFD$435" dn="Z_E804F883_CA9D_4450_B2B1_A56C9C315ECD_.wvu.Rows" sId="1"/>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6" sId="1" ref="A265:XFD265" action="deleteRow">
    <undo index="0" exp="area" ref3D="1" dr="$A$429:$XFD$434" dn="Z_E804F883_CA9D_4450_B2B1_A56C9C315ECD_.wvu.Rows" sId="1"/>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7" sId="1" ref="A265:XFD265" action="deleteRow">
    <undo index="0" exp="area" ref3D="1" dr="$A$428:$XFD$433" dn="Z_E804F883_CA9D_4450_B2B1_A56C9C315ECD_.wvu.Rows" sId="1"/>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8" sId="1" ref="A265:XFD265" action="deleteRow">
    <undo index="0" exp="area" ref3D="1" dr="$A$427:$XFD$432" dn="Z_E804F883_CA9D_4450_B2B1_A56C9C315ECD_.wvu.Rows" sId="1"/>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89" sId="1" ref="A265:XFD265" action="deleteRow">
    <undo index="0" exp="area" ref3D="1" dr="$A$426:$XFD$431" dn="Z_E804F883_CA9D_4450_B2B1_A56C9C315ECD_.wvu.Rows" sId="1"/>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0" sId="1" ref="A265:XFD265" action="deleteRow">
    <undo index="0" exp="area" ref3D="1" dr="$A$425:$XFD$430" dn="Z_E804F883_CA9D_4450_B2B1_A56C9C315ECD_.wvu.Rows" sId="1"/>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1" sId="1" ref="A265:XFD265" action="deleteRow">
    <undo index="0" exp="area" ref3D="1" dr="$A$424:$XFD$429" dn="Z_E804F883_CA9D_4450_B2B1_A56C9C315ECD_.wvu.Rows" sId="1"/>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2" sId="1" ref="A265:XFD265" action="deleteRow">
    <undo index="0" exp="area" ref3D="1" dr="$A$423:$XFD$428" dn="Z_E804F883_CA9D_4450_B2B1_A56C9C315ECD_.wvu.Rows" sId="1"/>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3" sId="1" ref="A265:XFD265" action="deleteRow">
    <undo index="0" exp="area" ref3D="1" dr="$A$422:$XFD$427" dn="Z_E804F883_CA9D_4450_B2B1_A56C9C315ECD_.wvu.Rows" sId="1"/>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4" sId="1" ref="A265:XFD265" action="deleteRow">
    <undo index="0" exp="area" ref3D="1" dr="$A$421:$XFD$426" dn="Z_E804F883_CA9D_4450_B2B1_A56C9C315ECD_.wvu.Rows" sId="1"/>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5" sId="1" ref="A265:XFD265" action="deleteRow">
    <undo index="0" exp="area" ref3D="1" dr="$A$420:$XFD$425" dn="Z_E804F883_CA9D_4450_B2B1_A56C9C315ECD_.wvu.Rows" sId="1"/>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6" sId="1" ref="A265:XFD265" action="deleteRow">
    <undo index="0" exp="area" ref3D="1" dr="$A$419:$XFD$424" dn="Z_E804F883_CA9D_4450_B2B1_A56C9C315ECD_.wvu.Rows" sId="1"/>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7" sId="1" ref="A265:XFD265" action="deleteRow">
    <undo index="0" exp="area" ref3D="1" dr="$A$418:$XFD$423" dn="Z_E804F883_CA9D_4450_B2B1_A56C9C315ECD_.wvu.Rows" sId="1"/>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8" sId="1" ref="A265:XFD265" action="deleteRow">
    <undo index="0" exp="area" ref3D="1" dr="$A$417:$XFD$422" dn="Z_E804F883_CA9D_4450_B2B1_A56C9C315ECD_.wvu.Rows" sId="1"/>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3999" sId="1" ref="A265:XFD265" action="deleteRow">
    <undo index="0" exp="area" ref3D="1" dr="$A$416:$XFD$421" dn="Z_E804F883_CA9D_4450_B2B1_A56C9C315ECD_.wvu.Rows" sId="1"/>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0" sId="1" ref="A265:XFD265" action="deleteRow">
    <undo index="0" exp="area" ref3D="1" dr="$A$415:$XFD$420" dn="Z_E804F883_CA9D_4450_B2B1_A56C9C315ECD_.wvu.Rows" sId="1"/>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1" sId="1" ref="A265:XFD265" action="deleteRow">
    <undo index="0" exp="area" ref3D="1" dr="$A$414:$XFD$419" dn="Z_E804F883_CA9D_4450_B2B1_A56C9C315ECD_.wvu.Rows" sId="1"/>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2" sId="1" ref="A265:XFD265" action="deleteRow">
    <undo index="0" exp="area" ref3D="1" dr="$A$413:$XFD$418" dn="Z_E804F883_CA9D_4450_B2B1_A56C9C315ECD_.wvu.Rows" sId="1"/>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3" sId="1" ref="A265:XFD265" action="deleteRow">
    <undo index="0" exp="area" ref3D="1" dr="$A$412:$XFD$417" dn="Z_E804F883_CA9D_4450_B2B1_A56C9C315ECD_.wvu.Rows" sId="1"/>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4" sId="1" ref="A265:XFD265" action="deleteRow">
    <undo index="0" exp="area" ref3D="1" dr="$A$411:$XFD$416" dn="Z_E804F883_CA9D_4450_B2B1_A56C9C315ECD_.wvu.Rows" sId="1"/>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5" sId="1" ref="A265:XFD265" action="deleteRow">
    <undo index="0" exp="area" ref3D="1" dr="$A$410:$XFD$415" dn="Z_E804F883_CA9D_4450_B2B1_A56C9C315ECD_.wvu.Rows" sId="1"/>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6" sId="1" ref="A265:XFD265" action="deleteRow">
    <undo index="0" exp="area" ref3D="1" dr="$A$409:$XFD$414" dn="Z_E804F883_CA9D_4450_B2B1_A56C9C315ECD_.wvu.Rows" sId="1"/>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7" sId="1" ref="A265:XFD265" action="deleteRow">
    <undo index="0" exp="area" ref3D="1" dr="$A$408:$XFD$413" dn="Z_E804F883_CA9D_4450_B2B1_A56C9C315ECD_.wvu.Rows" sId="1"/>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8" sId="1" ref="A265:XFD265" action="deleteRow">
    <undo index="0" exp="area" ref3D="1" dr="$A$407:$XFD$412" dn="Z_E804F883_CA9D_4450_B2B1_A56C9C315ECD_.wvu.Rows" sId="1"/>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09" sId="1" ref="A121:XFD175" action="insertRow">
    <undo index="0" exp="area" ref3D="1" dr="$A$406:$XFD$411"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4010" sheetId="1" source="A265:XFD319" destination="A121:XFD175" sourceSheetId="1">
    <rfmt sheetId="1" xfDxf="1" sqref="A121:XFD121" start="0" length="0">
      <dxf>
        <font>
          <color rgb="FFFF0000"/>
        </font>
      </dxf>
    </rfmt>
    <rfmt sheetId="1" xfDxf="1" sqref="A122:XFD122" start="0" length="0">
      <dxf>
        <font>
          <color rgb="FFFF0000"/>
        </font>
      </dxf>
    </rfmt>
    <rfmt sheetId="1" xfDxf="1" sqref="A123:XFD123" start="0" length="0">
      <dxf>
        <font>
          <color rgb="FFFF0000"/>
        </font>
      </dxf>
    </rfmt>
    <rfmt sheetId="1" xfDxf="1" sqref="A124:XFD124" start="0" length="0">
      <dxf>
        <font>
          <color rgb="FFFF0000"/>
        </font>
      </dxf>
    </rfmt>
    <rfmt sheetId="1" xfDxf="1" sqref="A125:XFD125" start="0" length="0">
      <dxf>
        <font>
          <color rgb="FFFF0000"/>
        </font>
      </dxf>
    </rfmt>
    <rfmt sheetId="1" xfDxf="1" sqref="A126:XFD126" start="0" length="0">
      <dxf>
        <font>
          <color rgb="FFFF0000"/>
        </font>
      </dxf>
    </rfmt>
    <rfmt sheetId="1" xfDxf="1" sqref="A127:XFD127" start="0" length="0">
      <dxf>
        <font>
          <color rgb="FFFF0000"/>
        </font>
      </dxf>
    </rfmt>
    <rfmt sheetId="1" xfDxf="1" sqref="A128:XFD128" start="0" length="0">
      <dxf>
        <font>
          <color rgb="FFFF0000"/>
        </font>
      </dxf>
    </rfmt>
    <rfmt sheetId="1" xfDxf="1" sqref="A129:XFD129" start="0" length="0">
      <dxf>
        <font>
          <color rgb="FFFF0000"/>
        </font>
      </dxf>
    </rfmt>
    <rfmt sheetId="1" xfDxf="1" sqref="A130:XFD130" start="0" length="0">
      <dxf>
        <font>
          <color rgb="FFFF0000"/>
        </font>
      </dxf>
    </rfmt>
    <rfmt sheetId="1" xfDxf="1" sqref="A131:XFD131" start="0" length="0">
      <dxf>
        <font>
          <color rgb="FFFF0000"/>
        </font>
      </dxf>
    </rfmt>
    <rfmt sheetId="1" xfDxf="1" sqref="A132:XFD132" start="0" length="0">
      <dxf>
        <font>
          <color rgb="FFFF0000"/>
        </font>
      </dxf>
    </rfmt>
    <rfmt sheetId="1" xfDxf="1" sqref="A133:XFD133" start="0" length="0">
      <dxf>
        <font>
          <color rgb="FFFF0000"/>
        </font>
      </dxf>
    </rfmt>
    <rfmt sheetId="1" xfDxf="1" sqref="A134:XFD134" start="0" length="0">
      <dxf>
        <font>
          <color rgb="FFFF0000"/>
        </font>
      </dxf>
    </rfmt>
    <rfmt sheetId="1" xfDxf="1" sqref="A135:XFD135" start="0" length="0">
      <dxf>
        <font>
          <color rgb="FFFF0000"/>
        </font>
      </dxf>
    </rfmt>
    <rfmt sheetId="1" xfDxf="1" sqref="A136:XFD136" start="0" length="0">
      <dxf>
        <font>
          <color rgb="FFFF0000"/>
        </font>
      </dxf>
    </rfmt>
    <rfmt sheetId="1" xfDxf="1" sqref="A137:XFD137" start="0" length="0">
      <dxf>
        <font>
          <color rgb="FFFF0000"/>
        </font>
      </dxf>
    </rfmt>
    <rfmt sheetId="1" xfDxf="1" sqref="A138:XFD138" start="0" length="0">
      <dxf>
        <font>
          <color rgb="FFFF0000"/>
        </font>
      </dxf>
    </rfmt>
    <rfmt sheetId="1" xfDxf="1" sqref="A139:XFD139" start="0" length="0">
      <dxf>
        <font>
          <color rgb="FFFF0000"/>
        </font>
      </dxf>
    </rfmt>
    <rfmt sheetId="1" xfDxf="1" sqref="A140:XFD140" start="0" length="0">
      <dxf>
        <font>
          <color rgb="FFFF0000"/>
        </font>
      </dxf>
    </rfmt>
    <rfmt sheetId="1" xfDxf="1" sqref="A141:XFD141" start="0" length="0">
      <dxf>
        <font>
          <color rgb="FFFF0000"/>
        </font>
      </dxf>
    </rfmt>
    <rfmt sheetId="1" xfDxf="1" sqref="A142:XFD142" start="0" length="0">
      <dxf>
        <font>
          <color rgb="FFFF0000"/>
        </font>
      </dxf>
    </rfmt>
    <rfmt sheetId="1" xfDxf="1" sqref="A143:XFD143" start="0" length="0">
      <dxf>
        <font>
          <color rgb="FFFF0000"/>
        </font>
      </dxf>
    </rfmt>
    <rfmt sheetId="1" xfDxf="1" sqref="A144:XFD144" start="0" length="0">
      <dxf>
        <font>
          <color rgb="FFFF0000"/>
        </font>
      </dxf>
    </rfmt>
    <rfmt sheetId="1" xfDxf="1" sqref="A145:XFD145" start="0" length="0">
      <dxf>
        <font>
          <color rgb="FFFF0000"/>
        </font>
      </dxf>
    </rfmt>
    <rfmt sheetId="1" xfDxf="1" sqref="A146:XFD146" start="0" length="0">
      <dxf>
        <font>
          <color rgb="FFFF0000"/>
        </font>
      </dxf>
    </rfmt>
    <rfmt sheetId="1" xfDxf="1" sqref="A147:XFD147" start="0" length="0">
      <dxf>
        <font>
          <color rgb="FFFF0000"/>
        </font>
      </dxf>
    </rfmt>
    <rfmt sheetId="1" xfDxf="1" sqref="A148:XFD148" start="0" length="0">
      <dxf>
        <font>
          <color rgb="FFFF0000"/>
        </font>
      </dxf>
    </rfmt>
    <rfmt sheetId="1" xfDxf="1" sqref="A149:XFD149" start="0" length="0">
      <dxf>
        <font>
          <color rgb="FFFF0000"/>
        </font>
      </dxf>
    </rfmt>
    <rfmt sheetId="1" xfDxf="1" sqref="A150:XFD150" start="0" length="0">
      <dxf>
        <font>
          <color rgb="FFFF0000"/>
        </font>
      </dxf>
    </rfmt>
    <rfmt sheetId="1" xfDxf="1" sqref="A151:XFD151" start="0" length="0">
      <dxf>
        <font>
          <color rgb="FFFF0000"/>
        </font>
      </dxf>
    </rfmt>
    <rfmt sheetId="1" xfDxf="1" sqref="A152:XFD152" start="0" length="0">
      <dxf>
        <font>
          <color rgb="FFFF0000"/>
        </font>
      </dxf>
    </rfmt>
    <rfmt sheetId="1" xfDxf="1" sqref="A153:XFD153" start="0" length="0">
      <dxf>
        <font>
          <color rgb="FFFF0000"/>
        </font>
      </dxf>
    </rfmt>
    <rfmt sheetId="1" xfDxf="1" sqref="A154:XFD154" start="0" length="0">
      <dxf>
        <font>
          <color rgb="FFFF0000"/>
        </font>
      </dxf>
    </rfmt>
    <rfmt sheetId="1" xfDxf="1" sqref="A155:XFD155" start="0" length="0">
      <dxf>
        <font>
          <color rgb="FFFF0000"/>
        </font>
      </dxf>
    </rfmt>
    <rfmt sheetId="1" xfDxf="1" sqref="A156:XFD156" start="0" length="0">
      <dxf>
        <font>
          <color rgb="FFFF0000"/>
        </font>
      </dxf>
    </rfmt>
    <rfmt sheetId="1" xfDxf="1" sqref="A157:XFD157" start="0" length="0">
      <dxf>
        <font>
          <color rgb="FFFF0000"/>
        </font>
      </dxf>
    </rfmt>
    <rfmt sheetId="1" xfDxf="1" sqref="A158:XFD158" start="0" length="0">
      <dxf>
        <font>
          <color rgb="FFFF0000"/>
        </font>
      </dxf>
    </rfmt>
    <rfmt sheetId="1" xfDxf="1" sqref="A159:XFD159" start="0" length="0">
      <dxf>
        <font>
          <color rgb="FFFF0000"/>
        </font>
      </dxf>
    </rfmt>
    <rfmt sheetId="1" xfDxf="1" sqref="A160:XFD160" start="0" length="0">
      <dxf>
        <font>
          <color rgb="FFFF0000"/>
        </font>
      </dxf>
    </rfmt>
    <rfmt sheetId="1" xfDxf="1" sqref="A161:XFD161" start="0" length="0">
      <dxf>
        <font>
          <color rgb="FFFF0000"/>
        </font>
      </dxf>
    </rfmt>
    <rfmt sheetId="1" xfDxf="1" sqref="A162:XFD162" start="0" length="0">
      <dxf>
        <font>
          <color rgb="FFFF0000"/>
        </font>
      </dxf>
    </rfmt>
    <rfmt sheetId="1" xfDxf="1" sqref="A163:XFD163" start="0" length="0">
      <dxf>
        <font>
          <color rgb="FFFF0000"/>
        </font>
      </dxf>
    </rfmt>
    <rfmt sheetId="1" xfDxf="1" sqref="A164:XFD164" start="0" length="0">
      <dxf>
        <font>
          <color rgb="FFFF0000"/>
        </font>
      </dxf>
    </rfmt>
    <rfmt sheetId="1" xfDxf="1" sqref="A165:XFD165" start="0" length="0">
      <dxf>
        <font>
          <color rgb="FFFF0000"/>
        </font>
      </dxf>
    </rfmt>
    <rfmt sheetId="1" xfDxf="1" sqref="A166:XFD166" start="0" length="0">
      <dxf>
        <font>
          <color rgb="FFFF0000"/>
        </font>
      </dxf>
    </rfmt>
    <rfmt sheetId="1" xfDxf="1" sqref="A167:XFD167" start="0" length="0">
      <dxf>
        <font>
          <color rgb="FFFF0000"/>
        </font>
      </dxf>
    </rfmt>
    <rfmt sheetId="1" xfDxf="1" sqref="A168:XFD168" start="0" length="0">
      <dxf>
        <font>
          <color rgb="FFFF0000"/>
        </font>
      </dxf>
    </rfmt>
    <rfmt sheetId="1" xfDxf="1" sqref="A169:XFD169" start="0" length="0">
      <dxf>
        <font>
          <color rgb="FFFF0000"/>
        </font>
      </dxf>
    </rfmt>
    <rfmt sheetId="1" xfDxf="1" sqref="A170:XFD170" start="0" length="0">
      <dxf>
        <font>
          <color rgb="FFFF0000"/>
        </font>
      </dxf>
    </rfmt>
    <rfmt sheetId="1" xfDxf="1" sqref="A171:XFD171" start="0" length="0">
      <dxf>
        <font>
          <color rgb="FFFF0000"/>
        </font>
      </dxf>
    </rfmt>
    <rfmt sheetId="1" xfDxf="1" sqref="A172:XFD172" start="0" length="0">
      <dxf>
        <font>
          <color rgb="FFFF0000"/>
        </font>
      </dxf>
    </rfmt>
    <rfmt sheetId="1" xfDxf="1" sqref="A173:XFD173" start="0" length="0">
      <dxf>
        <font>
          <color rgb="FFFF0000"/>
        </font>
      </dxf>
    </rfmt>
    <rfmt sheetId="1" xfDxf="1" sqref="A174:XFD174" start="0" length="0">
      <dxf>
        <font>
          <color rgb="FFFF0000"/>
        </font>
      </dxf>
    </rfmt>
    <rfmt sheetId="1" xfDxf="1" sqref="A175:XFD175" start="0" length="0">
      <dxf>
        <font>
          <color rgb="FFFF0000"/>
        </font>
      </dxf>
    </rfmt>
    <rfmt sheetId="1" sqref="A121" start="0" length="0">
      <dxf>
        <font>
          <b/>
          <sz val="16"/>
          <color rgb="FFFF0000"/>
        </font>
        <alignment vertical="center" readingOrder="0"/>
      </dxf>
    </rfmt>
    <rfmt sheetId="1" sqref="B12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1" start="0" length="0">
      <dxf>
        <font>
          <sz val="13"/>
          <color rgb="FFFF0000"/>
        </font>
        <numFmt numFmtId="166" formatCode="0.0"/>
        <alignment horizontal="center" vertical="top" readingOrder="0"/>
      </dxf>
    </rfmt>
    <rfmt sheetId="1" sqref="H121" start="0" length="0">
      <dxf>
        <font>
          <sz val="13"/>
          <color rgb="FFFF0000"/>
        </font>
      </dxf>
    </rfmt>
    <rfmt sheetId="1" sqref="I121" start="0" length="0">
      <dxf>
        <numFmt numFmtId="165" formatCode="#,##0.0"/>
      </dxf>
    </rfmt>
    <rfmt sheetId="1" sqref="A122" start="0" length="0">
      <dxf>
        <font>
          <b/>
          <sz val="16"/>
          <color rgb="FFFF0000"/>
        </font>
        <alignment vertical="center" readingOrder="0"/>
      </dxf>
    </rfmt>
    <rfmt sheetId="1" sqref="B12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2" start="0" length="0">
      <dxf>
        <font>
          <sz val="13"/>
          <color rgb="FFFF0000"/>
        </font>
        <numFmt numFmtId="166" formatCode="0.0"/>
        <alignment horizontal="center" vertical="top" readingOrder="0"/>
      </dxf>
    </rfmt>
    <rfmt sheetId="1" sqref="H122" start="0" length="0">
      <dxf>
        <font>
          <sz val="13"/>
          <color rgb="FFFF0000"/>
        </font>
      </dxf>
    </rfmt>
    <rfmt sheetId="1" sqref="I122" start="0" length="0">
      <dxf>
        <numFmt numFmtId="165" formatCode="#,##0.0"/>
      </dxf>
    </rfmt>
    <rfmt sheetId="1" sqref="A123" start="0" length="0">
      <dxf>
        <font>
          <b/>
          <sz val="16"/>
          <color rgb="FFFF0000"/>
        </font>
        <alignment vertical="center" readingOrder="0"/>
      </dxf>
    </rfmt>
    <rfmt sheetId="1" sqref="B12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3" start="0" length="0">
      <dxf>
        <font>
          <sz val="13"/>
          <color rgb="FFFF0000"/>
        </font>
        <numFmt numFmtId="166" formatCode="0.0"/>
        <alignment horizontal="center" vertical="top" readingOrder="0"/>
      </dxf>
    </rfmt>
    <rfmt sheetId="1" sqref="H123" start="0" length="0">
      <dxf>
        <font>
          <sz val="13"/>
          <color rgb="FFFF0000"/>
        </font>
      </dxf>
    </rfmt>
    <rfmt sheetId="1" sqref="I123" start="0" length="0">
      <dxf>
        <numFmt numFmtId="165" formatCode="#,##0.0"/>
      </dxf>
    </rfmt>
    <rfmt sheetId="1" sqref="A124" start="0" length="0">
      <dxf>
        <font>
          <b/>
          <sz val="16"/>
          <color rgb="FFFF0000"/>
        </font>
        <alignment vertical="center" readingOrder="0"/>
      </dxf>
    </rfmt>
    <rfmt sheetId="1" sqref="B12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4" start="0" length="0">
      <dxf>
        <font>
          <sz val="13"/>
          <color rgb="FFFF0000"/>
        </font>
        <numFmt numFmtId="166" formatCode="0.0"/>
        <alignment horizontal="center" vertical="top" readingOrder="0"/>
      </dxf>
    </rfmt>
    <rfmt sheetId="1" sqref="H124" start="0" length="0">
      <dxf>
        <font>
          <sz val="13"/>
          <color rgb="FFFF0000"/>
        </font>
      </dxf>
    </rfmt>
    <rfmt sheetId="1" sqref="I124" start="0" length="0">
      <dxf>
        <numFmt numFmtId="165" formatCode="#,##0.0"/>
      </dxf>
    </rfmt>
    <rfmt sheetId="1" sqref="A125" start="0" length="0">
      <dxf>
        <font>
          <b/>
          <sz val="16"/>
          <color rgb="FFFF0000"/>
        </font>
        <alignment vertical="center" readingOrder="0"/>
      </dxf>
    </rfmt>
    <rfmt sheetId="1" sqref="B12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5" start="0" length="0">
      <dxf>
        <font>
          <sz val="13"/>
          <color rgb="FFFF0000"/>
        </font>
        <numFmt numFmtId="166" formatCode="0.0"/>
        <alignment horizontal="center" vertical="top" readingOrder="0"/>
      </dxf>
    </rfmt>
    <rfmt sheetId="1" sqref="H125" start="0" length="0">
      <dxf>
        <font>
          <sz val="13"/>
          <color rgb="FFFF0000"/>
        </font>
      </dxf>
    </rfmt>
    <rfmt sheetId="1" sqref="I125" start="0" length="0">
      <dxf>
        <numFmt numFmtId="165" formatCode="#,##0.0"/>
      </dxf>
    </rfmt>
    <rfmt sheetId="1" sqref="A126" start="0" length="0">
      <dxf>
        <font>
          <b/>
          <sz val="16"/>
          <color rgb="FFFF0000"/>
        </font>
        <alignment vertical="center" readingOrder="0"/>
      </dxf>
    </rfmt>
    <rfmt sheetId="1" sqref="B12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6"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6" start="0" length="0">
      <dxf>
        <font>
          <sz val="13"/>
          <color rgb="FFFF0000"/>
        </font>
        <numFmt numFmtId="166" formatCode="0.0"/>
        <alignment horizontal="center" vertical="top" readingOrder="0"/>
      </dxf>
    </rfmt>
    <rfmt sheetId="1" sqref="H126" start="0" length="0">
      <dxf>
        <font>
          <sz val="13"/>
          <color rgb="FFFF0000"/>
        </font>
      </dxf>
    </rfmt>
    <rfmt sheetId="1" sqref="I126" start="0" length="0">
      <dxf>
        <numFmt numFmtId="165" formatCode="#,##0.0"/>
      </dxf>
    </rfmt>
    <rfmt sheetId="1" sqref="A127" start="0" length="0">
      <dxf>
        <font>
          <b/>
          <sz val="16"/>
          <color rgb="FFFF0000"/>
        </font>
        <alignment vertical="center" readingOrder="0"/>
      </dxf>
    </rfmt>
    <rfmt sheetId="1" sqref="B12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7"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7" start="0" length="0">
      <dxf>
        <font>
          <sz val="13"/>
          <color rgb="FFFF0000"/>
        </font>
        <numFmt numFmtId="166" formatCode="0.0"/>
        <alignment horizontal="center" vertical="top" readingOrder="0"/>
      </dxf>
    </rfmt>
    <rfmt sheetId="1" sqref="H127" start="0" length="0">
      <dxf>
        <font>
          <sz val="13"/>
          <color rgb="FFFF0000"/>
        </font>
      </dxf>
    </rfmt>
    <rfmt sheetId="1" sqref="I127" start="0" length="0">
      <dxf>
        <numFmt numFmtId="165" formatCode="#,##0.0"/>
      </dxf>
    </rfmt>
    <rfmt sheetId="1" sqref="A128" start="0" length="0">
      <dxf>
        <font>
          <b/>
          <sz val="16"/>
          <color rgb="FFFF0000"/>
        </font>
        <alignment vertical="center" readingOrder="0"/>
      </dxf>
    </rfmt>
    <rfmt sheetId="1" sqref="B12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8"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8" start="0" length="0">
      <dxf>
        <font>
          <sz val="13"/>
          <color rgb="FFFF0000"/>
        </font>
        <numFmt numFmtId="166" formatCode="0.0"/>
        <alignment horizontal="center" vertical="top" readingOrder="0"/>
      </dxf>
    </rfmt>
    <rfmt sheetId="1" sqref="H128" start="0" length="0">
      <dxf>
        <font>
          <sz val="13"/>
          <color rgb="FFFF0000"/>
        </font>
      </dxf>
    </rfmt>
    <rfmt sheetId="1" sqref="I128" start="0" length="0">
      <dxf>
        <numFmt numFmtId="165" formatCode="#,##0.0"/>
      </dxf>
    </rfmt>
    <rfmt sheetId="1" sqref="A129" start="0" length="0">
      <dxf>
        <font>
          <b/>
          <sz val="16"/>
          <color rgb="FFFF0000"/>
        </font>
        <alignment vertical="center" readingOrder="0"/>
      </dxf>
    </rfmt>
    <rfmt sheetId="1" sqref="B12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2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9"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29" start="0" length="0">
      <dxf>
        <font>
          <sz val="13"/>
          <color rgb="FFFF0000"/>
        </font>
        <numFmt numFmtId="166" formatCode="0.0"/>
        <alignment horizontal="center" vertical="top" readingOrder="0"/>
      </dxf>
    </rfmt>
    <rfmt sheetId="1" sqref="H129" start="0" length="0">
      <dxf>
        <font>
          <sz val="13"/>
          <color rgb="FFFF0000"/>
        </font>
      </dxf>
    </rfmt>
    <rfmt sheetId="1" sqref="I129" start="0" length="0">
      <dxf>
        <numFmt numFmtId="165" formatCode="#,##0.0"/>
      </dxf>
    </rfmt>
    <rfmt sheetId="1" sqref="A130" start="0" length="0">
      <dxf>
        <font>
          <b/>
          <sz val="16"/>
          <color rgb="FFFF0000"/>
        </font>
        <alignment vertical="center" readingOrder="0"/>
      </dxf>
    </rfmt>
    <rfmt sheetId="1" sqref="B13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0"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0" start="0" length="0">
      <dxf>
        <font>
          <sz val="13"/>
          <color rgb="FFFF0000"/>
        </font>
        <numFmt numFmtId="166" formatCode="0.0"/>
        <alignment horizontal="center" vertical="top" readingOrder="0"/>
      </dxf>
    </rfmt>
    <rfmt sheetId="1" sqref="H130" start="0" length="0">
      <dxf>
        <font>
          <sz val="13"/>
          <color rgb="FFFF0000"/>
        </font>
      </dxf>
    </rfmt>
    <rfmt sheetId="1" sqref="I130" start="0" length="0">
      <dxf>
        <numFmt numFmtId="165" formatCode="#,##0.0"/>
      </dxf>
    </rfmt>
    <rfmt sheetId="1" sqref="A131" start="0" length="0">
      <dxf>
        <font>
          <b/>
          <sz val="16"/>
          <color rgb="FFFF0000"/>
        </font>
        <alignment vertical="center" readingOrder="0"/>
      </dxf>
    </rfmt>
    <rfmt sheetId="1" sqref="B13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1" start="0" length="0">
      <dxf>
        <font>
          <sz val="13"/>
          <color rgb="FFFF0000"/>
        </font>
        <numFmt numFmtId="166" formatCode="0.0"/>
        <alignment horizontal="center" vertical="top" readingOrder="0"/>
      </dxf>
    </rfmt>
    <rfmt sheetId="1" sqref="H131" start="0" length="0">
      <dxf>
        <font>
          <sz val="13"/>
          <color rgb="FFFF0000"/>
        </font>
      </dxf>
    </rfmt>
    <rfmt sheetId="1" sqref="I131" start="0" length="0">
      <dxf>
        <numFmt numFmtId="165" formatCode="#,##0.0"/>
      </dxf>
    </rfmt>
    <rfmt sheetId="1" sqref="A132" start="0" length="0">
      <dxf>
        <font>
          <b/>
          <sz val="16"/>
          <color rgb="FFFF0000"/>
        </font>
        <alignment vertical="center" readingOrder="0"/>
      </dxf>
    </rfmt>
    <rfmt sheetId="1" sqref="B13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2" start="0" length="0">
      <dxf>
        <font>
          <sz val="13"/>
          <color rgb="FFFF0000"/>
        </font>
        <numFmt numFmtId="166" formatCode="0.0"/>
        <alignment horizontal="center" vertical="top" readingOrder="0"/>
      </dxf>
    </rfmt>
    <rfmt sheetId="1" sqref="H132" start="0" length="0">
      <dxf>
        <font>
          <sz val="13"/>
          <color rgb="FFFF0000"/>
        </font>
      </dxf>
    </rfmt>
    <rfmt sheetId="1" sqref="I132" start="0" length="0">
      <dxf>
        <numFmt numFmtId="165" formatCode="#,##0.0"/>
      </dxf>
    </rfmt>
    <rfmt sheetId="1" sqref="A133" start="0" length="0">
      <dxf>
        <font>
          <b/>
          <sz val="16"/>
          <color rgb="FFFF0000"/>
        </font>
        <alignment vertical="center" readingOrder="0"/>
      </dxf>
    </rfmt>
    <rfmt sheetId="1" sqref="B13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3" start="0" length="0">
      <dxf>
        <font>
          <sz val="13"/>
          <color rgb="FFFF0000"/>
        </font>
        <numFmt numFmtId="166" formatCode="0.0"/>
        <alignment horizontal="center" vertical="top" readingOrder="0"/>
      </dxf>
    </rfmt>
    <rfmt sheetId="1" sqref="H133" start="0" length="0">
      <dxf>
        <font>
          <sz val="13"/>
          <color rgb="FFFF0000"/>
        </font>
      </dxf>
    </rfmt>
    <rfmt sheetId="1" sqref="I133" start="0" length="0">
      <dxf>
        <numFmt numFmtId="165" formatCode="#,##0.0"/>
      </dxf>
    </rfmt>
    <rfmt sheetId="1" sqref="A134" start="0" length="0">
      <dxf>
        <font>
          <b/>
          <sz val="16"/>
          <color rgb="FFFF0000"/>
        </font>
        <alignment vertical="center" readingOrder="0"/>
      </dxf>
    </rfmt>
    <rfmt sheetId="1" sqref="B13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4" start="0" length="0">
      <dxf>
        <font>
          <sz val="13"/>
          <color rgb="FFFF0000"/>
        </font>
        <numFmt numFmtId="166" formatCode="0.0"/>
        <alignment horizontal="center" vertical="top" readingOrder="0"/>
      </dxf>
    </rfmt>
    <rfmt sheetId="1" sqref="H134" start="0" length="0">
      <dxf>
        <font>
          <sz val="13"/>
          <color rgb="FFFF0000"/>
        </font>
      </dxf>
    </rfmt>
    <rfmt sheetId="1" sqref="I134" start="0" length="0">
      <dxf>
        <numFmt numFmtId="165" formatCode="#,##0.0"/>
      </dxf>
    </rfmt>
    <rfmt sheetId="1" sqref="A135" start="0" length="0">
      <dxf>
        <font>
          <b/>
          <sz val="16"/>
          <color rgb="FFFF0000"/>
        </font>
        <alignment vertical="center" readingOrder="0"/>
      </dxf>
    </rfmt>
    <rfmt sheetId="1" sqref="B13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5" start="0" length="0">
      <dxf>
        <font>
          <sz val="13"/>
          <color rgb="FFFF0000"/>
        </font>
        <numFmt numFmtId="166" formatCode="0.0"/>
        <alignment horizontal="center" vertical="top" readingOrder="0"/>
      </dxf>
    </rfmt>
    <rfmt sheetId="1" sqref="H135" start="0" length="0">
      <dxf>
        <font>
          <sz val="13"/>
          <color rgb="FFFF0000"/>
        </font>
      </dxf>
    </rfmt>
    <rfmt sheetId="1" sqref="I135" start="0" length="0">
      <dxf>
        <numFmt numFmtId="165" formatCode="#,##0.0"/>
      </dxf>
    </rfmt>
    <rfmt sheetId="1" sqref="A136" start="0" length="0">
      <dxf>
        <font>
          <b/>
          <sz val="16"/>
          <color rgb="FFFF0000"/>
        </font>
        <alignment vertical="center" readingOrder="0"/>
      </dxf>
    </rfmt>
    <rfmt sheetId="1" sqref="B13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6"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6" start="0" length="0">
      <dxf>
        <font>
          <sz val="13"/>
          <color rgb="FFFF0000"/>
        </font>
        <numFmt numFmtId="166" formatCode="0.0"/>
        <alignment horizontal="center" vertical="top" readingOrder="0"/>
      </dxf>
    </rfmt>
    <rfmt sheetId="1" sqref="H136" start="0" length="0">
      <dxf>
        <font>
          <sz val="13"/>
          <color rgb="FFFF0000"/>
        </font>
      </dxf>
    </rfmt>
    <rfmt sheetId="1" sqref="I136" start="0" length="0">
      <dxf>
        <numFmt numFmtId="165" formatCode="#,##0.0"/>
      </dxf>
    </rfmt>
    <rfmt sheetId="1" sqref="A137" start="0" length="0">
      <dxf>
        <font>
          <b/>
          <sz val="16"/>
          <color rgb="FFFF0000"/>
        </font>
        <alignment vertical="center" readingOrder="0"/>
      </dxf>
    </rfmt>
    <rfmt sheetId="1" sqref="B13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7"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7" start="0" length="0">
      <dxf>
        <font>
          <sz val="13"/>
          <color rgb="FFFF0000"/>
        </font>
        <numFmt numFmtId="166" formatCode="0.0"/>
        <alignment horizontal="center" vertical="top" readingOrder="0"/>
      </dxf>
    </rfmt>
    <rfmt sheetId="1" sqref="H137" start="0" length="0">
      <dxf>
        <font>
          <sz val="13"/>
          <color rgb="FFFF0000"/>
        </font>
      </dxf>
    </rfmt>
    <rfmt sheetId="1" sqref="I137" start="0" length="0">
      <dxf>
        <numFmt numFmtId="165" formatCode="#,##0.0"/>
      </dxf>
    </rfmt>
    <rfmt sheetId="1" sqref="A138" start="0" length="0">
      <dxf>
        <font>
          <b/>
          <sz val="16"/>
          <color rgb="FFFF0000"/>
        </font>
        <alignment vertical="center" readingOrder="0"/>
      </dxf>
    </rfmt>
    <rfmt sheetId="1" sqref="B13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8"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8" start="0" length="0">
      <dxf>
        <font>
          <sz val="13"/>
          <color rgb="FFFF0000"/>
        </font>
        <numFmt numFmtId="166" formatCode="0.0"/>
        <alignment horizontal="center" vertical="top" readingOrder="0"/>
      </dxf>
    </rfmt>
    <rfmt sheetId="1" sqref="H138" start="0" length="0">
      <dxf>
        <font>
          <sz val="13"/>
          <color rgb="FFFF0000"/>
        </font>
      </dxf>
    </rfmt>
    <rfmt sheetId="1" sqref="I138" start="0" length="0">
      <dxf>
        <numFmt numFmtId="165" formatCode="#,##0.0"/>
      </dxf>
    </rfmt>
    <rfmt sheetId="1" sqref="A139" start="0" length="0">
      <dxf>
        <font>
          <b/>
          <sz val="16"/>
          <color rgb="FFFF0000"/>
        </font>
        <alignment vertical="center" readingOrder="0"/>
      </dxf>
    </rfmt>
    <rfmt sheetId="1" sqref="B13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3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39"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39" start="0" length="0">
      <dxf>
        <font>
          <sz val="13"/>
          <color rgb="FFFF0000"/>
        </font>
        <numFmt numFmtId="166" formatCode="0.0"/>
        <alignment horizontal="center" vertical="top" readingOrder="0"/>
      </dxf>
    </rfmt>
    <rfmt sheetId="1" sqref="H139" start="0" length="0">
      <dxf>
        <font>
          <sz val="13"/>
          <color rgb="FFFF0000"/>
        </font>
      </dxf>
    </rfmt>
    <rfmt sheetId="1" sqref="I139" start="0" length="0">
      <dxf>
        <numFmt numFmtId="165" formatCode="#,##0.0"/>
      </dxf>
    </rfmt>
    <rfmt sheetId="1" sqref="A140" start="0" length="0">
      <dxf>
        <font>
          <b/>
          <sz val="16"/>
          <color rgb="FFFF0000"/>
        </font>
        <alignment vertical="center" readingOrder="0"/>
      </dxf>
    </rfmt>
    <rfmt sheetId="1" sqref="B1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0"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0" start="0" length="0">
      <dxf>
        <font>
          <sz val="13"/>
          <color rgb="FFFF0000"/>
        </font>
        <numFmt numFmtId="166" formatCode="0.0"/>
        <alignment horizontal="center" vertical="top" readingOrder="0"/>
      </dxf>
    </rfmt>
    <rfmt sheetId="1" sqref="H140" start="0" length="0">
      <dxf>
        <font>
          <sz val="13"/>
          <color rgb="FFFF0000"/>
        </font>
      </dxf>
    </rfmt>
    <rfmt sheetId="1" sqref="I140" start="0" length="0">
      <dxf>
        <numFmt numFmtId="165" formatCode="#,##0.0"/>
      </dxf>
    </rfmt>
    <rfmt sheetId="1" sqref="A141" start="0" length="0">
      <dxf>
        <font>
          <b/>
          <sz val="16"/>
          <color rgb="FFFF0000"/>
        </font>
        <alignment vertical="center" readingOrder="0"/>
      </dxf>
    </rfmt>
    <rfmt sheetId="1" sqref="B1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1" start="0" length="0">
      <dxf>
        <font>
          <sz val="13"/>
          <color rgb="FFFF0000"/>
        </font>
        <numFmt numFmtId="166" formatCode="0.0"/>
        <alignment horizontal="center" vertical="top" readingOrder="0"/>
      </dxf>
    </rfmt>
    <rfmt sheetId="1" sqref="H141" start="0" length="0">
      <dxf>
        <font>
          <sz val="13"/>
          <color rgb="FFFF0000"/>
        </font>
      </dxf>
    </rfmt>
    <rfmt sheetId="1" sqref="I141" start="0" length="0">
      <dxf>
        <numFmt numFmtId="165" formatCode="#,##0.0"/>
      </dxf>
    </rfmt>
    <rfmt sheetId="1" sqref="A142" start="0" length="0">
      <dxf>
        <font>
          <b/>
          <sz val="16"/>
          <color rgb="FFFF0000"/>
        </font>
        <alignment vertical="center" readingOrder="0"/>
      </dxf>
    </rfmt>
    <rfmt sheetId="1" sqref="B1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2" start="0" length="0">
      <dxf>
        <font>
          <sz val="13"/>
          <color rgb="FFFF0000"/>
        </font>
        <numFmt numFmtId="166" formatCode="0.0"/>
        <alignment horizontal="center" vertical="top" readingOrder="0"/>
      </dxf>
    </rfmt>
    <rfmt sheetId="1" sqref="H142" start="0" length="0">
      <dxf>
        <font>
          <sz val="13"/>
          <color rgb="FFFF0000"/>
        </font>
      </dxf>
    </rfmt>
    <rfmt sheetId="1" sqref="I142" start="0" length="0">
      <dxf>
        <numFmt numFmtId="165" formatCode="#,##0.0"/>
      </dxf>
    </rfmt>
    <rfmt sheetId="1" sqref="A143" start="0" length="0">
      <dxf>
        <font>
          <b/>
          <sz val="16"/>
          <color rgb="FFFF0000"/>
        </font>
        <alignment vertical="center" readingOrder="0"/>
      </dxf>
    </rfmt>
    <rfmt sheetId="1" sqref="B1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3" start="0" length="0">
      <dxf>
        <font>
          <sz val="13"/>
          <color rgb="FFFF0000"/>
        </font>
        <numFmt numFmtId="166" formatCode="0.0"/>
        <alignment horizontal="center" vertical="top" readingOrder="0"/>
      </dxf>
    </rfmt>
    <rfmt sheetId="1" sqref="H143" start="0" length="0">
      <dxf>
        <font>
          <sz val="13"/>
          <color rgb="FFFF0000"/>
        </font>
      </dxf>
    </rfmt>
    <rfmt sheetId="1" sqref="I143" start="0" length="0">
      <dxf>
        <numFmt numFmtId="165" formatCode="#,##0.0"/>
      </dxf>
    </rfmt>
    <rfmt sheetId="1" sqref="A144" start="0" length="0">
      <dxf>
        <font>
          <b/>
          <sz val="16"/>
          <color rgb="FFFF0000"/>
        </font>
        <alignment vertical="center" readingOrder="0"/>
      </dxf>
    </rfmt>
    <rfmt sheetId="1" sqref="B1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4" start="0" length="0">
      <dxf>
        <font>
          <sz val="13"/>
          <color rgb="FFFF0000"/>
        </font>
        <numFmt numFmtId="166" formatCode="0.0"/>
        <alignment horizontal="center" vertical="top" readingOrder="0"/>
      </dxf>
    </rfmt>
    <rfmt sheetId="1" sqref="H144" start="0" length="0">
      <dxf>
        <font>
          <sz val="13"/>
          <color rgb="FFFF0000"/>
        </font>
      </dxf>
    </rfmt>
    <rfmt sheetId="1" sqref="I144" start="0" length="0">
      <dxf>
        <numFmt numFmtId="165" formatCode="#,##0.0"/>
      </dxf>
    </rfmt>
    <rfmt sheetId="1" sqref="A145" start="0" length="0">
      <dxf>
        <font>
          <b/>
          <sz val="16"/>
          <color rgb="FFFF0000"/>
        </font>
        <alignment vertical="center" readingOrder="0"/>
      </dxf>
    </rfmt>
    <rfmt sheetId="1" sqref="B1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5" start="0" length="0">
      <dxf>
        <font>
          <sz val="13"/>
          <color rgb="FFFF0000"/>
        </font>
        <numFmt numFmtId="166" formatCode="0.0"/>
        <alignment horizontal="center" vertical="top" readingOrder="0"/>
      </dxf>
    </rfmt>
    <rfmt sheetId="1" sqref="H145" start="0" length="0">
      <dxf>
        <font>
          <sz val="13"/>
          <color rgb="FFFF0000"/>
        </font>
      </dxf>
    </rfmt>
    <rfmt sheetId="1" sqref="I145" start="0" length="0">
      <dxf>
        <numFmt numFmtId="165" formatCode="#,##0.0"/>
      </dxf>
    </rfmt>
    <rfmt sheetId="1" sqref="A146" start="0" length="0">
      <dxf>
        <font>
          <b/>
          <sz val="16"/>
          <color rgb="FFFF0000"/>
        </font>
        <alignment vertical="center" readingOrder="0"/>
      </dxf>
    </rfmt>
    <rfmt sheetId="1" sqref="B1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6"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6" start="0" length="0">
      <dxf>
        <font>
          <sz val="13"/>
          <color rgb="FFFF0000"/>
        </font>
        <numFmt numFmtId="166" formatCode="0.0"/>
        <alignment horizontal="center" vertical="top" readingOrder="0"/>
      </dxf>
    </rfmt>
    <rfmt sheetId="1" sqref="H146" start="0" length="0">
      <dxf>
        <font>
          <sz val="13"/>
          <color rgb="FFFF0000"/>
        </font>
      </dxf>
    </rfmt>
    <rfmt sheetId="1" sqref="I146" start="0" length="0">
      <dxf>
        <numFmt numFmtId="165" formatCode="#,##0.0"/>
      </dxf>
    </rfmt>
    <rfmt sheetId="1" sqref="A147" start="0" length="0">
      <dxf>
        <font>
          <b/>
          <sz val="16"/>
          <color rgb="FFFF0000"/>
        </font>
        <alignment vertical="center" readingOrder="0"/>
      </dxf>
    </rfmt>
    <rfmt sheetId="1" sqref="B1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7"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7" start="0" length="0">
      <dxf>
        <font>
          <sz val="13"/>
          <color rgb="FFFF0000"/>
        </font>
        <numFmt numFmtId="166" formatCode="0.0"/>
        <alignment horizontal="center" vertical="top" readingOrder="0"/>
      </dxf>
    </rfmt>
    <rfmt sheetId="1" sqref="H147" start="0" length="0">
      <dxf>
        <font>
          <sz val="13"/>
          <color rgb="FFFF0000"/>
        </font>
      </dxf>
    </rfmt>
    <rfmt sheetId="1" sqref="I147" start="0" length="0">
      <dxf>
        <numFmt numFmtId="165" formatCode="#,##0.0"/>
      </dxf>
    </rfmt>
    <rfmt sheetId="1" sqref="A148" start="0" length="0">
      <dxf>
        <font>
          <b/>
          <sz val="16"/>
          <color rgb="FFFF0000"/>
        </font>
        <alignment vertical="center" readingOrder="0"/>
      </dxf>
    </rfmt>
    <rfmt sheetId="1" sqref="B1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8"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8" start="0" length="0">
      <dxf>
        <font>
          <sz val="13"/>
          <color rgb="FFFF0000"/>
        </font>
        <numFmt numFmtId="166" formatCode="0.0"/>
        <alignment horizontal="center" vertical="top" readingOrder="0"/>
      </dxf>
    </rfmt>
    <rfmt sheetId="1" sqref="H148" start="0" length="0">
      <dxf>
        <font>
          <sz val="13"/>
          <color rgb="FFFF0000"/>
        </font>
      </dxf>
    </rfmt>
    <rfmt sheetId="1" sqref="I148" start="0" length="0">
      <dxf>
        <numFmt numFmtId="165" formatCode="#,##0.0"/>
      </dxf>
    </rfmt>
    <rfmt sheetId="1" sqref="A149" start="0" length="0">
      <dxf>
        <font>
          <b/>
          <sz val="16"/>
          <color rgb="FFFF0000"/>
        </font>
        <alignment vertical="center" readingOrder="0"/>
      </dxf>
    </rfmt>
    <rfmt sheetId="1" sqref="B1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4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49"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49" start="0" length="0">
      <dxf>
        <font>
          <sz val="13"/>
          <color rgb="FFFF0000"/>
        </font>
        <numFmt numFmtId="166" formatCode="0.0"/>
        <alignment horizontal="center" vertical="top" readingOrder="0"/>
      </dxf>
    </rfmt>
    <rfmt sheetId="1" sqref="H149" start="0" length="0">
      <dxf>
        <font>
          <sz val="13"/>
          <color rgb="FFFF0000"/>
        </font>
      </dxf>
    </rfmt>
    <rfmt sheetId="1" sqref="I149" start="0" length="0">
      <dxf>
        <numFmt numFmtId="165" formatCode="#,##0.0"/>
      </dxf>
    </rfmt>
    <rfmt sheetId="1" sqref="A150" start="0" length="0">
      <dxf>
        <font>
          <b/>
          <sz val="16"/>
          <color rgb="FFFF0000"/>
        </font>
        <alignment vertical="center" readingOrder="0"/>
      </dxf>
    </rfmt>
    <rfmt sheetId="1" sqref="B1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0"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0" start="0" length="0">
      <dxf>
        <font>
          <sz val="13"/>
          <color rgb="FFFF0000"/>
        </font>
        <numFmt numFmtId="166" formatCode="0.0"/>
        <alignment horizontal="center" vertical="top" readingOrder="0"/>
      </dxf>
    </rfmt>
    <rfmt sheetId="1" sqref="H150" start="0" length="0">
      <dxf>
        <font>
          <sz val="13"/>
          <color rgb="FFFF0000"/>
        </font>
      </dxf>
    </rfmt>
    <rfmt sheetId="1" sqref="I150" start="0" length="0">
      <dxf>
        <numFmt numFmtId="165" formatCode="#,##0.0"/>
      </dxf>
    </rfmt>
    <rfmt sheetId="1" sqref="A151" start="0" length="0">
      <dxf>
        <font>
          <b/>
          <sz val="16"/>
          <color rgb="FFFF0000"/>
        </font>
        <alignment vertical="center" readingOrder="0"/>
      </dxf>
    </rfmt>
    <rfmt sheetId="1" sqref="B1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1" start="0" length="0">
      <dxf>
        <font>
          <sz val="13"/>
          <color rgb="FFFF0000"/>
        </font>
        <numFmt numFmtId="166" formatCode="0.0"/>
        <alignment horizontal="center" vertical="top" readingOrder="0"/>
      </dxf>
    </rfmt>
    <rfmt sheetId="1" sqref="H151" start="0" length="0">
      <dxf>
        <font>
          <sz val="13"/>
          <color rgb="FFFF0000"/>
        </font>
      </dxf>
    </rfmt>
    <rfmt sheetId="1" sqref="I151" start="0" length="0">
      <dxf>
        <numFmt numFmtId="165" formatCode="#,##0.0"/>
      </dxf>
    </rfmt>
    <rfmt sheetId="1" sqref="A152" start="0" length="0">
      <dxf>
        <font>
          <b/>
          <sz val="16"/>
          <color rgb="FFFF0000"/>
        </font>
        <alignment vertical="center" readingOrder="0"/>
      </dxf>
    </rfmt>
    <rfmt sheetId="1" sqref="B1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2" start="0" length="0">
      <dxf>
        <font>
          <sz val="13"/>
          <color rgb="FFFF0000"/>
        </font>
        <numFmt numFmtId="166" formatCode="0.0"/>
        <alignment horizontal="center" vertical="top" readingOrder="0"/>
      </dxf>
    </rfmt>
    <rfmt sheetId="1" sqref="H152" start="0" length="0">
      <dxf>
        <font>
          <sz val="13"/>
          <color rgb="FFFF0000"/>
        </font>
      </dxf>
    </rfmt>
    <rfmt sheetId="1" sqref="I152" start="0" length="0">
      <dxf>
        <numFmt numFmtId="165" formatCode="#,##0.0"/>
      </dxf>
    </rfmt>
    <rfmt sheetId="1" sqref="A153" start="0" length="0">
      <dxf>
        <font>
          <b/>
          <sz val="16"/>
          <color rgb="FFFF0000"/>
        </font>
        <alignment vertical="center" readingOrder="0"/>
      </dxf>
    </rfmt>
    <rfmt sheetId="1" sqref="B1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3" start="0" length="0">
      <dxf>
        <font>
          <sz val="13"/>
          <color rgb="FFFF0000"/>
        </font>
        <numFmt numFmtId="166" formatCode="0.0"/>
        <alignment horizontal="center" vertical="top" readingOrder="0"/>
      </dxf>
    </rfmt>
    <rfmt sheetId="1" sqref="H153" start="0" length="0">
      <dxf>
        <font>
          <sz val="13"/>
          <color rgb="FFFF0000"/>
        </font>
      </dxf>
    </rfmt>
    <rfmt sheetId="1" sqref="I153" start="0" length="0">
      <dxf>
        <numFmt numFmtId="165" formatCode="#,##0.0"/>
      </dxf>
    </rfmt>
    <rfmt sheetId="1" sqref="A154" start="0" length="0">
      <dxf>
        <font>
          <b/>
          <sz val="16"/>
          <color rgb="FFFF0000"/>
        </font>
        <alignment vertical="center" readingOrder="0"/>
      </dxf>
    </rfmt>
    <rfmt sheetId="1" sqref="B1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4" start="0" length="0">
      <dxf>
        <font>
          <sz val="13"/>
          <color rgb="FFFF0000"/>
        </font>
        <numFmt numFmtId="166" formatCode="0.0"/>
        <alignment horizontal="center" vertical="top" readingOrder="0"/>
      </dxf>
    </rfmt>
    <rfmt sheetId="1" sqref="H154" start="0" length="0">
      <dxf>
        <font>
          <sz val="13"/>
          <color rgb="FFFF0000"/>
        </font>
      </dxf>
    </rfmt>
    <rfmt sheetId="1" sqref="I154" start="0" length="0">
      <dxf>
        <numFmt numFmtId="165" formatCode="#,##0.0"/>
      </dxf>
    </rfmt>
    <rfmt sheetId="1" sqref="A155" start="0" length="0">
      <dxf>
        <font>
          <b/>
          <sz val="16"/>
          <color rgb="FFFF0000"/>
        </font>
        <alignment vertical="center" readingOrder="0"/>
      </dxf>
    </rfmt>
    <rfmt sheetId="1" sqref="B1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5" start="0" length="0">
      <dxf>
        <font>
          <sz val="13"/>
          <color rgb="FFFF0000"/>
        </font>
        <numFmt numFmtId="166" formatCode="0.0"/>
        <alignment horizontal="center" vertical="top" readingOrder="0"/>
      </dxf>
    </rfmt>
    <rfmt sheetId="1" sqref="H155" start="0" length="0">
      <dxf>
        <font>
          <sz val="13"/>
          <color rgb="FFFF0000"/>
        </font>
      </dxf>
    </rfmt>
    <rfmt sheetId="1" sqref="I155" start="0" length="0">
      <dxf>
        <numFmt numFmtId="165" formatCode="#,##0.0"/>
      </dxf>
    </rfmt>
    <rfmt sheetId="1" sqref="A156" start="0" length="0">
      <dxf>
        <font>
          <b/>
          <sz val="16"/>
          <color rgb="FFFF0000"/>
        </font>
        <alignment vertical="center" readingOrder="0"/>
      </dxf>
    </rfmt>
    <rfmt sheetId="1" sqref="B1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6"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6" start="0" length="0">
      <dxf>
        <font>
          <sz val="13"/>
          <color rgb="FFFF0000"/>
        </font>
        <numFmt numFmtId="166" formatCode="0.0"/>
        <alignment horizontal="center" vertical="top" readingOrder="0"/>
      </dxf>
    </rfmt>
    <rfmt sheetId="1" sqref="H156" start="0" length="0">
      <dxf>
        <font>
          <sz val="13"/>
          <color rgb="FFFF0000"/>
        </font>
      </dxf>
    </rfmt>
    <rfmt sheetId="1" sqref="I156" start="0" length="0">
      <dxf>
        <numFmt numFmtId="165" formatCode="#,##0.0"/>
      </dxf>
    </rfmt>
    <rfmt sheetId="1" sqref="A157" start="0" length="0">
      <dxf>
        <font>
          <b/>
          <sz val="16"/>
          <color rgb="FFFF0000"/>
        </font>
        <alignment vertical="center" readingOrder="0"/>
      </dxf>
    </rfmt>
    <rfmt sheetId="1" sqref="B1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7"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7" start="0" length="0">
      <dxf>
        <font>
          <sz val="13"/>
          <color rgb="FFFF0000"/>
        </font>
        <numFmt numFmtId="166" formatCode="0.0"/>
        <alignment horizontal="center" vertical="top" readingOrder="0"/>
      </dxf>
    </rfmt>
    <rfmt sheetId="1" sqref="H157" start="0" length="0">
      <dxf>
        <font>
          <sz val="13"/>
          <color rgb="FFFF0000"/>
        </font>
      </dxf>
    </rfmt>
    <rfmt sheetId="1" sqref="I157" start="0" length="0">
      <dxf>
        <numFmt numFmtId="165" formatCode="#,##0.0"/>
      </dxf>
    </rfmt>
    <rfmt sheetId="1" sqref="A158" start="0" length="0">
      <dxf>
        <font>
          <b/>
          <sz val="16"/>
          <color rgb="FFFF0000"/>
        </font>
        <alignment vertical="center" readingOrder="0"/>
      </dxf>
    </rfmt>
    <rfmt sheetId="1" sqref="B1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8"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8" start="0" length="0">
      <dxf>
        <font>
          <sz val="13"/>
          <color rgb="FFFF0000"/>
        </font>
        <numFmt numFmtId="166" formatCode="0.0"/>
        <alignment horizontal="center" vertical="top" readingOrder="0"/>
      </dxf>
    </rfmt>
    <rfmt sheetId="1" sqref="H158" start="0" length="0">
      <dxf>
        <font>
          <sz val="13"/>
          <color rgb="FFFF0000"/>
        </font>
      </dxf>
    </rfmt>
    <rfmt sheetId="1" sqref="I158" start="0" length="0">
      <dxf>
        <numFmt numFmtId="165" formatCode="#,##0.0"/>
      </dxf>
    </rfmt>
    <rfmt sheetId="1" sqref="A159" start="0" length="0">
      <dxf>
        <font>
          <b/>
          <sz val="16"/>
          <color rgb="FFFF0000"/>
        </font>
        <alignment vertical="center" readingOrder="0"/>
      </dxf>
    </rfmt>
    <rfmt sheetId="1" sqref="B1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59"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59" start="0" length="0">
      <dxf>
        <font>
          <sz val="13"/>
          <color rgb="FFFF0000"/>
        </font>
        <numFmt numFmtId="166" formatCode="0.0"/>
        <alignment horizontal="center" vertical="top" readingOrder="0"/>
      </dxf>
    </rfmt>
    <rfmt sheetId="1" sqref="H159" start="0" length="0">
      <dxf>
        <font>
          <sz val="13"/>
          <color rgb="FFFF0000"/>
        </font>
      </dxf>
    </rfmt>
    <rfmt sheetId="1" sqref="I159" start="0" length="0">
      <dxf>
        <numFmt numFmtId="165" formatCode="#,##0.0"/>
      </dxf>
    </rfmt>
    <rfmt sheetId="1" sqref="A160" start="0" length="0">
      <dxf>
        <font>
          <b/>
          <sz val="16"/>
          <color rgb="FFFF0000"/>
        </font>
        <alignment vertical="center" readingOrder="0"/>
      </dxf>
    </rfmt>
    <rfmt sheetId="1" sqref="B1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0"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0" start="0" length="0">
      <dxf>
        <font>
          <sz val="13"/>
          <color rgb="FFFF0000"/>
        </font>
        <numFmt numFmtId="166" formatCode="0.0"/>
        <alignment horizontal="center" vertical="top" readingOrder="0"/>
      </dxf>
    </rfmt>
    <rfmt sheetId="1" sqref="H160" start="0" length="0">
      <dxf>
        <font>
          <sz val="13"/>
          <color rgb="FFFF0000"/>
        </font>
      </dxf>
    </rfmt>
    <rfmt sheetId="1" sqref="I160" start="0" length="0">
      <dxf>
        <numFmt numFmtId="165" formatCode="#,##0.0"/>
      </dxf>
    </rfmt>
    <rfmt sheetId="1" sqref="A161" start="0" length="0">
      <dxf>
        <font>
          <b/>
          <sz val="16"/>
          <color rgb="FFFF0000"/>
        </font>
        <alignment vertical="center" readingOrder="0"/>
      </dxf>
    </rfmt>
    <rfmt sheetId="1" sqref="B1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1" start="0" length="0">
      <dxf>
        <font>
          <sz val="13"/>
          <color rgb="FFFF0000"/>
        </font>
        <numFmt numFmtId="166" formatCode="0.0"/>
        <alignment horizontal="center" vertical="top" readingOrder="0"/>
      </dxf>
    </rfmt>
    <rfmt sheetId="1" sqref="H161" start="0" length="0">
      <dxf>
        <font>
          <sz val="13"/>
          <color rgb="FFFF0000"/>
        </font>
      </dxf>
    </rfmt>
    <rfmt sheetId="1" sqref="I161" start="0" length="0">
      <dxf>
        <numFmt numFmtId="165" formatCode="#,##0.0"/>
      </dxf>
    </rfmt>
    <rfmt sheetId="1" sqref="A162" start="0" length="0">
      <dxf>
        <font>
          <b/>
          <sz val="16"/>
          <color rgb="FFFF0000"/>
        </font>
        <alignment vertical="center" readingOrder="0"/>
      </dxf>
    </rfmt>
    <rfmt sheetId="1" sqref="B1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2" start="0" length="0">
      <dxf>
        <font>
          <sz val="13"/>
          <color rgb="FFFF0000"/>
        </font>
        <numFmt numFmtId="166" formatCode="0.0"/>
        <alignment horizontal="center" vertical="top" readingOrder="0"/>
      </dxf>
    </rfmt>
    <rfmt sheetId="1" sqref="H162" start="0" length="0">
      <dxf>
        <font>
          <sz val="13"/>
          <color rgb="FFFF0000"/>
        </font>
      </dxf>
    </rfmt>
    <rfmt sheetId="1" sqref="I162" start="0" length="0">
      <dxf>
        <numFmt numFmtId="165" formatCode="#,##0.0"/>
      </dxf>
    </rfmt>
    <rfmt sheetId="1" sqref="A163" start="0" length="0">
      <dxf>
        <font>
          <b/>
          <sz val="16"/>
          <color rgb="FFFF0000"/>
        </font>
        <alignment vertical="center" readingOrder="0"/>
      </dxf>
    </rfmt>
    <rfmt sheetId="1" sqref="B1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3" start="0" length="0">
      <dxf>
        <font>
          <sz val="13"/>
          <color rgb="FFFF0000"/>
        </font>
        <numFmt numFmtId="166" formatCode="0.0"/>
        <alignment horizontal="center" vertical="top" readingOrder="0"/>
      </dxf>
    </rfmt>
    <rfmt sheetId="1" sqref="H163" start="0" length="0">
      <dxf>
        <font>
          <sz val="13"/>
          <color rgb="FFFF0000"/>
        </font>
      </dxf>
    </rfmt>
    <rfmt sheetId="1" sqref="I163" start="0" length="0">
      <dxf>
        <numFmt numFmtId="165" formatCode="#,##0.0"/>
      </dxf>
    </rfmt>
    <rfmt sheetId="1" sqref="A164" start="0" length="0">
      <dxf>
        <font>
          <b/>
          <sz val="16"/>
          <color rgb="FFFF0000"/>
        </font>
        <alignment vertical="center" readingOrder="0"/>
      </dxf>
    </rfmt>
    <rfmt sheetId="1" sqref="B1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4" start="0" length="0">
      <dxf>
        <font>
          <sz val="13"/>
          <color rgb="FFFF0000"/>
        </font>
        <numFmt numFmtId="166" formatCode="0.0"/>
        <alignment horizontal="center" vertical="top" readingOrder="0"/>
      </dxf>
    </rfmt>
    <rfmt sheetId="1" sqref="H164" start="0" length="0">
      <dxf>
        <font>
          <sz val="13"/>
          <color rgb="FFFF0000"/>
        </font>
      </dxf>
    </rfmt>
    <rfmt sheetId="1" sqref="I164" start="0" length="0">
      <dxf>
        <numFmt numFmtId="165" formatCode="#,##0.0"/>
      </dxf>
    </rfmt>
    <rfmt sheetId="1" sqref="A165" start="0" length="0">
      <dxf>
        <font>
          <b/>
          <sz val="16"/>
          <color rgb="FFFF0000"/>
        </font>
        <alignment vertical="center" readingOrder="0"/>
      </dxf>
    </rfmt>
    <rfmt sheetId="1" sqref="B1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5" start="0" length="0">
      <dxf>
        <font>
          <sz val="13"/>
          <color rgb="FFFF0000"/>
        </font>
        <numFmt numFmtId="166" formatCode="0.0"/>
        <alignment horizontal="center" vertical="top" readingOrder="0"/>
      </dxf>
    </rfmt>
    <rfmt sheetId="1" sqref="H165" start="0" length="0">
      <dxf>
        <font>
          <sz val="13"/>
          <color rgb="FFFF0000"/>
        </font>
      </dxf>
    </rfmt>
    <rfmt sheetId="1" sqref="I165" start="0" length="0">
      <dxf>
        <numFmt numFmtId="165" formatCode="#,##0.0"/>
      </dxf>
    </rfmt>
    <rfmt sheetId="1" sqref="A166" start="0" length="0">
      <dxf>
        <font>
          <b/>
          <sz val="16"/>
          <color rgb="FFFF0000"/>
        </font>
        <alignment vertical="center" readingOrder="0"/>
      </dxf>
    </rfmt>
    <rfmt sheetId="1" sqref="B1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6"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6" start="0" length="0">
      <dxf>
        <font>
          <sz val="13"/>
          <color rgb="FFFF0000"/>
        </font>
        <numFmt numFmtId="166" formatCode="0.0"/>
        <alignment horizontal="center" vertical="top" readingOrder="0"/>
      </dxf>
    </rfmt>
    <rfmt sheetId="1" sqref="H166" start="0" length="0">
      <dxf>
        <font>
          <sz val="13"/>
          <color rgb="FFFF0000"/>
        </font>
      </dxf>
    </rfmt>
    <rfmt sheetId="1" sqref="I166" start="0" length="0">
      <dxf>
        <numFmt numFmtId="165" formatCode="#,##0.0"/>
      </dxf>
    </rfmt>
    <rfmt sheetId="1" sqref="A167" start="0" length="0">
      <dxf>
        <font>
          <b/>
          <sz val="16"/>
          <color rgb="FFFF0000"/>
        </font>
        <alignment vertical="center" readingOrder="0"/>
      </dxf>
    </rfmt>
    <rfmt sheetId="1" sqref="B1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7"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7" start="0" length="0">
      <dxf>
        <font>
          <sz val="13"/>
          <color rgb="FFFF0000"/>
        </font>
        <numFmt numFmtId="166" formatCode="0.0"/>
        <alignment horizontal="center" vertical="top" readingOrder="0"/>
      </dxf>
    </rfmt>
    <rfmt sheetId="1" sqref="H167" start="0" length="0">
      <dxf>
        <font>
          <sz val="13"/>
          <color rgb="FFFF0000"/>
        </font>
      </dxf>
    </rfmt>
    <rfmt sheetId="1" sqref="I167" start="0" length="0">
      <dxf>
        <numFmt numFmtId="165" formatCode="#,##0.0"/>
      </dxf>
    </rfmt>
    <rfmt sheetId="1" sqref="A168" start="0" length="0">
      <dxf>
        <font>
          <b/>
          <sz val="16"/>
          <color rgb="FFFF0000"/>
        </font>
        <alignment vertical="center" readingOrder="0"/>
      </dxf>
    </rfmt>
    <rfmt sheetId="1" sqref="B1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8"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8" start="0" length="0">
      <dxf>
        <font>
          <sz val="13"/>
          <color rgb="FFFF0000"/>
        </font>
        <numFmt numFmtId="166" formatCode="0.0"/>
        <alignment horizontal="center" vertical="top" readingOrder="0"/>
      </dxf>
    </rfmt>
    <rfmt sheetId="1" sqref="H168" start="0" length="0">
      <dxf>
        <font>
          <sz val="13"/>
          <color rgb="FFFF0000"/>
        </font>
      </dxf>
    </rfmt>
    <rfmt sheetId="1" sqref="I168" start="0" length="0">
      <dxf>
        <numFmt numFmtId="165" formatCode="#,##0.0"/>
      </dxf>
    </rfmt>
    <rfmt sheetId="1" sqref="A169" start="0" length="0">
      <dxf>
        <font>
          <b/>
          <sz val="16"/>
          <color rgb="FFFF0000"/>
        </font>
        <alignment vertical="center" readingOrder="0"/>
      </dxf>
    </rfmt>
    <rfmt sheetId="1" sqref="B1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69"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69" start="0" length="0">
      <dxf>
        <font>
          <sz val="13"/>
          <color rgb="FFFF0000"/>
        </font>
        <numFmt numFmtId="166" formatCode="0.0"/>
        <alignment horizontal="center" vertical="top" readingOrder="0"/>
      </dxf>
    </rfmt>
    <rfmt sheetId="1" sqref="H169" start="0" length="0">
      <dxf>
        <font>
          <sz val="13"/>
          <color rgb="FFFF0000"/>
        </font>
      </dxf>
    </rfmt>
    <rfmt sheetId="1" sqref="I169" start="0" length="0">
      <dxf>
        <numFmt numFmtId="165" formatCode="#,##0.0"/>
      </dxf>
    </rfmt>
    <rfmt sheetId="1" sqref="A170" start="0" length="0">
      <dxf>
        <font>
          <b/>
          <sz val="16"/>
          <color rgb="FFFF0000"/>
        </font>
        <alignment vertical="center" readingOrder="0"/>
      </dxf>
    </rfmt>
    <rfmt sheetId="1" sqref="B1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0"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0" start="0" length="0">
      <dxf>
        <font>
          <sz val="13"/>
          <color rgb="FFFF0000"/>
        </font>
        <numFmt numFmtId="166" formatCode="0.0"/>
        <alignment horizontal="center" vertical="top" readingOrder="0"/>
      </dxf>
    </rfmt>
    <rfmt sheetId="1" sqref="H170" start="0" length="0">
      <dxf>
        <font>
          <sz val="13"/>
          <color rgb="FFFF0000"/>
        </font>
      </dxf>
    </rfmt>
    <rfmt sheetId="1" sqref="I170" start="0" length="0">
      <dxf>
        <numFmt numFmtId="165" formatCode="#,##0.0"/>
      </dxf>
    </rfmt>
    <rfmt sheetId="1" sqref="A171" start="0" length="0">
      <dxf>
        <font>
          <b/>
          <sz val="16"/>
          <color rgb="FFFF0000"/>
        </font>
        <alignment vertical="center" readingOrder="0"/>
      </dxf>
    </rfmt>
    <rfmt sheetId="1" sqref="B1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1"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1" start="0" length="0">
      <dxf>
        <font>
          <sz val="13"/>
          <color rgb="FFFF0000"/>
        </font>
        <numFmt numFmtId="166" formatCode="0.0"/>
        <alignment horizontal="center" vertical="top" readingOrder="0"/>
      </dxf>
    </rfmt>
    <rfmt sheetId="1" sqref="H171" start="0" length="0">
      <dxf>
        <font>
          <sz val="13"/>
          <color rgb="FFFF0000"/>
        </font>
      </dxf>
    </rfmt>
    <rfmt sheetId="1" sqref="I171" start="0" length="0">
      <dxf>
        <numFmt numFmtId="165" formatCode="#,##0.0"/>
      </dxf>
    </rfmt>
    <rfmt sheetId="1" sqref="A172" start="0" length="0">
      <dxf>
        <font>
          <b/>
          <sz val="16"/>
          <color rgb="FFFF0000"/>
        </font>
        <alignment vertical="center" readingOrder="0"/>
      </dxf>
    </rfmt>
    <rfmt sheetId="1" sqref="B1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2"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2" start="0" length="0">
      <dxf>
        <font>
          <sz val="13"/>
          <color rgb="FFFF0000"/>
        </font>
        <numFmt numFmtId="166" formatCode="0.0"/>
        <alignment horizontal="center" vertical="top" readingOrder="0"/>
      </dxf>
    </rfmt>
    <rfmt sheetId="1" sqref="H172" start="0" length="0">
      <dxf>
        <font>
          <sz val="13"/>
          <color rgb="FFFF0000"/>
        </font>
      </dxf>
    </rfmt>
    <rfmt sheetId="1" sqref="I172" start="0" length="0">
      <dxf>
        <numFmt numFmtId="165" formatCode="#,##0.0"/>
      </dxf>
    </rfmt>
    <rfmt sheetId="1" sqref="A173" start="0" length="0">
      <dxf>
        <font>
          <b/>
          <sz val="16"/>
          <color rgb="FFFF0000"/>
        </font>
        <alignment vertical="center" readingOrder="0"/>
      </dxf>
    </rfmt>
    <rfmt sheetId="1" sqref="B1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3"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3" start="0" length="0">
      <dxf>
        <font>
          <sz val="13"/>
          <color rgb="FFFF0000"/>
        </font>
        <numFmt numFmtId="166" formatCode="0.0"/>
        <alignment horizontal="center" vertical="top" readingOrder="0"/>
      </dxf>
    </rfmt>
    <rfmt sheetId="1" sqref="H173" start="0" length="0">
      <dxf>
        <font>
          <sz val="13"/>
          <color rgb="FFFF0000"/>
        </font>
      </dxf>
    </rfmt>
    <rfmt sheetId="1" sqref="I173" start="0" length="0">
      <dxf>
        <numFmt numFmtId="165" formatCode="#,##0.0"/>
      </dxf>
    </rfmt>
    <rfmt sheetId="1" sqref="A174" start="0" length="0">
      <dxf>
        <font>
          <b/>
          <sz val="16"/>
          <color rgb="FFFF0000"/>
        </font>
        <alignment vertical="center" readingOrder="0"/>
      </dxf>
    </rfmt>
    <rfmt sheetId="1" sqref="B1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4"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4" start="0" length="0">
      <dxf>
        <font>
          <sz val="13"/>
          <color rgb="FFFF0000"/>
        </font>
        <numFmt numFmtId="166" formatCode="0.0"/>
        <alignment horizontal="center" vertical="top" readingOrder="0"/>
      </dxf>
    </rfmt>
    <rfmt sheetId="1" sqref="H174" start="0" length="0">
      <dxf>
        <font>
          <sz val="13"/>
          <color rgb="FFFF0000"/>
        </font>
      </dxf>
    </rfmt>
    <rfmt sheetId="1" sqref="I174" start="0" length="0">
      <dxf>
        <numFmt numFmtId="165" formatCode="#,##0.0"/>
      </dxf>
    </rfmt>
    <rfmt sheetId="1" sqref="A175" start="0" length="0">
      <dxf>
        <font>
          <b/>
          <sz val="16"/>
          <color rgb="FFFF0000"/>
        </font>
        <alignment vertical="center" readingOrder="0"/>
      </dxf>
    </rfmt>
    <rfmt sheetId="1" sqref="B1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1" sqref="C17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1" sqref="D17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1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75" start="0" length="0">
      <dxf>
        <font>
          <sz val="13"/>
          <color rgb="FFFF0000"/>
          <name val="Times New Roman"/>
          <scheme val="none"/>
        </font>
        <numFmt numFmtId="35" formatCode="_-* #,##0.00\ _₽_-;\-* #,##0.00\ _₽_-;_-* &quot;-&quot;??\ _₽_-;_-@_-"/>
        <alignment horizontal="justify" vertical="top"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numFmt numFmtId="166" formatCode="0.0"/>
        <alignment horizontal="center" vertical="top" readingOrder="0"/>
      </dxf>
    </rfmt>
    <rfmt sheetId="1" sqref="H175" start="0" length="0">
      <dxf>
        <font>
          <sz val="13"/>
          <color rgb="FFFF0000"/>
        </font>
      </dxf>
    </rfmt>
    <rfmt sheetId="1" sqref="I175" start="0" length="0">
      <dxf>
        <numFmt numFmtId="165" formatCode="#,##0.0"/>
      </dxf>
    </rfmt>
  </rm>
  <rrc rId="4011" sId="1" ref="A265:XFD265" action="deleteRow">
    <undo index="0" exp="area" ref3D="1" dr="$A$461:$XFD$466" dn="Z_E804F883_CA9D_4450_B2B1_A56C9C315ECD_.wvu.Rows" sId="1"/>
    <undo index="14" exp="area" ref3D="1" dr="$A$849:$XFD$849" dn="Z_10610988_B7D0_46D7_B8FD_DA5F72A4893C_.wvu.Rows" sId="1"/>
    <undo index="8" exp="area" ref3D="1" dr="$A$631:$XFD$631" dn="Z_10610988_B7D0_46D7_B8FD_DA5F72A4893C_.wvu.Rows" sId="1"/>
    <undo index="6" exp="area" ref3D="1" dr="$A$627:$XFD$627" dn="Z_10610988_B7D0_46D7_B8FD_DA5F72A4893C_.wvu.Rows" sId="1"/>
    <undo index="8" exp="area" ref3D="1" dr="$A$849:$XFD$849" dn="Z_161695C3_1CE5_4E5C_AD86_E27CE310F608_.wvu.Rows" sId="1"/>
    <undo index="2" exp="area" ref3D="1" dr="$A$631:$XFD$631" dn="Z_161695C3_1CE5_4E5C_AD86_E27CE310F608_.wvu.Rows" sId="1"/>
    <undo index="1" exp="area" ref3D="1" dr="$A$627:$XFD$62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2" sId="1" ref="A265:XFD265" action="deleteRow">
    <undo index="0" exp="area" ref3D="1" dr="$A$460:$XFD$465" dn="Z_E804F883_CA9D_4450_B2B1_A56C9C315ECD_.wvu.Rows" sId="1"/>
    <undo index="14" exp="area" ref3D="1" dr="$A$848:$XFD$848" dn="Z_10610988_B7D0_46D7_B8FD_DA5F72A4893C_.wvu.Rows" sId="1"/>
    <undo index="8" exp="area" ref3D="1" dr="$A$630:$XFD$630" dn="Z_10610988_B7D0_46D7_B8FD_DA5F72A4893C_.wvu.Rows" sId="1"/>
    <undo index="6" exp="area" ref3D="1" dr="$A$626:$XFD$626" dn="Z_10610988_B7D0_46D7_B8FD_DA5F72A4893C_.wvu.Rows" sId="1"/>
    <undo index="8" exp="area" ref3D="1" dr="$A$848:$XFD$848" dn="Z_161695C3_1CE5_4E5C_AD86_E27CE310F608_.wvu.Rows" sId="1"/>
    <undo index="2" exp="area" ref3D="1" dr="$A$630:$XFD$630" dn="Z_161695C3_1CE5_4E5C_AD86_E27CE310F608_.wvu.Rows" sId="1"/>
    <undo index="1" exp="area" ref3D="1" dr="$A$626:$XFD$62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3" sId="1" ref="A265:XFD265" action="deleteRow">
    <undo index="0" exp="area" ref3D="1" dr="$A$459:$XFD$464" dn="Z_E804F883_CA9D_4450_B2B1_A56C9C315ECD_.wvu.Rows" sId="1"/>
    <undo index="14" exp="area" ref3D="1" dr="$A$847:$XFD$847" dn="Z_10610988_B7D0_46D7_B8FD_DA5F72A4893C_.wvu.Rows" sId="1"/>
    <undo index="8" exp="area" ref3D="1" dr="$A$629:$XFD$629" dn="Z_10610988_B7D0_46D7_B8FD_DA5F72A4893C_.wvu.Rows" sId="1"/>
    <undo index="6" exp="area" ref3D="1" dr="$A$625:$XFD$625" dn="Z_10610988_B7D0_46D7_B8FD_DA5F72A4893C_.wvu.Rows" sId="1"/>
    <undo index="8" exp="area" ref3D="1" dr="$A$847:$XFD$847" dn="Z_161695C3_1CE5_4E5C_AD86_E27CE310F608_.wvu.Rows" sId="1"/>
    <undo index="2" exp="area" ref3D="1" dr="$A$629:$XFD$629" dn="Z_161695C3_1CE5_4E5C_AD86_E27CE310F608_.wvu.Rows" sId="1"/>
    <undo index="1" exp="area" ref3D="1" dr="$A$625:$XFD$62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4" sId="1" ref="A265:XFD265" action="deleteRow">
    <undo index="0" exp="area" ref3D="1" dr="$A$458:$XFD$463" dn="Z_E804F883_CA9D_4450_B2B1_A56C9C315ECD_.wvu.Rows" sId="1"/>
    <undo index="14" exp="area" ref3D="1" dr="$A$846:$XFD$846" dn="Z_10610988_B7D0_46D7_B8FD_DA5F72A4893C_.wvu.Rows" sId="1"/>
    <undo index="8" exp="area" ref3D="1" dr="$A$628:$XFD$628" dn="Z_10610988_B7D0_46D7_B8FD_DA5F72A4893C_.wvu.Rows" sId="1"/>
    <undo index="6" exp="area" ref3D="1" dr="$A$624:$XFD$624" dn="Z_10610988_B7D0_46D7_B8FD_DA5F72A4893C_.wvu.Rows" sId="1"/>
    <undo index="8" exp="area" ref3D="1" dr="$A$846:$XFD$846" dn="Z_161695C3_1CE5_4E5C_AD86_E27CE310F608_.wvu.Rows" sId="1"/>
    <undo index="2" exp="area" ref3D="1" dr="$A$628:$XFD$628" dn="Z_161695C3_1CE5_4E5C_AD86_E27CE310F608_.wvu.Rows" sId="1"/>
    <undo index="1" exp="area" ref3D="1" dr="$A$624:$XFD$62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5" sId="1" ref="A265:XFD265" action="deleteRow">
    <undo index="0" exp="area" ref3D="1" dr="$A$457:$XFD$462" dn="Z_E804F883_CA9D_4450_B2B1_A56C9C315ECD_.wvu.Rows" sId="1"/>
    <undo index="14" exp="area" ref3D="1" dr="$A$845:$XFD$845" dn="Z_10610988_B7D0_46D7_B8FD_DA5F72A4893C_.wvu.Rows" sId="1"/>
    <undo index="8" exp="area" ref3D="1" dr="$A$627:$XFD$627" dn="Z_10610988_B7D0_46D7_B8FD_DA5F72A4893C_.wvu.Rows" sId="1"/>
    <undo index="6" exp="area" ref3D="1" dr="$A$623:$XFD$623" dn="Z_10610988_B7D0_46D7_B8FD_DA5F72A4893C_.wvu.Rows" sId="1"/>
    <undo index="8" exp="area" ref3D="1" dr="$A$845:$XFD$845" dn="Z_161695C3_1CE5_4E5C_AD86_E27CE310F608_.wvu.Rows" sId="1"/>
    <undo index="2" exp="area" ref3D="1" dr="$A$627:$XFD$627" dn="Z_161695C3_1CE5_4E5C_AD86_E27CE310F608_.wvu.Rows" sId="1"/>
    <undo index="1" exp="area" ref3D="1" dr="$A$623:$XFD$62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6" sId="1" ref="A265:XFD265" action="deleteRow">
    <undo index="0" exp="area" ref3D="1" dr="$A$456:$XFD$461" dn="Z_E804F883_CA9D_4450_B2B1_A56C9C315ECD_.wvu.Rows" sId="1"/>
    <undo index="14" exp="area" ref3D="1" dr="$A$844:$XFD$844" dn="Z_10610988_B7D0_46D7_B8FD_DA5F72A4893C_.wvu.Rows" sId="1"/>
    <undo index="8" exp="area" ref3D="1" dr="$A$626:$XFD$626" dn="Z_10610988_B7D0_46D7_B8FD_DA5F72A4893C_.wvu.Rows" sId="1"/>
    <undo index="6" exp="area" ref3D="1" dr="$A$622:$XFD$622" dn="Z_10610988_B7D0_46D7_B8FD_DA5F72A4893C_.wvu.Rows" sId="1"/>
    <undo index="8" exp="area" ref3D="1" dr="$A$844:$XFD$844" dn="Z_161695C3_1CE5_4E5C_AD86_E27CE310F608_.wvu.Rows" sId="1"/>
    <undo index="2" exp="area" ref3D="1" dr="$A$626:$XFD$626" dn="Z_161695C3_1CE5_4E5C_AD86_E27CE310F608_.wvu.Rows" sId="1"/>
    <undo index="1" exp="area" ref3D="1" dr="$A$622:$XFD$62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7" sId="1" ref="A265:XFD265" action="deleteRow">
    <undo index="0" exp="area" ref3D="1" dr="$A$455:$XFD$460" dn="Z_E804F883_CA9D_4450_B2B1_A56C9C315ECD_.wvu.Rows" sId="1"/>
    <undo index="14" exp="area" ref3D="1" dr="$A$843:$XFD$843" dn="Z_10610988_B7D0_46D7_B8FD_DA5F72A4893C_.wvu.Rows" sId="1"/>
    <undo index="8" exp="area" ref3D="1" dr="$A$625:$XFD$625" dn="Z_10610988_B7D0_46D7_B8FD_DA5F72A4893C_.wvu.Rows" sId="1"/>
    <undo index="6" exp="area" ref3D="1" dr="$A$621:$XFD$621" dn="Z_10610988_B7D0_46D7_B8FD_DA5F72A4893C_.wvu.Rows" sId="1"/>
    <undo index="8" exp="area" ref3D="1" dr="$A$843:$XFD$843" dn="Z_161695C3_1CE5_4E5C_AD86_E27CE310F608_.wvu.Rows" sId="1"/>
    <undo index="2" exp="area" ref3D="1" dr="$A$625:$XFD$625" dn="Z_161695C3_1CE5_4E5C_AD86_E27CE310F608_.wvu.Rows" sId="1"/>
    <undo index="1" exp="area" ref3D="1" dr="$A$621:$XFD$62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8" sId="1" ref="A265:XFD265" action="deleteRow">
    <undo index="0" exp="area" ref3D="1" dr="$A$454:$XFD$459" dn="Z_E804F883_CA9D_4450_B2B1_A56C9C315ECD_.wvu.Rows" sId="1"/>
    <undo index="14" exp="area" ref3D="1" dr="$A$842:$XFD$842" dn="Z_10610988_B7D0_46D7_B8FD_DA5F72A4893C_.wvu.Rows" sId="1"/>
    <undo index="8" exp="area" ref3D="1" dr="$A$624:$XFD$624" dn="Z_10610988_B7D0_46D7_B8FD_DA5F72A4893C_.wvu.Rows" sId="1"/>
    <undo index="6" exp="area" ref3D="1" dr="$A$620:$XFD$620" dn="Z_10610988_B7D0_46D7_B8FD_DA5F72A4893C_.wvu.Rows" sId="1"/>
    <undo index="8" exp="area" ref3D="1" dr="$A$842:$XFD$842" dn="Z_161695C3_1CE5_4E5C_AD86_E27CE310F608_.wvu.Rows" sId="1"/>
    <undo index="2" exp="area" ref3D="1" dr="$A$624:$XFD$624" dn="Z_161695C3_1CE5_4E5C_AD86_E27CE310F608_.wvu.Rows" sId="1"/>
    <undo index="1" exp="area" ref3D="1" dr="$A$620:$XFD$62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19" sId="1" ref="A265:XFD265" action="deleteRow">
    <undo index="0" exp="area" ref3D="1" dr="$A$453:$XFD$458" dn="Z_E804F883_CA9D_4450_B2B1_A56C9C315ECD_.wvu.Rows" sId="1"/>
    <undo index="14" exp="area" ref3D="1" dr="$A$841:$XFD$841" dn="Z_10610988_B7D0_46D7_B8FD_DA5F72A4893C_.wvu.Rows" sId="1"/>
    <undo index="8" exp="area" ref3D="1" dr="$A$623:$XFD$623" dn="Z_10610988_B7D0_46D7_B8FD_DA5F72A4893C_.wvu.Rows" sId="1"/>
    <undo index="6" exp="area" ref3D="1" dr="$A$619:$XFD$619" dn="Z_10610988_B7D0_46D7_B8FD_DA5F72A4893C_.wvu.Rows" sId="1"/>
    <undo index="8" exp="area" ref3D="1" dr="$A$841:$XFD$841" dn="Z_161695C3_1CE5_4E5C_AD86_E27CE310F608_.wvu.Rows" sId="1"/>
    <undo index="2" exp="area" ref3D="1" dr="$A$623:$XFD$623" dn="Z_161695C3_1CE5_4E5C_AD86_E27CE310F608_.wvu.Rows" sId="1"/>
    <undo index="1" exp="area" ref3D="1" dr="$A$619:$XFD$61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0" sId="1" ref="A265:XFD265" action="deleteRow">
    <undo index="0" exp="area" ref3D="1" dr="$A$452:$XFD$457" dn="Z_E804F883_CA9D_4450_B2B1_A56C9C315ECD_.wvu.Rows" sId="1"/>
    <undo index="14" exp="area" ref3D="1" dr="$A$840:$XFD$840" dn="Z_10610988_B7D0_46D7_B8FD_DA5F72A4893C_.wvu.Rows" sId="1"/>
    <undo index="8" exp="area" ref3D="1" dr="$A$622:$XFD$622" dn="Z_10610988_B7D0_46D7_B8FD_DA5F72A4893C_.wvu.Rows" sId="1"/>
    <undo index="6" exp="area" ref3D="1" dr="$A$618:$XFD$618" dn="Z_10610988_B7D0_46D7_B8FD_DA5F72A4893C_.wvu.Rows" sId="1"/>
    <undo index="8" exp="area" ref3D="1" dr="$A$840:$XFD$840" dn="Z_161695C3_1CE5_4E5C_AD86_E27CE310F608_.wvu.Rows" sId="1"/>
    <undo index="2" exp="area" ref3D="1" dr="$A$622:$XFD$622" dn="Z_161695C3_1CE5_4E5C_AD86_E27CE310F608_.wvu.Rows" sId="1"/>
    <undo index="1" exp="area" ref3D="1" dr="$A$618:$XFD$61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1" sId="1" ref="A265:XFD265" action="deleteRow">
    <undo index="0" exp="area" ref3D="1" dr="$A$451:$XFD$456" dn="Z_E804F883_CA9D_4450_B2B1_A56C9C315ECD_.wvu.Rows" sId="1"/>
    <undo index="14" exp="area" ref3D="1" dr="$A$839:$XFD$839" dn="Z_10610988_B7D0_46D7_B8FD_DA5F72A4893C_.wvu.Rows" sId="1"/>
    <undo index="8" exp="area" ref3D="1" dr="$A$621:$XFD$621" dn="Z_10610988_B7D0_46D7_B8FD_DA5F72A4893C_.wvu.Rows" sId="1"/>
    <undo index="6" exp="area" ref3D="1" dr="$A$617:$XFD$617" dn="Z_10610988_B7D0_46D7_B8FD_DA5F72A4893C_.wvu.Rows" sId="1"/>
    <undo index="8" exp="area" ref3D="1" dr="$A$839:$XFD$839" dn="Z_161695C3_1CE5_4E5C_AD86_E27CE310F608_.wvu.Rows" sId="1"/>
    <undo index="2" exp="area" ref3D="1" dr="$A$621:$XFD$621" dn="Z_161695C3_1CE5_4E5C_AD86_E27CE310F608_.wvu.Rows" sId="1"/>
    <undo index="1" exp="area" ref3D="1" dr="$A$617:$XFD$61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2" sId="1" ref="A265:XFD265" action="deleteRow">
    <undo index="0" exp="area" ref3D="1" dr="$A$450:$XFD$455" dn="Z_E804F883_CA9D_4450_B2B1_A56C9C315ECD_.wvu.Rows" sId="1"/>
    <undo index="14" exp="area" ref3D="1" dr="$A$838:$XFD$838" dn="Z_10610988_B7D0_46D7_B8FD_DA5F72A4893C_.wvu.Rows" sId="1"/>
    <undo index="8" exp="area" ref3D="1" dr="$A$620:$XFD$620" dn="Z_10610988_B7D0_46D7_B8FD_DA5F72A4893C_.wvu.Rows" sId="1"/>
    <undo index="6" exp="area" ref3D="1" dr="$A$616:$XFD$616" dn="Z_10610988_B7D0_46D7_B8FD_DA5F72A4893C_.wvu.Rows" sId="1"/>
    <undo index="8" exp="area" ref3D="1" dr="$A$838:$XFD$838" dn="Z_161695C3_1CE5_4E5C_AD86_E27CE310F608_.wvu.Rows" sId="1"/>
    <undo index="2" exp="area" ref3D="1" dr="$A$620:$XFD$620" dn="Z_161695C3_1CE5_4E5C_AD86_E27CE310F608_.wvu.Rows" sId="1"/>
    <undo index="1" exp="area" ref3D="1" dr="$A$616:$XFD$61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3" sId="1" ref="A265:XFD265" action="deleteRow">
    <undo index="0" exp="area" ref3D="1" dr="$A$449:$XFD$454" dn="Z_E804F883_CA9D_4450_B2B1_A56C9C315ECD_.wvu.Rows" sId="1"/>
    <undo index="14" exp="area" ref3D="1" dr="$A$837:$XFD$837" dn="Z_10610988_B7D0_46D7_B8FD_DA5F72A4893C_.wvu.Rows" sId="1"/>
    <undo index="8" exp="area" ref3D="1" dr="$A$619:$XFD$619" dn="Z_10610988_B7D0_46D7_B8FD_DA5F72A4893C_.wvu.Rows" sId="1"/>
    <undo index="6" exp="area" ref3D="1" dr="$A$615:$XFD$615" dn="Z_10610988_B7D0_46D7_B8FD_DA5F72A4893C_.wvu.Rows" sId="1"/>
    <undo index="8" exp="area" ref3D="1" dr="$A$837:$XFD$837" dn="Z_161695C3_1CE5_4E5C_AD86_E27CE310F608_.wvu.Rows" sId="1"/>
    <undo index="2" exp="area" ref3D="1" dr="$A$619:$XFD$619" dn="Z_161695C3_1CE5_4E5C_AD86_E27CE310F608_.wvu.Rows" sId="1"/>
    <undo index="1" exp="area" ref3D="1" dr="$A$615:$XFD$61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4" sId="1" ref="A265:XFD265" action="deleteRow">
    <undo index="0" exp="area" ref3D="1" dr="$A$448:$XFD$453" dn="Z_E804F883_CA9D_4450_B2B1_A56C9C315ECD_.wvu.Rows" sId="1"/>
    <undo index="14" exp="area" ref3D="1" dr="$A$836:$XFD$836" dn="Z_10610988_B7D0_46D7_B8FD_DA5F72A4893C_.wvu.Rows" sId="1"/>
    <undo index="8" exp="area" ref3D="1" dr="$A$618:$XFD$618" dn="Z_10610988_B7D0_46D7_B8FD_DA5F72A4893C_.wvu.Rows" sId="1"/>
    <undo index="6" exp="area" ref3D="1" dr="$A$614:$XFD$614" dn="Z_10610988_B7D0_46D7_B8FD_DA5F72A4893C_.wvu.Rows" sId="1"/>
    <undo index="8" exp="area" ref3D="1" dr="$A$836:$XFD$836" dn="Z_161695C3_1CE5_4E5C_AD86_E27CE310F608_.wvu.Rows" sId="1"/>
    <undo index="2" exp="area" ref3D="1" dr="$A$618:$XFD$618" dn="Z_161695C3_1CE5_4E5C_AD86_E27CE310F608_.wvu.Rows" sId="1"/>
    <undo index="1" exp="area" ref3D="1" dr="$A$614:$XFD$61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5" sId="1" ref="A265:XFD265" action="deleteRow">
    <undo index="0" exp="area" ref3D="1" dr="$A$447:$XFD$452" dn="Z_E804F883_CA9D_4450_B2B1_A56C9C315ECD_.wvu.Rows" sId="1"/>
    <undo index="14" exp="area" ref3D="1" dr="$A$835:$XFD$835" dn="Z_10610988_B7D0_46D7_B8FD_DA5F72A4893C_.wvu.Rows" sId="1"/>
    <undo index="8" exp="area" ref3D="1" dr="$A$617:$XFD$617" dn="Z_10610988_B7D0_46D7_B8FD_DA5F72A4893C_.wvu.Rows" sId="1"/>
    <undo index="6" exp="area" ref3D="1" dr="$A$613:$XFD$613" dn="Z_10610988_B7D0_46D7_B8FD_DA5F72A4893C_.wvu.Rows" sId="1"/>
    <undo index="8" exp="area" ref3D="1" dr="$A$835:$XFD$835" dn="Z_161695C3_1CE5_4E5C_AD86_E27CE310F608_.wvu.Rows" sId="1"/>
    <undo index="2" exp="area" ref3D="1" dr="$A$617:$XFD$617" dn="Z_161695C3_1CE5_4E5C_AD86_E27CE310F608_.wvu.Rows" sId="1"/>
    <undo index="1" exp="area" ref3D="1" dr="$A$613:$XFD$61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6" sId="1" ref="A265:XFD265" action="deleteRow">
    <undo index="0" exp="area" ref3D="1" dr="$A$446:$XFD$451" dn="Z_E804F883_CA9D_4450_B2B1_A56C9C315ECD_.wvu.Rows" sId="1"/>
    <undo index="14" exp="area" ref3D="1" dr="$A$834:$XFD$834" dn="Z_10610988_B7D0_46D7_B8FD_DA5F72A4893C_.wvu.Rows" sId="1"/>
    <undo index="8" exp="area" ref3D="1" dr="$A$616:$XFD$616" dn="Z_10610988_B7D0_46D7_B8FD_DA5F72A4893C_.wvu.Rows" sId="1"/>
    <undo index="6" exp="area" ref3D="1" dr="$A$612:$XFD$612" dn="Z_10610988_B7D0_46D7_B8FD_DA5F72A4893C_.wvu.Rows" sId="1"/>
    <undo index="8" exp="area" ref3D="1" dr="$A$834:$XFD$834" dn="Z_161695C3_1CE5_4E5C_AD86_E27CE310F608_.wvu.Rows" sId="1"/>
    <undo index="2" exp="area" ref3D="1" dr="$A$616:$XFD$616" dn="Z_161695C3_1CE5_4E5C_AD86_E27CE310F608_.wvu.Rows" sId="1"/>
    <undo index="1" exp="area" ref3D="1" dr="$A$612:$XFD$61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7" sId="1" ref="A265:XFD265" action="deleteRow">
    <undo index="0" exp="area" ref3D="1" dr="$A$445:$XFD$450" dn="Z_E804F883_CA9D_4450_B2B1_A56C9C315ECD_.wvu.Rows" sId="1"/>
    <undo index="14" exp="area" ref3D="1" dr="$A$833:$XFD$833" dn="Z_10610988_B7D0_46D7_B8FD_DA5F72A4893C_.wvu.Rows" sId="1"/>
    <undo index="8" exp="area" ref3D="1" dr="$A$615:$XFD$615" dn="Z_10610988_B7D0_46D7_B8FD_DA5F72A4893C_.wvu.Rows" sId="1"/>
    <undo index="6" exp="area" ref3D="1" dr="$A$611:$XFD$611" dn="Z_10610988_B7D0_46D7_B8FD_DA5F72A4893C_.wvu.Rows" sId="1"/>
    <undo index="8" exp="area" ref3D="1" dr="$A$833:$XFD$833" dn="Z_161695C3_1CE5_4E5C_AD86_E27CE310F608_.wvu.Rows" sId="1"/>
    <undo index="2" exp="area" ref3D="1" dr="$A$615:$XFD$615" dn="Z_161695C3_1CE5_4E5C_AD86_E27CE310F608_.wvu.Rows" sId="1"/>
    <undo index="1" exp="area" ref3D="1" dr="$A$611:$XFD$61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8" sId="1" ref="A265:XFD265" action="deleteRow">
    <undo index="0" exp="area" ref3D="1" dr="$A$444:$XFD$449" dn="Z_E804F883_CA9D_4450_B2B1_A56C9C315ECD_.wvu.Rows" sId="1"/>
    <undo index="14" exp="area" ref3D="1" dr="$A$832:$XFD$832" dn="Z_10610988_B7D0_46D7_B8FD_DA5F72A4893C_.wvu.Rows" sId="1"/>
    <undo index="8" exp="area" ref3D="1" dr="$A$614:$XFD$614" dn="Z_10610988_B7D0_46D7_B8FD_DA5F72A4893C_.wvu.Rows" sId="1"/>
    <undo index="6" exp="area" ref3D="1" dr="$A$610:$XFD$610" dn="Z_10610988_B7D0_46D7_B8FD_DA5F72A4893C_.wvu.Rows" sId="1"/>
    <undo index="8" exp="area" ref3D="1" dr="$A$832:$XFD$832" dn="Z_161695C3_1CE5_4E5C_AD86_E27CE310F608_.wvu.Rows" sId="1"/>
    <undo index="2" exp="area" ref3D="1" dr="$A$614:$XFD$614" dn="Z_161695C3_1CE5_4E5C_AD86_E27CE310F608_.wvu.Rows" sId="1"/>
    <undo index="1" exp="area" ref3D="1" dr="$A$610:$XFD$61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29" sId="1" ref="A265:XFD265" action="deleteRow">
    <undo index="0" exp="area" ref3D="1" dr="$A$443:$XFD$448" dn="Z_E804F883_CA9D_4450_B2B1_A56C9C315ECD_.wvu.Rows" sId="1"/>
    <undo index="14" exp="area" ref3D="1" dr="$A$831:$XFD$831" dn="Z_10610988_B7D0_46D7_B8FD_DA5F72A4893C_.wvu.Rows" sId="1"/>
    <undo index="8" exp="area" ref3D="1" dr="$A$613:$XFD$613" dn="Z_10610988_B7D0_46D7_B8FD_DA5F72A4893C_.wvu.Rows" sId="1"/>
    <undo index="6" exp="area" ref3D="1" dr="$A$609:$XFD$609" dn="Z_10610988_B7D0_46D7_B8FD_DA5F72A4893C_.wvu.Rows" sId="1"/>
    <undo index="8" exp="area" ref3D="1" dr="$A$831:$XFD$831" dn="Z_161695C3_1CE5_4E5C_AD86_E27CE310F608_.wvu.Rows" sId="1"/>
    <undo index="2" exp="area" ref3D="1" dr="$A$613:$XFD$613" dn="Z_161695C3_1CE5_4E5C_AD86_E27CE310F608_.wvu.Rows" sId="1"/>
    <undo index="1" exp="area" ref3D="1" dr="$A$609:$XFD$60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0" sId="1" ref="A265:XFD265" action="deleteRow">
    <undo index="0" exp="area" ref3D="1" dr="$A$442:$XFD$447" dn="Z_E804F883_CA9D_4450_B2B1_A56C9C315ECD_.wvu.Rows" sId="1"/>
    <undo index="14" exp="area" ref3D="1" dr="$A$830:$XFD$830" dn="Z_10610988_B7D0_46D7_B8FD_DA5F72A4893C_.wvu.Rows" sId="1"/>
    <undo index="8" exp="area" ref3D="1" dr="$A$612:$XFD$612" dn="Z_10610988_B7D0_46D7_B8FD_DA5F72A4893C_.wvu.Rows" sId="1"/>
    <undo index="6" exp="area" ref3D="1" dr="$A$608:$XFD$608" dn="Z_10610988_B7D0_46D7_B8FD_DA5F72A4893C_.wvu.Rows" sId="1"/>
    <undo index="8" exp="area" ref3D="1" dr="$A$830:$XFD$830" dn="Z_161695C3_1CE5_4E5C_AD86_E27CE310F608_.wvu.Rows" sId="1"/>
    <undo index="2" exp="area" ref3D="1" dr="$A$612:$XFD$612" dn="Z_161695C3_1CE5_4E5C_AD86_E27CE310F608_.wvu.Rows" sId="1"/>
    <undo index="1" exp="area" ref3D="1" dr="$A$608:$XFD$60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1" sId="1" ref="A265:XFD265" action="deleteRow">
    <undo index="0" exp="area" ref3D="1" dr="$A$441:$XFD$446" dn="Z_E804F883_CA9D_4450_B2B1_A56C9C315ECD_.wvu.Rows" sId="1"/>
    <undo index="14" exp="area" ref3D="1" dr="$A$829:$XFD$829" dn="Z_10610988_B7D0_46D7_B8FD_DA5F72A4893C_.wvu.Rows" sId="1"/>
    <undo index="8" exp="area" ref3D="1" dr="$A$611:$XFD$611" dn="Z_10610988_B7D0_46D7_B8FD_DA5F72A4893C_.wvu.Rows" sId="1"/>
    <undo index="6" exp="area" ref3D="1" dr="$A$607:$XFD$607" dn="Z_10610988_B7D0_46D7_B8FD_DA5F72A4893C_.wvu.Rows" sId="1"/>
    <undo index="8" exp="area" ref3D="1" dr="$A$829:$XFD$829" dn="Z_161695C3_1CE5_4E5C_AD86_E27CE310F608_.wvu.Rows" sId="1"/>
    <undo index="2" exp="area" ref3D="1" dr="$A$611:$XFD$611" dn="Z_161695C3_1CE5_4E5C_AD86_E27CE310F608_.wvu.Rows" sId="1"/>
    <undo index="1" exp="area" ref3D="1" dr="$A$607:$XFD$60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2" sId="1" ref="A265:XFD265" action="deleteRow">
    <undo index="0" exp="area" ref3D="1" dr="$A$440:$XFD$445" dn="Z_E804F883_CA9D_4450_B2B1_A56C9C315ECD_.wvu.Rows" sId="1"/>
    <undo index="14" exp="area" ref3D="1" dr="$A$828:$XFD$828" dn="Z_10610988_B7D0_46D7_B8FD_DA5F72A4893C_.wvu.Rows" sId="1"/>
    <undo index="8" exp="area" ref3D="1" dr="$A$610:$XFD$610" dn="Z_10610988_B7D0_46D7_B8FD_DA5F72A4893C_.wvu.Rows" sId="1"/>
    <undo index="6" exp="area" ref3D="1" dr="$A$606:$XFD$606" dn="Z_10610988_B7D0_46D7_B8FD_DA5F72A4893C_.wvu.Rows" sId="1"/>
    <undo index="8" exp="area" ref3D="1" dr="$A$828:$XFD$828" dn="Z_161695C3_1CE5_4E5C_AD86_E27CE310F608_.wvu.Rows" sId="1"/>
    <undo index="2" exp="area" ref3D="1" dr="$A$610:$XFD$610" dn="Z_161695C3_1CE5_4E5C_AD86_E27CE310F608_.wvu.Rows" sId="1"/>
    <undo index="1" exp="area" ref3D="1" dr="$A$606:$XFD$60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3" sId="1" ref="A265:XFD265" action="deleteRow">
    <undo index="0" exp="area" ref3D="1" dr="$A$439:$XFD$444" dn="Z_E804F883_CA9D_4450_B2B1_A56C9C315ECD_.wvu.Rows" sId="1"/>
    <undo index="14" exp="area" ref3D="1" dr="$A$827:$XFD$827" dn="Z_10610988_B7D0_46D7_B8FD_DA5F72A4893C_.wvu.Rows" sId="1"/>
    <undo index="8" exp="area" ref3D="1" dr="$A$609:$XFD$609" dn="Z_10610988_B7D0_46D7_B8FD_DA5F72A4893C_.wvu.Rows" sId="1"/>
    <undo index="6" exp="area" ref3D="1" dr="$A$605:$XFD$605" dn="Z_10610988_B7D0_46D7_B8FD_DA5F72A4893C_.wvu.Rows" sId="1"/>
    <undo index="8" exp="area" ref3D="1" dr="$A$827:$XFD$827" dn="Z_161695C3_1CE5_4E5C_AD86_E27CE310F608_.wvu.Rows" sId="1"/>
    <undo index="2" exp="area" ref3D="1" dr="$A$609:$XFD$609" dn="Z_161695C3_1CE5_4E5C_AD86_E27CE310F608_.wvu.Rows" sId="1"/>
    <undo index="1" exp="area" ref3D="1" dr="$A$605:$XFD$60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4" sId="1" ref="A265:XFD265" action="deleteRow">
    <undo index="0" exp="area" ref3D="1" dr="$A$438:$XFD$443" dn="Z_E804F883_CA9D_4450_B2B1_A56C9C315ECD_.wvu.Rows" sId="1"/>
    <undo index="14" exp="area" ref3D="1" dr="$A$826:$XFD$826" dn="Z_10610988_B7D0_46D7_B8FD_DA5F72A4893C_.wvu.Rows" sId="1"/>
    <undo index="8" exp="area" ref3D="1" dr="$A$608:$XFD$608" dn="Z_10610988_B7D0_46D7_B8FD_DA5F72A4893C_.wvu.Rows" sId="1"/>
    <undo index="6" exp="area" ref3D="1" dr="$A$604:$XFD$604" dn="Z_10610988_B7D0_46D7_B8FD_DA5F72A4893C_.wvu.Rows" sId="1"/>
    <undo index="8" exp="area" ref3D="1" dr="$A$826:$XFD$826" dn="Z_161695C3_1CE5_4E5C_AD86_E27CE310F608_.wvu.Rows" sId="1"/>
    <undo index="2" exp="area" ref3D="1" dr="$A$608:$XFD$608" dn="Z_161695C3_1CE5_4E5C_AD86_E27CE310F608_.wvu.Rows" sId="1"/>
    <undo index="1" exp="area" ref3D="1" dr="$A$604:$XFD$60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5" sId="1" ref="A265:XFD265" action="deleteRow">
    <undo index="0" exp="area" ref3D="1" dr="$A$437:$XFD$442" dn="Z_E804F883_CA9D_4450_B2B1_A56C9C315ECD_.wvu.Rows" sId="1"/>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6" sId="1" ref="A265:XFD265" action="deleteRow">
    <undo index="0" exp="area" ref3D="1" dr="$A$436:$XFD$441" dn="Z_E804F883_CA9D_4450_B2B1_A56C9C315ECD_.wvu.Rows" sId="1"/>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7" sId="1" ref="A265:XFD265" action="deleteRow">
    <undo index="0" exp="area" ref3D="1" dr="$A$435:$XFD$440" dn="Z_E804F883_CA9D_4450_B2B1_A56C9C315ECD_.wvu.Rows" sId="1"/>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8" sId="1" ref="A265:XFD265" action="deleteRow">
    <undo index="0" exp="area" ref3D="1" dr="$A$434:$XFD$439" dn="Z_E804F883_CA9D_4450_B2B1_A56C9C315ECD_.wvu.Rows" sId="1"/>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39" sId="1" ref="A265:XFD265" action="deleteRow">
    <undo index="0" exp="area" ref3D="1" dr="$A$433:$XFD$438" dn="Z_E804F883_CA9D_4450_B2B1_A56C9C315ECD_.wvu.Rows" sId="1"/>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0" sId="1" ref="A265:XFD265" action="deleteRow">
    <undo index="0" exp="area" ref3D="1" dr="$A$432:$XFD$437" dn="Z_E804F883_CA9D_4450_B2B1_A56C9C315ECD_.wvu.Rows" sId="1"/>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1" sId="1" ref="A265:XFD265" action="deleteRow">
    <undo index="0" exp="area" ref3D="1" dr="$A$431:$XFD$436" dn="Z_E804F883_CA9D_4450_B2B1_A56C9C315ECD_.wvu.Rows" sId="1"/>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2" sId="1" ref="A265:XFD265" action="deleteRow">
    <undo index="0" exp="area" ref3D="1" dr="$A$430:$XFD$435" dn="Z_E804F883_CA9D_4450_B2B1_A56C9C315ECD_.wvu.Rows" sId="1"/>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3" sId="1" ref="A265:XFD265" action="deleteRow">
    <undo index="0" exp="area" ref3D="1" dr="$A$429:$XFD$434" dn="Z_E804F883_CA9D_4450_B2B1_A56C9C315ECD_.wvu.Rows" sId="1"/>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4" sId="1" ref="A265:XFD265" action="deleteRow">
    <undo index="0" exp="area" ref3D="1" dr="$A$428:$XFD$433" dn="Z_E804F883_CA9D_4450_B2B1_A56C9C315ECD_.wvu.Rows" sId="1"/>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5" sId="1" ref="A265:XFD265" action="deleteRow">
    <undo index="0" exp="area" ref3D="1" dr="$A$427:$XFD$432" dn="Z_E804F883_CA9D_4450_B2B1_A56C9C315ECD_.wvu.Rows" sId="1"/>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6" sId="1" ref="A265:XFD265" action="deleteRow">
    <undo index="0" exp="area" ref3D="1" dr="$A$426:$XFD$431" dn="Z_E804F883_CA9D_4450_B2B1_A56C9C315ECD_.wvu.Rows" sId="1"/>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7" sId="1" ref="A265:XFD265" action="deleteRow">
    <undo index="0" exp="area" ref3D="1" dr="$A$425:$XFD$430" dn="Z_E804F883_CA9D_4450_B2B1_A56C9C315ECD_.wvu.Rows" sId="1"/>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8" sId="1" ref="A265:XFD265" action="deleteRow">
    <undo index="0" exp="area" ref3D="1" dr="$A$424:$XFD$429" dn="Z_E804F883_CA9D_4450_B2B1_A56C9C315ECD_.wvu.Rows" sId="1"/>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49" sId="1" ref="A265:XFD265" action="deleteRow">
    <undo index="0" exp="area" ref3D="1" dr="$A$423:$XFD$428" dn="Z_E804F883_CA9D_4450_B2B1_A56C9C315ECD_.wvu.Rows" sId="1"/>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0" sId="1" ref="A265:XFD265" action="deleteRow">
    <undo index="0" exp="area" ref3D="1" dr="$A$422:$XFD$427" dn="Z_E804F883_CA9D_4450_B2B1_A56C9C315ECD_.wvu.Rows" sId="1"/>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1" sId="1" ref="A265:XFD265" action="deleteRow">
    <undo index="0" exp="area" ref3D="1" dr="$A$421:$XFD$426" dn="Z_E804F883_CA9D_4450_B2B1_A56C9C315ECD_.wvu.Rows" sId="1"/>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2" sId="1" ref="A265:XFD265" action="deleteRow">
    <undo index="0" exp="area" ref3D="1" dr="$A$420:$XFD$425" dn="Z_E804F883_CA9D_4450_B2B1_A56C9C315ECD_.wvu.Rows" sId="1"/>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3" sId="1" ref="A265:XFD265" action="deleteRow">
    <undo index="0" exp="area" ref3D="1" dr="$A$419:$XFD$424" dn="Z_E804F883_CA9D_4450_B2B1_A56C9C315ECD_.wvu.Rows" sId="1"/>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4" sId="1" ref="A265:XFD265" action="deleteRow">
    <undo index="0" exp="area" ref3D="1" dr="$A$418:$XFD$423" dn="Z_E804F883_CA9D_4450_B2B1_A56C9C315ECD_.wvu.Rows" sId="1"/>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5" sId="1" ref="A265:XFD265" action="deleteRow">
    <undo index="0" exp="area" ref3D="1" dr="$A$417:$XFD$422" dn="Z_E804F883_CA9D_4450_B2B1_A56C9C315ECD_.wvu.Rows" sId="1"/>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6" sId="1" ref="A265:XFD265" action="deleteRow">
    <undo index="0" exp="area" ref3D="1" dr="$A$416:$XFD$421" dn="Z_E804F883_CA9D_4450_B2B1_A56C9C315ECD_.wvu.Rows" sId="1"/>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7" sId="1" ref="A265:XFD265" action="deleteRow">
    <undo index="0" exp="area" ref3D="1" dr="$A$415:$XFD$420" dn="Z_E804F883_CA9D_4450_B2B1_A56C9C315ECD_.wvu.Rows" sId="1"/>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8" sId="1" ref="A265:XFD265" action="deleteRow">
    <undo index="0" exp="area" ref3D="1" dr="$A$414:$XFD$419" dn="Z_E804F883_CA9D_4450_B2B1_A56C9C315ECD_.wvu.Rows" sId="1"/>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59" sId="1" ref="A265:XFD265" action="deleteRow">
    <undo index="0" exp="area" ref3D="1" dr="$A$413:$XFD$418" dn="Z_E804F883_CA9D_4450_B2B1_A56C9C315ECD_.wvu.Rows" sId="1"/>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0" sId="1" ref="A265:XFD265" action="deleteRow">
    <undo index="0" exp="area" ref3D="1" dr="$A$412:$XFD$417" dn="Z_E804F883_CA9D_4450_B2B1_A56C9C315ECD_.wvu.Rows" sId="1"/>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1" sId="1" ref="A265:XFD265" action="deleteRow">
    <undo index="0" exp="area" ref3D="1" dr="$A$411:$XFD$416" dn="Z_E804F883_CA9D_4450_B2B1_A56C9C315ECD_.wvu.Rows" sId="1"/>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2" sId="1" ref="A265:XFD265" action="deleteRow">
    <undo index="0" exp="area" ref3D="1" dr="$A$410:$XFD$415" dn="Z_E804F883_CA9D_4450_B2B1_A56C9C315ECD_.wvu.Rows" sId="1"/>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3" sId="1" ref="A265:XFD265" action="deleteRow">
    <undo index="0" exp="area" ref3D="1" dr="$A$409:$XFD$414" dn="Z_E804F883_CA9D_4450_B2B1_A56C9C315ECD_.wvu.Rows" sId="1"/>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4" sId="1" ref="A265:XFD265" action="deleteRow">
    <undo index="0" exp="area" ref3D="1" dr="$A$408:$XFD$413" dn="Z_E804F883_CA9D_4450_B2B1_A56C9C315ECD_.wvu.Rows" sId="1"/>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5" sId="1" ref="A265:XFD265" action="deleteRow">
    <undo index="0" exp="area" ref3D="1" dr="$A$407:$XFD$412" dn="Z_E804F883_CA9D_4450_B2B1_A56C9C315ECD_.wvu.Rows" sId="1"/>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265:XFD265" start="0" length="0">
      <dxf>
        <font>
          <color rgb="FFFF0000"/>
        </font>
      </dxf>
    </rfmt>
    <rfmt sheetId="1" sqref="A265" start="0" length="0">
      <dxf>
        <font>
          <b/>
          <sz val="16"/>
          <color rgb="FFFF0000"/>
        </font>
        <alignment vertical="center" readingOrder="0"/>
      </dxf>
    </rfmt>
    <rfmt sheetId="1" sqref="B265" start="0" length="0">
      <dxf>
        <alignment vertical="top" readingOrder="0"/>
      </dxf>
    </rfmt>
    <rfmt sheetId="1" sqref="C265" start="0" length="0">
      <dxf>
        <alignment horizontal="right" vertical="center" readingOrder="0"/>
      </dxf>
    </rfmt>
    <rfmt sheetId="1" sqref="D265" start="0" length="0">
      <dxf>
        <alignment horizontal="right" vertical="center" readingOrder="0"/>
      </dxf>
    </rfmt>
    <rfmt sheetId="1" sqref="E265" start="0" length="0">
      <dxf>
        <alignment horizontal="right" vertical="center" readingOrder="0"/>
      </dxf>
    </rfmt>
    <rfmt sheetId="1" sqref="F265" start="0" length="0">
      <dxf>
        <alignment horizontal="justify" vertical="top" readingOrder="0"/>
      </dxf>
    </rfmt>
    <rfmt sheetId="1" sqref="G265" start="0" length="0">
      <dxf>
        <font>
          <sz val="14"/>
          <color rgb="FFFF0000"/>
        </font>
      </dxf>
    </rfmt>
  </rrc>
  <rrc rId="4066" sId="1" ref="A265:XFD352" action="insertRow">
    <undo index="0" exp="area" ref3D="1" dr="$A$406:$XFD$411"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4067" sheetId="1" source="A516:XFD603" destination="A265:XFD352" sourceSheetId="1">
    <rfmt sheetId="1" xfDxf="1" sqref="A265:XFD265" start="0" length="0">
      <dxf>
        <font>
          <color rgb="FFFF0000"/>
        </font>
      </dxf>
    </rfmt>
    <rfmt sheetId="1" xfDxf="1" sqref="A266:XFD266" start="0" length="0">
      <dxf>
        <font>
          <color rgb="FFFF0000"/>
        </font>
      </dxf>
    </rfmt>
    <rfmt sheetId="1" xfDxf="1" sqref="A267:XFD267" start="0" length="0">
      <dxf>
        <font>
          <color rgb="FFFF0000"/>
        </font>
      </dxf>
    </rfmt>
    <rfmt sheetId="1" xfDxf="1" sqref="A268:XFD268" start="0" length="0">
      <dxf>
        <font>
          <color rgb="FFFF0000"/>
        </font>
      </dxf>
    </rfmt>
    <rfmt sheetId="1" xfDxf="1" sqref="A269:XFD269" start="0" length="0">
      <dxf>
        <font>
          <color rgb="FFFF0000"/>
        </font>
      </dxf>
    </rfmt>
    <rfmt sheetId="1" xfDxf="1" sqref="A270:XFD270" start="0" length="0">
      <dxf>
        <font>
          <color rgb="FFFF0000"/>
        </font>
      </dxf>
    </rfmt>
    <rfmt sheetId="1" xfDxf="1" sqref="A271:XFD271" start="0" length="0">
      <dxf>
        <font>
          <color rgb="FFFF0000"/>
        </font>
      </dxf>
    </rfmt>
    <rfmt sheetId="1" xfDxf="1" sqref="A272:XFD272" start="0" length="0">
      <dxf>
        <font>
          <color rgb="FFFF0000"/>
        </font>
      </dxf>
    </rfmt>
    <rfmt sheetId="1" xfDxf="1" sqref="A273:XFD273" start="0" length="0">
      <dxf>
        <font>
          <color rgb="FFFF0000"/>
        </font>
      </dxf>
    </rfmt>
    <rfmt sheetId="1" xfDxf="1" sqref="A274:XFD274" start="0" length="0">
      <dxf>
        <font>
          <color rgb="FFFF0000"/>
        </font>
      </dxf>
    </rfmt>
    <rfmt sheetId="1" xfDxf="1" sqref="A275:XFD275" start="0" length="0">
      <dxf>
        <font>
          <color rgb="FFFF0000"/>
        </font>
      </dxf>
    </rfmt>
    <rfmt sheetId="1" xfDxf="1" sqref="A276:XFD276" start="0" length="0">
      <dxf>
        <font>
          <color rgb="FFFF0000"/>
        </font>
      </dxf>
    </rfmt>
    <rfmt sheetId="1" xfDxf="1" sqref="A277:XFD277" start="0" length="0">
      <dxf>
        <font>
          <color rgb="FFFF0000"/>
        </font>
      </dxf>
    </rfmt>
    <rfmt sheetId="1" xfDxf="1" sqref="A278:XFD278" start="0" length="0">
      <dxf>
        <font>
          <color rgb="FFFF0000"/>
        </font>
      </dxf>
    </rfmt>
    <rfmt sheetId="1" xfDxf="1" sqref="A279:XFD279" start="0" length="0">
      <dxf>
        <font>
          <color rgb="FFFF0000"/>
        </font>
      </dxf>
    </rfmt>
    <rfmt sheetId="1" xfDxf="1" sqref="A280:XFD280" start="0" length="0">
      <dxf>
        <font>
          <color rgb="FFFF0000"/>
        </font>
      </dxf>
    </rfmt>
    <rfmt sheetId="1" xfDxf="1" sqref="A281:XFD281" start="0" length="0">
      <dxf>
        <font>
          <color rgb="FFFF0000"/>
        </font>
      </dxf>
    </rfmt>
    <rfmt sheetId="1" xfDxf="1" sqref="A282:XFD282" start="0" length="0">
      <dxf>
        <font>
          <color rgb="FFFF0000"/>
        </font>
      </dxf>
    </rfmt>
    <rfmt sheetId="1" xfDxf="1" sqref="A283:XFD283" start="0" length="0">
      <dxf>
        <font>
          <color rgb="FFFF0000"/>
        </font>
      </dxf>
    </rfmt>
    <rfmt sheetId="1" xfDxf="1" sqref="A284:XFD284" start="0" length="0">
      <dxf>
        <font>
          <color rgb="FFFF0000"/>
        </font>
      </dxf>
    </rfmt>
    <rfmt sheetId="1" xfDxf="1" sqref="A285:XFD285" start="0" length="0">
      <dxf>
        <font>
          <color rgb="FFFF0000"/>
        </font>
      </dxf>
    </rfmt>
    <rfmt sheetId="1" xfDxf="1" sqref="A286:XFD286" start="0" length="0">
      <dxf>
        <font>
          <color rgb="FFFF0000"/>
        </font>
      </dxf>
    </rfmt>
    <rfmt sheetId="1" xfDxf="1" sqref="A287:XFD287" start="0" length="0">
      <dxf>
        <font>
          <color rgb="FFFF0000"/>
        </font>
      </dxf>
    </rfmt>
    <rfmt sheetId="1" xfDxf="1" sqref="A288:XFD288" start="0" length="0">
      <dxf>
        <font>
          <color rgb="FFFF0000"/>
        </font>
      </dxf>
    </rfmt>
    <rfmt sheetId="1" xfDxf="1" sqref="A289:XFD289" start="0" length="0">
      <dxf>
        <font>
          <color rgb="FFFF0000"/>
        </font>
      </dxf>
    </rfmt>
    <rfmt sheetId="1" xfDxf="1" sqref="A290:XFD290" start="0" length="0">
      <dxf>
        <font>
          <color rgb="FFFF0000"/>
        </font>
      </dxf>
    </rfmt>
    <rfmt sheetId="1" xfDxf="1" sqref="A291:XFD291" start="0" length="0">
      <dxf>
        <font>
          <color rgb="FFFF0000"/>
        </font>
      </dxf>
    </rfmt>
    <rfmt sheetId="1" xfDxf="1" sqref="A292:XFD292" start="0" length="0">
      <dxf>
        <font>
          <color rgb="FFFF0000"/>
        </font>
      </dxf>
    </rfmt>
    <rfmt sheetId="1" xfDxf="1" sqref="A293:XFD293" start="0" length="0">
      <dxf>
        <font>
          <color rgb="FFFF0000"/>
        </font>
      </dxf>
    </rfmt>
    <rfmt sheetId="1" xfDxf="1" sqref="A294:XFD294" start="0" length="0">
      <dxf>
        <font>
          <color rgb="FFFF0000"/>
        </font>
      </dxf>
    </rfmt>
    <rfmt sheetId="1" xfDxf="1" sqref="A295:XFD295" start="0" length="0">
      <dxf>
        <font>
          <color rgb="FFFF0000"/>
        </font>
      </dxf>
    </rfmt>
    <rfmt sheetId="1" xfDxf="1" sqref="A296:XFD296" start="0" length="0">
      <dxf>
        <font>
          <color rgb="FFFF0000"/>
        </font>
      </dxf>
    </rfmt>
    <rfmt sheetId="1" xfDxf="1" sqref="A297:XFD297" start="0" length="0">
      <dxf>
        <font>
          <color rgb="FFFF0000"/>
        </font>
      </dxf>
    </rfmt>
    <rfmt sheetId="1" xfDxf="1" sqref="A298:XFD298" start="0" length="0">
      <dxf>
        <font>
          <color rgb="FFFF0000"/>
        </font>
      </dxf>
    </rfmt>
    <rfmt sheetId="1" xfDxf="1" sqref="A299:XFD299" start="0" length="0">
      <dxf>
        <font>
          <color rgb="FFFF0000"/>
        </font>
      </dxf>
    </rfmt>
    <rfmt sheetId="1" xfDxf="1" sqref="A300:XFD300" start="0" length="0">
      <dxf>
        <font>
          <color rgb="FFFF0000"/>
        </font>
      </dxf>
    </rfmt>
    <rfmt sheetId="1" xfDxf="1" sqref="A301:XFD301" start="0" length="0">
      <dxf>
        <font>
          <color rgb="FFFF0000"/>
        </font>
      </dxf>
    </rfmt>
    <rfmt sheetId="1" xfDxf="1" sqref="A302:XFD302" start="0" length="0">
      <dxf>
        <font>
          <color rgb="FFFF0000"/>
        </font>
      </dxf>
    </rfmt>
    <rfmt sheetId="1" xfDxf="1" sqref="A303:XFD303" start="0" length="0">
      <dxf>
        <font>
          <color rgb="FFFF0000"/>
        </font>
      </dxf>
    </rfmt>
    <rfmt sheetId="1" xfDxf="1" sqref="A304:XFD304" start="0" length="0">
      <dxf>
        <font>
          <color rgb="FFFF0000"/>
        </font>
      </dxf>
    </rfmt>
    <rfmt sheetId="1" xfDxf="1" sqref="A305:XFD305" start="0" length="0">
      <dxf>
        <font>
          <color rgb="FFFF0000"/>
        </font>
      </dxf>
    </rfmt>
    <rfmt sheetId="1" xfDxf="1" sqref="A306:XFD306" start="0" length="0">
      <dxf>
        <font>
          <color rgb="FFFF0000"/>
        </font>
      </dxf>
    </rfmt>
    <rfmt sheetId="1" xfDxf="1" sqref="A307:XFD307" start="0" length="0">
      <dxf>
        <font>
          <color rgb="FFFF0000"/>
        </font>
      </dxf>
    </rfmt>
    <rfmt sheetId="1" xfDxf="1" sqref="A308:XFD308" start="0" length="0">
      <dxf>
        <font>
          <color rgb="FFFF0000"/>
        </font>
      </dxf>
    </rfmt>
    <rfmt sheetId="1" xfDxf="1" sqref="A309:XFD309" start="0" length="0">
      <dxf>
        <font>
          <color rgb="FFFF0000"/>
        </font>
      </dxf>
    </rfmt>
    <rfmt sheetId="1" xfDxf="1" sqref="A310:XFD310" start="0" length="0">
      <dxf>
        <font>
          <color rgb="FFFF0000"/>
        </font>
      </dxf>
    </rfmt>
    <rfmt sheetId="1" xfDxf="1" sqref="A311:XFD311" start="0" length="0">
      <dxf>
        <font>
          <color rgb="FFFF0000"/>
        </font>
      </dxf>
    </rfmt>
    <rfmt sheetId="1" xfDxf="1" sqref="A312:XFD312" start="0" length="0">
      <dxf>
        <font>
          <color rgb="FFFF0000"/>
        </font>
      </dxf>
    </rfmt>
    <rfmt sheetId="1" xfDxf="1" sqref="A313:XFD313" start="0" length="0">
      <dxf>
        <font>
          <color rgb="FFFF0000"/>
        </font>
      </dxf>
    </rfmt>
    <rfmt sheetId="1" xfDxf="1" sqref="A314:XFD314" start="0" length="0">
      <dxf>
        <font>
          <color rgb="FFFF0000"/>
        </font>
      </dxf>
    </rfmt>
    <rfmt sheetId="1" xfDxf="1" sqref="A315:XFD315" start="0" length="0">
      <dxf>
        <font>
          <color rgb="FFFF0000"/>
        </font>
      </dxf>
    </rfmt>
    <rfmt sheetId="1" xfDxf="1" sqref="A316:XFD316" start="0" length="0">
      <dxf>
        <font>
          <color rgb="FFFF0000"/>
        </font>
      </dxf>
    </rfmt>
    <rfmt sheetId="1" xfDxf="1" sqref="A317:XFD317" start="0" length="0">
      <dxf>
        <font>
          <color rgb="FFFF0000"/>
        </font>
      </dxf>
    </rfmt>
    <rfmt sheetId="1" xfDxf="1" sqref="A318:XFD318" start="0" length="0">
      <dxf>
        <font>
          <color rgb="FFFF0000"/>
        </font>
      </dxf>
    </rfmt>
    <rfmt sheetId="1" xfDxf="1" sqref="A319:XFD319" start="0" length="0">
      <dxf>
        <font>
          <color rgb="FFFF0000"/>
        </font>
      </dxf>
    </rfmt>
    <rfmt sheetId="1" xfDxf="1" sqref="A320:XFD320" start="0" length="0">
      <dxf>
        <font>
          <color rgb="FFFF0000"/>
        </font>
      </dxf>
    </rfmt>
    <rfmt sheetId="1" xfDxf="1" sqref="A321:XFD321" start="0" length="0">
      <dxf>
        <font>
          <color rgb="FFFF0000"/>
        </font>
      </dxf>
    </rfmt>
    <rfmt sheetId="1" xfDxf="1" sqref="A322:XFD322" start="0" length="0">
      <dxf>
        <font>
          <color rgb="FFFF0000"/>
        </font>
      </dxf>
    </rfmt>
    <rfmt sheetId="1" xfDxf="1" sqref="A323:XFD323" start="0" length="0">
      <dxf>
        <font>
          <color rgb="FFFF0000"/>
        </font>
      </dxf>
    </rfmt>
    <rfmt sheetId="1" xfDxf="1" sqref="A324:XFD324" start="0" length="0">
      <dxf>
        <font>
          <color rgb="FFFF0000"/>
        </font>
      </dxf>
    </rfmt>
    <rfmt sheetId="1" xfDxf="1" sqref="A325:XFD325" start="0" length="0">
      <dxf>
        <font>
          <color rgb="FFFF0000"/>
        </font>
      </dxf>
    </rfmt>
    <rfmt sheetId="1" xfDxf="1" sqref="A326:XFD326" start="0" length="0">
      <dxf>
        <font>
          <color rgb="FFFF0000"/>
        </font>
      </dxf>
    </rfmt>
    <rfmt sheetId="1" xfDxf="1" sqref="A327:XFD327" start="0" length="0">
      <dxf>
        <font>
          <color rgb="FFFF0000"/>
        </font>
      </dxf>
    </rfmt>
    <rfmt sheetId="1" xfDxf="1" sqref="A328:XFD328" start="0" length="0">
      <dxf>
        <font>
          <color rgb="FFFF0000"/>
        </font>
      </dxf>
    </rfmt>
    <rfmt sheetId="1" xfDxf="1" sqref="A329:XFD329" start="0" length="0">
      <dxf>
        <font>
          <color rgb="FFFF0000"/>
        </font>
      </dxf>
    </rfmt>
    <rfmt sheetId="1" xfDxf="1" sqref="A330:XFD330" start="0" length="0">
      <dxf>
        <font>
          <color rgb="FFFF0000"/>
        </font>
      </dxf>
    </rfmt>
    <rfmt sheetId="1" xfDxf="1" sqref="A331:XFD331" start="0" length="0">
      <dxf>
        <font>
          <color rgb="FFFF0000"/>
        </font>
      </dxf>
    </rfmt>
    <rfmt sheetId="1" xfDxf="1" sqref="A332:XFD332" start="0" length="0">
      <dxf>
        <font>
          <color rgb="FFFF0000"/>
        </font>
      </dxf>
    </rfmt>
    <rfmt sheetId="1" xfDxf="1" sqref="A333:XFD333" start="0" length="0">
      <dxf>
        <font>
          <color rgb="FFFF0000"/>
        </font>
      </dxf>
    </rfmt>
    <rfmt sheetId="1" xfDxf="1" sqref="A334:XFD334" start="0" length="0">
      <dxf>
        <font>
          <color rgb="FFFF0000"/>
        </font>
      </dxf>
    </rfmt>
    <rfmt sheetId="1" xfDxf="1" sqref="A335:XFD335" start="0" length="0">
      <dxf>
        <font>
          <color rgb="FFFF0000"/>
        </font>
      </dxf>
    </rfmt>
    <rfmt sheetId="1" xfDxf="1" sqref="A336:XFD336" start="0" length="0">
      <dxf>
        <font>
          <color rgb="FFFF0000"/>
        </font>
      </dxf>
    </rfmt>
    <rfmt sheetId="1" xfDxf="1" sqref="A337:XFD337" start="0" length="0">
      <dxf>
        <font>
          <color rgb="FFFF0000"/>
        </font>
      </dxf>
    </rfmt>
    <rfmt sheetId="1" xfDxf="1" sqref="A338:XFD338" start="0" length="0">
      <dxf>
        <font>
          <color rgb="FFFF0000"/>
        </font>
      </dxf>
    </rfmt>
    <rfmt sheetId="1" xfDxf="1" sqref="A339:XFD339" start="0" length="0">
      <dxf>
        <font>
          <color rgb="FFFF0000"/>
        </font>
      </dxf>
    </rfmt>
    <rfmt sheetId="1" xfDxf="1" sqref="A340:XFD340" start="0" length="0">
      <dxf>
        <font>
          <color rgb="FFFF0000"/>
        </font>
      </dxf>
    </rfmt>
    <rfmt sheetId="1" xfDxf="1" sqref="A341:XFD341" start="0" length="0">
      <dxf>
        <font>
          <color rgb="FFFF0000"/>
        </font>
      </dxf>
    </rfmt>
    <rfmt sheetId="1" xfDxf="1" sqref="A342:XFD342" start="0" length="0">
      <dxf>
        <font>
          <color rgb="FFFF0000"/>
        </font>
      </dxf>
    </rfmt>
    <rfmt sheetId="1" xfDxf="1" sqref="A343:XFD343" start="0" length="0">
      <dxf>
        <font>
          <color rgb="FFFF0000"/>
        </font>
      </dxf>
    </rfmt>
    <rfmt sheetId="1" xfDxf="1" sqref="A344:XFD344" start="0" length="0">
      <dxf>
        <font>
          <color rgb="FFFF0000"/>
        </font>
      </dxf>
    </rfmt>
    <rfmt sheetId="1" xfDxf="1" sqref="A345:XFD345" start="0" length="0">
      <dxf>
        <font>
          <color rgb="FFFF0000"/>
        </font>
      </dxf>
    </rfmt>
    <rfmt sheetId="1" xfDxf="1" sqref="A346:XFD346" start="0" length="0">
      <dxf>
        <font>
          <color rgb="FFFF0000"/>
        </font>
      </dxf>
    </rfmt>
    <rfmt sheetId="1" xfDxf="1" sqref="A347:XFD347" start="0" length="0">
      <dxf>
        <font>
          <color rgb="FFFF0000"/>
        </font>
      </dxf>
    </rfmt>
    <rfmt sheetId="1" xfDxf="1" sqref="A348:XFD348" start="0" length="0">
      <dxf>
        <font>
          <color rgb="FFFF0000"/>
        </font>
      </dxf>
    </rfmt>
    <rfmt sheetId="1" xfDxf="1" sqref="A349:XFD349" start="0" length="0">
      <dxf>
        <font>
          <color rgb="FFFF0000"/>
        </font>
      </dxf>
    </rfmt>
    <rfmt sheetId="1" xfDxf="1" sqref="A350:XFD350" start="0" length="0">
      <dxf>
        <font>
          <color rgb="FFFF0000"/>
        </font>
      </dxf>
    </rfmt>
    <rfmt sheetId="1" xfDxf="1" sqref="A351:XFD351" start="0" length="0">
      <dxf>
        <font>
          <color rgb="FFFF0000"/>
        </font>
      </dxf>
    </rfmt>
    <rfmt sheetId="1" xfDxf="1" sqref="A352:XFD352" start="0" length="0">
      <dxf>
        <font>
          <color rgb="FFFF0000"/>
        </font>
      </dxf>
    </rfmt>
    <rfmt sheetId="1" sqref="A265" start="0" length="0">
      <dxf>
        <font>
          <b/>
          <sz val="16"/>
          <color rgb="FFFF0000"/>
        </font>
        <alignment vertical="center" readingOrder="0"/>
      </dxf>
    </rfmt>
    <rfmt sheetId="1" sqref="B26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6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6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6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6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65" start="0" length="0">
      <dxf>
        <font>
          <b/>
          <sz val="13"/>
          <color rgb="FFFF0000"/>
          <name val="Times New Roman"/>
          <scheme val="none"/>
        </font>
        <numFmt numFmtId="165" formatCode="#,##0.0"/>
        <alignment horizontal="right" vertical="center" wrapText="1" readingOrder="0"/>
      </dxf>
    </rfmt>
    <rfmt sheetId="1" sqref="I265" start="0" length="0">
      <dxf>
        <font>
          <b/>
          <sz val="13"/>
          <color rgb="FFFF0000"/>
        </font>
        <numFmt numFmtId="165" formatCode="#,##0.0"/>
        <alignment vertical="center" readingOrder="0"/>
      </dxf>
    </rfmt>
    <rfmt sheetId="1" sqref="J265" start="0" length="0">
      <dxf>
        <font>
          <b/>
          <sz val="13"/>
          <color rgb="FFFF0000"/>
        </font>
        <numFmt numFmtId="165" formatCode="#,##0.0"/>
        <alignment vertical="center" readingOrder="0"/>
      </dxf>
    </rfmt>
    <rfmt sheetId="1" sqref="K265" start="0" length="0">
      <dxf>
        <font>
          <b/>
          <color rgb="FFFF0000"/>
        </font>
        <alignment vertical="center" readingOrder="0"/>
      </dxf>
    </rfmt>
    <rfmt sheetId="1" sqref="A266" start="0" length="0">
      <dxf>
        <font>
          <b/>
          <sz val="16"/>
          <color rgb="FFFF0000"/>
        </font>
        <alignment vertical="center" readingOrder="0"/>
      </dxf>
    </rfmt>
    <rfmt sheetId="1" sqref="B26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6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6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6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6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66" start="0" length="0">
      <dxf>
        <font>
          <b/>
          <sz val="13"/>
          <color rgb="FFFF0000"/>
          <name val="Times New Roman"/>
          <scheme val="none"/>
        </font>
        <numFmt numFmtId="165" formatCode="#,##0.0"/>
        <alignment horizontal="right" vertical="center" wrapText="1" readingOrder="0"/>
      </dxf>
    </rfmt>
    <rfmt sheetId="1" sqref="I266" start="0" length="0">
      <dxf>
        <font>
          <b/>
          <sz val="13"/>
          <color rgb="FFFF0000"/>
        </font>
        <numFmt numFmtId="165" formatCode="#,##0.0"/>
        <alignment vertical="center" readingOrder="0"/>
      </dxf>
    </rfmt>
    <rfmt sheetId="1" sqref="J266" start="0" length="0">
      <dxf>
        <font>
          <b/>
          <sz val="13"/>
          <color rgb="FFFF0000"/>
        </font>
        <numFmt numFmtId="165" formatCode="#,##0.0"/>
        <alignment vertical="center" readingOrder="0"/>
      </dxf>
    </rfmt>
    <rfmt sheetId="1" sqref="K266" start="0" length="0">
      <dxf>
        <font>
          <b/>
          <color rgb="FFFF0000"/>
        </font>
        <alignment vertical="center" readingOrder="0"/>
      </dxf>
    </rfmt>
    <rfmt sheetId="1" sqref="A267" start="0" length="0">
      <dxf>
        <font>
          <b/>
          <sz val="16"/>
          <color rgb="FFFF0000"/>
        </font>
        <alignment vertical="center" readingOrder="0"/>
      </dxf>
    </rfmt>
    <rfmt sheetId="1" sqref="B26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6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6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6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6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67" start="0" length="0">
      <dxf>
        <font>
          <b/>
          <sz val="13"/>
          <color rgb="FFFF0000"/>
          <name val="Times New Roman"/>
          <scheme val="none"/>
        </font>
        <numFmt numFmtId="165" formatCode="#,##0.0"/>
        <alignment horizontal="right" vertical="center" wrapText="1" readingOrder="0"/>
      </dxf>
    </rfmt>
    <rfmt sheetId="1" sqref="I267" start="0" length="0">
      <dxf>
        <font>
          <b/>
          <sz val="13"/>
          <color rgb="FFFF0000"/>
        </font>
        <numFmt numFmtId="165" formatCode="#,##0.0"/>
        <alignment vertical="center" readingOrder="0"/>
      </dxf>
    </rfmt>
    <rfmt sheetId="1" sqref="J267" start="0" length="0">
      <dxf>
        <font>
          <b/>
          <sz val="13"/>
          <color rgb="FFFF0000"/>
        </font>
        <numFmt numFmtId="165" formatCode="#,##0.0"/>
        <alignment vertical="center" readingOrder="0"/>
      </dxf>
    </rfmt>
    <rfmt sheetId="1" sqref="K267" start="0" length="0">
      <dxf>
        <font>
          <b/>
          <color rgb="FFFF0000"/>
        </font>
        <alignment vertical="center" readingOrder="0"/>
      </dxf>
    </rfmt>
    <rfmt sheetId="1" sqref="A268" start="0" length="0">
      <dxf>
        <font>
          <b/>
          <sz val="16"/>
          <color rgb="FFFF0000"/>
        </font>
        <alignment vertical="center" readingOrder="0"/>
      </dxf>
    </rfmt>
    <rfmt sheetId="1" sqref="B26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6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6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6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6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68" start="0" length="0">
      <dxf>
        <font>
          <b/>
          <sz val="13"/>
          <color rgb="FFFF0000"/>
          <name val="Times New Roman"/>
          <scheme val="none"/>
        </font>
        <numFmt numFmtId="165" formatCode="#,##0.0"/>
        <alignment horizontal="right" vertical="center" wrapText="1" readingOrder="0"/>
      </dxf>
    </rfmt>
    <rfmt sheetId="1" sqref="I268" start="0" length="0">
      <dxf>
        <font>
          <b/>
          <sz val="13"/>
          <color rgb="FFFF0000"/>
        </font>
        <numFmt numFmtId="165" formatCode="#,##0.0"/>
        <alignment vertical="center" readingOrder="0"/>
      </dxf>
    </rfmt>
    <rfmt sheetId="1" sqref="J268" start="0" length="0">
      <dxf>
        <font>
          <b/>
          <sz val="13"/>
          <color rgb="FFFF0000"/>
        </font>
        <numFmt numFmtId="165" formatCode="#,##0.0"/>
        <alignment vertical="center" readingOrder="0"/>
      </dxf>
    </rfmt>
    <rfmt sheetId="1" sqref="K268" start="0" length="0">
      <dxf>
        <font>
          <b/>
          <color rgb="FFFF0000"/>
        </font>
        <alignment vertical="center" readingOrder="0"/>
      </dxf>
    </rfmt>
    <rfmt sheetId="1" sqref="A269" start="0" length="0">
      <dxf>
        <font>
          <b/>
          <sz val="16"/>
          <color rgb="FFFF0000"/>
        </font>
        <alignment vertical="center" readingOrder="0"/>
      </dxf>
    </rfmt>
    <rfmt sheetId="1" sqref="B26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6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6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6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6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69" start="0" length="0">
      <dxf>
        <font>
          <b/>
          <sz val="13"/>
          <color rgb="FFFF0000"/>
          <name val="Times New Roman"/>
          <scheme val="none"/>
        </font>
        <numFmt numFmtId="165" formatCode="#,##0.0"/>
        <alignment horizontal="right" vertical="center" wrapText="1" readingOrder="0"/>
      </dxf>
    </rfmt>
    <rfmt sheetId="1" sqref="I269" start="0" length="0">
      <dxf>
        <font>
          <b/>
          <sz val="13"/>
          <color rgb="FFFF0000"/>
        </font>
        <numFmt numFmtId="165" formatCode="#,##0.0"/>
        <alignment vertical="center" readingOrder="0"/>
      </dxf>
    </rfmt>
    <rfmt sheetId="1" sqref="J269" start="0" length="0">
      <dxf>
        <font>
          <b/>
          <sz val="13"/>
          <color rgb="FFFF0000"/>
        </font>
        <numFmt numFmtId="165" formatCode="#,##0.0"/>
        <alignment vertical="center" readingOrder="0"/>
      </dxf>
    </rfmt>
    <rfmt sheetId="1" sqref="K269" start="0" length="0">
      <dxf>
        <font>
          <b/>
          <color rgb="FFFF0000"/>
        </font>
        <alignment vertical="center" readingOrder="0"/>
      </dxf>
    </rfmt>
    <rfmt sheetId="1" sqref="A270" start="0" length="0">
      <dxf>
        <font>
          <b/>
          <sz val="16"/>
          <color rgb="FFFF0000"/>
        </font>
        <alignment vertical="center" readingOrder="0"/>
      </dxf>
    </rfmt>
    <rfmt sheetId="1" sqref="B27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0" start="0" length="0">
      <dxf>
        <font>
          <b/>
          <sz val="13"/>
          <color rgb="FFFF0000"/>
          <name val="Times New Roman"/>
          <scheme val="none"/>
        </font>
        <numFmt numFmtId="165" formatCode="#,##0.0"/>
        <alignment horizontal="right" vertical="center" wrapText="1" readingOrder="0"/>
      </dxf>
    </rfmt>
    <rfmt sheetId="1" sqref="I270" start="0" length="0">
      <dxf>
        <font>
          <b/>
          <sz val="13"/>
          <color rgb="FFFF0000"/>
        </font>
        <numFmt numFmtId="165" formatCode="#,##0.0"/>
        <alignment vertical="center" readingOrder="0"/>
      </dxf>
    </rfmt>
    <rfmt sheetId="1" sqref="J270" start="0" length="0">
      <dxf>
        <font>
          <b/>
          <sz val="13"/>
          <color rgb="FFFF0000"/>
        </font>
        <numFmt numFmtId="165" formatCode="#,##0.0"/>
        <alignment vertical="center" readingOrder="0"/>
      </dxf>
    </rfmt>
    <rfmt sheetId="1" sqref="K270" start="0" length="0">
      <dxf>
        <font>
          <b/>
          <color rgb="FFFF0000"/>
        </font>
        <alignment vertical="center" readingOrder="0"/>
      </dxf>
    </rfmt>
    <rfmt sheetId="1" sqref="A271" start="0" length="0">
      <dxf>
        <font>
          <b/>
          <sz val="16"/>
          <color rgb="FFFF0000"/>
        </font>
        <alignment vertical="center" readingOrder="0"/>
      </dxf>
    </rfmt>
    <rfmt sheetId="1" sqref="B27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1" start="0" length="0">
      <dxf>
        <font>
          <b/>
          <sz val="13"/>
          <color rgb="FFFF0000"/>
          <name val="Times New Roman"/>
          <scheme val="none"/>
        </font>
        <numFmt numFmtId="165" formatCode="#,##0.0"/>
        <alignment horizontal="right" vertical="center" wrapText="1" readingOrder="0"/>
      </dxf>
    </rfmt>
    <rfmt sheetId="1" sqref="I271" start="0" length="0">
      <dxf>
        <font>
          <b/>
          <sz val="13"/>
          <color rgb="FFFF0000"/>
        </font>
        <numFmt numFmtId="165" formatCode="#,##0.0"/>
        <alignment vertical="center" readingOrder="0"/>
      </dxf>
    </rfmt>
    <rfmt sheetId="1" sqref="J271" start="0" length="0">
      <dxf>
        <font>
          <b/>
          <sz val="13"/>
          <color rgb="FFFF0000"/>
        </font>
        <numFmt numFmtId="165" formatCode="#,##0.0"/>
        <alignment vertical="center" readingOrder="0"/>
      </dxf>
    </rfmt>
    <rfmt sheetId="1" sqref="K271" start="0" length="0">
      <dxf>
        <font>
          <b/>
          <color rgb="FFFF0000"/>
        </font>
        <alignment vertical="center" readingOrder="0"/>
      </dxf>
    </rfmt>
    <rfmt sheetId="1" sqref="A272" start="0" length="0">
      <dxf>
        <font>
          <b/>
          <sz val="16"/>
          <color rgb="FFFF0000"/>
        </font>
        <alignment vertical="center" readingOrder="0"/>
      </dxf>
    </rfmt>
    <rfmt sheetId="1" sqref="B27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2" start="0" length="0">
      <dxf>
        <font>
          <b/>
          <sz val="13"/>
          <color rgb="FFFF0000"/>
          <name val="Times New Roman"/>
          <scheme val="none"/>
        </font>
        <numFmt numFmtId="165" formatCode="#,##0.0"/>
        <alignment horizontal="right" vertical="center" wrapText="1" readingOrder="0"/>
      </dxf>
    </rfmt>
    <rfmt sheetId="1" sqref="I272" start="0" length="0">
      <dxf>
        <font>
          <b/>
          <sz val="13"/>
          <color rgb="FFFF0000"/>
        </font>
        <numFmt numFmtId="165" formatCode="#,##0.0"/>
        <alignment vertical="center" readingOrder="0"/>
      </dxf>
    </rfmt>
    <rfmt sheetId="1" sqref="J272" start="0" length="0">
      <dxf>
        <font>
          <b/>
          <sz val="13"/>
          <color rgb="FFFF0000"/>
        </font>
        <numFmt numFmtId="165" formatCode="#,##0.0"/>
        <alignment vertical="center" readingOrder="0"/>
      </dxf>
    </rfmt>
    <rfmt sheetId="1" sqref="K272" start="0" length="0">
      <dxf>
        <font>
          <b/>
          <color rgb="FFFF0000"/>
        </font>
        <alignment vertical="center" readingOrder="0"/>
      </dxf>
    </rfmt>
    <rfmt sheetId="1" sqref="A273" start="0" length="0">
      <dxf>
        <font>
          <b/>
          <sz val="16"/>
          <color rgb="FFFF0000"/>
        </font>
        <alignment vertical="center" readingOrder="0"/>
      </dxf>
    </rfmt>
    <rfmt sheetId="1" sqref="B27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3" start="0" length="0">
      <dxf>
        <font>
          <b/>
          <sz val="13"/>
          <color rgb="FFFF0000"/>
          <name val="Times New Roman"/>
          <scheme val="none"/>
        </font>
        <numFmt numFmtId="165" formatCode="#,##0.0"/>
        <alignment horizontal="right" vertical="center" wrapText="1" readingOrder="0"/>
      </dxf>
    </rfmt>
    <rfmt sheetId="1" sqref="I273" start="0" length="0">
      <dxf>
        <font>
          <b/>
          <sz val="13"/>
          <color rgb="FFFF0000"/>
        </font>
        <numFmt numFmtId="165" formatCode="#,##0.0"/>
        <alignment vertical="center" readingOrder="0"/>
      </dxf>
    </rfmt>
    <rfmt sheetId="1" sqref="J273" start="0" length="0">
      <dxf>
        <font>
          <b/>
          <sz val="13"/>
          <color rgb="FFFF0000"/>
        </font>
        <numFmt numFmtId="165" formatCode="#,##0.0"/>
        <alignment vertical="center" readingOrder="0"/>
      </dxf>
    </rfmt>
    <rfmt sheetId="1" sqref="K273" start="0" length="0">
      <dxf>
        <font>
          <b/>
          <color rgb="FFFF0000"/>
        </font>
        <alignment vertical="center" readingOrder="0"/>
      </dxf>
    </rfmt>
    <rfmt sheetId="1" sqref="A274" start="0" length="0">
      <dxf>
        <font>
          <b/>
          <sz val="16"/>
          <color rgb="FFFF0000"/>
        </font>
        <alignment vertical="center" readingOrder="0"/>
      </dxf>
    </rfmt>
    <rfmt sheetId="1" sqref="B27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4" start="0" length="0">
      <dxf>
        <font>
          <b/>
          <sz val="13"/>
          <color rgb="FFFF0000"/>
          <name val="Times New Roman"/>
          <scheme val="none"/>
        </font>
        <numFmt numFmtId="165" formatCode="#,##0.0"/>
        <alignment horizontal="right" vertical="center" wrapText="1" readingOrder="0"/>
      </dxf>
    </rfmt>
    <rfmt sheetId="1" sqref="I274" start="0" length="0">
      <dxf>
        <font>
          <b/>
          <sz val="13"/>
          <color rgb="FFFF0000"/>
        </font>
        <numFmt numFmtId="165" formatCode="#,##0.0"/>
        <alignment vertical="center" readingOrder="0"/>
      </dxf>
    </rfmt>
    <rfmt sheetId="1" sqref="J274" start="0" length="0">
      <dxf>
        <font>
          <b/>
          <sz val="13"/>
          <color rgb="FFFF0000"/>
        </font>
        <numFmt numFmtId="165" formatCode="#,##0.0"/>
        <alignment vertical="center" readingOrder="0"/>
      </dxf>
    </rfmt>
    <rfmt sheetId="1" sqref="K274" start="0" length="0">
      <dxf>
        <font>
          <b/>
          <color rgb="FFFF0000"/>
        </font>
        <alignment vertical="center" readingOrder="0"/>
      </dxf>
    </rfmt>
    <rfmt sheetId="1" sqref="A275" start="0" length="0">
      <dxf>
        <font>
          <b/>
          <sz val="16"/>
          <color rgb="FFFF0000"/>
        </font>
        <alignment vertical="center" readingOrder="0"/>
      </dxf>
    </rfmt>
    <rfmt sheetId="1" sqref="B27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5" start="0" length="0">
      <dxf>
        <font>
          <b/>
          <sz val="13"/>
          <color rgb="FFFF0000"/>
          <name val="Times New Roman"/>
          <scheme val="none"/>
        </font>
        <numFmt numFmtId="165" formatCode="#,##0.0"/>
        <alignment horizontal="right" vertical="center" wrapText="1" readingOrder="0"/>
      </dxf>
    </rfmt>
    <rfmt sheetId="1" sqref="I275" start="0" length="0">
      <dxf>
        <font>
          <b/>
          <sz val="13"/>
          <color rgb="FFFF0000"/>
        </font>
        <numFmt numFmtId="165" formatCode="#,##0.0"/>
        <alignment vertical="center" readingOrder="0"/>
      </dxf>
    </rfmt>
    <rfmt sheetId="1" sqref="J275" start="0" length="0">
      <dxf>
        <font>
          <b/>
          <sz val="13"/>
          <color rgb="FFFF0000"/>
        </font>
        <numFmt numFmtId="165" formatCode="#,##0.0"/>
        <alignment vertical="center" readingOrder="0"/>
      </dxf>
    </rfmt>
    <rfmt sheetId="1" sqref="K275" start="0" length="0">
      <dxf>
        <font>
          <b/>
          <color rgb="FFFF0000"/>
        </font>
        <alignment vertical="center" readingOrder="0"/>
      </dxf>
    </rfmt>
    <rfmt sheetId="1" sqref="A276" start="0" length="0">
      <dxf>
        <font>
          <b/>
          <sz val="16"/>
          <color rgb="FFFF0000"/>
        </font>
        <alignment vertical="center" readingOrder="0"/>
      </dxf>
    </rfmt>
    <rfmt sheetId="1" sqref="B27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6" start="0" length="0">
      <dxf>
        <font>
          <b/>
          <sz val="13"/>
          <color rgb="FFFF0000"/>
          <name val="Times New Roman"/>
          <scheme val="none"/>
        </font>
        <numFmt numFmtId="165" formatCode="#,##0.0"/>
        <alignment horizontal="right" vertical="center" wrapText="1" readingOrder="0"/>
      </dxf>
    </rfmt>
    <rfmt sheetId="1" sqref="I276" start="0" length="0">
      <dxf>
        <font>
          <b/>
          <sz val="13"/>
          <color rgb="FFFF0000"/>
        </font>
        <numFmt numFmtId="165" formatCode="#,##0.0"/>
        <alignment vertical="center" readingOrder="0"/>
      </dxf>
    </rfmt>
    <rfmt sheetId="1" sqref="J276" start="0" length="0">
      <dxf>
        <font>
          <b/>
          <sz val="13"/>
          <color rgb="FFFF0000"/>
        </font>
        <numFmt numFmtId="165" formatCode="#,##0.0"/>
        <alignment vertical="center" readingOrder="0"/>
      </dxf>
    </rfmt>
    <rfmt sheetId="1" sqref="K276" start="0" length="0">
      <dxf>
        <font>
          <b/>
          <color rgb="FFFF0000"/>
        </font>
        <alignment vertical="center" readingOrder="0"/>
      </dxf>
    </rfmt>
    <rfmt sheetId="1" sqref="A277" start="0" length="0">
      <dxf>
        <font>
          <b/>
          <sz val="16"/>
          <color rgb="FFFF0000"/>
        </font>
        <alignment vertical="center" readingOrder="0"/>
      </dxf>
    </rfmt>
    <rfmt sheetId="1" sqref="B27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7" start="0" length="0">
      <dxf>
        <font>
          <b/>
          <sz val="13"/>
          <color rgb="FFFF0000"/>
          <name val="Times New Roman"/>
          <scheme val="none"/>
        </font>
        <numFmt numFmtId="165" formatCode="#,##0.0"/>
        <alignment horizontal="right" vertical="center" wrapText="1" readingOrder="0"/>
      </dxf>
    </rfmt>
    <rfmt sheetId="1" sqref="I277" start="0" length="0">
      <dxf>
        <font>
          <b/>
          <sz val="13"/>
          <color rgb="FFFF0000"/>
        </font>
        <numFmt numFmtId="165" formatCode="#,##0.0"/>
        <alignment vertical="center" readingOrder="0"/>
      </dxf>
    </rfmt>
    <rfmt sheetId="1" sqref="J277" start="0" length="0">
      <dxf>
        <font>
          <b/>
          <sz val="13"/>
          <color rgb="FFFF0000"/>
        </font>
        <numFmt numFmtId="165" formatCode="#,##0.0"/>
        <alignment vertical="center" readingOrder="0"/>
      </dxf>
    </rfmt>
    <rfmt sheetId="1" sqref="K277" start="0" length="0">
      <dxf>
        <font>
          <b/>
          <color rgb="FFFF0000"/>
        </font>
        <alignment vertical="center" readingOrder="0"/>
      </dxf>
    </rfmt>
    <rfmt sheetId="1" sqref="A278" start="0" length="0">
      <dxf>
        <font>
          <b/>
          <sz val="16"/>
          <color rgb="FFFF0000"/>
        </font>
        <alignment vertical="center" readingOrder="0"/>
      </dxf>
    </rfmt>
    <rfmt sheetId="1" sqref="B27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8" start="0" length="0">
      <dxf>
        <font>
          <b/>
          <sz val="13"/>
          <color rgb="FFFF0000"/>
          <name val="Times New Roman"/>
          <scheme val="none"/>
        </font>
        <numFmt numFmtId="165" formatCode="#,##0.0"/>
        <alignment horizontal="right" vertical="center" wrapText="1" readingOrder="0"/>
      </dxf>
    </rfmt>
    <rfmt sheetId="1" sqref="I278" start="0" length="0">
      <dxf>
        <font>
          <b/>
          <sz val="13"/>
          <color rgb="FFFF0000"/>
        </font>
        <numFmt numFmtId="165" formatCode="#,##0.0"/>
        <alignment vertical="center" readingOrder="0"/>
      </dxf>
    </rfmt>
    <rfmt sheetId="1" sqref="J278" start="0" length="0">
      <dxf>
        <font>
          <b/>
          <sz val="13"/>
          <color rgb="FFFF0000"/>
        </font>
        <numFmt numFmtId="165" formatCode="#,##0.0"/>
        <alignment vertical="center" readingOrder="0"/>
      </dxf>
    </rfmt>
    <rfmt sheetId="1" sqref="K278" start="0" length="0">
      <dxf>
        <font>
          <b/>
          <color rgb="FFFF0000"/>
        </font>
        <alignment vertical="center" readingOrder="0"/>
      </dxf>
    </rfmt>
    <rfmt sheetId="1" sqref="A279" start="0" length="0">
      <dxf>
        <font>
          <b/>
          <sz val="16"/>
          <color rgb="FFFF0000"/>
        </font>
        <alignment vertical="center" readingOrder="0"/>
      </dxf>
    </rfmt>
    <rfmt sheetId="1" sqref="B27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7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7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7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7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79" start="0" length="0">
      <dxf>
        <font>
          <b/>
          <sz val="13"/>
          <color rgb="FFFF0000"/>
          <name val="Times New Roman"/>
          <scheme val="none"/>
        </font>
        <numFmt numFmtId="165" formatCode="#,##0.0"/>
        <alignment horizontal="right" vertical="center" wrapText="1" readingOrder="0"/>
      </dxf>
    </rfmt>
    <rfmt sheetId="1" sqref="I279" start="0" length="0">
      <dxf>
        <font>
          <b/>
          <sz val="13"/>
          <color rgb="FFFF0000"/>
        </font>
        <numFmt numFmtId="165" formatCode="#,##0.0"/>
        <alignment vertical="center" readingOrder="0"/>
      </dxf>
    </rfmt>
    <rfmt sheetId="1" sqref="J279" start="0" length="0">
      <dxf>
        <font>
          <b/>
          <sz val="13"/>
          <color rgb="FFFF0000"/>
        </font>
        <numFmt numFmtId="165" formatCode="#,##0.0"/>
        <alignment vertical="center" readingOrder="0"/>
      </dxf>
    </rfmt>
    <rfmt sheetId="1" sqref="K279" start="0" length="0">
      <dxf>
        <font>
          <b/>
          <color rgb="FFFF0000"/>
        </font>
        <alignment vertical="center" readingOrder="0"/>
      </dxf>
    </rfmt>
    <rfmt sheetId="1" sqref="A280" start="0" length="0">
      <dxf>
        <font>
          <b/>
          <sz val="16"/>
          <color rgb="FFFF0000"/>
        </font>
        <alignment vertical="center" readingOrder="0"/>
      </dxf>
    </rfmt>
    <rfmt sheetId="1" sqref="B28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0" start="0" length="0">
      <dxf>
        <font>
          <b/>
          <sz val="13"/>
          <color rgb="FFFF0000"/>
          <name val="Times New Roman"/>
          <scheme val="none"/>
        </font>
        <numFmt numFmtId="165" formatCode="#,##0.0"/>
        <alignment horizontal="right" vertical="center" wrapText="1" readingOrder="0"/>
      </dxf>
    </rfmt>
    <rfmt sheetId="1" sqref="I280" start="0" length="0">
      <dxf>
        <font>
          <b/>
          <sz val="13"/>
          <color rgb="FFFF0000"/>
        </font>
        <numFmt numFmtId="165" formatCode="#,##0.0"/>
        <alignment vertical="center" readingOrder="0"/>
      </dxf>
    </rfmt>
    <rfmt sheetId="1" sqref="J280" start="0" length="0">
      <dxf>
        <font>
          <b/>
          <sz val="13"/>
          <color rgb="FFFF0000"/>
        </font>
        <numFmt numFmtId="165" formatCode="#,##0.0"/>
        <alignment vertical="center" readingOrder="0"/>
      </dxf>
    </rfmt>
    <rfmt sheetId="1" sqref="K280" start="0" length="0">
      <dxf>
        <font>
          <b/>
          <color rgb="FFFF0000"/>
        </font>
        <alignment vertical="center" readingOrder="0"/>
      </dxf>
    </rfmt>
    <rfmt sheetId="1" sqref="A281" start="0" length="0">
      <dxf>
        <font>
          <b/>
          <sz val="16"/>
          <color rgb="FFFF0000"/>
        </font>
        <alignment vertical="center" readingOrder="0"/>
      </dxf>
    </rfmt>
    <rfmt sheetId="1" sqref="B28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1" start="0" length="0">
      <dxf>
        <font>
          <b/>
          <sz val="13"/>
          <color rgb="FFFF0000"/>
          <name val="Times New Roman"/>
          <scheme val="none"/>
        </font>
        <numFmt numFmtId="165" formatCode="#,##0.0"/>
        <alignment horizontal="right" vertical="center" wrapText="1" readingOrder="0"/>
      </dxf>
    </rfmt>
    <rfmt sheetId="1" sqref="I281" start="0" length="0">
      <dxf>
        <font>
          <b/>
          <sz val="13"/>
          <color rgb="FFFF0000"/>
        </font>
        <numFmt numFmtId="165" formatCode="#,##0.0"/>
        <alignment vertical="center" readingOrder="0"/>
      </dxf>
    </rfmt>
    <rfmt sheetId="1" sqref="J281" start="0" length="0">
      <dxf>
        <font>
          <b/>
          <sz val="13"/>
          <color rgb="FFFF0000"/>
        </font>
        <numFmt numFmtId="165" formatCode="#,##0.0"/>
        <alignment vertical="center" readingOrder="0"/>
      </dxf>
    </rfmt>
    <rfmt sheetId="1" sqref="K281" start="0" length="0">
      <dxf>
        <font>
          <b/>
          <color rgb="FFFF0000"/>
        </font>
        <alignment vertical="center" readingOrder="0"/>
      </dxf>
    </rfmt>
    <rfmt sheetId="1" sqref="A282" start="0" length="0">
      <dxf>
        <font>
          <b/>
          <sz val="16"/>
          <color rgb="FFFF0000"/>
        </font>
        <alignment vertical="center" readingOrder="0"/>
      </dxf>
    </rfmt>
    <rfmt sheetId="1" sqref="B28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2" start="0" length="0">
      <dxf>
        <font>
          <b/>
          <sz val="13"/>
          <color rgb="FFFF0000"/>
          <name val="Times New Roman"/>
          <scheme val="none"/>
        </font>
        <numFmt numFmtId="165" formatCode="#,##0.0"/>
        <alignment horizontal="right" vertical="center" wrapText="1" readingOrder="0"/>
      </dxf>
    </rfmt>
    <rfmt sheetId="1" sqref="I282" start="0" length="0">
      <dxf>
        <font>
          <b/>
          <sz val="13"/>
          <color rgb="FFFF0000"/>
        </font>
        <numFmt numFmtId="165" formatCode="#,##0.0"/>
        <alignment vertical="center" readingOrder="0"/>
      </dxf>
    </rfmt>
    <rfmt sheetId="1" sqref="J282" start="0" length="0">
      <dxf>
        <font>
          <b/>
          <sz val="13"/>
          <color rgb="FFFF0000"/>
        </font>
        <numFmt numFmtId="165" formatCode="#,##0.0"/>
        <alignment vertical="center" readingOrder="0"/>
      </dxf>
    </rfmt>
    <rfmt sheetId="1" sqref="K282" start="0" length="0">
      <dxf>
        <font>
          <b/>
          <color rgb="FFFF0000"/>
        </font>
        <alignment vertical="center" readingOrder="0"/>
      </dxf>
    </rfmt>
    <rfmt sheetId="1" sqref="A283" start="0" length="0">
      <dxf>
        <font>
          <b/>
          <sz val="16"/>
          <color rgb="FFFF0000"/>
        </font>
        <alignment vertical="center" readingOrder="0"/>
      </dxf>
    </rfmt>
    <rfmt sheetId="1" sqref="B28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3" start="0" length="0">
      <dxf>
        <font>
          <b/>
          <sz val="13"/>
          <color rgb="FFFF0000"/>
          <name val="Times New Roman"/>
          <scheme val="none"/>
        </font>
        <numFmt numFmtId="165" formatCode="#,##0.0"/>
        <alignment horizontal="right" vertical="center" wrapText="1" readingOrder="0"/>
      </dxf>
    </rfmt>
    <rfmt sheetId="1" sqref="I283" start="0" length="0">
      <dxf>
        <font>
          <b/>
          <sz val="13"/>
          <color rgb="FFFF0000"/>
        </font>
        <numFmt numFmtId="165" formatCode="#,##0.0"/>
        <alignment vertical="center" readingOrder="0"/>
      </dxf>
    </rfmt>
    <rfmt sheetId="1" sqref="J283" start="0" length="0">
      <dxf>
        <font>
          <b/>
          <sz val="13"/>
          <color rgb="FFFF0000"/>
        </font>
        <numFmt numFmtId="165" formatCode="#,##0.0"/>
        <alignment vertical="center" readingOrder="0"/>
      </dxf>
    </rfmt>
    <rfmt sheetId="1" sqref="K283" start="0" length="0">
      <dxf>
        <font>
          <b/>
          <color rgb="FFFF0000"/>
        </font>
        <alignment vertical="center" readingOrder="0"/>
      </dxf>
    </rfmt>
    <rfmt sheetId="1" sqref="A284" start="0" length="0">
      <dxf>
        <font>
          <b/>
          <sz val="16"/>
          <color rgb="FFFF0000"/>
        </font>
        <alignment vertical="center" readingOrder="0"/>
      </dxf>
    </rfmt>
    <rfmt sheetId="1" sqref="B28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4" start="0" length="0">
      <dxf>
        <font>
          <b/>
          <sz val="13"/>
          <color rgb="FFFF0000"/>
          <name val="Times New Roman"/>
          <scheme val="none"/>
        </font>
        <numFmt numFmtId="165" formatCode="#,##0.0"/>
        <alignment horizontal="right" vertical="center" wrapText="1" readingOrder="0"/>
      </dxf>
    </rfmt>
    <rfmt sheetId="1" sqref="I284" start="0" length="0">
      <dxf>
        <font>
          <b/>
          <sz val="13"/>
          <color rgb="FFFF0000"/>
        </font>
        <numFmt numFmtId="165" formatCode="#,##0.0"/>
        <alignment vertical="center" readingOrder="0"/>
      </dxf>
    </rfmt>
    <rfmt sheetId="1" sqref="J284" start="0" length="0">
      <dxf>
        <font>
          <b/>
          <sz val="13"/>
          <color rgb="FFFF0000"/>
        </font>
        <numFmt numFmtId="165" formatCode="#,##0.0"/>
        <alignment vertical="center" readingOrder="0"/>
      </dxf>
    </rfmt>
    <rfmt sheetId="1" sqref="K284" start="0" length="0">
      <dxf>
        <font>
          <b/>
          <color rgb="FFFF0000"/>
        </font>
        <alignment vertical="center" readingOrder="0"/>
      </dxf>
    </rfmt>
    <rfmt sheetId="1" sqref="A285" start="0" length="0">
      <dxf>
        <font>
          <b/>
          <sz val="16"/>
          <color rgb="FFFF0000"/>
        </font>
        <alignment vertical="center" readingOrder="0"/>
      </dxf>
    </rfmt>
    <rfmt sheetId="1" sqref="B28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5" start="0" length="0">
      <dxf>
        <font>
          <b/>
          <sz val="13"/>
          <color rgb="FFFF0000"/>
          <name val="Times New Roman"/>
          <scheme val="none"/>
        </font>
        <numFmt numFmtId="165" formatCode="#,##0.0"/>
        <alignment horizontal="right" vertical="center" wrapText="1" readingOrder="0"/>
      </dxf>
    </rfmt>
    <rfmt sheetId="1" sqref="I285" start="0" length="0">
      <dxf>
        <font>
          <b/>
          <sz val="13"/>
          <color rgb="FFFF0000"/>
        </font>
        <numFmt numFmtId="165" formatCode="#,##0.0"/>
        <alignment vertical="center" readingOrder="0"/>
      </dxf>
    </rfmt>
    <rfmt sheetId="1" sqref="J285" start="0" length="0">
      <dxf>
        <font>
          <b/>
          <sz val="13"/>
          <color rgb="FFFF0000"/>
        </font>
        <numFmt numFmtId="165" formatCode="#,##0.0"/>
        <alignment vertical="center" readingOrder="0"/>
      </dxf>
    </rfmt>
    <rfmt sheetId="1" sqref="K285" start="0" length="0">
      <dxf>
        <font>
          <b/>
          <color rgb="FFFF0000"/>
        </font>
        <alignment vertical="center" readingOrder="0"/>
      </dxf>
    </rfmt>
    <rfmt sheetId="1" sqref="A286" start="0" length="0">
      <dxf>
        <font>
          <b/>
          <sz val="16"/>
          <color rgb="FFFF0000"/>
        </font>
        <alignment vertical="center" readingOrder="0"/>
      </dxf>
    </rfmt>
    <rfmt sheetId="1" sqref="B28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6" start="0" length="0">
      <dxf>
        <font>
          <b/>
          <sz val="13"/>
          <color rgb="FFFF0000"/>
          <name val="Times New Roman"/>
          <scheme val="none"/>
        </font>
        <numFmt numFmtId="165" formatCode="#,##0.0"/>
        <alignment horizontal="right" vertical="center" wrapText="1" readingOrder="0"/>
      </dxf>
    </rfmt>
    <rfmt sheetId="1" sqref="I286" start="0" length="0">
      <dxf>
        <font>
          <b/>
          <sz val="13"/>
          <color rgb="FFFF0000"/>
        </font>
        <numFmt numFmtId="165" formatCode="#,##0.0"/>
        <alignment vertical="center" readingOrder="0"/>
      </dxf>
    </rfmt>
    <rfmt sheetId="1" sqref="J286" start="0" length="0">
      <dxf>
        <font>
          <b/>
          <sz val="13"/>
          <color rgb="FFFF0000"/>
        </font>
        <numFmt numFmtId="165" formatCode="#,##0.0"/>
        <alignment vertical="center" readingOrder="0"/>
      </dxf>
    </rfmt>
    <rfmt sheetId="1" sqref="K286" start="0" length="0">
      <dxf>
        <font>
          <b/>
          <color rgb="FFFF0000"/>
        </font>
        <alignment vertical="center" readingOrder="0"/>
      </dxf>
    </rfmt>
    <rfmt sheetId="1" sqref="A287" start="0" length="0">
      <dxf>
        <font>
          <b/>
          <sz val="16"/>
          <color rgb="FFFF0000"/>
        </font>
        <alignment vertical="center" readingOrder="0"/>
      </dxf>
    </rfmt>
    <rfmt sheetId="1" sqref="B28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7" start="0" length="0">
      <dxf>
        <font>
          <b/>
          <sz val="13"/>
          <color rgb="FFFF0000"/>
          <name val="Times New Roman"/>
          <scheme val="none"/>
        </font>
        <numFmt numFmtId="165" formatCode="#,##0.0"/>
        <alignment horizontal="right" vertical="center" wrapText="1" readingOrder="0"/>
      </dxf>
    </rfmt>
    <rfmt sheetId="1" sqref="I287" start="0" length="0">
      <dxf>
        <font>
          <b/>
          <sz val="13"/>
          <color rgb="FFFF0000"/>
        </font>
        <numFmt numFmtId="165" formatCode="#,##0.0"/>
        <alignment vertical="center" readingOrder="0"/>
      </dxf>
    </rfmt>
    <rfmt sheetId="1" sqref="J287" start="0" length="0">
      <dxf>
        <font>
          <b/>
          <sz val="13"/>
          <color rgb="FFFF0000"/>
        </font>
        <numFmt numFmtId="165" formatCode="#,##0.0"/>
        <alignment vertical="center" readingOrder="0"/>
      </dxf>
    </rfmt>
    <rfmt sheetId="1" sqref="K287" start="0" length="0">
      <dxf>
        <font>
          <b/>
          <color rgb="FFFF0000"/>
        </font>
        <alignment vertical="center" readingOrder="0"/>
      </dxf>
    </rfmt>
    <rfmt sheetId="1" sqref="A288" start="0" length="0">
      <dxf>
        <font>
          <b/>
          <sz val="16"/>
          <color rgb="FFFF0000"/>
        </font>
        <alignment vertical="center" readingOrder="0"/>
      </dxf>
    </rfmt>
    <rfmt sheetId="1" sqref="B28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8" start="0" length="0">
      <dxf>
        <font>
          <b/>
          <sz val="13"/>
          <color rgb="FFFF0000"/>
          <name val="Times New Roman"/>
          <scheme val="none"/>
        </font>
        <numFmt numFmtId="165" formatCode="#,##0.0"/>
        <alignment horizontal="right" vertical="center" wrapText="1" readingOrder="0"/>
      </dxf>
    </rfmt>
    <rfmt sheetId="1" sqref="I288" start="0" length="0">
      <dxf>
        <font>
          <b/>
          <sz val="13"/>
          <color rgb="FFFF0000"/>
        </font>
        <numFmt numFmtId="165" formatCode="#,##0.0"/>
        <alignment vertical="center" readingOrder="0"/>
      </dxf>
    </rfmt>
    <rfmt sheetId="1" sqref="J288" start="0" length="0">
      <dxf>
        <font>
          <b/>
          <sz val="13"/>
          <color rgb="FFFF0000"/>
        </font>
        <numFmt numFmtId="165" formatCode="#,##0.0"/>
        <alignment vertical="center" readingOrder="0"/>
      </dxf>
    </rfmt>
    <rfmt sheetId="1" sqref="K288" start="0" length="0">
      <dxf>
        <font>
          <b/>
          <color rgb="FFFF0000"/>
        </font>
        <alignment vertical="center" readingOrder="0"/>
      </dxf>
    </rfmt>
    <rfmt sheetId="1" sqref="A289" start="0" length="0">
      <dxf>
        <font>
          <b/>
          <sz val="16"/>
          <color rgb="FFFF0000"/>
        </font>
        <alignment vertical="center" readingOrder="0"/>
      </dxf>
    </rfmt>
    <rfmt sheetId="1" sqref="B28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8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8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8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8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89" start="0" length="0">
      <dxf>
        <font>
          <b/>
          <sz val="13"/>
          <color rgb="FFFF0000"/>
          <name val="Times New Roman"/>
          <scheme val="none"/>
        </font>
        <numFmt numFmtId="165" formatCode="#,##0.0"/>
        <alignment horizontal="right" vertical="center" wrapText="1" readingOrder="0"/>
      </dxf>
    </rfmt>
    <rfmt sheetId="1" sqref="I289" start="0" length="0">
      <dxf>
        <font>
          <b/>
          <sz val="13"/>
          <color rgb="FFFF0000"/>
        </font>
        <numFmt numFmtId="165" formatCode="#,##0.0"/>
        <alignment vertical="center" readingOrder="0"/>
      </dxf>
    </rfmt>
    <rfmt sheetId="1" sqref="J289" start="0" length="0">
      <dxf>
        <font>
          <b/>
          <sz val="13"/>
          <color rgb="FFFF0000"/>
        </font>
        <numFmt numFmtId="165" formatCode="#,##0.0"/>
        <alignment vertical="center" readingOrder="0"/>
      </dxf>
    </rfmt>
    <rfmt sheetId="1" sqref="K289" start="0" length="0">
      <dxf>
        <font>
          <b/>
          <color rgb="FFFF0000"/>
        </font>
        <alignment vertical="center" readingOrder="0"/>
      </dxf>
    </rfmt>
    <rfmt sheetId="1" sqref="A290" start="0" length="0">
      <dxf>
        <font>
          <b/>
          <sz val="16"/>
          <color rgb="FFFF0000"/>
        </font>
        <alignment vertical="center" readingOrder="0"/>
      </dxf>
    </rfmt>
    <rfmt sheetId="1" sqref="B29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0" start="0" length="0">
      <dxf>
        <font>
          <b/>
          <sz val="13"/>
          <color rgb="FFFF0000"/>
          <name val="Times New Roman"/>
          <scheme val="none"/>
        </font>
        <numFmt numFmtId="165" formatCode="#,##0.0"/>
        <alignment horizontal="right" vertical="center" wrapText="1" readingOrder="0"/>
      </dxf>
    </rfmt>
    <rfmt sheetId="1" sqref="I290" start="0" length="0">
      <dxf>
        <font>
          <b/>
          <sz val="13"/>
          <color rgb="FFFF0000"/>
        </font>
        <numFmt numFmtId="165" formatCode="#,##0.0"/>
        <alignment vertical="center" readingOrder="0"/>
      </dxf>
    </rfmt>
    <rfmt sheetId="1" sqref="J290" start="0" length="0">
      <dxf>
        <font>
          <b/>
          <sz val="13"/>
          <color rgb="FFFF0000"/>
        </font>
        <numFmt numFmtId="165" formatCode="#,##0.0"/>
        <alignment vertical="center" readingOrder="0"/>
      </dxf>
    </rfmt>
    <rfmt sheetId="1" sqref="K290" start="0" length="0">
      <dxf>
        <font>
          <b/>
          <color rgb="FFFF0000"/>
        </font>
        <alignment vertical="center" readingOrder="0"/>
      </dxf>
    </rfmt>
    <rfmt sheetId="1" sqref="A291" start="0" length="0">
      <dxf>
        <font>
          <b/>
          <sz val="16"/>
          <color rgb="FFFF0000"/>
        </font>
        <alignment vertical="center" readingOrder="0"/>
      </dxf>
    </rfmt>
    <rfmt sheetId="1" sqref="B29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1" start="0" length="0">
      <dxf>
        <font>
          <b/>
          <sz val="13"/>
          <color rgb="FFFF0000"/>
          <name val="Times New Roman"/>
          <scheme val="none"/>
        </font>
        <numFmt numFmtId="165" formatCode="#,##0.0"/>
        <alignment horizontal="right" vertical="center" wrapText="1" readingOrder="0"/>
      </dxf>
    </rfmt>
    <rfmt sheetId="1" sqref="I291" start="0" length="0">
      <dxf>
        <font>
          <b/>
          <sz val="13"/>
          <color rgb="FFFF0000"/>
        </font>
        <numFmt numFmtId="165" formatCode="#,##0.0"/>
        <alignment vertical="center" readingOrder="0"/>
      </dxf>
    </rfmt>
    <rfmt sheetId="1" sqref="J291" start="0" length="0">
      <dxf>
        <font>
          <b/>
          <sz val="13"/>
          <color rgb="FFFF0000"/>
        </font>
        <numFmt numFmtId="165" formatCode="#,##0.0"/>
        <alignment vertical="center" readingOrder="0"/>
      </dxf>
    </rfmt>
    <rfmt sheetId="1" sqref="K291" start="0" length="0">
      <dxf>
        <font>
          <b/>
          <color rgb="FFFF0000"/>
        </font>
        <alignment vertical="center" readingOrder="0"/>
      </dxf>
    </rfmt>
    <rfmt sheetId="1" sqref="A292" start="0" length="0">
      <dxf>
        <font>
          <b/>
          <sz val="16"/>
          <color rgb="FFFF0000"/>
        </font>
        <alignment vertical="center" readingOrder="0"/>
      </dxf>
    </rfmt>
    <rfmt sheetId="1" sqref="B29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2" start="0" length="0">
      <dxf>
        <font>
          <b/>
          <sz val="13"/>
          <color rgb="FFFF0000"/>
          <name val="Times New Roman"/>
          <scheme val="none"/>
        </font>
        <numFmt numFmtId="165" formatCode="#,##0.0"/>
        <alignment horizontal="right" vertical="center" wrapText="1" readingOrder="0"/>
      </dxf>
    </rfmt>
    <rfmt sheetId="1" sqref="I292" start="0" length="0">
      <dxf>
        <font>
          <b/>
          <sz val="13"/>
          <color rgb="FFFF0000"/>
        </font>
        <numFmt numFmtId="165" formatCode="#,##0.0"/>
        <alignment vertical="center" readingOrder="0"/>
      </dxf>
    </rfmt>
    <rfmt sheetId="1" sqref="J292" start="0" length="0">
      <dxf>
        <font>
          <b/>
          <sz val="13"/>
          <color rgb="FFFF0000"/>
        </font>
        <numFmt numFmtId="165" formatCode="#,##0.0"/>
        <alignment vertical="center" readingOrder="0"/>
      </dxf>
    </rfmt>
    <rfmt sheetId="1" sqref="K292" start="0" length="0">
      <dxf>
        <font>
          <b/>
          <color rgb="FFFF0000"/>
        </font>
        <alignment vertical="center" readingOrder="0"/>
      </dxf>
    </rfmt>
    <rfmt sheetId="1" sqref="A293" start="0" length="0">
      <dxf>
        <font>
          <b/>
          <sz val="16"/>
          <color rgb="FFFF0000"/>
        </font>
        <alignment vertical="center" readingOrder="0"/>
      </dxf>
    </rfmt>
    <rfmt sheetId="1" sqref="B29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3" start="0" length="0">
      <dxf>
        <font>
          <b/>
          <sz val="13"/>
          <color rgb="FFFF0000"/>
          <name val="Times New Roman"/>
          <scheme val="none"/>
        </font>
        <numFmt numFmtId="165" formatCode="#,##0.0"/>
        <alignment horizontal="right" vertical="center" wrapText="1" readingOrder="0"/>
      </dxf>
    </rfmt>
    <rfmt sheetId="1" sqref="I293" start="0" length="0">
      <dxf>
        <font>
          <b/>
          <sz val="13"/>
          <color rgb="FFFF0000"/>
        </font>
        <numFmt numFmtId="165" formatCode="#,##0.0"/>
        <alignment vertical="center" readingOrder="0"/>
      </dxf>
    </rfmt>
    <rfmt sheetId="1" sqref="J293" start="0" length="0">
      <dxf>
        <font>
          <b/>
          <sz val="13"/>
          <color rgb="FFFF0000"/>
        </font>
        <numFmt numFmtId="165" formatCode="#,##0.0"/>
        <alignment vertical="center" readingOrder="0"/>
      </dxf>
    </rfmt>
    <rfmt sheetId="1" sqref="K293" start="0" length="0">
      <dxf>
        <font>
          <b/>
          <color rgb="FFFF0000"/>
        </font>
        <alignment vertical="center" readingOrder="0"/>
      </dxf>
    </rfmt>
    <rfmt sheetId="1" sqref="A294" start="0" length="0">
      <dxf>
        <font>
          <b/>
          <sz val="16"/>
          <color rgb="FFFF0000"/>
        </font>
        <alignment vertical="center" readingOrder="0"/>
      </dxf>
    </rfmt>
    <rfmt sheetId="1" sqref="B29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4" start="0" length="0">
      <dxf>
        <font>
          <b/>
          <sz val="13"/>
          <color rgb="FFFF0000"/>
          <name val="Times New Roman"/>
          <scheme val="none"/>
        </font>
        <numFmt numFmtId="165" formatCode="#,##0.0"/>
        <alignment horizontal="right" vertical="center" wrapText="1" readingOrder="0"/>
      </dxf>
    </rfmt>
    <rfmt sheetId="1" sqref="I294" start="0" length="0">
      <dxf>
        <font>
          <b/>
          <sz val="13"/>
          <color rgb="FFFF0000"/>
        </font>
        <numFmt numFmtId="165" formatCode="#,##0.0"/>
        <alignment vertical="center" readingOrder="0"/>
      </dxf>
    </rfmt>
    <rfmt sheetId="1" sqref="J294" start="0" length="0">
      <dxf>
        <font>
          <b/>
          <sz val="13"/>
          <color rgb="FFFF0000"/>
        </font>
        <numFmt numFmtId="165" formatCode="#,##0.0"/>
        <alignment vertical="center" readingOrder="0"/>
      </dxf>
    </rfmt>
    <rfmt sheetId="1" sqref="K294" start="0" length="0">
      <dxf>
        <font>
          <b/>
          <color rgb="FFFF0000"/>
        </font>
        <alignment vertical="center" readingOrder="0"/>
      </dxf>
    </rfmt>
    <rfmt sheetId="1" sqref="A295" start="0" length="0">
      <dxf>
        <font>
          <b/>
          <sz val="16"/>
          <color rgb="FFFF0000"/>
        </font>
        <alignment vertical="center" readingOrder="0"/>
      </dxf>
    </rfmt>
    <rfmt sheetId="1" sqref="B29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5" start="0" length="0">
      <dxf>
        <font>
          <b/>
          <sz val="13"/>
          <color rgb="FFFF0000"/>
          <name val="Times New Roman"/>
          <scheme val="none"/>
        </font>
        <numFmt numFmtId="165" formatCode="#,##0.0"/>
        <alignment horizontal="right" vertical="center" wrapText="1" readingOrder="0"/>
      </dxf>
    </rfmt>
    <rfmt sheetId="1" sqref="I295" start="0" length="0">
      <dxf>
        <font>
          <b/>
          <sz val="13"/>
          <color rgb="FFFF0000"/>
        </font>
        <numFmt numFmtId="165" formatCode="#,##0.0"/>
        <alignment vertical="center" readingOrder="0"/>
      </dxf>
    </rfmt>
    <rfmt sheetId="1" sqref="J295" start="0" length="0">
      <dxf>
        <font>
          <b/>
          <sz val="13"/>
          <color rgb="FFFF0000"/>
        </font>
        <numFmt numFmtId="165" formatCode="#,##0.0"/>
        <alignment vertical="center" readingOrder="0"/>
      </dxf>
    </rfmt>
    <rfmt sheetId="1" sqref="K295" start="0" length="0">
      <dxf>
        <font>
          <b/>
          <color rgb="FFFF0000"/>
        </font>
        <alignment vertical="center" readingOrder="0"/>
      </dxf>
    </rfmt>
    <rfmt sheetId="1" sqref="A296" start="0" length="0">
      <dxf>
        <font>
          <b/>
          <sz val="16"/>
          <color rgb="FFFF0000"/>
        </font>
        <alignment vertical="center" readingOrder="0"/>
      </dxf>
    </rfmt>
    <rfmt sheetId="1" sqref="B29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6" start="0" length="0">
      <dxf>
        <font>
          <b/>
          <sz val="13"/>
          <color rgb="FFFF0000"/>
          <name val="Times New Roman"/>
          <scheme val="none"/>
        </font>
        <numFmt numFmtId="165" formatCode="#,##0.0"/>
        <alignment horizontal="right" vertical="center" wrapText="1" readingOrder="0"/>
      </dxf>
    </rfmt>
    <rfmt sheetId="1" sqref="I296" start="0" length="0">
      <dxf>
        <font>
          <b/>
          <sz val="13"/>
          <color rgb="FFFF0000"/>
        </font>
        <numFmt numFmtId="165" formatCode="#,##0.0"/>
        <alignment vertical="center" readingOrder="0"/>
      </dxf>
    </rfmt>
    <rfmt sheetId="1" sqref="J296" start="0" length="0">
      <dxf>
        <font>
          <b/>
          <sz val="13"/>
          <color rgb="FFFF0000"/>
        </font>
        <numFmt numFmtId="165" formatCode="#,##0.0"/>
        <alignment vertical="center" readingOrder="0"/>
      </dxf>
    </rfmt>
    <rfmt sheetId="1" sqref="K296" start="0" length="0">
      <dxf>
        <font>
          <b/>
          <color rgb="FFFF0000"/>
        </font>
        <alignment vertical="center" readingOrder="0"/>
      </dxf>
    </rfmt>
    <rfmt sheetId="1" sqref="A297" start="0" length="0">
      <dxf>
        <font>
          <b/>
          <sz val="16"/>
          <color rgb="FFFF0000"/>
        </font>
        <alignment vertical="center" readingOrder="0"/>
      </dxf>
    </rfmt>
    <rfmt sheetId="1" sqref="B29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7" start="0" length="0">
      <dxf>
        <font>
          <b/>
          <sz val="13"/>
          <color rgb="FFFF0000"/>
          <name val="Times New Roman"/>
          <scheme val="none"/>
        </font>
        <numFmt numFmtId="165" formatCode="#,##0.0"/>
        <alignment horizontal="right" vertical="center" wrapText="1" readingOrder="0"/>
      </dxf>
    </rfmt>
    <rfmt sheetId="1" sqref="I297" start="0" length="0">
      <dxf>
        <font>
          <b/>
          <sz val="13"/>
          <color rgb="FFFF0000"/>
        </font>
        <numFmt numFmtId="165" formatCode="#,##0.0"/>
        <alignment vertical="center" readingOrder="0"/>
      </dxf>
    </rfmt>
    <rfmt sheetId="1" sqref="J297" start="0" length="0">
      <dxf>
        <font>
          <b/>
          <sz val="13"/>
          <color rgb="FFFF0000"/>
        </font>
        <numFmt numFmtId="165" formatCode="#,##0.0"/>
        <alignment vertical="center" readingOrder="0"/>
      </dxf>
    </rfmt>
    <rfmt sheetId="1" sqref="K297" start="0" length="0">
      <dxf>
        <font>
          <b/>
          <color rgb="FFFF0000"/>
        </font>
        <alignment vertical="center" readingOrder="0"/>
      </dxf>
    </rfmt>
    <rfmt sheetId="1" sqref="A298" start="0" length="0">
      <dxf>
        <font>
          <b/>
          <sz val="16"/>
          <color rgb="FFFF0000"/>
        </font>
        <alignment vertical="center" readingOrder="0"/>
      </dxf>
    </rfmt>
    <rfmt sheetId="1" sqref="B29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8" start="0" length="0">
      <dxf>
        <font>
          <b/>
          <sz val="13"/>
          <color rgb="FFFF0000"/>
          <name val="Times New Roman"/>
          <scheme val="none"/>
        </font>
        <numFmt numFmtId="165" formatCode="#,##0.0"/>
        <alignment horizontal="right" vertical="center" wrapText="1" readingOrder="0"/>
      </dxf>
    </rfmt>
    <rfmt sheetId="1" sqref="I298" start="0" length="0">
      <dxf>
        <font>
          <b/>
          <sz val="13"/>
          <color rgb="FFFF0000"/>
        </font>
        <numFmt numFmtId="165" formatCode="#,##0.0"/>
        <alignment vertical="center" readingOrder="0"/>
      </dxf>
    </rfmt>
    <rfmt sheetId="1" sqref="J298" start="0" length="0">
      <dxf>
        <font>
          <b/>
          <sz val="13"/>
          <color rgb="FFFF0000"/>
        </font>
        <numFmt numFmtId="165" formatCode="#,##0.0"/>
        <alignment vertical="center" readingOrder="0"/>
      </dxf>
    </rfmt>
    <rfmt sheetId="1" sqref="K298" start="0" length="0">
      <dxf>
        <font>
          <b/>
          <color rgb="FFFF0000"/>
        </font>
        <alignment vertical="center" readingOrder="0"/>
      </dxf>
    </rfmt>
    <rfmt sheetId="1" sqref="A299" start="0" length="0">
      <dxf>
        <font>
          <b/>
          <sz val="16"/>
          <color rgb="FFFF0000"/>
        </font>
        <alignment vertical="center" readingOrder="0"/>
      </dxf>
    </rfmt>
    <rfmt sheetId="1" sqref="B29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29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29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29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29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299" start="0" length="0">
      <dxf>
        <font>
          <b/>
          <sz val="13"/>
          <color rgb="FFFF0000"/>
          <name val="Times New Roman"/>
          <scheme val="none"/>
        </font>
        <numFmt numFmtId="165" formatCode="#,##0.0"/>
        <alignment horizontal="right" vertical="center" wrapText="1" readingOrder="0"/>
      </dxf>
    </rfmt>
    <rfmt sheetId="1" sqref="I299" start="0" length="0">
      <dxf>
        <font>
          <b/>
          <sz val="13"/>
          <color rgb="FFFF0000"/>
        </font>
        <numFmt numFmtId="165" formatCode="#,##0.0"/>
        <alignment vertical="center" readingOrder="0"/>
      </dxf>
    </rfmt>
    <rfmt sheetId="1" sqref="J299" start="0" length="0">
      <dxf>
        <font>
          <b/>
          <sz val="13"/>
          <color rgb="FFFF0000"/>
        </font>
        <numFmt numFmtId="165" formatCode="#,##0.0"/>
        <alignment vertical="center" readingOrder="0"/>
      </dxf>
    </rfmt>
    <rfmt sheetId="1" sqref="K299" start="0" length="0">
      <dxf>
        <font>
          <b/>
          <color rgb="FFFF0000"/>
        </font>
        <alignment vertical="center" readingOrder="0"/>
      </dxf>
    </rfmt>
    <rfmt sheetId="1" sqref="A300" start="0" length="0">
      <dxf>
        <font>
          <b/>
          <sz val="16"/>
          <color rgb="FFFF0000"/>
        </font>
        <alignment vertical="center" readingOrder="0"/>
      </dxf>
    </rfmt>
    <rfmt sheetId="1" sqref="B30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0" start="0" length="0">
      <dxf>
        <font>
          <b/>
          <sz val="13"/>
          <color rgb="FFFF0000"/>
          <name val="Times New Roman"/>
          <scheme val="none"/>
        </font>
        <numFmt numFmtId="165" formatCode="#,##0.0"/>
        <alignment horizontal="right" vertical="center" wrapText="1" readingOrder="0"/>
      </dxf>
    </rfmt>
    <rfmt sheetId="1" sqref="I300" start="0" length="0">
      <dxf>
        <font>
          <b/>
          <sz val="13"/>
          <color rgb="FFFF0000"/>
        </font>
        <numFmt numFmtId="165" formatCode="#,##0.0"/>
        <alignment vertical="center" readingOrder="0"/>
      </dxf>
    </rfmt>
    <rfmt sheetId="1" sqref="J300" start="0" length="0">
      <dxf>
        <font>
          <b/>
          <sz val="13"/>
          <color rgb="FFFF0000"/>
        </font>
        <numFmt numFmtId="165" formatCode="#,##0.0"/>
        <alignment vertical="center" readingOrder="0"/>
      </dxf>
    </rfmt>
    <rfmt sheetId="1" sqref="K300" start="0" length="0">
      <dxf>
        <font>
          <b/>
          <color rgb="FFFF0000"/>
        </font>
        <alignment vertical="center" readingOrder="0"/>
      </dxf>
    </rfmt>
    <rfmt sheetId="1" sqref="A301" start="0" length="0">
      <dxf>
        <font>
          <b/>
          <sz val="16"/>
          <color rgb="FFFF0000"/>
        </font>
        <alignment vertical="center" readingOrder="0"/>
      </dxf>
    </rfmt>
    <rfmt sheetId="1" sqref="B30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1" start="0" length="0">
      <dxf>
        <font>
          <b/>
          <sz val="13"/>
          <color rgb="FFFF0000"/>
          <name val="Times New Roman"/>
          <scheme val="none"/>
        </font>
        <numFmt numFmtId="165" formatCode="#,##0.0"/>
        <alignment horizontal="right" vertical="center" wrapText="1" readingOrder="0"/>
      </dxf>
    </rfmt>
    <rfmt sheetId="1" sqref="I301" start="0" length="0">
      <dxf>
        <font>
          <b/>
          <sz val="13"/>
          <color rgb="FFFF0000"/>
        </font>
        <numFmt numFmtId="165" formatCode="#,##0.0"/>
        <alignment vertical="center" readingOrder="0"/>
      </dxf>
    </rfmt>
    <rfmt sheetId="1" sqref="J301" start="0" length="0">
      <dxf>
        <font>
          <b/>
          <sz val="13"/>
          <color rgb="FFFF0000"/>
        </font>
        <numFmt numFmtId="165" formatCode="#,##0.0"/>
        <alignment vertical="center" readingOrder="0"/>
      </dxf>
    </rfmt>
    <rfmt sheetId="1" sqref="K301" start="0" length="0">
      <dxf>
        <font>
          <b/>
          <color rgb="FFFF0000"/>
        </font>
        <alignment vertical="center" readingOrder="0"/>
      </dxf>
    </rfmt>
    <rfmt sheetId="1" sqref="A302" start="0" length="0">
      <dxf>
        <font>
          <b/>
          <sz val="16"/>
          <color rgb="FFFF0000"/>
        </font>
        <alignment vertical="center" readingOrder="0"/>
      </dxf>
    </rfmt>
    <rfmt sheetId="1" sqref="B30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2" start="0" length="0">
      <dxf>
        <font>
          <b/>
          <sz val="13"/>
          <color rgb="FFFF0000"/>
          <name val="Times New Roman"/>
          <scheme val="none"/>
        </font>
        <numFmt numFmtId="165" formatCode="#,##0.0"/>
        <alignment horizontal="right" vertical="center" wrapText="1" readingOrder="0"/>
      </dxf>
    </rfmt>
    <rfmt sheetId="1" sqref="I302" start="0" length="0">
      <dxf>
        <font>
          <b/>
          <sz val="13"/>
          <color rgb="FFFF0000"/>
        </font>
        <numFmt numFmtId="165" formatCode="#,##0.0"/>
        <alignment vertical="center" readingOrder="0"/>
      </dxf>
    </rfmt>
    <rfmt sheetId="1" sqref="J302" start="0" length="0">
      <dxf>
        <font>
          <b/>
          <sz val="13"/>
          <color rgb="FFFF0000"/>
        </font>
        <numFmt numFmtId="165" formatCode="#,##0.0"/>
        <alignment vertical="center" readingOrder="0"/>
      </dxf>
    </rfmt>
    <rfmt sheetId="1" sqref="K302" start="0" length="0">
      <dxf>
        <font>
          <b/>
          <color rgb="FFFF0000"/>
        </font>
        <alignment vertical="center" readingOrder="0"/>
      </dxf>
    </rfmt>
    <rfmt sheetId="1" sqref="A303" start="0" length="0">
      <dxf>
        <font>
          <b/>
          <sz val="16"/>
          <color rgb="FFFF0000"/>
        </font>
        <alignment vertical="center" readingOrder="0"/>
      </dxf>
    </rfmt>
    <rfmt sheetId="1" sqref="B30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3" start="0" length="0">
      <dxf>
        <font>
          <b/>
          <sz val="13"/>
          <color rgb="FFFF0000"/>
          <name val="Times New Roman"/>
          <scheme val="none"/>
        </font>
        <numFmt numFmtId="165" formatCode="#,##0.0"/>
        <alignment horizontal="right" vertical="center" wrapText="1" readingOrder="0"/>
      </dxf>
    </rfmt>
    <rfmt sheetId="1" sqref="I303" start="0" length="0">
      <dxf>
        <font>
          <b/>
          <sz val="13"/>
          <color rgb="FFFF0000"/>
        </font>
        <numFmt numFmtId="165" formatCode="#,##0.0"/>
        <alignment vertical="center" readingOrder="0"/>
      </dxf>
    </rfmt>
    <rfmt sheetId="1" sqref="J303" start="0" length="0">
      <dxf>
        <font>
          <b/>
          <sz val="13"/>
          <color rgb="FFFF0000"/>
        </font>
        <numFmt numFmtId="165" formatCode="#,##0.0"/>
        <alignment vertical="center" readingOrder="0"/>
      </dxf>
    </rfmt>
    <rfmt sheetId="1" sqref="K303" start="0" length="0">
      <dxf>
        <font>
          <b/>
          <color rgb="FFFF0000"/>
        </font>
        <alignment vertical="center" readingOrder="0"/>
      </dxf>
    </rfmt>
    <rfmt sheetId="1" sqref="A304" start="0" length="0">
      <dxf>
        <font>
          <b/>
          <sz val="16"/>
          <color rgb="FFFF0000"/>
        </font>
        <alignment vertical="center" readingOrder="0"/>
      </dxf>
    </rfmt>
    <rfmt sheetId="1" sqref="B30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4" start="0" length="0">
      <dxf>
        <font>
          <b/>
          <sz val="13"/>
          <color rgb="FFFF0000"/>
          <name val="Times New Roman"/>
          <scheme val="none"/>
        </font>
        <numFmt numFmtId="165" formatCode="#,##0.0"/>
        <alignment horizontal="right" vertical="center" wrapText="1" readingOrder="0"/>
      </dxf>
    </rfmt>
    <rfmt sheetId="1" sqref="I304" start="0" length="0">
      <dxf>
        <font>
          <b/>
          <sz val="13"/>
          <color rgb="FFFF0000"/>
        </font>
        <numFmt numFmtId="165" formatCode="#,##0.0"/>
        <alignment vertical="center" readingOrder="0"/>
      </dxf>
    </rfmt>
    <rfmt sheetId="1" sqref="J304" start="0" length="0">
      <dxf>
        <font>
          <b/>
          <sz val="13"/>
          <color rgb="FFFF0000"/>
        </font>
        <numFmt numFmtId="165" formatCode="#,##0.0"/>
        <alignment vertical="center" readingOrder="0"/>
      </dxf>
    </rfmt>
    <rfmt sheetId="1" sqref="K304" start="0" length="0">
      <dxf>
        <font>
          <b/>
          <color rgb="FFFF0000"/>
        </font>
        <alignment vertical="center" readingOrder="0"/>
      </dxf>
    </rfmt>
    <rfmt sheetId="1" sqref="A305" start="0" length="0">
      <dxf>
        <font>
          <b/>
          <sz val="16"/>
          <color rgb="FFFF0000"/>
        </font>
        <alignment vertical="center" readingOrder="0"/>
      </dxf>
    </rfmt>
    <rfmt sheetId="1" sqref="B30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5" start="0" length="0">
      <dxf>
        <font>
          <b/>
          <sz val="13"/>
          <color rgb="FFFF0000"/>
          <name val="Times New Roman"/>
          <scheme val="none"/>
        </font>
        <numFmt numFmtId="165" formatCode="#,##0.0"/>
        <alignment horizontal="right" vertical="center" wrapText="1" readingOrder="0"/>
      </dxf>
    </rfmt>
    <rfmt sheetId="1" sqref="I305" start="0" length="0">
      <dxf>
        <font>
          <b/>
          <sz val="13"/>
          <color rgb="FFFF0000"/>
        </font>
        <numFmt numFmtId="165" formatCode="#,##0.0"/>
        <alignment vertical="center" readingOrder="0"/>
      </dxf>
    </rfmt>
    <rfmt sheetId="1" sqref="J305" start="0" length="0">
      <dxf>
        <font>
          <b/>
          <sz val="13"/>
          <color rgb="FFFF0000"/>
        </font>
        <numFmt numFmtId="165" formatCode="#,##0.0"/>
        <alignment vertical="center" readingOrder="0"/>
      </dxf>
    </rfmt>
    <rfmt sheetId="1" sqref="K305" start="0" length="0">
      <dxf>
        <font>
          <b/>
          <color rgb="FFFF0000"/>
        </font>
        <alignment vertical="center" readingOrder="0"/>
      </dxf>
    </rfmt>
    <rfmt sheetId="1" sqref="A306" start="0" length="0">
      <dxf>
        <font>
          <b/>
          <sz val="16"/>
          <color rgb="FFFF0000"/>
        </font>
        <alignment vertical="center" readingOrder="0"/>
      </dxf>
    </rfmt>
    <rfmt sheetId="1" sqref="B30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6" start="0" length="0">
      <dxf>
        <font>
          <b/>
          <sz val="13"/>
          <color rgb="FFFF0000"/>
          <name val="Times New Roman"/>
          <scheme val="none"/>
        </font>
        <numFmt numFmtId="165" formatCode="#,##0.0"/>
        <alignment horizontal="right" vertical="center" wrapText="1" readingOrder="0"/>
      </dxf>
    </rfmt>
    <rfmt sheetId="1" sqref="I306" start="0" length="0">
      <dxf>
        <font>
          <b/>
          <sz val="13"/>
          <color rgb="FFFF0000"/>
        </font>
        <numFmt numFmtId="165" formatCode="#,##0.0"/>
        <alignment vertical="center" readingOrder="0"/>
      </dxf>
    </rfmt>
    <rfmt sheetId="1" sqref="J306" start="0" length="0">
      <dxf>
        <font>
          <b/>
          <sz val="13"/>
          <color rgb="FFFF0000"/>
        </font>
        <numFmt numFmtId="165" formatCode="#,##0.0"/>
        <alignment vertical="center" readingOrder="0"/>
      </dxf>
    </rfmt>
    <rfmt sheetId="1" sqref="K306" start="0" length="0">
      <dxf>
        <font>
          <b/>
          <color rgb="FFFF0000"/>
        </font>
        <alignment vertical="center" readingOrder="0"/>
      </dxf>
    </rfmt>
    <rfmt sheetId="1" sqref="A307" start="0" length="0">
      <dxf>
        <font>
          <b/>
          <sz val="16"/>
          <color rgb="FFFF0000"/>
        </font>
        <alignment vertical="center" readingOrder="0"/>
      </dxf>
    </rfmt>
    <rfmt sheetId="1" sqref="B30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7" start="0" length="0">
      <dxf>
        <font>
          <b/>
          <sz val="13"/>
          <color rgb="FFFF0000"/>
          <name val="Times New Roman"/>
          <scheme val="none"/>
        </font>
        <numFmt numFmtId="165" formatCode="#,##0.0"/>
        <alignment horizontal="right" vertical="center" wrapText="1" readingOrder="0"/>
      </dxf>
    </rfmt>
    <rfmt sheetId="1" sqref="I307" start="0" length="0">
      <dxf>
        <font>
          <b/>
          <sz val="13"/>
          <color rgb="FFFF0000"/>
        </font>
        <numFmt numFmtId="165" formatCode="#,##0.0"/>
        <alignment vertical="center" readingOrder="0"/>
      </dxf>
    </rfmt>
    <rfmt sheetId="1" sqref="J307" start="0" length="0">
      <dxf>
        <font>
          <b/>
          <sz val="13"/>
          <color rgb="FFFF0000"/>
        </font>
        <numFmt numFmtId="165" formatCode="#,##0.0"/>
        <alignment vertical="center" readingOrder="0"/>
      </dxf>
    </rfmt>
    <rfmt sheetId="1" sqref="K307" start="0" length="0">
      <dxf>
        <font>
          <b/>
          <color rgb="FFFF0000"/>
        </font>
        <alignment vertical="center" readingOrder="0"/>
      </dxf>
    </rfmt>
    <rfmt sheetId="1" sqref="A308" start="0" length="0">
      <dxf>
        <font>
          <b/>
          <sz val="16"/>
          <color rgb="FFFF0000"/>
        </font>
        <alignment vertical="center" readingOrder="0"/>
      </dxf>
    </rfmt>
    <rfmt sheetId="1" sqref="B30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8" start="0" length="0">
      <dxf>
        <font>
          <b/>
          <sz val="13"/>
          <color rgb="FFFF0000"/>
          <name val="Times New Roman"/>
          <scheme val="none"/>
        </font>
        <numFmt numFmtId="165" formatCode="#,##0.0"/>
        <alignment horizontal="right" vertical="center" wrapText="1" readingOrder="0"/>
      </dxf>
    </rfmt>
    <rfmt sheetId="1" sqref="I308" start="0" length="0">
      <dxf>
        <font>
          <b/>
          <sz val="13"/>
          <color rgb="FFFF0000"/>
        </font>
        <numFmt numFmtId="165" formatCode="#,##0.0"/>
        <alignment vertical="center" readingOrder="0"/>
      </dxf>
    </rfmt>
    <rfmt sheetId="1" sqref="J308" start="0" length="0">
      <dxf>
        <font>
          <b/>
          <sz val="13"/>
          <color rgb="FFFF0000"/>
        </font>
        <numFmt numFmtId="165" formatCode="#,##0.0"/>
        <alignment vertical="center" readingOrder="0"/>
      </dxf>
    </rfmt>
    <rfmt sheetId="1" sqref="K308" start="0" length="0">
      <dxf>
        <font>
          <b/>
          <color rgb="FFFF0000"/>
        </font>
        <alignment vertical="center" readingOrder="0"/>
      </dxf>
    </rfmt>
    <rfmt sheetId="1" sqref="A309" start="0" length="0">
      <dxf>
        <font>
          <b/>
          <sz val="16"/>
          <color rgb="FFFF0000"/>
        </font>
        <alignment vertical="center" readingOrder="0"/>
      </dxf>
    </rfmt>
    <rfmt sheetId="1" sqref="B30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0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0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0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0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09" start="0" length="0">
      <dxf>
        <font>
          <b/>
          <sz val="13"/>
          <color rgb="FFFF0000"/>
          <name val="Times New Roman"/>
          <scheme val="none"/>
        </font>
        <numFmt numFmtId="165" formatCode="#,##0.0"/>
        <alignment horizontal="right" vertical="center" wrapText="1" readingOrder="0"/>
      </dxf>
    </rfmt>
    <rfmt sheetId="1" sqref="I309" start="0" length="0">
      <dxf>
        <font>
          <b/>
          <sz val="13"/>
          <color rgb="FFFF0000"/>
        </font>
        <numFmt numFmtId="165" formatCode="#,##0.0"/>
        <alignment vertical="center" readingOrder="0"/>
      </dxf>
    </rfmt>
    <rfmt sheetId="1" sqref="J309" start="0" length="0">
      <dxf>
        <font>
          <b/>
          <sz val="13"/>
          <color rgb="FFFF0000"/>
        </font>
        <numFmt numFmtId="165" formatCode="#,##0.0"/>
        <alignment vertical="center" readingOrder="0"/>
      </dxf>
    </rfmt>
    <rfmt sheetId="1" sqref="K309" start="0" length="0">
      <dxf>
        <font>
          <b/>
          <color rgb="FFFF0000"/>
        </font>
        <alignment vertical="center" readingOrder="0"/>
      </dxf>
    </rfmt>
    <rfmt sheetId="1" sqref="A310" start="0" length="0">
      <dxf>
        <font>
          <b/>
          <sz val="16"/>
          <color rgb="FFFF0000"/>
        </font>
        <alignment vertical="center" readingOrder="0"/>
      </dxf>
    </rfmt>
    <rfmt sheetId="1" sqref="B31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0" start="0" length="0">
      <dxf>
        <font>
          <b/>
          <sz val="13"/>
          <color rgb="FFFF0000"/>
          <name val="Times New Roman"/>
          <scheme val="none"/>
        </font>
        <numFmt numFmtId="165" formatCode="#,##0.0"/>
        <alignment horizontal="right" vertical="center" wrapText="1" readingOrder="0"/>
      </dxf>
    </rfmt>
    <rfmt sheetId="1" sqref="I310" start="0" length="0">
      <dxf>
        <font>
          <b/>
          <sz val="13"/>
          <color rgb="FFFF0000"/>
        </font>
        <numFmt numFmtId="165" formatCode="#,##0.0"/>
        <alignment vertical="center" readingOrder="0"/>
      </dxf>
    </rfmt>
    <rfmt sheetId="1" sqref="J310" start="0" length="0">
      <dxf>
        <font>
          <b/>
          <sz val="13"/>
          <color rgb="FFFF0000"/>
        </font>
        <numFmt numFmtId="165" formatCode="#,##0.0"/>
        <alignment vertical="center" readingOrder="0"/>
      </dxf>
    </rfmt>
    <rfmt sheetId="1" sqref="K310" start="0" length="0">
      <dxf>
        <font>
          <b/>
          <color rgb="FFFF0000"/>
        </font>
        <alignment vertical="center" readingOrder="0"/>
      </dxf>
    </rfmt>
    <rfmt sheetId="1" sqref="A311" start="0" length="0">
      <dxf>
        <font>
          <b/>
          <sz val="16"/>
          <color rgb="FFFF0000"/>
        </font>
        <alignment vertical="center" readingOrder="0"/>
      </dxf>
    </rfmt>
    <rfmt sheetId="1" sqref="B31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1" start="0" length="0">
      <dxf>
        <font>
          <b/>
          <sz val="13"/>
          <color rgb="FFFF0000"/>
          <name val="Times New Roman"/>
          <scheme val="none"/>
        </font>
        <numFmt numFmtId="165" formatCode="#,##0.0"/>
        <alignment horizontal="right" vertical="center" wrapText="1" readingOrder="0"/>
      </dxf>
    </rfmt>
    <rfmt sheetId="1" sqref="I311" start="0" length="0">
      <dxf>
        <font>
          <b/>
          <sz val="13"/>
          <color rgb="FFFF0000"/>
        </font>
        <numFmt numFmtId="165" formatCode="#,##0.0"/>
        <alignment vertical="center" readingOrder="0"/>
      </dxf>
    </rfmt>
    <rfmt sheetId="1" sqref="J311" start="0" length="0">
      <dxf>
        <font>
          <b/>
          <sz val="13"/>
          <color rgb="FFFF0000"/>
        </font>
        <numFmt numFmtId="165" formatCode="#,##0.0"/>
        <alignment vertical="center" readingOrder="0"/>
      </dxf>
    </rfmt>
    <rfmt sheetId="1" sqref="K311" start="0" length="0">
      <dxf>
        <font>
          <b/>
          <color rgb="FFFF0000"/>
        </font>
        <alignment vertical="center" readingOrder="0"/>
      </dxf>
    </rfmt>
    <rfmt sheetId="1" sqref="A312" start="0" length="0">
      <dxf>
        <font>
          <b/>
          <sz val="16"/>
          <color rgb="FFFF0000"/>
        </font>
        <alignment vertical="center" readingOrder="0"/>
      </dxf>
    </rfmt>
    <rfmt sheetId="1" sqref="B31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2" start="0" length="0">
      <dxf>
        <font>
          <b/>
          <sz val="13"/>
          <color rgb="FFFF0000"/>
          <name val="Times New Roman"/>
          <scheme val="none"/>
        </font>
        <numFmt numFmtId="165" formatCode="#,##0.0"/>
        <alignment horizontal="right" vertical="center" wrapText="1" readingOrder="0"/>
      </dxf>
    </rfmt>
    <rfmt sheetId="1" sqref="I312" start="0" length="0">
      <dxf>
        <font>
          <b/>
          <sz val="13"/>
          <color rgb="FFFF0000"/>
        </font>
        <numFmt numFmtId="165" formatCode="#,##0.0"/>
        <alignment vertical="center" readingOrder="0"/>
      </dxf>
    </rfmt>
    <rfmt sheetId="1" sqref="J312" start="0" length="0">
      <dxf>
        <font>
          <b/>
          <sz val="13"/>
          <color rgb="FFFF0000"/>
        </font>
        <numFmt numFmtId="165" formatCode="#,##0.0"/>
        <alignment vertical="center" readingOrder="0"/>
      </dxf>
    </rfmt>
    <rfmt sheetId="1" sqref="K312" start="0" length="0">
      <dxf>
        <font>
          <b/>
          <color rgb="FFFF0000"/>
        </font>
        <alignment vertical="center" readingOrder="0"/>
      </dxf>
    </rfmt>
    <rfmt sheetId="1" sqref="A313" start="0" length="0">
      <dxf>
        <font>
          <b/>
          <sz val="16"/>
          <color rgb="FFFF0000"/>
        </font>
        <alignment vertical="center" readingOrder="0"/>
      </dxf>
    </rfmt>
    <rfmt sheetId="1" sqref="B31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3" start="0" length="0">
      <dxf>
        <font>
          <b/>
          <sz val="13"/>
          <color rgb="FFFF0000"/>
          <name val="Times New Roman"/>
          <scheme val="none"/>
        </font>
        <numFmt numFmtId="165" formatCode="#,##0.0"/>
        <alignment horizontal="right" vertical="center" wrapText="1" readingOrder="0"/>
      </dxf>
    </rfmt>
    <rfmt sheetId="1" sqref="I313" start="0" length="0">
      <dxf>
        <font>
          <b/>
          <sz val="13"/>
          <color rgb="FFFF0000"/>
        </font>
        <numFmt numFmtId="165" formatCode="#,##0.0"/>
        <alignment vertical="center" readingOrder="0"/>
      </dxf>
    </rfmt>
    <rfmt sheetId="1" sqref="J313" start="0" length="0">
      <dxf>
        <font>
          <b/>
          <sz val="13"/>
          <color rgb="FFFF0000"/>
        </font>
        <numFmt numFmtId="165" formatCode="#,##0.0"/>
        <alignment vertical="center" readingOrder="0"/>
      </dxf>
    </rfmt>
    <rfmt sheetId="1" sqref="K313" start="0" length="0">
      <dxf>
        <font>
          <b/>
          <color rgb="FFFF0000"/>
        </font>
        <alignment vertical="center" readingOrder="0"/>
      </dxf>
    </rfmt>
    <rfmt sheetId="1" sqref="A314" start="0" length="0">
      <dxf>
        <font>
          <b/>
          <sz val="16"/>
          <color rgb="FFFF0000"/>
        </font>
        <alignment vertical="center" readingOrder="0"/>
      </dxf>
    </rfmt>
    <rfmt sheetId="1" sqref="B31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4" start="0" length="0">
      <dxf>
        <font>
          <b/>
          <sz val="13"/>
          <color rgb="FFFF0000"/>
          <name val="Times New Roman"/>
          <scheme val="none"/>
        </font>
        <numFmt numFmtId="165" formatCode="#,##0.0"/>
        <alignment horizontal="right" vertical="center" wrapText="1" readingOrder="0"/>
      </dxf>
    </rfmt>
    <rfmt sheetId="1" sqref="I314" start="0" length="0">
      <dxf>
        <font>
          <b/>
          <sz val="13"/>
          <color rgb="FFFF0000"/>
        </font>
        <numFmt numFmtId="165" formatCode="#,##0.0"/>
        <alignment vertical="center" readingOrder="0"/>
      </dxf>
    </rfmt>
    <rfmt sheetId="1" sqref="J314" start="0" length="0">
      <dxf>
        <font>
          <b/>
          <sz val="13"/>
          <color rgb="FFFF0000"/>
        </font>
        <numFmt numFmtId="165" formatCode="#,##0.0"/>
        <alignment vertical="center" readingOrder="0"/>
      </dxf>
    </rfmt>
    <rfmt sheetId="1" sqref="K314" start="0" length="0">
      <dxf>
        <font>
          <b/>
          <color rgb="FFFF0000"/>
        </font>
        <alignment vertical="center" readingOrder="0"/>
      </dxf>
    </rfmt>
    <rfmt sheetId="1" sqref="A315" start="0" length="0">
      <dxf>
        <font>
          <b/>
          <sz val="16"/>
          <color rgb="FFFF0000"/>
        </font>
        <alignment vertical="center" readingOrder="0"/>
      </dxf>
    </rfmt>
    <rfmt sheetId="1" sqref="B31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5" start="0" length="0">
      <dxf>
        <font>
          <b/>
          <sz val="13"/>
          <color rgb="FFFF0000"/>
          <name val="Times New Roman"/>
          <scheme val="none"/>
        </font>
        <numFmt numFmtId="165" formatCode="#,##0.0"/>
        <alignment horizontal="right" vertical="center" wrapText="1" readingOrder="0"/>
      </dxf>
    </rfmt>
    <rfmt sheetId="1" sqref="I315" start="0" length="0">
      <dxf>
        <font>
          <b/>
          <sz val="13"/>
          <color rgb="FFFF0000"/>
        </font>
        <numFmt numFmtId="165" formatCode="#,##0.0"/>
        <alignment vertical="center" readingOrder="0"/>
      </dxf>
    </rfmt>
    <rfmt sheetId="1" sqref="J315" start="0" length="0">
      <dxf>
        <font>
          <b/>
          <sz val="13"/>
          <color rgb="FFFF0000"/>
        </font>
        <numFmt numFmtId="165" formatCode="#,##0.0"/>
        <alignment vertical="center" readingOrder="0"/>
      </dxf>
    </rfmt>
    <rfmt sheetId="1" sqref="K315" start="0" length="0">
      <dxf>
        <font>
          <b/>
          <color rgb="FFFF0000"/>
        </font>
        <alignment vertical="center" readingOrder="0"/>
      </dxf>
    </rfmt>
    <rfmt sheetId="1" sqref="A316" start="0" length="0">
      <dxf>
        <font>
          <b/>
          <sz val="16"/>
          <color rgb="FFFF0000"/>
        </font>
        <alignment vertical="center" readingOrder="0"/>
      </dxf>
    </rfmt>
    <rfmt sheetId="1" sqref="B31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6" start="0" length="0">
      <dxf>
        <font>
          <b/>
          <sz val="13"/>
          <color rgb="FFFF0000"/>
          <name val="Times New Roman"/>
          <scheme val="none"/>
        </font>
        <numFmt numFmtId="165" formatCode="#,##0.0"/>
        <alignment horizontal="right" vertical="center" wrapText="1" readingOrder="0"/>
      </dxf>
    </rfmt>
    <rfmt sheetId="1" sqref="I316" start="0" length="0">
      <dxf>
        <font>
          <b/>
          <sz val="13"/>
          <color rgb="FFFF0000"/>
        </font>
        <numFmt numFmtId="165" formatCode="#,##0.0"/>
        <alignment vertical="center" readingOrder="0"/>
      </dxf>
    </rfmt>
    <rfmt sheetId="1" sqref="J316" start="0" length="0">
      <dxf>
        <font>
          <b/>
          <sz val="13"/>
          <color rgb="FFFF0000"/>
        </font>
        <numFmt numFmtId="165" formatCode="#,##0.0"/>
        <alignment vertical="center" readingOrder="0"/>
      </dxf>
    </rfmt>
    <rfmt sheetId="1" sqref="K316" start="0" length="0">
      <dxf>
        <font>
          <b/>
          <color rgb="FFFF0000"/>
        </font>
        <alignment vertical="center" readingOrder="0"/>
      </dxf>
    </rfmt>
    <rfmt sheetId="1" sqref="A317" start="0" length="0">
      <dxf>
        <font>
          <b/>
          <sz val="16"/>
          <color rgb="FFFF0000"/>
        </font>
        <alignment vertical="center" readingOrder="0"/>
      </dxf>
    </rfmt>
    <rfmt sheetId="1" sqref="B31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7" start="0" length="0">
      <dxf>
        <font>
          <b/>
          <sz val="13"/>
          <color rgb="FFFF0000"/>
          <name val="Times New Roman"/>
          <scheme val="none"/>
        </font>
        <numFmt numFmtId="165" formatCode="#,##0.0"/>
        <alignment horizontal="right" vertical="center" wrapText="1" readingOrder="0"/>
      </dxf>
    </rfmt>
    <rfmt sheetId="1" sqref="I317" start="0" length="0">
      <dxf>
        <font>
          <b/>
          <sz val="13"/>
          <color rgb="FFFF0000"/>
        </font>
        <numFmt numFmtId="165" formatCode="#,##0.0"/>
        <alignment vertical="center" readingOrder="0"/>
      </dxf>
    </rfmt>
    <rfmt sheetId="1" sqref="J317" start="0" length="0">
      <dxf>
        <font>
          <b/>
          <sz val="13"/>
          <color rgb="FFFF0000"/>
        </font>
        <numFmt numFmtId="165" formatCode="#,##0.0"/>
        <alignment vertical="center" readingOrder="0"/>
      </dxf>
    </rfmt>
    <rfmt sheetId="1" sqref="K317" start="0" length="0">
      <dxf>
        <font>
          <b/>
          <color rgb="FFFF0000"/>
        </font>
        <alignment vertical="center" readingOrder="0"/>
      </dxf>
    </rfmt>
    <rfmt sheetId="1" sqref="A318" start="0" length="0">
      <dxf>
        <font>
          <b/>
          <sz val="16"/>
          <color rgb="FFFF0000"/>
        </font>
        <alignment vertical="center" readingOrder="0"/>
      </dxf>
    </rfmt>
    <rfmt sheetId="1" sqref="B31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8" start="0" length="0">
      <dxf>
        <font>
          <b/>
          <sz val="13"/>
          <color rgb="FFFF0000"/>
          <name val="Times New Roman"/>
          <scheme val="none"/>
        </font>
        <numFmt numFmtId="165" formatCode="#,##0.0"/>
        <alignment horizontal="right" vertical="center" wrapText="1" readingOrder="0"/>
      </dxf>
    </rfmt>
    <rfmt sheetId="1" sqref="I318" start="0" length="0">
      <dxf>
        <font>
          <b/>
          <sz val="13"/>
          <color rgb="FFFF0000"/>
        </font>
        <numFmt numFmtId="165" formatCode="#,##0.0"/>
        <alignment vertical="center" readingOrder="0"/>
      </dxf>
    </rfmt>
    <rfmt sheetId="1" sqref="J318" start="0" length="0">
      <dxf>
        <font>
          <b/>
          <sz val="13"/>
          <color rgb="FFFF0000"/>
        </font>
        <numFmt numFmtId="165" formatCode="#,##0.0"/>
        <alignment vertical="center" readingOrder="0"/>
      </dxf>
    </rfmt>
    <rfmt sheetId="1" sqref="K318" start="0" length="0">
      <dxf>
        <font>
          <b/>
          <color rgb="FFFF0000"/>
        </font>
        <alignment vertical="center" readingOrder="0"/>
      </dxf>
    </rfmt>
    <rfmt sheetId="1" sqref="A319" start="0" length="0">
      <dxf>
        <font>
          <b/>
          <sz val="16"/>
          <color rgb="FFFF0000"/>
        </font>
        <alignment vertical="center" readingOrder="0"/>
      </dxf>
    </rfmt>
    <rfmt sheetId="1" sqref="B31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1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1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1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1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19" start="0" length="0">
      <dxf>
        <font>
          <b/>
          <sz val="13"/>
          <color rgb="FFFF0000"/>
          <name val="Times New Roman"/>
          <scheme val="none"/>
        </font>
        <numFmt numFmtId="165" formatCode="#,##0.0"/>
        <alignment horizontal="right" vertical="center" wrapText="1" readingOrder="0"/>
      </dxf>
    </rfmt>
    <rfmt sheetId="1" sqref="I319" start="0" length="0">
      <dxf>
        <font>
          <b/>
          <sz val="13"/>
          <color rgb="FFFF0000"/>
        </font>
        <numFmt numFmtId="165" formatCode="#,##0.0"/>
        <alignment vertical="center" readingOrder="0"/>
      </dxf>
    </rfmt>
    <rfmt sheetId="1" sqref="J319" start="0" length="0">
      <dxf>
        <font>
          <b/>
          <sz val="13"/>
          <color rgb="FFFF0000"/>
        </font>
        <numFmt numFmtId="165" formatCode="#,##0.0"/>
        <alignment vertical="center" readingOrder="0"/>
      </dxf>
    </rfmt>
    <rfmt sheetId="1" sqref="K319" start="0" length="0">
      <dxf>
        <font>
          <b/>
          <color rgb="FFFF0000"/>
        </font>
        <alignment vertical="center" readingOrder="0"/>
      </dxf>
    </rfmt>
    <rfmt sheetId="1" sqref="A320" start="0" length="0">
      <dxf>
        <font>
          <b/>
          <sz val="16"/>
          <color rgb="FFFF0000"/>
        </font>
        <alignment vertical="center" readingOrder="0"/>
      </dxf>
    </rfmt>
    <rfmt sheetId="1" sqref="B32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0" start="0" length="0">
      <dxf>
        <font>
          <b/>
          <sz val="13"/>
          <color rgb="FFFF0000"/>
          <name val="Times New Roman"/>
          <scheme val="none"/>
        </font>
        <numFmt numFmtId="165" formatCode="#,##0.0"/>
        <alignment horizontal="right" vertical="center" wrapText="1" readingOrder="0"/>
      </dxf>
    </rfmt>
    <rfmt sheetId="1" sqref="I320" start="0" length="0">
      <dxf>
        <font>
          <b/>
          <sz val="13"/>
          <color rgb="FFFF0000"/>
        </font>
        <numFmt numFmtId="165" formatCode="#,##0.0"/>
        <alignment vertical="center" readingOrder="0"/>
      </dxf>
    </rfmt>
    <rfmt sheetId="1" sqref="J320" start="0" length="0">
      <dxf>
        <font>
          <b/>
          <sz val="13"/>
          <color rgb="FFFF0000"/>
        </font>
        <numFmt numFmtId="165" formatCode="#,##0.0"/>
        <alignment vertical="center" readingOrder="0"/>
      </dxf>
    </rfmt>
    <rfmt sheetId="1" sqref="K320" start="0" length="0">
      <dxf>
        <font>
          <b/>
          <color rgb="FFFF0000"/>
        </font>
        <alignment vertical="center" readingOrder="0"/>
      </dxf>
    </rfmt>
    <rfmt sheetId="1" sqref="A321" start="0" length="0">
      <dxf>
        <font>
          <b/>
          <sz val="16"/>
          <color rgb="FFFF0000"/>
        </font>
        <alignment vertical="center" readingOrder="0"/>
      </dxf>
    </rfmt>
    <rfmt sheetId="1" sqref="B32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1" start="0" length="0">
      <dxf>
        <font>
          <b/>
          <sz val="13"/>
          <color rgb="FFFF0000"/>
          <name val="Times New Roman"/>
          <scheme val="none"/>
        </font>
        <numFmt numFmtId="165" formatCode="#,##0.0"/>
        <alignment horizontal="right" vertical="center" wrapText="1" readingOrder="0"/>
      </dxf>
    </rfmt>
    <rfmt sheetId="1" sqref="I321" start="0" length="0">
      <dxf>
        <font>
          <b/>
          <sz val="13"/>
          <color rgb="FFFF0000"/>
        </font>
        <numFmt numFmtId="165" formatCode="#,##0.0"/>
        <alignment vertical="center" readingOrder="0"/>
      </dxf>
    </rfmt>
    <rfmt sheetId="1" sqref="J321" start="0" length="0">
      <dxf>
        <font>
          <b/>
          <sz val="13"/>
          <color rgb="FFFF0000"/>
        </font>
        <numFmt numFmtId="165" formatCode="#,##0.0"/>
        <alignment vertical="center" readingOrder="0"/>
      </dxf>
    </rfmt>
    <rfmt sheetId="1" sqref="K321" start="0" length="0">
      <dxf>
        <font>
          <b/>
          <color rgb="FFFF0000"/>
        </font>
        <alignment vertical="center" readingOrder="0"/>
      </dxf>
    </rfmt>
    <rfmt sheetId="1" sqref="A322" start="0" length="0">
      <dxf>
        <font>
          <b/>
          <sz val="16"/>
          <color rgb="FFFF0000"/>
        </font>
        <alignment vertical="center" readingOrder="0"/>
      </dxf>
    </rfmt>
    <rfmt sheetId="1" sqref="B32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2" start="0" length="0">
      <dxf>
        <font>
          <b/>
          <sz val="13"/>
          <color rgb="FFFF0000"/>
          <name val="Times New Roman"/>
          <scheme val="none"/>
        </font>
        <numFmt numFmtId="165" formatCode="#,##0.0"/>
        <alignment horizontal="right" vertical="center" wrapText="1" readingOrder="0"/>
      </dxf>
    </rfmt>
    <rfmt sheetId="1" sqref="I322" start="0" length="0">
      <dxf>
        <font>
          <b/>
          <sz val="13"/>
          <color rgb="FFFF0000"/>
        </font>
        <numFmt numFmtId="165" formatCode="#,##0.0"/>
        <alignment vertical="center" readingOrder="0"/>
      </dxf>
    </rfmt>
    <rfmt sheetId="1" sqref="J322" start="0" length="0">
      <dxf>
        <font>
          <b/>
          <sz val="13"/>
          <color rgb="FFFF0000"/>
        </font>
        <numFmt numFmtId="165" formatCode="#,##0.0"/>
        <alignment vertical="center" readingOrder="0"/>
      </dxf>
    </rfmt>
    <rfmt sheetId="1" sqref="K322" start="0" length="0">
      <dxf>
        <font>
          <b/>
          <color rgb="FFFF0000"/>
        </font>
        <alignment vertical="center" readingOrder="0"/>
      </dxf>
    </rfmt>
    <rfmt sheetId="1" sqref="A323" start="0" length="0">
      <dxf>
        <font>
          <b/>
          <sz val="16"/>
          <color rgb="FFFF0000"/>
        </font>
        <alignment vertical="center" readingOrder="0"/>
      </dxf>
    </rfmt>
    <rfmt sheetId="1" sqref="B32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3" start="0" length="0">
      <dxf>
        <font>
          <b/>
          <sz val="13"/>
          <color rgb="FFFF0000"/>
          <name val="Times New Roman"/>
          <scheme val="none"/>
        </font>
        <numFmt numFmtId="165" formatCode="#,##0.0"/>
        <alignment horizontal="right" vertical="center" wrapText="1" readingOrder="0"/>
      </dxf>
    </rfmt>
    <rfmt sheetId="1" sqref="I323" start="0" length="0">
      <dxf>
        <font>
          <b/>
          <sz val="13"/>
          <color rgb="FFFF0000"/>
        </font>
        <numFmt numFmtId="165" formatCode="#,##0.0"/>
        <alignment vertical="center" readingOrder="0"/>
      </dxf>
    </rfmt>
    <rfmt sheetId="1" sqref="J323" start="0" length="0">
      <dxf>
        <font>
          <b/>
          <sz val="13"/>
          <color rgb="FFFF0000"/>
        </font>
        <numFmt numFmtId="165" formatCode="#,##0.0"/>
        <alignment vertical="center" readingOrder="0"/>
      </dxf>
    </rfmt>
    <rfmt sheetId="1" sqref="K323" start="0" length="0">
      <dxf>
        <font>
          <b/>
          <color rgb="FFFF0000"/>
        </font>
        <alignment vertical="center" readingOrder="0"/>
      </dxf>
    </rfmt>
    <rfmt sheetId="1" sqref="A324" start="0" length="0">
      <dxf>
        <font>
          <b/>
          <sz val="16"/>
          <color rgb="FFFF0000"/>
        </font>
        <alignment vertical="center" readingOrder="0"/>
      </dxf>
    </rfmt>
    <rfmt sheetId="1" sqref="B32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4" start="0" length="0">
      <dxf>
        <font>
          <b/>
          <sz val="13"/>
          <color rgb="FFFF0000"/>
          <name val="Times New Roman"/>
          <scheme val="none"/>
        </font>
        <numFmt numFmtId="165" formatCode="#,##0.0"/>
        <alignment horizontal="right" vertical="center" wrapText="1" readingOrder="0"/>
      </dxf>
    </rfmt>
    <rfmt sheetId="1" sqref="I324" start="0" length="0">
      <dxf>
        <font>
          <b/>
          <sz val="13"/>
          <color rgb="FFFF0000"/>
        </font>
        <numFmt numFmtId="165" formatCode="#,##0.0"/>
        <alignment vertical="center" readingOrder="0"/>
      </dxf>
    </rfmt>
    <rfmt sheetId="1" sqref="J324" start="0" length="0">
      <dxf>
        <font>
          <b/>
          <sz val="13"/>
          <color rgb="FFFF0000"/>
        </font>
        <numFmt numFmtId="165" formatCode="#,##0.0"/>
        <alignment vertical="center" readingOrder="0"/>
      </dxf>
    </rfmt>
    <rfmt sheetId="1" sqref="K324" start="0" length="0">
      <dxf>
        <font>
          <b/>
          <color rgb="FFFF0000"/>
        </font>
        <alignment vertical="center" readingOrder="0"/>
      </dxf>
    </rfmt>
    <rfmt sheetId="1" sqref="A325" start="0" length="0">
      <dxf>
        <font>
          <b/>
          <sz val="16"/>
          <color rgb="FFFF0000"/>
        </font>
        <alignment vertical="center" readingOrder="0"/>
      </dxf>
    </rfmt>
    <rfmt sheetId="1" sqref="B32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5" start="0" length="0">
      <dxf>
        <font>
          <b/>
          <sz val="13"/>
          <color rgb="FFFF0000"/>
          <name val="Times New Roman"/>
          <scheme val="none"/>
        </font>
        <numFmt numFmtId="165" formatCode="#,##0.0"/>
        <alignment horizontal="right" vertical="center" wrapText="1" readingOrder="0"/>
      </dxf>
    </rfmt>
    <rfmt sheetId="1" sqref="I325" start="0" length="0">
      <dxf>
        <font>
          <b/>
          <sz val="13"/>
          <color rgb="FFFF0000"/>
        </font>
        <numFmt numFmtId="165" formatCode="#,##0.0"/>
        <alignment vertical="center" readingOrder="0"/>
      </dxf>
    </rfmt>
    <rfmt sheetId="1" sqref="J325" start="0" length="0">
      <dxf>
        <font>
          <b/>
          <sz val="13"/>
          <color rgb="FFFF0000"/>
        </font>
        <numFmt numFmtId="165" formatCode="#,##0.0"/>
        <alignment vertical="center" readingOrder="0"/>
      </dxf>
    </rfmt>
    <rfmt sheetId="1" sqref="K325" start="0" length="0">
      <dxf>
        <font>
          <b/>
          <color rgb="FFFF0000"/>
        </font>
        <alignment vertical="center" readingOrder="0"/>
      </dxf>
    </rfmt>
    <rfmt sheetId="1" sqref="A326" start="0" length="0">
      <dxf>
        <font>
          <b/>
          <sz val="16"/>
          <color rgb="FFFF0000"/>
        </font>
        <alignment vertical="center" readingOrder="0"/>
      </dxf>
    </rfmt>
    <rfmt sheetId="1" sqref="B32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6" start="0" length="0">
      <dxf>
        <font>
          <b/>
          <sz val="13"/>
          <color rgb="FFFF0000"/>
          <name val="Times New Roman"/>
          <scheme val="none"/>
        </font>
        <numFmt numFmtId="165" formatCode="#,##0.0"/>
        <alignment horizontal="right" vertical="center" wrapText="1" readingOrder="0"/>
      </dxf>
    </rfmt>
    <rfmt sheetId="1" sqref="I326" start="0" length="0">
      <dxf>
        <font>
          <b/>
          <sz val="13"/>
          <color rgb="FFFF0000"/>
        </font>
        <numFmt numFmtId="165" formatCode="#,##0.0"/>
        <alignment vertical="center" readingOrder="0"/>
      </dxf>
    </rfmt>
    <rfmt sheetId="1" sqref="J326" start="0" length="0">
      <dxf>
        <font>
          <b/>
          <sz val="13"/>
          <color rgb="FFFF0000"/>
        </font>
        <numFmt numFmtId="165" formatCode="#,##0.0"/>
        <alignment vertical="center" readingOrder="0"/>
      </dxf>
    </rfmt>
    <rfmt sheetId="1" sqref="K326" start="0" length="0">
      <dxf>
        <font>
          <b/>
          <color rgb="FFFF0000"/>
        </font>
        <alignment vertical="center" readingOrder="0"/>
      </dxf>
    </rfmt>
    <rfmt sheetId="1" sqref="A327" start="0" length="0">
      <dxf>
        <font>
          <b/>
          <sz val="16"/>
          <color rgb="FFFF0000"/>
        </font>
        <alignment vertical="center" readingOrder="0"/>
      </dxf>
    </rfmt>
    <rfmt sheetId="1" sqref="B32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7" start="0" length="0">
      <dxf>
        <font>
          <b/>
          <sz val="13"/>
          <color rgb="FFFF0000"/>
          <name val="Times New Roman"/>
          <scheme val="none"/>
        </font>
        <numFmt numFmtId="165" formatCode="#,##0.0"/>
        <alignment horizontal="right" vertical="center" wrapText="1" readingOrder="0"/>
      </dxf>
    </rfmt>
    <rfmt sheetId="1" sqref="I327" start="0" length="0">
      <dxf>
        <font>
          <b/>
          <sz val="13"/>
          <color rgb="FFFF0000"/>
        </font>
        <numFmt numFmtId="165" formatCode="#,##0.0"/>
        <alignment vertical="center" readingOrder="0"/>
      </dxf>
    </rfmt>
    <rfmt sheetId="1" sqref="J327" start="0" length="0">
      <dxf>
        <font>
          <b/>
          <sz val="13"/>
          <color rgb="FFFF0000"/>
        </font>
        <numFmt numFmtId="165" formatCode="#,##0.0"/>
        <alignment vertical="center" readingOrder="0"/>
      </dxf>
    </rfmt>
    <rfmt sheetId="1" sqref="K327" start="0" length="0">
      <dxf>
        <font>
          <b/>
          <color rgb="FFFF0000"/>
        </font>
        <alignment vertical="center" readingOrder="0"/>
      </dxf>
    </rfmt>
    <rfmt sheetId="1" sqref="A328" start="0" length="0">
      <dxf>
        <font>
          <b/>
          <sz val="16"/>
          <color rgb="FFFF0000"/>
        </font>
        <alignment vertical="center" readingOrder="0"/>
      </dxf>
    </rfmt>
    <rfmt sheetId="1" sqref="B32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8" start="0" length="0">
      <dxf>
        <font>
          <b/>
          <sz val="13"/>
          <color rgb="FFFF0000"/>
          <name val="Times New Roman"/>
          <scheme val="none"/>
        </font>
        <numFmt numFmtId="165" formatCode="#,##0.0"/>
        <alignment horizontal="right" vertical="center" wrapText="1" readingOrder="0"/>
      </dxf>
    </rfmt>
    <rfmt sheetId="1" sqref="I328" start="0" length="0">
      <dxf>
        <font>
          <b/>
          <sz val="13"/>
          <color rgb="FFFF0000"/>
        </font>
        <numFmt numFmtId="165" formatCode="#,##0.0"/>
        <alignment vertical="center" readingOrder="0"/>
      </dxf>
    </rfmt>
    <rfmt sheetId="1" sqref="J328" start="0" length="0">
      <dxf>
        <font>
          <b/>
          <sz val="13"/>
          <color rgb="FFFF0000"/>
        </font>
        <numFmt numFmtId="165" formatCode="#,##0.0"/>
        <alignment vertical="center" readingOrder="0"/>
      </dxf>
    </rfmt>
    <rfmt sheetId="1" sqref="K328" start="0" length="0">
      <dxf>
        <font>
          <b/>
          <color rgb="FFFF0000"/>
        </font>
        <alignment vertical="center" readingOrder="0"/>
      </dxf>
    </rfmt>
    <rfmt sheetId="1" sqref="A329" start="0" length="0">
      <dxf>
        <font>
          <b/>
          <sz val="16"/>
          <color rgb="FFFF0000"/>
        </font>
        <alignment vertical="center" readingOrder="0"/>
      </dxf>
    </rfmt>
    <rfmt sheetId="1" sqref="B32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2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2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2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2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29" start="0" length="0">
      <dxf>
        <font>
          <b/>
          <sz val="13"/>
          <color rgb="FFFF0000"/>
          <name val="Times New Roman"/>
          <scheme val="none"/>
        </font>
        <numFmt numFmtId="165" formatCode="#,##0.0"/>
        <alignment horizontal="right" vertical="center" wrapText="1" readingOrder="0"/>
      </dxf>
    </rfmt>
    <rfmt sheetId="1" sqref="I329" start="0" length="0">
      <dxf>
        <font>
          <b/>
          <sz val="13"/>
          <color rgb="FFFF0000"/>
        </font>
        <numFmt numFmtId="165" formatCode="#,##0.0"/>
        <alignment vertical="center" readingOrder="0"/>
      </dxf>
    </rfmt>
    <rfmt sheetId="1" sqref="J329" start="0" length="0">
      <dxf>
        <font>
          <b/>
          <sz val="13"/>
          <color rgb="FFFF0000"/>
        </font>
        <numFmt numFmtId="165" formatCode="#,##0.0"/>
        <alignment vertical="center" readingOrder="0"/>
      </dxf>
    </rfmt>
    <rfmt sheetId="1" sqref="K329" start="0" length="0">
      <dxf>
        <font>
          <b/>
          <color rgb="FFFF0000"/>
        </font>
        <alignment vertical="center" readingOrder="0"/>
      </dxf>
    </rfmt>
    <rfmt sheetId="1" sqref="A330" start="0" length="0">
      <dxf>
        <font>
          <b/>
          <sz val="16"/>
          <color rgb="FFFF0000"/>
        </font>
        <alignment vertical="center" readingOrder="0"/>
      </dxf>
    </rfmt>
    <rfmt sheetId="1" sqref="B33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0" start="0" length="0">
      <dxf>
        <font>
          <b/>
          <sz val="13"/>
          <color rgb="FFFF0000"/>
          <name val="Times New Roman"/>
          <scheme val="none"/>
        </font>
        <numFmt numFmtId="165" formatCode="#,##0.0"/>
        <alignment horizontal="right" vertical="center" wrapText="1" readingOrder="0"/>
      </dxf>
    </rfmt>
    <rfmt sheetId="1" sqref="I330" start="0" length="0">
      <dxf>
        <font>
          <b/>
          <sz val="13"/>
          <color rgb="FFFF0000"/>
        </font>
        <numFmt numFmtId="165" formatCode="#,##0.0"/>
        <alignment vertical="center" readingOrder="0"/>
      </dxf>
    </rfmt>
    <rfmt sheetId="1" sqref="J330" start="0" length="0">
      <dxf>
        <font>
          <b/>
          <sz val="13"/>
          <color rgb="FFFF0000"/>
        </font>
        <numFmt numFmtId="165" formatCode="#,##0.0"/>
        <alignment vertical="center" readingOrder="0"/>
      </dxf>
    </rfmt>
    <rfmt sheetId="1" sqref="K330" start="0" length="0">
      <dxf>
        <font>
          <b/>
          <color rgb="FFFF0000"/>
        </font>
        <alignment vertical="center" readingOrder="0"/>
      </dxf>
    </rfmt>
    <rfmt sheetId="1" sqref="A331" start="0" length="0">
      <dxf>
        <font>
          <b/>
          <sz val="16"/>
          <color rgb="FFFF0000"/>
        </font>
        <alignment vertical="center" readingOrder="0"/>
      </dxf>
    </rfmt>
    <rfmt sheetId="1" sqref="B33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1" start="0" length="0">
      <dxf>
        <font>
          <b/>
          <sz val="13"/>
          <color rgb="FFFF0000"/>
          <name val="Times New Roman"/>
          <scheme val="none"/>
        </font>
        <numFmt numFmtId="165" formatCode="#,##0.0"/>
        <alignment horizontal="right" vertical="center" wrapText="1" readingOrder="0"/>
      </dxf>
    </rfmt>
    <rfmt sheetId="1" sqref="I331" start="0" length="0">
      <dxf>
        <font>
          <b/>
          <sz val="13"/>
          <color rgb="FFFF0000"/>
        </font>
        <numFmt numFmtId="165" formatCode="#,##0.0"/>
        <alignment vertical="center" readingOrder="0"/>
      </dxf>
    </rfmt>
    <rfmt sheetId="1" sqref="J331" start="0" length="0">
      <dxf>
        <font>
          <b/>
          <sz val="13"/>
          <color rgb="FFFF0000"/>
        </font>
        <numFmt numFmtId="165" formatCode="#,##0.0"/>
        <alignment vertical="center" readingOrder="0"/>
      </dxf>
    </rfmt>
    <rfmt sheetId="1" sqref="K331" start="0" length="0">
      <dxf>
        <font>
          <b/>
          <color rgb="FFFF0000"/>
        </font>
        <alignment vertical="center" readingOrder="0"/>
      </dxf>
    </rfmt>
    <rfmt sheetId="1" sqref="A332" start="0" length="0">
      <dxf>
        <font>
          <b/>
          <sz val="16"/>
          <color rgb="FFFF0000"/>
        </font>
        <alignment vertical="center" readingOrder="0"/>
      </dxf>
    </rfmt>
    <rfmt sheetId="1" sqref="B33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2" start="0" length="0">
      <dxf>
        <font>
          <b/>
          <sz val="13"/>
          <color rgb="FFFF0000"/>
          <name val="Times New Roman"/>
          <scheme val="none"/>
        </font>
        <numFmt numFmtId="165" formatCode="#,##0.0"/>
        <alignment horizontal="right" vertical="center" wrapText="1" readingOrder="0"/>
      </dxf>
    </rfmt>
    <rfmt sheetId="1" sqref="I332" start="0" length="0">
      <dxf>
        <font>
          <b/>
          <sz val="13"/>
          <color rgb="FFFF0000"/>
        </font>
        <numFmt numFmtId="165" formatCode="#,##0.0"/>
        <alignment vertical="center" readingOrder="0"/>
      </dxf>
    </rfmt>
    <rfmt sheetId="1" sqref="J332" start="0" length="0">
      <dxf>
        <font>
          <b/>
          <sz val="13"/>
          <color rgb="FFFF0000"/>
        </font>
        <numFmt numFmtId="165" formatCode="#,##0.0"/>
        <alignment vertical="center" readingOrder="0"/>
      </dxf>
    </rfmt>
    <rfmt sheetId="1" sqref="K332" start="0" length="0">
      <dxf>
        <font>
          <b/>
          <color rgb="FFFF0000"/>
        </font>
        <alignment vertical="center" readingOrder="0"/>
      </dxf>
    </rfmt>
    <rfmt sheetId="1" sqref="A333" start="0" length="0">
      <dxf>
        <font>
          <b/>
          <sz val="16"/>
          <color rgb="FFFF0000"/>
        </font>
        <alignment vertical="center" readingOrder="0"/>
      </dxf>
    </rfmt>
    <rfmt sheetId="1" sqref="B33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3" start="0" length="0">
      <dxf>
        <font>
          <b/>
          <sz val="13"/>
          <color rgb="FFFF0000"/>
          <name val="Times New Roman"/>
          <scheme val="none"/>
        </font>
        <numFmt numFmtId="165" formatCode="#,##0.0"/>
        <alignment horizontal="right" vertical="center" wrapText="1" readingOrder="0"/>
      </dxf>
    </rfmt>
    <rfmt sheetId="1" sqref="I333" start="0" length="0">
      <dxf>
        <font>
          <b/>
          <sz val="13"/>
          <color rgb="FFFF0000"/>
        </font>
        <numFmt numFmtId="165" formatCode="#,##0.0"/>
        <alignment vertical="center" readingOrder="0"/>
      </dxf>
    </rfmt>
    <rfmt sheetId="1" sqref="J333" start="0" length="0">
      <dxf>
        <font>
          <b/>
          <sz val="13"/>
          <color rgb="FFFF0000"/>
        </font>
        <numFmt numFmtId="165" formatCode="#,##0.0"/>
        <alignment vertical="center" readingOrder="0"/>
      </dxf>
    </rfmt>
    <rfmt sheetId="1" sqref="K333" start="0" length="0">
      <dxf>
        <font>
          <b/>
          <color rgb="FFFF0000"/>
        </font>
        <alignment vertical="center" readingOrder="0"/>
      </dxf>
    </rfmt>
    <rfmt sheetId="1" sqref="A334" start="0" length="0">
      <dxf>
        <font>
          <b/>
          <sz val="16"/>
          <color rgb="FFFF0000"/>
        </font>
        <alignment vertical="center" readingOrder="0"/>
      </dxf>
    </rfmt>
    <rfmt sheetId="1" sqref="B33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4" start="0" length="0">
      <dxf>
        <font>
          <b/>
          <sz val="13"/>
          <color rgb="FFFF0000"/>
          <name val="Times New Roman"/>
          <scheme val="none"/>
        </font>
        <numFmt numFmtId="165" formatCode="#,##0.0"/>
        <alignment horizontal="right" vertical="center" wrapText="1" readingOrder="0"/>
      </dxf>
    </rfmt>
    <rfmt sheetId="1" sqref="I334" start="0" length="0">
      <dxf>
        <font>
          <b/>
          <sz val="13"/>
          <color rgb="FFFF0000"/>
        </font>
        <numFmt numFmtId="165" formatCode="#,##0.0"/>
        <alignment vertical="center" readingOrder="0"/>
      </dxf>
    </rfmt>
    <rfmt sheetId="1" sqref="J334" start="0" length="0">
      <dxf>
        <font>
          <b/>
          <sz val="13"/>
          <color rgb="FFFF0000"/>
        </font>
        <numFmt numFmtId="165" formatCode="#,##0.0"/>
        <alignment vertical="center" readingOrder="0"/>
      </dxf>
    </rfmt>
    <rfmt sheetId="1" sqref="K334" start="0" length="0">
      <dxf>
        <font>
          <b/>
          <color rgb="FFFF0000"/>
        </font>
        <alignment vertical="center" readingOrder="0"/>
      </dxf>
    </rfmt>
    <rfmt sheetId="1" sqref="A335" start="0" length="0">
      <dxf>
        <font>
          <b/>
          <sz val="16"/>
          <color rgb="FFFF0000"/>
        </font>
        <alignment vertical="center" readingOrder="0"/>
      </dxf>
    </rfmt>
    <rfmt sheetId="1" sqref="B33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5" start="0" length="0">
      <dxf>
        <font>
          <b/>
          <sz val="13"/>
          <color rgb="FFFF0000"/>
          <name val="Times New Roman"/>
          <scheme val="none"/>
        </font>
        <numFmt numFmtId="165" formatCode="#,##0.0"/>
        <alignment horizontal="right" vertical="center" wrapText="1" readingOrder="0"/>
      </dxf>
    </rfmt>
    <rfmt sheetId="1" sqref="I335" start="0" length="0">
      <dxf>
        <font>
          <b/>
          <sz val="13"/>
          <color rgb="FFFF0000"/>
        </font>
        <numFmt numFmtId="165" formatCode="#,##0.0"/>
        <alignment vertical="center" readingOrder="0"/>
      </dxf>
    </rfmt>
    <rfmt sheetId="1" sqref="J335" start="0" length="0">
      <dxf>
        <font>
          <b/>
          <sz val="13"/>
          <color rgb="FFFF0000"/>
        </font>
        <numFmt numFmtId="165" formatCode="#,##0.0"/>
        <alignment vertical="center" readingOrder="0"/>
      </dxf>
    </rfmt>
    <rfmt sheetId="1" sqref="K335" start="0" length="0">
      <dxf>
        <font>
          <b/>
          <color rgb="FFFF0000"/>
        </font>
        <alignment vertical="center" readingOrder="0"/>
      </dxf>
    </rfmt>
    <rfmt sheetId="1" sqref="A336" start="0" length="0">
      <dxf>
        <font>
          <b/>
          <sz val="16"/>
          <color rgb="FFFF0000"/>
        </font>
        <alignment vertical="center" readingOrder="0"/>
      </dxf>
    </rfmt>
    <rfmt sheetId="1" sqref="B33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6" start="0" length="0">
      <dxf>
        <font>
          <b/>
          <sz val="13"/>
          <color rgb="FFFF0000"/>
          <name val="Times New Roman"/>
          <scheme val="none"/>
        </font>
        <numFmt numFmtId="165" formatCode="#,##0.0"/>
        <alignment horizontal="right" vertical="center" wrapText="1" readingOrder="0"/>
      </dxf>
    </rfmt>
    <rfmt sheetId="1" sqref="I336" start="0" length="0">
      <dxf>
        <font>
          <b/>
          <sz val="13"/>
          <color rgb="FFFF0000"/>
        </font>
        <numFmt numFmtId="165" formatCode="#,##0.0"/>
        <alignment vertical="center" readingOrder="0"/>
      </dxf>
    </rfmt>
    <rfmt sheetId="1" sqref="J336" start="0" length="0">
      <dxf>
        <font>
          <b/>
          <sz val="13"/>
          <color rgb="FFFF0000"/>
        </font>
        <numFmt numFmtId="165" formatCode="#,##0.0"/>
        <alignment vertical="center" readingOrder="0"/>
      </dxf>
    </rfmt>
    <rfmt sheetId="1" sqref="K336" start="0" length="0">
      <dxf>
        <font>
          <b/>
          <color rgb="FFFF0000"/>
        </font>
        <alignment vertical="center" readingOrder="0"/>
      </dxf>
    </rfmt>
    <rfmt sheetId="1" sqref="A337" start="0" length="0">
      <dxf>
        <font>
          <b/>
          <sz val="16"/>
          <color rgb="FFFF0000"/>
        </font>
        <alignment vertical="center" readingOrder="0"/>
      </dxf>
    </rfmt>
    <rfmt sheetId="1" sqref="B33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7" start="0" length="0">
      <dxf>
        <font>
          <b/>
          <sz val="13"/>
          <color rgb="FFFF0000"/>
          <name val="Times New Roman"/>
          <scheme val="none"/>
        </font>
        <numFmt numFmtId="165" formatCode="#,##0.0"/>
        <alignment horizontal="right" vertical="center" wrapText="1" readingOrder="0"/>
      </dxf>
    </rfmt>
    <rfmt sheetId="1" sqref="I337" start="0" length="0">
      <dxf>
        <font>
          <b/>
          <sz val="13"/>
          <color rgb="FFFF0000"/>
        </font>
        <numFmt numFmtId="165" formatCode="#,##0.0"/>
        <alignment vertical="center" readingOrder="0"/>
      </dxf>
    </rfmt>
    <rfmt sheetId="1" sqref="J337" start="0" length="0">
      <dxf>
        <font>
          <b/>
          <sz val="13"/>
          <color rgb="FFFF0000"/>
        </font>
        <numFmt numFmtId="165" formatCode="#,##0.0"/>
        <alignment vertical="center" readingOrder="0"/>
      </dxf>
    </rfmt>
    <rfmt sheetId="1" sqref="K337" start="0" length="0">
      <dxf>
        <font>
          <b/>
          <color rgb="FFFF0000"/>
        </font>
        <alignment vertical="center" readingOrder="0"/>
      </dxf>
    </rfmt>
    <rfmt sheetId="1" sqref="A338" start="0" length="0">
      <dxf>
        <font>
          <b/>
          <sz val="16"/>
          <color rgb="FFFF0000"/>
        </font>
        <alignment vertical="center" readingOrder="0"/>
      </dxf>
    </rfmt>
    <rfmt sheetId="1" sqref="B33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8" start="0" length="0">
      <dxf>
        <font>
          <b/>
          <sz val="13"/>
          <color rgb="FFFF0000"/>
          <name val="Times New Roman"/>
          <scheme val="none"/>
        </font>
        <numFmt numFmtId="165" formatCode="#,##0.0"/>
        <alignment horizontal="right" vertical="center" wrapText="1" readingOrder="0"/>
      </dxf>
    </rfmt>
    <rfmt sheetId="1" sqref="I338" start="0" length="0">
      <dxf>
        <font>
          <b/>
          <sz val="13"/>
          <color rgb="FFFF0000"/>
        </font>
        <numFmt numFmtId="165" formatCode="#,##0.0"/>
        <alignment vertical="center" readingOrder="0"/>
      </dxf>
    </rfmt>
    <rfmt sheetId="1" sqref="J338" start="0" length="0">
      <dxf>
        <font>
          <b/>
          <sz val="13"/>
          <color rgb="FFFF0000"/>
        </font>
        <numFmt numFmtId="165" formatCode="#,##0.0"/>
        <alignment vertical="center" readingOrder="0"/>
      </dxf>
    </rfmt>
    <rfmt sheetId="1" sqref="K338" start="0" length="0">
      <dxf>
        <font>
          <b/>
          <color rgb="FFFF0000"/>
        </font>
        <alignment vertical="center" readingOrder="0"/>
      </dxf>
    </rfmt>
    <rfmt sheetId="1" sqref="A339" start="0" length="0">
      <dxf>
        <font>
          <b/>
          <sz val="16"/>
          <color rgb="FFFF0000"/>
        </font>
        <alignment vertical="center" readingOrder="0"/>
      </dxf>
    </rfmt>
    <rfmt sheetId="1" sqref="B33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3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3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3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3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39" start="0" length="0">
      <dxf>
        <font>
          <b/>
          <sz val="13"/>
          <color rgb="FFFF0000"/>
          <name val="Times New Roman"/>
          <scheme val="none"/>
        </font>
        <numFmt numFmtId="165" formatCode="#,##0.0"/>
        <alignment horizontal="right" vertical="center" wrapText="1" readingOrder="0"/>
      </dxf>
    </rfmt>
    <rfmt sheetId="1" sqref="I339" start="0" length="0">
      <dxf>
        <font>
          <b/>
          <sz val="13"/>
          <color rgb="FFFF0000"/>
        </font>
        <numFmt numFmtId="165" formatCode="#,##0.0"/>
        <alignment vertical="center" readingOrder="0"/>
      </dxf>
    </rfmt>
    <rfmt sheetId="1" sqref="J339" start="0" length="0">
      <dxf>
        <font>
          <b/>
          <sz val="13"/>
          <color rgb="FFFF0000"/>
        </font>
        <numFmt numFmtId="165" formatCode="#,##0.0"/>
        <alignment vertical="center" readingOrder="0"/>
      </dxf>
    </rfmt>
    <rfmt sheetId="1" sqref="K339" start="0" length="0">
      <dxf>
        <font>
          <b/>
          <color rgb="FFFF0000"/>
        </font>
        <alignment vertical="center" readingOrder="0"/>
      </dxf>
    </rfmt>
    <rfmt sheetId="1" sqref="A340" start="0" length="0">
      <dxf>
        <font>
          <b/>
          <sz val="16"/>
          <color rgb="FFFF0000"/>
        </font>
        <alignment vertical="center" readingOrder="0"/>
      </dxf>
    </rfmt>
    <rfmt sheetId="1" sqref="B34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0" start="0" length="0">
      <dxf>
        <font>
          <b/>
          <sz val="13"/>
          <color rgb="FFFF0000"/>
          <name val="Times New Roman"/>
          <scheme val="none"/>
        </font>
        <numFmt numFmtId="165" formatCode="#,##0.0"/>
        <alignment horizontal="right" vertical="center" wrapText="1" readingOrder="0"/>
      </dxf>
    </rfmt>
    <rfmt sheetId="1" sqref="I340" start="0" length="0">
      <dxf>
        <font>
          <b/>
          <sz val="13"/>
          <color rgb="FFFF0000"/>
        </font>
        <numFmt numFmtId="165" formatCode="#,##0.0"/>
        <alignment vertical="center" readingOrder="0"/>
      </dxf>
    </rfmt>
    <rfmt sheetId="1" sqref="J340" start="0" length="0">
      <dxf>
        <font>
          <b/>
          <sz val="13"/>
          <color rgb="FFFF0000"/>
        </font>
        <numFmt numFmtId="165" formatCode="#,##0.0"/>
        <alignment vertical="center" readingOrder="0"/>
      </dxf>
    </rfmt>
    <rfmt sheetId="1" sqref="K340" start="0" length="0">
      <dxf>
        <font>
          <b/>
          <color rgb="FFFF0000"/>
        </font>
        <alignment vertical="center" readingOrder="0"/>
      </dxf>
    </rfmt>
    <rfmt sheetId="1" sqref="A341" start="0" length="0">
      <dxf>
        <font>
          <b/>
          <sz val="16"/>
          <color rgb="FFFF0000"/>
        </font>
        <alignment vertical="center" readingOrder="0"/>
      </dxf>
    </rfmt>
    <rfmt sheetId="1" sqref="B34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1" start="0" length="0">
      <dxf>
        <font>
          <b/>
          <sz val="13"/>
          <color rgb="FFFF0000"/>
          <name val="Times New Roman"/>
          <scheme val="none"/>
        </font>
        <numFmt numFmtId="165" formatCode="#,##0.0"/>
        <alignment horizontal="right" vertical="center" wrapText="1" readingOrder="0"/>
      </dxf>
    </rfmt>
    <rfmt sheetId="1" sqref="I341" start="0" length="0">
      <dxf>
        <font>
          <b/>
          <sz val="13"/>
          <color rgb="FFFF0000"/>
        </font>
        <numFmt numFmtId="165" formatCode="#,##0.0"/>
        <alignment vertical="center" readingOrder="0"/>
      </dxf>
    </rfmt>
    <rfmt sheetId="1" sqref="J341" start="0" length="0">
      <dxf>
        <font>
          <b/>
          <sz val="13"/>
          <color rgb="FFFF0000"/>
        </font>
        <numFmt numFmtId="165" formatCode="#,##0.0"/>
        <alignment vertical="center" readingOrder="0"/>
      </dxf>
    </rfmt>
    <rfmt sheetId="1" sqref="K341" start="0" length="0">
      <dxf>
        <font>
          <b/>
          <color rgb="FFFF0000"/>
        </font>
        <alignment vertical="center" readingOrder="0"/>
      </dxf>
    </rfmt>
    <rfmt sheetId="1" sqref="A342" start="0" length="0">
      <dxf>
        <font>
          <b/>
          <sz val="16"/>
          <color rgb="FFFF0000"/>
        </font>
        <alignment vertical="center" readingOrder="0"/>
      </dxf>
    </rfmt>
    <rfmt sheetId="1" sqref="B34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2" start="0" length="0">
      <dxf>
        <font>
          <b/>
          <sz val="13"/>
          <color rgb="FFFF0000"/>
          <name val="Times New Roman"/>
          <scheme val="none"/>
        </font>
        <numFmt numFmtId="165" formatCode="#,##0.0"/>
        <alignment horizontal="right" vertical="center" wrapText="1" readingOrder="0"/>
      </dxf>
    </rfmt>
    <rfmt sheetId="1" sqref="I342" start="0" length="0">
      <dxf>
        <font>
          <b/>
          <sz val="13"/>
          <color rgb="FFFF0000"/>
        </font>
        <numFmt numFmtId="165" formatCode="#,##0.0"/>
        <alignment vertical="center" readingOrder="0"/>
      </dxf>
    </rfmt>
    <rfmt sheetId="1" sqref="J342" start="0" length="0">
      <dxf>
        <font>
          <b/>
          <sz val="13"/>
          <color rgb="FFFF0000"/>
        </font>
        <numFmt numFmtId="165" formatCode="#,##0.0"/>
        <alignment vertical="center" readingOrder="0"/>
      </dxf>
    </rfmt>
    <rfmt sheetId="1" sqref="K342" start="0" length="0">
      <dxf>
        <font>
          <b/>
          <color rgb="FFFF0000"/>
        </font>
        <alignment vertical="center" readingOrder="0"/>
      </dxf>
    </rfmt>
    <rfmt sheetId="1" sqref="A343" start="0" length="0">
      <dxf>
        <font>
          <b/>
          <sz val="16"/>
          <color rgb="FFFF0000"/>
        </font>
        <alignment vertical="center" readingOrder="0"/>
      </dxf>
    </rfmt>
    <rfmt sheetId="1" sqref="B34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3"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3"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3"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3" start="0" length="0">
      <dxf>
        <font>
          <b/>
          <sz val="13"/>
          <color rgb="FFFF0000"/>
          <name val="Times New Roman"/>
          <scheme val="none"/>
        </font>
        <numFmt numFmtId="165" formatCode="#,##0.0"/>
        <alignment horizontal="right" vertical="center" wrapText="1" readingOrder="0"/>
      </dxf>
    </rfmt>
    <rfmt sheetId="1" sqref="I343" start="0" length="0">
      <dxf>
        <font>
          <b/>
          <sz val="13"/>
          <color rgb="FFFF0000"/>
        </font>
        <numFmt numFmtId="165" formatCode="#,##0.0"/>
        <alignment vertical="center" readingOrder="0"/>
      </dxf>
    </rfmt>
    <rfmt sheetId="1" sqref="J343" start="0" length="0">
      <dxf>
        <font>
          <b/>
          <sz val="13"/>
          <color rgb="FFFF0000"/>
        </font>
        <numFmt numFmtId="165" formatCode="#,##0.0"/>
        <alignment vertical="center" readingOrder="0"/>
      </dxf>
    </rfmt>
    <rfmt sheetId="1" sqref="K343" start="0" length="0">
      <dxf>
        <font>
          <b/>
          <color rgb="FFFF0000"/>
        </font>
        <alignment vertical="center" readingOrder="0"/>
      </dxf>
    </rfmt>
    <rfmt sheetId="1" sqref="A344" start="0" length="0">
      <dxf>
        <font>
          <b/>
          <sz val="16"/>
          <color rgb="FFFF0000"/>
        </font>
        <alignment vertical="center" readingOrder="0"/>
      </dxf>
    </rfmt>
    <rfmt sheetId="1" sqref="B34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4"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4"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4"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4" start="0" length="0">
      <dxf>
        <font>
          <b/>
          <sz val="13"/>
          <color rgb="FFFF0000"/>
          <name val="Times New Roman"/>
          <scheme val="none"/>
        </font>
        <numFmt numFmtId="165" formatCode="#,##0.0"/>
        <alignment horizontal="right" vertical="center" wrapText="1" readingOrder="0"/>
      </dxf>
    </rfmt>
    <rfmt sheetId="1" sqref="I344" start="0" length="0">
      <dxf>
        <font>
          <b/>
          <sz val="13"/>
          <color rgb="FFFF0000"/>
        </font>
        <numFmt numFmtId="165" formatCode="#,##0.0"/>
        <alignment vertical="center" readingOrder="0"/>
      </dxf>
    </rfmt>
    <rfmt sheetId="1" sqref="J344" start="0" length="0">
      <dxf>
        <font>
          <b/>
          <sz val="13"/>
          <color rgb="FFFF0000"/>
        </font>
        <numFmt numFmtId="165" formatCode="#,##0.0"/>
        <alignment vertical="center" readingOrder="0"/>
      </dxf>
    </rfmt>
    <rfmt sheetId="1" sqref="K344" start="0" length="0">
      <dxf>
        <font>
          <b/>
          <color rgb="FFFF0000"/>
        </font>
        <alignment vertical="center" readingOrder="0"/>
      </dxf>
    </rfmt>
    <rfmt sheetId="1" sqref="A345" start="0" length="0">
      <dxf>
        <font>
          <b/>
          <sz val="16"/>
          <color rgb="FFFF0000"/>
        </font>
        <alignment vertical="center" readingOrder="0"/>
      </dxf>
    </rfmt>
    <rfmt sheetId="1" sqref="B34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5"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5"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5"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5" start="0" length="0">
      <dxf>
        <font>
          <b/>
          <sz val="13"/>
          <color rgb="FFFF0000"/>
          <name val="Times New Roman"/>
          <scheme val="none"/>
        </font>
        <numFmt numFmtId="165" formatCode="#,##0.0"/>
        <alignment horizontal="right" vertical="center" wrapText="1" readingOrder="0"/>
      </dxf>
    </rfmt>
    <rfmt sheetId="1" sqref="I345" start="0" length="0">
      <dxf>
        <font>
          <b/>
          <sz val="13"/>
          <color rgb="FFFF0000"/>
        </font>
        <numFmt numFmtId="165" formatCode="#,##0.0"/>
        <alignment vertical="center" readingOrder="0"/>
      </dxf>
    </rfmt>
    <rfmt sheetId="1" sqref="J345" start="0" length="0">
      <dxf>
        <font>
          <b/>
          <sz val="13"/>
          <color rgb="FFFF0000"/>
        </font>
        <numFmt numFmtId="165" formatCode="#,##0.0"/>
        <alignment vertical="center" readingOrder="0"/>
      </dxf>
    </rfmt>
    <rfmt sheetId="1" sqref="K345" start="0" length="0">
      <dxf>
        <font>
          <b/>
          <color rgb="FFFF0000"/>
        </font>
        <alignment vertical="center" readingOrder="0"/>
      </dxf>
    </rfmt>
    <rfmt sheetId="1" sqref="A346" start="0" length="0">
      <dxf>
        <font>
          <b/>
          <sz val="16"/>
          <color rgb="FFFF0000"/>
        </font>
        <alignment vertical="center" readingOrder="0"/>
      </dxf>
    </rfmt>
    <rfmt sheetId="1" sqref="B34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6"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6"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6"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6" start="0" length="0">
      <dxf>
        <font>
          <b/>
          <sz val="13"/>
          <color rgb="FFFF0000"/>
          <name val="Times New Roman"/>
          <scheme val="none"/>
        </font>
        <numFmt numFmtId="165" formatCode="#,##0.0"/>
        <alignment horizontal="right" vertical="center" wrapText="1" readingOrder="0"/>
      </dxf>
    </rfmt>
    <rfmt sheetId="1" sqref="I346" start="0" length="0">
      <dxf>
        <font>
          <b/>
          <sz val="13"/>
          <color rgb="FFFF0000"/>
        </font>
        <numFmt numFmtId="165" formatCode="#,##0.0"/>
        <alignment vertical="center" readingOrder="0"/>
      </dxf>
    </rfmt>
    <rfmt sheetId="1" sqref="J346" start="0" length="0">
      <dxf>
        <font>
          <b/>
          <sz val="13"/>
          <color rgb="FFFF0000"/>
        </font>
        <numFmt numFmtId="165" formatCode="#,##0.0"/>
        <alignment vertical="center" readingOrder="0"/>
      </dxf>
    </rfmt>
    <rfmt sheetId="1" sqref="K346" start="0" length="0">
      <dxf>
        <font>
          <b/>
          <color rgb="FFFF0000"/>
        </font>
        <alignment vertical="center" readingOrder="0"/>
      </dxf>
    </rfmt>
    <rfmt sheetId="1" sqref="A347" start="0" length="0">
      <dxf>
        <font>
          <b/>
          <sz val="16"/>
          <color rgb="FFFF0000"/>
        </font>
        <alignment vertical="center" readingOrder="0"/>
      </dxf>
    </rfmt>
    <rfmt sheetId="1" sqref="B34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7"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7"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7"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7" start="0" length="0">
      <dxf>
        <font>
          <b/>
          <sz val="13"/>
          <color rgb="FFFF0000"/>
          <name val="Times New Roman"/>
          <scheme val="none"/>
        </font>
        <numFmt numFmtId="165" formatCode="#,##0.0"/>
        <alignment horizontal="right" vertical="center" wrapText="1" readingOrder="0"/>
      </dxf>
    </rfmt>
    <rfmt sheetId="1" sqref="I347" start="0" length="0">
      <dxf>
        <font>
          <b/>
          <sz val="13"/>
          <color rgb="FFFF0000"/>
        </font>
        <numFmt numFmtId="165" formatCode="#,##0.0"/>
        <alignment vertical="center" readingOrder="0"/>
      </dxf>
    </rfmt>
    <rfmt sheetId="1" sqref="J347" start="0" length="0">
      <dxf>
        <font>
          <b/>
          <sz val="13"/>
          <color rgb="FFFF0000"/>
        </font>
        <numFmt numFmtId="165" formatCode="#,##0.0"/>
        <alignment vertical="center" readingOrder="0"/>
      </dxf>
    </rfmt>
    <rfmt sheetId="1" sqref="K347" start="0" length="0">
      <dxf>
        <font>
          <b/>
          <color rgb="FFFF0000"/>
        </font>
        <alignment vertical="center" readingOrder="0"/>
      </dxf>
    </rfmt>
    <rfmt sheetId="1" sqref="A348" start="0" length="0">
      <dxf>
        <font>
          <b/>
          <sz val="16"/>
          <color rgb="FFFF0000"/>
        </font>
        <alignment vertical="center" readingOrder="0"/>
      </dxf>
    </rfmt>
    <rfmt sheetId="1" sqref="B34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8"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8"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8"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8" start="0" length="0">
      <dxf>
        <font>
          <b/>
          <sz val="13"/>
          <color rgb="FFFF0000"/>
          <name val="Times New Roman"/>
          <scheme val="none"/>
        </font>
        <numFmt numFmtId="165" formatCode="#,##0.0"/>
        <alignment horizontal="right" vertical="center" wrapText="1" readingOrder="0"/>
      </dxf>
    </rfmt>
    <rfmt sheetId="1" sqref="I348" start="0" length="0">
      <dxf>
        <font>
          <b/>
          <sz val="13"/>
          <color rgb="FFFF0000"/>
        </font>
        <numFmt numFmtId="165" formatCode="#,##0.0"/>
        <alignment vertical="center" readingOrder="0"/>
      </dxf>
    </rfmt>
    <rfmt sheetId="1" sqref="J348" start="0" length="0">
      <dxf>
        <font>
          <b/>
          <sz val="13"/>
          <color rgb="FFFF0000"/>
        </font>
        <numFmt numFmtId="165" formatCode="#,##0.0"/>
        <alignment vertical="center" readingOrder="0"/>
      </dxf>
    </rfmt>
    <rfmt sheetId="1" sqref="K348" start="0" length="0">
      <dxf>
        <font>
          <b/>
          <color rgb="FFFF0000"/>
        </font>
        <alignment vertical="center" readingOrder="0"/>
      </dxf>
    </rfmt>
    <rfmt sheetId="1" sqref="A349" start="0" length="0">
      <dxf>
        <font>
          <b/>
          <sz val="16"/>
          <color rgb="FFFF0000"/>
        </font>
        <alignment vertical="center" readingOrder="0"/>
      </dxf>
    </rfmt>
    <rfmt sheetId="1" sqref="B34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4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49"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49"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49"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49" start="0" length="0">
      <dxf>
        <font>
          <b/>
          <sz val="13"/>
          <color rgb="FFFF0000"/>
          <name val="Times New Roman"/>
          <scheme val="none"/>
        </font>
        <numFmt numFmtId="165" formatCode="#,##0.0"/>
        <alignment horizontal="right" vertical="center" wrapText="1" readingOrder="0"/>
      </dxf>
    </rfmt>
    <rfmt sheetId="1" sqref="I349" start="0" length="0">
      <dxf>
        <font>
          <b/>
          <sz val="13"/>
          <color rgb="FFFF0000"/>
        </font>
        <numFmt numFmtId="165" formatCode="#,##0.0"/>
        <alignment vertical="center" readingOrder="0"/>
      </dxf>
    </rfmt>
    <rfmt sheetId="1" sqref="J349" start="0" length="0">
      <dxf>
        <font>
          <b/>
          <sz val="13"/>
          <color rgb="FFFF0000"/>
        </font>
        <numFmt numFmtId="165" formatCode="#,##0.0"/>
        <alignment vertical="center" readingOrder="0"/>
      </dxf>
    </rfmt>
    <rfmt sheetId="1" sqref="K349" start="0" length="0">
      <dxf>
        <font>
          <b/>
          <color rgb="FFFF0000"/>
        </font>
        <alignment vertical="center" readingOrder="0"/>
      </dxf>
    </rfmt>
    <rfmt sheetId="1" sqref="A350" start="0" length="0">
      <dxf>
        <font>
          <b/>
          <sz val="16"/>
          <color rgb="FFFF0000"/>
        </font>
        <alignment vertical="center" readingOrder="0"/>
      </dxf>
    </rfmt>
    <rfmt sheetId="1" sqref="B35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5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50"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50"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50"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50" start="0" length="0">
      <dxf>
        <font>
          <b/>
          <sz val="13"/>
          <color rgb="FFFF0000"/>
          <name val="Times New Roman"/>
          <scheme val="none"/>
        </font>
        <numFmt numFmtId="165" formatCode="#,##0.0"/>
        <alignment horizontal="right" vertical="center" wrapText="1" readingOrder="0"/>
      </dxf>
    </rfmt>
    <rfmt sheetId="1" sqref="I350" start="0" length="0">
      <dxf>
        <font>
          <b/>
          <sz val="13"/>
          <color rgb="FFFF0000"/>
        </font>
        <numFmt numFmtId="165" formatCode="#,##0.0"/>
        <alignment vertical="center" readingOrder="0"/>
      </dxf>
    </rfmt>
    <rfmt sheetId="1" sqref="J350" start="0" length="0">
      <dxf>
        <font>
          <b/>
          <sz val="13"/>
          <color rgb="FFFF0000"/>
        </font>
        <numFmt numFmtId="165" formatCode="#,##0.0"/>
        <alignment vertical="center" readingOrder="0"/>
      </dxf>
    </rfmt>
    <rfmt sheetId="1" sqref="K350" start="0" length="0">
      <dxf>
        <font>
          <b/>
          <color rgb="FFFF0000"/>
        </font>
        <alignment vertical="center" readingOrder="0"/>
      </dxf>
    </rfmt>
    <rfmt sheetId="1" sqref="A351" start="0" length="0">
      <dxf>
        <font>
          <b/>
          <sz val="16"/>
          <color rgb="FFFF0000"/>
        </font>
        <alignment vertical="center" readingOrder="0"/>
      </dxf>
    </rfmt>
    <rfmt sheetId="1" sqref="B35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5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51"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51"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51"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51" start="0" length="0">
      <dxf>
        <font>
          <b/>
          <sz val="13"/>
          <color rgb="FFFF0000"/>
          <name val="Times New Roman"/>
          <scheme val="none"/>
        </font>
        <numFmt numFmtId="165" formatCode="#,##0.0"/>
        <alignment horizontal="right" vertical="center" wrapText="1" readingOrder="0"/>
      </dxf>
    </rfmt>
    <rfmt sheetId="1" sqref="I351" start="0" length="0">
      <dxf>
        <font>
          <b/>
          <sz val="13"/>
          <color rgb="FFFF0000"/>
        </font>
        <numFmt numFmtId="165" formatCode="#,##0.0"/>
        <alignment vertical="center" readingOrder="0"/>
      </dxf>
    </rfmt>
    <rfmt sheetId="1" sqref="J351" start="0" length="0">
      <dxf>
        <font>
          <b/>
          <sz val="13"/>
          <color rgb="FFFF0000"/>
        </font>
        <numFmt numFmtId="165" formatCode="#,##0.0"/>
        <alignment vertical="center" readingOrder="0"/>
      </dxf>
    </rfmt>
    <rfmt sheetId="1" sqref="K351" start="0" length="0">
      <dxf>
        <font>
          <b/>
          <color rgb="FFFF0000"/>
        </font>
        <alignment vertical="center" readingOrder="0"/>
      </dxf>
    </rfmt>
    <rfmt sheetId="1" sqref="A352" start="0" length="0">
      <dxf>
        <font>
          <b/>
          <sz val="16"/>
          <color rgb="FFFF0000"/>
        </font>
        <alignment vertical="center" readingOrder="0"/>
      </dxf>
    </rfmt>
    <rfmt sheetId="1" sqref="B35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1" sqref="C35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1" sqref="D352" start="0" length="0">
      <dxf>
        <font>
          <sz val="13"/>
          <color auto="1"/>
          <name val="Times New Roman"/>
          <scheme val="none"/>
        </font>
        <numFmt numFmtId="165" formatCode="#,##0.0"/>
        <alignment horizontal="right" vertical="center" wrapText="1" readingOrder="0"/>
        <border outline="0">
          <top style="thin">
            <color indexed="64"/>
          </top>
          <bottom style="thin">
            <color indexed="64"/>
          </bottom>
        </border>
      </dxf>
    </rfmt>
    <rfmt sheetId="1" sqref="E352" start="0" length="0">
      <dxf>
        <font>
          <sz val="13"/>
          <color auto="1"/>
          <name val="Times New Roman"/>
          <scheme val="none"/>
        </font>
        <numFmt numFmtId="165" formatCode="#,##0.0"/>
        <fill>
          <patternFill patternType="solid">
            <bgColor theme="0"/>
          </patternFill>
        </fill>
        <alignment horizontal="right" vertical="center" wrapText="1" readingOrder="0"/>
        <border outline="0">
          <top style="thin">
            <color indexed="64"/>
          </top>
          <bottom style="thin">
            <color indexed="64"/>
          </bottom>
        </border>
      </dxf>
    </rfmt>
    <rfmt sheetId="1" sqref="F352" start="0" length="0">
      <dxf>
        <font>
          <sz val="13"/>
          <color rgb="FFFF0000"/>
          <name val="Times New Roman"/>
          <scheme val="none"/>
        </font>
        <numFmt numFmtId="165" formatCode="#,##0.0"/>
        <alignment horizontal="justify" vertical="top" wrapText="1" readingOrder="0"/>
        <border outline="0">
          <right style="thin">
            <color indexed="64"/>
          </right>
          <top style="thin">
            <color indexed="64"/>
          </top>
          <bottom style="thin">
            <color indexed="64"/>
          </bottom>
        </border>
      </dxf>
    </rfmt>
    <rfmt sheetId="1" sqref="G352" start="0" length="0">
      <dxf>
        <font>
          <b/>
          <sz val="13"/>
          <color rgb="FFFF0000"/>
          <name val="Times New Roman"/>
          <scheme val="none"/>
        </font>
        <numFmt numFmtId="165" formatCode="#,##0.0"/>
        <alignment horizontal="right" vertical="center" wrapText="1" readingOrder="0"/>
      </dxf>
    </rfmt>
    <rfmt sheetId="1" sqref="I352" start="0" length="0">
      <dxf>
        <font>
          <b/>
          <sz val="13"/>
          <color rgb="FFFF0000"/>
        </font>
        <numFmt numFmtId="165" formatCode="#,##0.0"/>
        <alignment vertical="center" readingOrder="0"/>
      </dxf>
    </rfmt>
    <rfmt sheetId="1" sqref="J352" start="0" length="0">
      <dxf>
        <font>
          <b/>
          <sz val="13"/>
          <color rgb="FFFF0000"/>
        </font>
        <numFmt numFmtId="165" formatCode="#,##0.0"/>
        <alignment vertical="center" readingOrder="0"/>
      </dxf>
    </rfmt>
    <rfmt sheetId="1" sqref="K352" start="0" length="0">
      <dxf>
        <font>
          <b/>
          <color rgb="FFFF0000"/>
        </font>
        <alignment vertical="center" readingOrder="0"/>
      </dxf>
    </rfmt>
  </rm>
  <rrc rId="4068" sId="1" ref="A516:XFD516" action="deleteRow">
    <undo index="14" exp="area" ref3D="1" dr="$A$882:$XFD$882" dn="Z_10610988_B7D0_46D7_B8FD_DA5F72A4893C_.wvu.Rows" sId="1"/>
    <undo index="8" exp="area" ref3D="1" dr="$A$664:$XFD$664" dn="Z_10610988_B7D0_46D7_B8FD_DA5F72A4893C_.wvu.Rows" sId="1"/>
    <undo index="6" exp="area" ref3D="1" dr="$A$660:$XFD$660" dn="Z_10610988_B7D0_46D7_B8FD_DA5F72A4893C_.wvu.Rows" sId="1"/>
    <undo index="8" exp="area" ref3D="1" dr="$A$882:$XFD$882" dn="Z_161695C3_1CE5_4E5C_AD86_E27CE310F608_.wvu.Rows" sId="1"/>
    <undo index="2" exp="area" ref3D="1" dr="$A$664:$XFD$664" dn="Z_161695C3_1CE5_4E5C_AD86_E27CE310F608_.wvu.Rows" sId="1"/>
    <undo index="1" exp="area" ref3D="1" dr="$A$660:$XFD$66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69" sId="1" ref="A516:XFD516" action="deleteRow">
    <undo index="14" exp="area" ref3D="1" dr="$A$881:$XFD$881" dn="Z_10610988_B7D0_46D7_B8FD_DA5F72A4893C_.wvu.Rows" sId="1"/>
    <undo index="8" exp="area" ref3D="1" dr="$A$663:$XFD$663" dn="Z_10610988_B7D0_46D7_B8FD_DA5F72A4893C_.wvu.Rows" sId="1"/>
    <undo index="6" exp="area" ref3D="1" dr="$A$659:$XFD$659" dn="Z_10610988_B7D0_46D7_B8FD_DA5F72A4893C_.wvu.Rows" sId="1"/>
    <undo index="8" exp="area" ref3D="1" dr="$A$881:$XFD$881" dn="Z_161695C3_1CE5_4E5C_AD86_E27CE310F608_.wvu.Rows" sId="1"/>
    <undo index="2" exp="area" ref3D="1" dr="$A$663:$XFD$663" dn="Z_161695C3_1CE5_4E5C_AD86_E27CE310F608_.wvu.Rows" sId="1"/>
    <undo index="1" exp="area" ref3D="1" dr="$A$659:$XFD$65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0" sId="1" ref="A516:XFD516" action="deleteRow">
    <undo index="14" exp="area" ref3D="1" dr="$A$880:$XFD$880" dn="Z_10610988_B7D0_46D7_B8FD_DA5F72A4893C_.wvu.Rows" sId="1"/>
    <undo index="8" exp="area" ref3D="1" dr="$A$662:$XFD$662" dn="Z_10610988_B7D0_46D7_B8FD_DA5F72A4893C_.wvu.Rows" sId="1"/>
    <undo index="6" exp="area" ref3D="1" dr="$A$658:$XFD$658" dn="Z_10610988_B7D0_46D7_B8FD_DA5F72A4893C_.wvu.Rows" sId="1"/>
    <undo index="8" exp="area" ref3D="1" dr="$A$880:$XFD$880" dn="Z_161695C3_1CE5_4E5C_AD86_E27CE310F608_.wvu.Rows" sId="1"/>
    <undo index="2" exp="area" ref3D="1" dr="$A$662:$XFD$662" dn="Z_161695C3_1CE5_4E5C_AD86_E27CE310F608_.wvu.Rows" sId="1"/>
    <undo index="1" exp="area" ref3D="1" dr="$A$658:$XFD$65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1" sId="1" ref="A516:XFD516" action="deleteRow">
    <undo index="14" exp="area" ref3D="1" dr="$A$879:$XFD$879" dn="Z_10610988_B7D0_46D7_B8FD_DA5F72A4893C_.wvu.Rows" sId="1"/>
    <undo index="8" exp="area" ref3D="1" dr="$A$661:$XFD$661" dn="Z_10610988_B7D0_46D7_B8FD_DA5F72A4893C_.wvu.Rows" sId="1"/>
    <undo index="6" exp="area" ref3D="1" dr="$A$657:$XFD$657" dn="Z_10610988_B7D0_46D7_B8FD_DA5F72A4893C_.wvu.Rows" sId="1"/>
    <undo index="8" exp="area" ref3D="1" dr="$A$879:$XFD$879" dn="Z_161695C3_1CE5_4E5C_AD86_E27CE310F608_.wvu.Rows" sId="1"/>
    <undo index="2" exp="area" ref3D="1" dr="$A$661:$XFD$661" dn="Z_161695C3_1CE5_4E5C_AD86_E27CE310F608_.wvu.Rows" sId="1"/>
    <undo index="1" exp="area" ref3D="1" dr="$A$657:$XFD$65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2" sId="1" ref="A516:XFD516" action="deleteRow">
    <undo index="14" exp="area" ref3D="1" dr="$A$878:$XFD$878" dn="Z_10610988_B7D0_46D7_B8FD_DA5F72A4893C_.wvu.Rows" sId="1"/>
    <undo index="8" exp="area" ref3D="1" dr="$A$660:$XFD$660" dn="Z_10610988_B7D0_46D7_B8FD_DA5F72A4893C_.wvu.Rows" sId="1"/>
    <undo index="6" exp="area" ref3D="1" dr="$A$656:$XFD$656" dn="Z_10610988_B7D0_46D7_B8FD_DA5F72A4893C_.wvu.Rows" sId="1"/>
    <undo index="8" exp="area" ref3D="1" dr="$A$878:$XFD$878" dn="Z_161695C3_1CE5_4E5C_AD86_E27CE310F608_.wvu.Rows" sId="1"/>
    <undo index="2" exp="area" ref3D="1" dr="$A$660:$XFD$660" dn="Z_161695C3_1CE5_4E5C_AD86_E27CE310F608_.wvu.Rows" sId="1"/>
    <undo index="1" exp="area" ref3D="1" dr="$A$656:$XFD$65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3" sId="1" ref="A516:XFD516" action="deleteRow">
    <undo index="14" exp="area" ref3D="1" dr="$A$877:$XFD$877" dn="Z_10610988_B7D0_46D7_B8FD_DA5F72A4893C_.wvu.Rows" sId="1"/>
    <undo index="8" exp="area" ref3D="1" dr="$A$659:$XFD$659" dn="Z_10610988_B7D0_46D7_B8FD_DA5F72A4893C_.wvu.Rows" sId="1"/>
    <undo index="6" exp="area" ref3D="1" dr="$A$655:$XFD$655" dn="Z_10610988_B7D0_46D7_B8FD_DA5F72A4893C_.wvu.Rows" sId="1"/>
    <undo index="8" exp="area" ref3D="1" dr="$A$877:$XFD$877" dn="Z_161695C3_1CE5_4E5C_AD86_E27CE310F608_.wvu.Rows" sId="1"/>
    <undo index="2" exp="area" ref3D="1" dr="$A$659:$XFD$659" dn="Z_161695C3_1CE5_4E5C_AD86_E27CE310F608_.wvu.Rows" sId="1"/>
    <undo index="1" exp="area" ref3D="1" dr="$A$655:$XFD$65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4" sId="1" ref="A516:XFD516" action="deleteRow">
    <undo index="14" exp="area" ref3D="1" dr="$A$876:$XFD$876" dn="Z_10610988_B7D0_46D7_B8FD_DA5F72A4893C_.wvu.Rows" sId="1"/>
    <undo index="8" exp="area" ref3D="1" dr="$A$658:$XFD$658" dn="Z_10610988_B7D0_46D7_B8FD_DA5F72A4893C_.wvu.Rows" sId="1"/>
    <undo index="6" exp="area" ref3D="1" dr="$A$654:$XFD$654" dn="Z_10610988_B7D0_46D7_B8FD_DA5F72A4893C_.wvu.Rows" sId="1"/>
    <undo index="8" exp="area" ref3D="1" dr="$A$876:$XFD$876" dn="Z_161695C3_1CE5_4E5C_AD86_E27CE310F608_.wvu.Rows" sId="1"/>
    <undo index="2" exp="area" ref3D="1" dr="$A$658:$XFD$658" dn="Z_161695C3_1CE5_4E5C_AD86_E27CE310F608_.wvu.Rows" sId="1"/>
    <undo index="1" exp="area" ref3D="1" dr="$A$654:$XFD$65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5" sId="1" ref="A516:XFD516" action="deleteRow">
    <undo index="14" exp="area" ref3D="1" dr="$A$875:$XFD$875" dn="Z_10610988_B7D0_46D7_B8FD_DA5F72A4893C_.wvu.Rows" sId="1"/>
    <undo index="8" exp="area" ref3D="1" dr="$A$657:$XFD$657" dn="Z_10610988_B7D0_46D7_B8FD_DA5F72A4893C_.wvu.Rows" sId="1"/>
    <undo index="6" exp="area" ref3D="1" dr="$A$653:$XFD$653" dn="Z_10610988_B7D0_46D7_B8FD_DA5F72A4893C_.wvu.Rows" sId="1"/>
    <undo index="8" exp="area" ref3D="1" dr="$A$875:$XFD$875" dn="Z_161695C3_1CE5_4E5C_AD86_E27CE310F608_.wvu.Rows" sId="1"/>
    <undo index="2" exp="area" ref3D="1" dr="$A$657:$XFD$657" dn="Z_161695C3_1CE5_4E5C_AD86_E27CE310F608_.wvu.Rows" sId="1"/>
    <undo index="1" exp="area" ref3D="1" dr="$A$653:$XFD$65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6" sId="1" ref="A516:XFD516" action="deleteRow">
    <undo index="14" exp="area" ref3D="1" dr="$A$874:$XFD$874" dn="Z_10610988_B7D0_46D7_B8FD_DA5F72A4893C_.wvu.Rows" sId="1"/>
    <undo index="8" exp="area" ref3D="1" dr="$A$656:$XFD$656" dn="Z_10610988_B7D0_46D7_B8FD_DA5F72A4893C_.wvu.Rows" sId="1"/>
    <undo index="6" exp="area" ref3D="1" dr="$A$652:$XFD$652" dn="Z_10610988_B7D0_46D7_B8FD_DA5F72A4893C_.wvu.Rows" sId="1"/>
    <undo index="8" exp="area" ref3D="1" dr="$A$874:$XFD$874" dn="Z_161695C3_1CE5_4E5C_AD86_E27CE310F608_.wvu.Rows" sId="1"/>
    <undo index="2" exp="area" ref3D="1" dr="$A$656:$XFD$656" dn="Z_161695C3_1CE5_4E5C_AD86_E27CE310F608_.wvu.Rows" sId="1"/>
    <undo index="1" exp="area" ref3D="1" dr="$A$652:$XFD$65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7" sId="1" ref="A516:XFD516" action="deleteRow">
    <undo index="14" exp="area" ref3D="1" dr="$A$873:$XFD$873" dn="Z_10610988_B7D0_46D7_B8FD_DA5F72A4893C_.wvu.Rows" sId="1"/>
    <undo index="8" exp="area" ref3D="1" dr="$A$655:$XFD$655" dn="Z_10610988_B7D0_46D7_B8FD_DA5F72A4893C_.wvu.Rows" sId="1"/>
    <undo index="6" exp="area" ref3D="1" dr="$A$651:$XFD$651" dn="Z_10610988_B7D0_46D7_B8FD_DA5F72A4893C_.wvu.Rows" sId="1"/>
    <undo index="8" exp="area" ref3D="1" dr="$A$873:$XFD$873" dn="Z_161695C3_1CE5_4E5C_AD86_E27CE310F608_.wvu.Rows" sId="1"/>
    <undo index="2" exp="area" ref3D="1" dr="$A$655:$XFD$655" dn="Z_161695C3_1CE5_4E5C_AD86_E27CE310F608_.wvu.Rows" sId="1"/>
    <undo index="1" exp="area" ref3D="1" dr="$A$651:$XFD$65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8" sId="1" ref="A516:XFD516" action="deleteRow">
    <undo index="14" exp="area" ref3D="1" dr="$A$872:$XFD$872" dn="Z_10610988_B7D0_46D7_B8FD_DA5F72A4893C_.wvu.Rows" sId="1"/>
    <undo index="8" exp="area" ref3D="1" dr="$A$654:$XFD$654" dn="Z_10610988_B7D0_46D7_B8FD_DA5F72A4893C_.wvu.Rows" sId="1"/>
    <undo index="6" exp="area" ref3D="1" dr="$A$650:$XFD$650" dn="Z_10610988_B7D0_46D7_B8FD_DA5F72A4893C_.wvu.Rows" sId="1"/>
    <undo index="8" exp="area" ref3D="1" dr="$A$872:$XFD$872" dn="Z_161695C3_1CE5_4E5C_AD86_E27CE310F608_.wvu.Rows" sId="1"/>
    <undo index="2" exp="area" ref3D="1" dr="$A$654:$XFD$654" dn="Z_161695C3_1CE5_4E5C_AD86_E27CE310F608_.wvu.Rows" sId="1"/>
    <undo index="1" exp="area" ref3D="1" dr="$A$650:$XFD$65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79" sId="1" ref="A516:XFD516" action="deleteRow">
    <undo index="14" exp="area" ref3D="1" dr="$A$871:$XFD$871" dn="Z_10610988_B7D0_46D7_B8FD_DA5F72A4893C_.wvu.Rows" sId="1"/>
    <undo index="8" exp="area" ref3D="1" dr="$A$653:$XFD$653" dn="Z_10610988_B7D0_46D7_B8FD_DA5F72A4893C_.wvu.Rows" sId="1"/>
    <undo index="6" exp="area" ref3D="1" dr="$A$649:$XFD$649" dn="Z_10610988_B7D0_46D7_B8FD_DA5F72A4893C_.wvu.Rows" sId="1"/>
    <undo index="8" exp="area" ref3D="1" dr="$A$871:$XFD$871" dn="Z_161695C3_1CE5_4E5C_AD86_E27CE310F608_.wvu.Rows" sId="1"/>
    <undo index="2" exp="area" ref3D="1" dr="$A$653:$XFD$653" dn="Z_161695C3_1CE5_4E5C_AD86_E27CE310F608_.wvu.Rows" sId="1"/>
    <undo index="1" exp="area" ref3D="1" dr="$A$649:$XFD$64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0" sId="1" ref="A516:XFD516" action="deleteRow">
    <undo index="14" exp="area" ref3D="1" dr="$A$870:$XFD$870" dn="Z_10610988_B7D0_46D7_B8FD_DA5F72A4893C_.wvu.Rows" sId="1"/>
    <undo index="8" exp="area" ref3D="1" dr="$A$652:$XFD$652" dn="Z_10610988_B7D0_46D7_B8FD_DA5F72A4893C_.wvu.Rows" sId="1"/>
    <undo index="6" exp="area" ref3D="1" dr="$A$648:$XFD$648" dn="Z_10610988_B7D0_46D7_B8FD_DA5F72A4893C_.wvu.Rows" sId="1"/>
    <undo index="8" exp="area" ref3D="1" dr="$A$870:$XFD$870" dn="Z_161695C3_1CE5_4E5C_AD86_E27CE310F608_.wvu.Rows" sId="1"/>
    <undo index="2" exp="area" ref3D="1" dr="$A$652:$XFD$652" dn="Z_161695C3_1CE5_4E5C_AD86_E27CE310F608_.wvu.Rows" sId="1"/>
    <undo index="1" exp="area" ref3D="1" dr="$A$648:$XFD$64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1" sId="1" ref="A516:XFD516" action="deleteRow">
    <undo index="14" exp="area" ref3D="1" dr="$A$869:$XFD$869" dn="Z_10610988_B7D0_46D7_B8FD_DA5F72A4893C_.wvu.Rows" sId="1"/>
    <undo index="8" exp="area" ref3D="1" dr="$A$651:$XFD$651" dn="Z_10610988_B7D0_46D7_B8FD_DA5F72A4893C_.wvu.Rows" sId="1"/>
    <undo index="6" exp="area" ref3D="1" dr="$A$647:$XFD$647" dn="Z_10610988_B7D0_46D7_B8FD_DA5F72A4893C_.wvu.Rows" sId="1"/>
    <undo index="8" exp="area" ref3D="1" dr="$A$869:$XFD$869" dn="Z_161695C3_1CE5_4E5C_AD86_E27CE310F608_.wvu.Rows" sId="1"/>
    <undo index="2" exp="area" ref3D="1" dr="$A$651:$XFD$651" dn="Z_161695C3_1CE5_4E5C_AD86_E27CE310F608_.wvu.Rows" sId="1"/>
    <undo index="1" exp="area" ref3D="1" dr="$A$647:$XFD$64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2" sId="1" ref="A516:XFD516" action="deleteRow">
    <undo index="14" exp="area" ref3D="1" dr="$A$868:$XFD$868" dn="Z_10610988_B7D0_46D7_B8FD_DA5F72A4893C_.wvu.Rows" sId="1"/>
    <undo index="8" exp="area" ref3D="1" dr="$A$650:$XFD$650" dn="Z_10610988_B7D0_46D7_B8FD_DA5F72A4893C_.wvu.Rows" sId="1"/>
    <undo index="6" exp="area" ref3D="1" dr="$A$646:$XFD$646" dn="Z_10610988_B7D0_46D7_B8FD_DA5F72A4893C_.wvu.Rows" sId="1"/>
    <undo index="8" exp="area" ref3D="1" dr="$A$868:$XFD$868" dn="Z_161695C3_1CE5_4E5C_AD86_E27CE310F608_.wvu.Rows" sId="1"/>
    <undo index="2" exp="area" ref3D="1" dr="$A$650:$XFD$650" dn="Z_161695C3_1CE5_4E5C_AD86_E27CE310F608_.wvu.Rows" sId="1"/>
    <undo index="1" exp="area" ref3D="1" dr="$A$646:$XFD$64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3" sId="1" ref="A516:XFD516" action="deleteRow">
    <undo index="14" exp="area" ref3D="1" dr="$A$867:$XFD$867" dn="Z_10610988_B7D0_46D7_B8FD_DA5F72A4893C_.wvu.Rows" sId="1"/>
    <undo index="8" exp="area" ref3D="1" dr="$A$649:$XFD$649" dn="Z_10610988_B7D0_46D7_B8FD_DA5F72A4893C_.wvu.Rows" sId="1"/>
    <undo index="6" exp="area" ref3D="1" dr="$A$645:$XFD$645" dn="Z_10610988_B7D0_46D7_B8FD_DA5F72A4893C_.wvu.Rows" sId="1"/>
    <undo index="8" exp="area" ref3D="1" dr="$A$867:$XFD$867" dn="Z_161695C3_1CE5_4E5C_AD86_E27CE310F608_.wvu.Rows" sId="1"/>
    <undo index="2" exp="area" ref3D="1" dr="$A$649:$XFD$649" dn="Z_161695C3_1CE5_4E5C_AD86_E27CE310F608_.wvu.Rows" sId="1"/>
    <undo index="1" exp="area" ref3D="1" dr="$A$645:$XFD$64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4" sId="1" ref="A516:XFD516" action="deleteRow">
    <undo index="14" exp="area" ref3D="1" dr="$A$866:$XFD$866" dn="Z_10610988_B7D0_46D7_B8FD_DA5F72A4893C_.wvu.Rows" sId="1"/>
    <undo index="8" exp="area" ref3D="1" dr="$A$648:$XFD$648" dn="Z_10610988_B7D0_46D7_B8FD_DA5F72A4893C_.wvu.Rows" sId="1"/>
    <undo index="6" exp="area" ref3D="1" dr="$A$644:$XFD$644" dn="Z_10610988_B7D0_46D7_B8FD_DA5F72A4893C_.wvu.Rows" sId="1"/>
    <undo index="8" exp="area" ref3D="1" dr="$A$866:$XFD$866" dn="Z_161695C3_1CE5_4E5C_AD86_E27CE310F608_.wvu.Rows" sId="1"/>
    <undo index="2" exp="area" ref3D="1" dr="$A$648:$XFD$648" dn="Z_161695C3_1CE5_4E5C_AD86_E27CE310F608_.wvu.Rows" sId="1"/>
    <undo index="1" exp="area" ref3D="1" dr="$A$644:$XFD$64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5" sId="1" ref="A516:XFD516" action="deleteRow">
    <undo index="14" exp="area" ref3D="1" dr="$A$865:$XFD$865" dn="Z_10610988_B7D0_46D7_B8FD_DA5F72A4893C_.wvu.Rows" sId="1"/>
    <undo index="8" exp="area" ref3D="1" dr="$A$647:$XFD$647" dn="Z_10610988_B7D0_46D7_B8FD_DA5F72A4893C_.wvu.Rows" sId="1"/>
    <undo index="6" exp="area" ref3D="1" dr="$A$643:$XFD$643" dn="Z_10610988_B7D0_46D7_B8FD_DA5F72A4893C_.wvu.Rows" sId="1"/>
    <undo index="8" exp="area" ref3D="1" dr="$A$865:$XFD$865" dn="Z_161695C3_1CE5_4E5C_AD86_E27CE310F608_.wvu.Rows" sId="1"/>
    <undo index="2" exp="area" ref3D="1" dr="$A$647:$XFD$647" dn="Z_161695C3_1CE5_4E5C_AD86_E27CE310F608_.wvu.Rows" sId="1"/>
    <undo index="1" exp="area" ref3D="1" dr="$A$643:$XFD$64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6" sId="1" ref="A516:XFD516" action="deleteRow">
    <undo index="14" exp="area" ref3D="1" dr="$A$864:$XFD$864" dn="Z_10610988_B7D0_46D7_B8FD_DA5F72A4893C_.wvu.Rows" sId="1"/>
    <undo index="8" exp="area" ref3D="1" dr="$A$646:$XFD$646" dn="Z_10610988_B7D0_46D7_B8FD_DA5F72A4893C_.wvu.Rows" sId="1"/>
    <undo index="6" exp="area" ref3D="1" dr="$A$642:$XFD$642" dn="Z_10610988_B7D0_46D7_B8FD_DA5F72A4893C_.wvu.Rows" sId="1"/>
    <undo index="8" exp="area" ref3D="1" dr="$A$864:$XFD$864" dn="Z_161695C3_1CE5_4E5C_AD86_E27CE310F608_.wvu.Rows" sId="1"/>
    <undo index="2" exp="area" ref3D="1" dr="$A$646:$XFD$646" dn="Z_161695C3_1CE5_4E5C_AD86_E27CE310F608_.wvu.Rows" sId="1"/>
    <undo index="1" exp="area" ref3D="1" dr="$A$642:$XFD$64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7" sId="1" ref="A516:XFD516" action="deleteRow">
    <undo index="14" exp="area" ref3D="1" dr="$A$863:$XFD$863" dn="Z_10610988_B7D0_46D7_B8FD_DA5F72A4893C_.wvu.Rows" sId="1"/>
    <undo index="8" exp="area" ref3D="1" dr="$A$645:$XFD$645" dn="Z_10610988_B7D0_46D7_B8FD_DA5F72A4893C_.wvu.Rows" sId="1"/>
    <undo index="6" exp="area" ref3D="1" dr="$A$641:$XFD$641" dn="Z_10610988_B7D0_46D7_B8FD_DA5F72A4893C_.wvu.Rows" sId="1"/>
    <undo index="8" exp="area" ref3D="1" dr="$A$863:$XFD$863" dn="Z_161695C3_1CE5_4E5C_AD86_E27CE310F608_.wvu.Rows" sId="1"/>
    <undo index="2" exp="area" ref3D="1" dr="$A$645:$XFD$645" dn="Z_161695C3_1CE5_4E5C_AD86_E27CE310F608_.wvu.Rows" sId="1"/>
    <undo index="1" exp="area" ref3D="1" dr="$A$641:$XFD$64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8" sId="1" ref="A516:XFD516" action="deleteRow">
    <undo index="14" exp="area" ref3D="1" dr="$A$862:$XFD$862" dn="Z_10610988_B7D0_46D7_B8FD_DA5F72A4893C_.wvu.Rows" sId="1"/>
    <undo index="8" exp="area" ref3D="1" dr="$A$644:$XFD$644" dn="Z_10610988_B7D0_46D7_B8FD_DA5F72A4893C_.wvu.Rows" sId="1"/>
    <undo index="6" exp="area" ref3D="1" dr="$A$640:$XFD$640" dn="Z_10610988_B7D0_46D7_B8FD_DA5F72A4893C_.wvu.Rows" sId="1"/>
    <undo index="8" exp="area" ref3D="1" dr="$A$862:$XFD$862" dn="Z_161695C3_1CE5_4E5C_AD86_E27CE310F608_.wvu.Rows" sId="1"/>
    <undo index="2" exp="area" ref3D="1" dr="$A$644:$XFD$644" dn="Z_161695C3_1CE5_4E5C_AD86_E27CE310F608_.wvu.Rows" sId="1"/>
    <undo index="1" exp="area" ref3D="1" dr="$A$640:$XFD$64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89" sId="1" ref="A516:XFD516" action="deleteRow">
    <undo index="14" exp="area" ref3D="1" dr="$A$861:$XFD$861" dn="Z_10610988_B7D0_46D7_B8FD_DA5F72A4893C_.wvu.Rows" sId="1"/>
    <undo index="8" exp="area" ref3D="1" dr="$A$643:$XFD$643" dn="Z_10610988_B7D0_46D7_B8FD_DA5F72A4893C_.wvu.Rows" sId="1"/>
    <undo index="6" exp="area" ref3D="1" dr="$A$639:$XFD$639" dn="Z_10610988_B7D0_46D7_B8FD_DA5F72A4893C_.wvu.Rows" sId="1"/>
    <undo index="8" exp="area" ref3D="1" dr="$A$861:$XFD$861" dn="Z_161695C3_1CE5_4E5C_AD86_E27CE310F608_.wvu.Rows" sId="1"/>
    <undo index="2" exp="area" ref3D="1" dr="$A$643:$XFD$643" dn="Z_161695C3_1CE5_4E5C_AD86_E27CE310F608_.wvu.Rows" sId="1"/>
    <undo index="1" exp="area" ref3D="1" dr="$A$639:$XFD$63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0" sId="1" ref="A516:XFD516" action="deleteRow">
    <undo index="14" exp="area" ref3D="1" dr="$A$860:$XFD$860" dn="Z_10610988_B7D0_46D7_B8FD_DA5F72A4893C_.wvu.Rows" sId="1"/>
    <undo index="8" exp="area" ref3D="1" dr="$A$642:$XFD$642" dn="Z_10610988_B7D0_46D7_B8FD_DA5F72A4893C_.wvu.Rows" sId="1"/>
    <undo index="6" exp="area" ref3D="1" dr="$A$638:$XFD$638" dn="Z_10610988_B7D0_46D7_B8FD_DA5F72A4893C_.wvu.Rows" sId="1"/>
    <undo index="8" exp="area" ref3D="1" dr="$A$860:$XFD$860" dn="Z_161695C3_1CE5_4E5C_AD86_E27CE310F608_.wvu.Rows" sId="1"/>
    <undo index="2" exp="area" ref3D="1" dr="$A$642:$XFD$642" dn="Z_161695C3_1CE5_4E5C_AD86_E27CE310F608_.wvu.Rows" sId="1"/>
    <undo index="1" exp="area" ref3D="1" dr="$A$638:$XFD$63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1" sId="1" ref="A516:XFD516" action="deleteRow">
    <undo index="14" exp="area" ref3D="1" dr="$A$859:$XFD$859" dn="Z_10610988_B7D0_46D7_B8FD_DA5F72A4893C_.wvu.Rows" sId="1"/>
    <undo index="8" exp="area" ref3D="1" dr="$A$641:$XFD$641" dn="Z_10610988_B7D0_46D7_B8FD_DA5F72A4893C_.wvu.Rows" sId="1"/>
    <undo index="6" exp="area" ref3D="1" dr="$A$637:$XFD$637" dn="Z_10610988_B7D0_46D7_B8FD_DA5F72A4893C_.wvu.Rows" sId="1"/>
    <undo index="8" exp="area" ref3D="1" dr="$A$859:$XFD$859" dn="Z_161695C3_1CE5_4E5C_AD86_E27CE310F608_.wvu.Rows" sId="1"/>
    <undo index="2" exp="area" ref3D="1" dr="$A$641:$XFD$641" dn="Z_161695C3_1CE5_4E5C_AD86_E27CE310F608_.wvu.Rows" sId="1"/>
    <undo index="1" exp="area" ref3D="1" dr="$A$637:$XFD$63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2" sId="1" ref="A516:XFD516" action="deleteRow">
    <undo index="14" exp="area" ref3D="1" dr="$A$858:$XFD$858" dn="Z_10610988_B7D0_46D7_B8FD_DA5F72A4893C_.wvu.Rows" sId="1"/>
    <undo index="8" exp="area" ref3D="1" dr="$A$640:$XFD$640" dn="Z_10610988_B7D0_46D7_B8FD_DA5F72A4893C_.wvu.Rows" sId="1"/>
    <undo index="6" exp="area" ref3D="1" dr="$A$636:$XFD$636" dn="Z_10610988_B7D0_46D7_B8FD_DA5F72A4893C_.wvu.Rows" sId="1"/>
    <undo index="8" exp="area" ref3D="1" dr="$A$858:$XFD$858" dn="Z_161695C3_1CE5_4E5C_AD86_E27CE310F608_.wvu.Rows" sId="1"/>
    <undo index="2" exp="area" ref3D="1" dr="$A$640:$XFD$640" dn="Z_161695C3_1CE5_4E5C_AD86_E27CE310F608_.wvu.Rows" sId="1"/>
    <undo index="1" exp="area" ref3D="1" dr="$A$636:$XFD$63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3" sId="1" ref="A516:XFD516" action="deleteRow">
    <undo index="14" exp="area" ref3D="1" dr="$A$857:$XFD$857" dn="Z_10610988_B7D0_46D7_B8FD_DA5F72A4893C_.wvu.Rows" sId="1"/>
    <undo index="8" exp="area" ref3D="1" dr="$A$639:$XFD$639" dn="Z_10610988_B7D0_46D7_B8FD_DA5F72A4893C_.wvu.Rows" sId="1"/>
    <undo index="6" exp="area" ref3D="1" dr="$A$635:$XFD$635" dn="Z_10610988_B7D0_46D7_B8FD_DA5F72A4893C_.wvu.Rows" sId="1"/>
    <undo index="8" exp="area" ref3D="1" dr="$A$857:$XFD$857" dn="Z_161695C3_1CE5_4E5C_AD86_E27CE310F608_.wvu.Rows" sId="1"/>
    <undo index="2" exp="area" ref3D="1" dr="$A$639:$XFD$639" dn="Z_161695C3_1CE5_4E5C_AD86_E27CE310F608_.wvu.Rows" sId="1"/>
    <undo index="1" exp="area" ref3D="1" dr="$A$635:$XFD$63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4" sId="1" ref="A516:XFD516" action="deleteRow">
    <undo index="14" exp="area" ref3D="1" dr="$A$856:$XFD$856" dn="Z_10610988_B7D0_46D7_B8FD_DA5F72A4893C_.wvu.Rows" sId="1"/>
    <undo index="8" exp="area" ref3D="1" dr="$A$638:$XFD$638" dn="Z_10610988_B7D0_46D7_B8FD_DA5F72A4893C_.wvu.Rows" sId="1"/>
    <undo index="6" exp="area" ref3D="1" dr="$A$634:$XFD$634" dn="Z_10610988_B7D0_46D7_B8FD_DA5F72A4893C_.wvu.Rows" sId="1"/>
    <undo index="8" exp="area" ref3D="1" dr="$A$856:$XFD$856" dn="Z_161695C3_1CE5_4E5C_AD86_E27CE310F608_.wvu.Rows" sId="1"/>
    <undo index="2" exp="area" ref3D="1" dr="$A$638:$XFD$638" dn="Z_161695C3_1CE5_4E5C_AD86_E27CE310F608_.wvu.Rows" sId="1"/>
    <undo index="1" exp="area" ref3D="1" dr="$A$634:$XFD$63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5" sId="1" ref="A516:XFD516" action="deleteRow">
    <undo index="14" exp="area" ref3D="1" dr="$A$855:$XFD$855" dn="Z_10610988_B7D0_46D7_B8FD_DA5F72A4893C_.wvu.Rows" sId="1"/>
    <undo index="8" exp="area" ref3D="1" dr="$A$637:$XFD$637" dn="Z_10610988_B7D0_46D7_B8FD_DA5F72A4893C_.wvu.Rows" sId="1"/>
    <undo index="6" exp="area" ref3D="1" dr="$A$633:$XFD$633" dn="Z_10610988_B7D0_46D7_B8FD_DA5F72A4893C_.wvu.Rows" sId="1"/>
    <undo index="8" exp="area" ref3D="1" dr="$A$855:$XFD$855" dn="Z_161695C3_1CE5_4E5C_AD86_E27CE310F608_.wvu.Rows" sId="1"/>
    <undo index="2" exp="area" ref3D="1" dr="$A$637:$XFD$637" dn="Z_161695C3_1CE5_4E5C_AD86_E27CE310F608_.wvu.Rows" sId="1"/>
    <undo index="1" exp="area" ref3D="1" dr="$A$633:$XFD$63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6" sId="1" ref="A516:XFD516" action="deleteRow">
    <undo index="14" exp="area" ref3D="1" dr="$A$854:$XFD$854" dn="Z_10610988_B7D0_46D7_B8FD_DA5F72A4893C_.wvu.Rows" sId="1"/>
    <undo index="8" exp="area" ref3D="1" dr="$A$636:$XFD$636" dn="Z_10610988_B7D0_46D7_B8FD_DA5F72A4893C_.wvu.Rows" sId="1"/>
    <undo index="6" exp="area" ref3D="1" dr="$A$632:$XFD$632" dn="Z_10610988_B7D0_46D7_B8FD_DA5F72A4893C_.wvu.Rows" sId="1"/>
    <undo index="8" exp="area" ref3D="1" dr="$A$854:$XFD$854" dn="Z_161695C3_1CE5_4E5C_AD86_E27CE310F608_.wvu.Rows" sId="1"/>
    <undo index="2" exp="area" ref3D="1" dr="$A$636:$XFD$636" dn="Z_161695C3_1CE5_4E5C_AD86_E27CE310F608_.wvu.Rows" sId="1"/>
    <undo index="1" exp="area" ref3D="1" dr="$A$632:$XFD$63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7" sId="1" ref="A516:XFD516" action="deleteRow">
    <undo index="14" exp="area" ref3D="1" dr="$A$853:$XFD$853" dn="Z_10610988_B7D0_46D7_B8FD_DA5F72A4893C_.wvu.Rows" sId="1"/>
    <undo index="8" exp="area" ref3D="1" dr="$A$635:$XFD$635" dn="Z_10610988_B7D0_46D7_B8FD_DA5F72A4893C_.wvu.Rows" sId="1"/>
    <undo index="6" exp="area" ref3D="1" dr="$A$631:$XFD$631" dn="Z_10610988_B7D0_46D7_B8FD_DA5F72A4893C_.wvu.Rows" sId="1"/>
    <undo index="8" exp="area" ref3D="1" dr="$A$853:$XFD$853" dn="Z_161695C3_1CE5_4E5C_AD86_E27CE310F608_.wvu.Rows" sId="1"/>
    <undo index="2" exp="area" ref3D="1" dr="$A$635:$XFD$635" dn="Z_161695C3_1CE5_4E5C_AD86_E27CE310F608_.wvu.Rows" sId="1"/>
    <undo index="1" exp="area" ref3D="1" dr="$A$631:$XFD$63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8" sId="1" ref="A516:XFD516" action="deleteRow">
    <undo index="14" exp="area" ref3D="1" dr="$A$852:$XFD$852" dn="Z_10610988_B7D0_46D7_B8FD_DA5F72A4893C_.wvu.Rows" sId="1"/>
    <undo index="8" exp="area" ref3D="1" dr="$A$634:$XFD$634" dn="Z_10610988_B7D0_46D7_B8FD_DA5F72A4893C_.wvu.Rows" sId="1"/>
    <undo index="6" exp="area" ref3D="1" dr="$A$630:$XFD$630" dn="Z_10610988_B7D0_46D7_B8FD_DA5F72A4893C_.wvu.Rows" sId="1"/>
    <undo index="8" exp="area" ref3D="1" dr="$A$852:$XFD$852" dn="Z_161695C3_1CE5_4E5C_AD86_E27CE310F608_.wvu.Rows" sId="1"/>
    <undo index="2" exp="area" ref3D="1" dr="$A$634:$XFD$634" dn="Z_161695C3_1CE5_4E5C_AD86_E27CE310F608_.wvu.Rows" sId="1"/>
    <undo index="1" exp="area" ref3D="1" dr="$A$630:$XFD$63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099" sId="1" ref="A516:XFD516" action="deleteRow">
    <undo index="14" exp="area" ref3D="1" dr="$A$851:$XFD$851" dn="Z_10610988_B7D0_46D7_B8FD_DA5F72A4893C_.wvu.Rows" sId="1"/>
    <undo index="8" exp="area" ref3D="1" dr="$A$633:$XFD$633" dn="Z_10610988_B7D0_46D7_B8FD_DA5F72A4893C_.wvu.Rows" sId="1"/>
    <undo index="6" exp="area" ref3D="1" dr="$A$629:$XFD$629" dn="Z_10610988_B7D0_46D7_B8FD_DA5F72A4893C_.wvu.Rows" sId="1"/>
    <undo index="8" exp="area" ref3D="1" dr="$A$851:$XFD$851" dn="Z_161695C3_1CE5_4E5C_AD86_E27CE310F608_.wvu.Rows" sId="1"/>
    <undo index="2" exp="area" ref3D="1" dr="$A$633:$XFD$633" dn="Z_161695C3_1CE5_4E5C_AD86_E27CE310F608_.wvu.Rows" sId="1"/>
    <undo index="1" exp="area" ref3D="1" dr="$A$629:$XFD$62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0" sId="1" ref="A516:XFD516" action="deleteRow">
    <undo index="14" exp="area" ref3D="1" dr="$A$850:$XFD$850" dn="Z_10610988_B7D0_46D7_B8FD_DA5F72A4893C_.wvu.Rows" sId="1"/>
    <undo index="8" exp="area" ref3D="1" dr="$A$632:$XFD$632" dn="Z_10610988_B7D0_46D7_B8FD_DA5F72A4893C_.wvu.Rows" sId="1"/>
    <undo index="6" exp="area" ref3D="1" dr="$A$628:$XFD$628" dn="Z_10610988_B7D0_46D7_B8FD_DA5F72A4893C_.wvu.Rows" sId="1"/>
    <undo index="8" exp="area" ref3D="1" dr="$A$850:$XFD$850" dn="Z_161695C3_1CE5_4E5C_AD86_E27CE310F608_.wvu.Rows" sId="1"/>
    <undo index="2" exp="area" ref3D="1" dr="$A$632:$XFD$632" dn="Z_161695C3_1CE5_4E5C_AD86_E27CE310F608_.wvu.Rows" sId="1"/>
    <undo index="1" exp="area" ref3D="1" dr="$A$628:$XFD$62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1" sId="1" ref="A516:XFD516" action="deleteRow">
    <undo index="14" exp="area" ref3D="1" dr="$A$849:$XFD$849" dn="Z_10610988_B7D0_46D7_B8FD_DA5F72A4893C_.wvu.Rows" sId="1"/>
    <undo index="8" exp="area" ref3D="1" dr="$A$631:$XFD$631" dn="Z_10610988_B7D0_46D7_B8FD_DA5F72A4893C_.wvu.Rows" sId="1"/>
    <undo index="6" exp="area" ref3D="1" dr="$A$627:$XFD$627" dn="Z_10610988_B7D0_46D7_B8FD_DA5F72A4893C_.wvu.Rows" sId="1"/>
    <undo index="8" exp="area" ref3D="1" dr="$A$849:$XFD$849" dn="Z_161695C3_1CE5_4E5C_AD86_E27CE310F608_.wvu.Rows" sId="1"/>
    <undo index="2" exp="area" ref3D="1" dr="$A$631:$XFD$631" dn="Z_161695C3_1CE5_4E5C_AD86_E27CE310F608_.wvu.Rows" sId="1"/>
    <undo index="1" exp="area" ref3D="1" dr="$A$627:$XFD$62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2" sId="1" ref="A516:XFD516" action="deleteRow">
    <undo index="14" exp="area" ref3D="1" dr="$A$848:$XFD$848" dn="Z_10610988_B7D0_46D7_B8FD_DA5F72A4893C_.wvu.Rows" sId="1"/>
    <undo index="8" exp="area" ref3D="1" dr="$A$630:$XFD$630" dn="Z_10610988_B7D0_46D7_B8FD_DA5F72A4893C_.wvu.Rows" sId="1"/>
    <undo index="6" exp="area" ref3D="1" dr="$A$626:$XFD$626" dn="Z_10610988_B7D0_46D7_B8FD_DA5F72A4893C_.wvu.Rows" sId="1"/>
    <undo index="8" exp="area" ref3D="1" dr="$A$848:$XFD$848" dn="Z_161695C3_1CE5_4E5C_AD86_E27CE310F608_.wvu.Rows" sId="1"/>
    <undo index="2" exp="area" ref3D="1" dr="$A$630:$XFD$630" dn="Z_161695C3_1CE5_4E5C_AD86_E27CE310F608_.wvu.Rows" sId="1"/>
    <undo index="1" exp="area" ref3D="1" dr="$A$626:$XFD$62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3" sId="1" ref="A516:XFD516" action="deleteRow">
    <undo index="14" exp="area" ref3D="1" dr="$A$847:$XFD$847" dn="Z_10610988_B7D0_46D7_B8FD_DA5F72A4893C_.wvu.Rows" sId="1"/>
    <undo index="8" exp="area" ref3D="1" dr="$A$629:$XFD$629" dn="Z_10610988_B7D0_46D7_B8FD_DA5F72A4893C_.wvu.Rows" sId="1"/>
    <undo index="6" exp="area" ref3D="1" dr="$A$625:$XFD$625" dn="Z_10610988_B7D0_46D7_B8FD_DA5F72A4893C_.wvu.Rows" sId="1"/>
    <undo index="8" exp="area" ref3D="1" dr="$A$847:$XFD$847" dn="Z_161695C3_1CE5_4E5C_AD86_E27CE310F608_.wvu.Rows" sId="1"/>
    <undo index="2" exp="area" ref3D="1" dr="$A$629:$XFD$629" dn="Z_161695C3_1CE5_4E5C_AD86_E27CE310F608_.wvu.Rows" sId="1"/>
    <undo index="1" exp="area" ref3D="1" dr="$A$625:$XFD$62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4" sId="1" ref="A516:XFD516" action="deleteRow">
    <undo index="14" exp="area" ref3D="1" dr="$A$846:$XFD$846" dn="Z_10610988_B7D0_46D7_B8FD_DA5F72A4893C_.wvu.Rows" sId="1"/>
    <undo index="8" exp="area" ref3D="1" dr="$A$628:$XFD$628" dn="Z_10610988_B7D0_46D7_B8FD_DA5F72A4893C_.wvu.Rows" sId="1"/>
    <undo index="6" exp="area" ref3D="1" dr="$A$624:$XFD$624" dn="Z_10610988_B7D0_46D7_B8FD_DA5F72A4893C_.wvu.Rows" sId="1"/>
    <undo index="8" exp="area" ref3D="1" dr="$A$846:$XFD$846" dn="Z_161695C3_1CE5_4E5C_AD86_E27CE310F608_.wvu.Rows" sId="1"/>
    <undo index="2" exp="area" ref3D="1" dr="$A$628:$XFD$628" dn="Z_161695C3_1CE5_4E5C_AD86_E27CE310F608_.wvu.Rows" sId="1"/>
    <undo index="1" exp="area" ref3D="1" dr="$A$624:$XFD$62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5" sId="1" ref="A516:XFD516" action="deleteRow">
    <undo index="14" exp="area" ref3D="1" dr="$A$845:$XFD$845" dn="Z_10610988_B7D0_46D7_B8FD_DA5F72A4893C_.wvu.Rows" sId="1"/>
    <undo index="8" exp="area" ref3D="1" dr="$A$627:$XFD$627" dn="Z_10610988_B7D0_46D7_B8FD_DA5F72A4893C_.wvu.Rows" sId="1"/>
    <undo index="6" exp="area" ref3D="1" dr="$A$623:$XFD$623" dn="Z_10610988_B7D0_46D7_B8FD_DA5F72A4893C_.wvu.Rows" sId="1"/>
    <undo index="8" exp="area" ref3D="1" dr="$A$845:$XFD$845" dn="Z_161695C3_1CE5_4E5C_AD86_E27CE310F608_.wvu.Rows" sId="1"/>
    <undo index="2" exp="area" ref3D="1" dr="$A$627:$XFD$627" dn="Z_161695C3_1CE5_4E5C_AD86_E27CE310F608_.wvu.Rows" sId="1"/>
    <undo index="1" exp="area" ref3D="1" dr="$A$623:$XFD$62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6" sId="1" ref="A516:XFD516" action="deleteRow">
    <undo index="14" exp="area" ref3D="1" dr="$A$844:$XFD$844" dn="Z_10610988_B7D0_46D7_B8FD_DA5F72A4893C_.wvu.Rows" sId="1"/>
    <undo index="8" exp="area" ref3D="1" dr="$A$626:$XFD$626" dn="Z_10610988_B7D0_46D7_B8FD_DA5F72A4893C_.wvu.Rows" sId="1"/>
    <undo index="6" exp="area" ref3D="1" dr="$A$622:$XFD$622" dn="Z_10610988_B7D0_46D7_B8FD_DA5F72A4893C_.wvu.Rows" sId="1"/>
    <undo index="8" exp="area" ref3D="1" dr="$A$844:$XFD$844" dn="Z_161695C3_1CE5_4E5C_AD86_E27CE310F608_.wvu.Rows" sId="1"/>
    <undo index="2" exp="area" ref3D="1" dr="$A$626:$XFD$626" dn="Z_161695C3_1CE5_4E5C_AD86_E27CE310F608_.wvu.Rows" sId="1"/>
    <undo index="1" exp="area" ref3D="1" dr="$A$622:$XFD$62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7" sId="1" ref="A516:XFD516" action="deleteRow">
    <undo index="14" exp="area" ref3D="1" dr="$A$843:$XFD$843" dn="Z_10610988_B7D0_46D7_B8FD_DA5F72A4893C_.wvu.Rows" sId="1"/>
    <undo index="8" exp="area" ref3D="1" dr="$A$625:$XFD$625" dn="Z_10610988_B7D0_46D7_B8FD_DA5F72A4893C_.wvu.Rows" sId="1"/>
    <undo index="6" exp="area" ref3D="1" dr="$A$621:$XFD$621" dn="Z_10610988_B7D0_46D7_B8FD_DA5F72A4893C_.wvu.Rows" sId="1"/>
    <undo index="8" exp="area" ref3D="1" dr="$A$843:$XFD$843" dn="Z_161695C3_1CE5_4E5C_AD86_E27CE310F608_.wvu.Rows" sId="1"/>
    <undo index="2" exp="area" ref3D="1" dr="$A$625:$XFD$625" dn="Z_161695C3_1CE5_4E5C_AD86_E27CE310F608_.wvu.Rows" sId="1"/>
    <undo index="1" exp="area" ref3D="1" dr="$A$621:$XFD$62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8" sId="1" ref="A516:XFD516" action="deleteRow">
    <undo index="14" exp="area" ref3D="1" dr="$A$842:$XFD$842" dn="Z_10610988_B7D0_46D7_B8FD_DA5F72A4893C_.wvu.Rows" sId="1"/>
    <undo index="8" exp="area" ref3D="1" dr="$A$624:$XFD$624" dn="Z_10610988_B7D0_46D7_B8FD_DA5F72A4893C_.wvu.Rows" sId="1"/>
    <undo index="6" exp="area" ref3D="1" dr="$A$620:$XFD$620" dn="Z_10610988_B7D0_46D7_B8FD_DA5F72A4893C_.wvu.Rows" sId="1"/>
    <undo index="8" exp="area" ref3D="1" dr="$A$842:$XFD$842" dn="Z_161695C3_1CE5_4E5C_AD86_E27CE310F608_.wvu.Rows" sId="1"/>
    <undo index="2" exp="area" ref3D="1" dr="$A$624:$XFD$624" dn="Z_161695C3_1CE5_4E5C_AD86_E27CE310F608_.wvu.Rows" sId="1"/>
    <undo index="1" exp="area" ref3D="1" dr="$A$620:$XFD$62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09" sId="1" ref="A516:XFD516" action="deleteRow">
    <undo index="14" exp="area" ref3D="1" dr="$A$841:$XFD$841" dn="Z_10610988_B7D0_46D7_B8FD_DA5F72A4893C_.wvu.Rows" sId="1"/>
    <undo index="8" exp="area" ref3D="1" dr="$A$623:$XFD$623" dn="Z_10610988_B7D0_46D7_B8FD_DA5F72A4893C_.wvu.Rows" sId="1"/>
    <undo index="6" exp="area" ref3D="1" dr="$A$619:$XFD$619" dn="Z_10610988_B7D0_46D7_B8FD_DA5F72A4893C_.wvu.Rows" sId="1"/>
    <undo index="8" exp="area" ref3D="1" dr="$A$841:$XFD$841" dn="Z_161695C3_1CE5_4E5C_AD86_E27CE310F608_.wvu.Rows" sId="1"/>
    <undo index="2" exp="area" ref3D="1" dr="$A$623:$XFD$623" dn="Z_161695C3_1CE5_4E5C_AD86_E27CE310F608_.wvu.Rows" sId="1"/>
    <undo index="1" exp="area" ref3D="1" dr="$A$619:$XFD$61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0" sId="1" ref="A516:XFD516" action="deleteRow">
    <undo index="14" exp="area" ref3D="1" dr="$A$840:$XFD$840" dn="Z_10610988_B7D0_46D7_B8FD_DA5F72A4893C_.wvu.Rows" sId="1"/>
    <undo index="8" exp="area" ref3D="1" dr="$A$622:$XFD$622" dn="Z_10610988_B7D0_46D7_B8FD_DA5F72A4893C_.wvu.Rows" sId="1"/>
    <undo index="6" exp="area" ref3D="1" dr="$A$618:$XFD$618" dn="Z_10610988_B7D0_46D7_B8FD_DA5F72A4893C_.wvu.Rows" sId="1"/>
    <undo index="8" exp="area" ref3D="1" dr="$A$840:$XFD$840" dn="Z_161695C3_1CE5_4E5C_AD86_E27CE310F608_.wvu.Rows" sId="1"/>
    <undo index="2" exp="area" ref3D="1" dr="$A$622:$XFD$622" dn="Z_161695C3_1CE5_4E5C_AD86_E27CE310F608_.wvu.Rows" sId="1"/>
    <undo index="1" exp="area" ref3D="1" dr="$A$618:$XFD$61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1" sId="1" ref="A516:XFD516" action="deleteRow">
    <undo index="14" exp="area" ref3D="1" dr="$A$839:$XFD$839" dn="Z_10610988_B7D0_46D7_B8FD_DA5F72A4893C_.wvu.Rows" sId="1"/>
    <undo index="8" exp="area" ref3D="1" dr="$A$621:$XFD$621" dn="Z_10610988_B7D0_46D7_B8FD_DA5F72A4893C_.wvu.Rows" sId="1"/>
    <undo index="6" exp="area" ref3D="1" dr="$A$617:$XFD$617" dn="Z_10610988_B7D0_46D7_B8FD_DA5F72A4893C_.wvu.Rows" sId="1"/>
    <undo index="8" exp="area" ref3D="1" dr="$A$839:$XFD$839" dn="Z_161695C3_1CE5_4E5C_AD86_E27CE310F608_.wvu.Rows" sId="1"/>
    <undo index="2" exp="area" ref3D="1" dr="$A$621:$XFD$621" dn="Z_161695C3_1CE5_4E5C_AD86_E27CE310F608_.wvu.Rows" sId="1"/>
    <undo index="1" exp="area" ref3D="1" dr="$A$617:$XFD$61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2" sId="1" ref="A516:XFD516" action="deleteRow">
    <undo index="14" exp="area" ref3D="1" dr="$A$838:$XFD$838" dn="Z_10610988_B7D0_46D7_B8FD_DA5F72A4893C_.wvu.Rows" sId="1"/>
    <undo index="8" exp="area" ref3D="1" dr="$A$620:$XFD$620" dn="Z_10610988_B7D0_46D7_B8FD_DA5F72A4893C_.wvu.Rows" sId="1"/>
    <undo index="6" exp="area" ref3D="1" dr="$A$616:$XFD$616" dn="Z_10610988_B7D0_46D7_B8FD_DA5F72A4893C_.wvu.Rows" sId="1"/>
    <undo index="8" exp="area" ref3D="1" dr="$A$838:$XFD$838" dn="Z_161695C3_1CE5_4E5C_AD86_E27CE310F608_.wvu.Rows" sId="1"/>
    <undo index="2" exp="area" ref3D="1" dr="$A$620:$XFD$620" dn="Z_161695C3_1CE5_4E5C_AD86_E27CE310F608_.wvu.Rows" sId="1"/>
    <undo index="1" exp="area" ref3D="1" dr="$A$616:$XFD$61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3" sId="1" ref="A516:XFD516" action="deleteRow">
    <undo index="14" exp="area" ref3D="1" dr="$A$837:$XFD$837" dn="Z_10610988_B7D0_46D7_B8FD_DA5F72A4893C_.wvu.Rows" sId="1"/>
    <undo index="8" exp="area" ref3D="1" dr="$A$619:$XFD$619" dn="Z_10610988_B7D0_46D7_B8FD_DA5F72A4893C_.wvu.Rows" sId="1"/>
    <undo index="6" exp="area" ref3D="1" dr="$A$615:$XFD$615" dn="Z_10610988_B7D0_46D7_B8FD_DA5F72A4893C_.wvu.Rows" sId="1"/>
    <undo index="8" exp="area" ref3D="1" dr="$A$837:$XFD$837" dn="Z_161695C3_1CE5_4E5C_AD86_E27CE310F608_.wvu.Rows" sId="1"/>
    <undo index="2" exp="area" ref3D="1" dr="$A$619:$XFD$619" dn="Z_161695C3_1CE5_4E5C_AD86_E27CE310F608_.wvu.Rows" sId="1"/>
    <undo index="1" exp="area" ref3D="1" dr="$A$615:$XFD$61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4" sId="1" ref="A516:XFD516" action="deleteRow">
    <undo index="14" exp="area" ref3D="1" dr="$A$836:$XFD$836" dn="Z_10610988_B7D0_46D7_B8FD_DA5F72A4893C_.wvu.Rows" sId="1"/>
    <undo index="8" exp="area" ref3D="1" dr="$A$618:$XFD$618" dn="Z_10610988_B7D0_46D7_B8FD_DA5F72A4893C_.wvu.Rows" sId="1"/>
    <undo index="6" exp="area" ref3D="1" dr="$A$614:$XFD$614" dn="Z_10610988_B7D0_46D7_B8FD_DA5F72A4893C_.wvu.Rows" sId="1"/>
    <undo index="8" exp="area" ref3D="1" dr="$A$836:$XFD$836" dn="Z_161695C3_1CE5_4E5C_AD86_E27CE310F608_.wvu.Rows" sId="1"/>
    <undo index="2" exp="area" ref3D="1" dr="$A$618:$XFD$618" dn="Z_161695C3_1CE5_4E5C_AD86_E27CE310F608_.wvu.Rows" sId="1"/>
    <undo index="1" exp="area" ref3D="1" dr="$A$614:$XFD$61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5" sId="1" ref="A516:XFD516" action="deleteRow">
    <undo index="14" exp="area" ref3D="1" dr="$A$835:$XFD$835" dn="Z_10610988_B7D0_46D7_B8FD_DA5F72A4893C_.wvu.Rows" sId="1"/>
    <undo index="8" exp="area" ref3D="1" dr="$A$617:$XFD$617" dn="Z_10610988_B7D0_46D7_B8FD_DA5F72A4893C_.wvu.Rows" sId="1"/>
    <undo index="6" exp="area" ref3D="1" dr="$A$613:$XFD$613" dn="Z_10610988_B7D0_46D7_B8FD_DA5F72A4893C_.wvu.Rows" sId="1"/>
    <undo index="8" exp="area" ref3D="1" dr="$A$835:$XFD$835" dn="Z_161695C3_1CE5_4E5C_AD86_E27CE310F608_.wvu.Rows" sId="1"/>
    <undo index="2" exp="area" ref3D="1" dr="$A$617:$XFD$617" dn="Z_161695C3_1CE5_4E5C_AD86_E27CE310F608_.wvu.Rows" sId="1"/>
    <undo index="1" exp="area" ref3D="1" dr="$A$613:$XFD$61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6" sId="1" ref="A516:XFD516" action="deleteRow">
    <undo index="14" exp="area" ref3D="1" dr="$A$834:$XFD$834" dn="Z_10610988_B7D0_46D7_B8FD_DA5F72A4893C_.wvu.Rows" sId="1"/>
    <undo index="8" exp="area" ref3D="1" dr="$A$616:$XFD$616" dn="Z_10610988_B7D0_46D7_B8FD_DA5F72A4893C_.wvu.Rows" sId="1"/>
    <undo index="6" exp="area" ref3D="1" dr="$A$612:$XFD$612" dn="Z_10610988_B7D0_46D7_B8FD_DA5F72A4893C_.wvu.Rows" sId="1"/>
    <undo index="8" exp="area" ref3D="1" dr="$A$834:$XFD$834" dn="Z_161695C3_1CE5_4E5C_AD86_E27CE310F608_.wvu.Rows" sId="1"/>
    <undo index="2" exp="area" ref3D="1" dr="$A$616:$XFD$616" dn="Z_161695C3_1CE5_4E5C_AD86_E27CE310F608_.wvu.Rows" sId="1"/>
    <undo index="1" exp="area" ref3D="1" dr="$A$612:$XFD$61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7" sId="1" ref="A516:XFD516" action="deleteRow">
    <undo index="14" exp="area" ref3D="1" dr="$A$833:$XFD$833" dn="Z_10610988_B7D0_46D7_B8FD_DA5F72A4893C_.wvu.Rows" sId="1"/>
    <undo index="8" exp="area" ref3D="1" dr="$A$615:$XFD$615" dn="Z_10610988_B7D0_46D7_B8FD_DA5F72A4893C_.wvu.Rows" sId="1"/>
    <undo index="6" exp="area" ref3D="1" dr="$A$611:$XFD$611" dn="Z_10610988_B7D0_46D7_B8FD_DA5F72A4893C_.wvu.Rows" sId="1"/>
    <undo index="8" exp="area" ref3D="1" dr="$A$833:$XFD$833" dn="Z_161695C3_1CE5_4E5C_AD86_E27CE310F608_.wvu.Rows" sId="1"/>
    <undo index="2" exp="area" ref3D="1" dr="$A$615:$XFD$615" dn="Z_161695C3_1CE5_4E5C_AD86_E27CE310F608_.wvu.Rows" sId="1"/>
    <undo index="1" exp="area" ref3D="1" dr="$A$611:$XFD$61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8" sId="1" ref="A516:XFD516" action="deleteRow">
    <undo index="14" exp="area" ref3D="1" dr="$A$832:$XFD$832" dn="Z_10610988_B7D0_46D7_B8FD_DA5F72A4893C_.wvu.Rows" sId="1"/>
    <undo index="8" exp="area" ref3D="1" dr="$A$614:$XFD$614" dn="Z_10610988_B7D0_46D7_B8FD_DA5F72A4893C_.wvu.Rows" sId="1"/>
    <undo index="6" exp="area" ref3D="1" dr="$A$610:$XFD$610" dn="Z_10610988_B7D0_46D7_B8FD_DA5F72A4893C_.wvu.Rows" sId="1"/>
    <undo index="8" exp="area" ref3D="1" dr="$A$832:$XFD$832" dn="Z_161695C3_1CE5_4E5C_AD86_E27CE310F608_.wvu.Rows" sId="1"/>
    <undo index="2" exp="area" ref3D="1" dr="$A$614:$XFD$614" dn="Z_161695C3_1CE5_4E5C_AD86_E27CE310F608_.wvu.Rows" sId="1"/>
    <undo index="1" exp="area" ref3D="1" dr="$A$610:$XFD$61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19" sId="1" ref="A516:XFD516" action="deleteRow">
    <undo index="14" exp="area" ref3D="1" dr="$A$831:$XFD$831" dn="Z_10610988_B7D0_46D7_B8FD_DA5F72A4893C_.wvu.Rows" sId="1"/>
    <undo index="8" exp="area" ref3D="1" dr="$A$613:$XFD$613" dn="Z_10610988_B7D0_46D7_B8FD_DA5F72A4893C_.wvu.Rows" sId="1"/>
    <undo index="6" exp="area" ref3D="1" dr="$A$609:$XFD$609" dn="Z_10610988_B7D0_46D7_B8FD_DA5F72A4893C_.wvu.Rows" sId="1"/>
    <undo index="8" exp="area" ref3D="1" dr="$A$831:$XFD$831" dn="Z_161695C3_1CE5_4E5C_AD86_E27CE310F608_.wvu.Rows" sId="1"/>
    <undo index="2" exp="area" ref3D="1" dr="$A$613:$XFD$613" dn="Z_161695C3_1CE5_4E5C_AD86_E27CE310F608_.wvu.Rows" sId="1"/>
    <undo index="1" exp="area" ref3D="1" dr="$A$609:$XFD$60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0" sId="1" ref="A516:XFD516" action="deleteRow">
    <undo index="14" exp="area" ref3D="1" dr="$A$830:$XFD$830" dn="Z_10610988_B7D0_46D7_B8FD_DA5F72A4893C_.wvu.Rows" sId="1"/>
    <undo index="8" exp="area" ref3D="1" dr="$A$612:$XFD$612" dn="Z_10610988_B7D0_46D7_B8FD_DA5F72A4893C_.wvu.Rows" sId="1"/>
    <undo index="6" exp="area" ref3D="1" dr="$A$608:$XFD$608" dn="Z_10610988_B7D0_46D7_B8FD_DA5F72A4893C_.wvu.Rows" sId="1"/>
    <undo index="8" exp="area" ref3D="1" dr="$A$830:$XFD$830" dn="Z_161695C3_1CE5_4E5C_AD86_E27CE310F608_.wvu.Rows" sId="1"/>
    <undo index="2" exp="area" ref3D="1" dr="$A$612:$XFD$612" dn="Z_161695C3_1CE5_4E5C_AD86_E27CE310F608_.wvu.Rows" sId="1"/>
    <undo index="1" exp="area" ref3D="1" dr="$A$608:$XFD$60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1" sId="1" ref="A516:XFD516" action="deleteRow">
    <undo index="14" exp="area" ref3D="1" dr="$A$829:$XFD$829" dn="Z_10610988_B7D0_46D7_B8FD_DA5F72A4893C_.wvu.Rows" sId="1"/>
    <undo index="8" exp="area" ref3D="1" dr="$A$611:$XFD$611" dn="Z_10610988_B7D0_46D7_B8FD_DA5F72A4893C_.wvu.Rows" sId="1"/>
    <undo index="6" exp="area" ref3D="1" dr="$A$607:$XFD$607" dn="Z_10610988_B7D0_46D7_B8FD_DA5F72A4893C_.wvu.Rows" sId="1"/>
    <undo index="8" exp="area" ref3D="1" dr="$A$829:$XFD$829" dn="Z_161695C3_1CE5_4E5C_AD86_E27CE310F608_.wvu.Rows" sId="1"/>
    <undo index="2" exp="area" ref3D="1" dr="$A$611:$XFD$611" dn="Z_161695C3_1CE5_4E5C_AD86_E27CE310F608_.wvu.Rows" sId="1"/>
    <undo index="1" exp="area" ref3D="1" dr="$A$607:$XFD$60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2" sId="1" ref="A516:XFD516" action="deleteRow">
    <undo index="14" exp="area" ref3D="1" dr="$A$828:$XFD$828" dn="Z_10610988_B7D0_46D7_B8FD_DA5F72A4893C_.wvu.Rows" sId="1"/>
    <undo index="8" exp="area" ref3D="1" dr="$A$610:$XFD$610" dn="Z_10610988_B7D0_46D7_B8FD_DA5F72A4893C_.wvu.Rows" sId="1"/>
    <undo index="6" exp="area" ref3D="1" dr="$A$606:$XFD$606" dn="Z_10610988_B7D0_46D7_B8FD_DA5F72A4893C_.wvu.Rows" sId="1"/>
    <undo index="8" exp="area" ref3D="1" dr="$A$828:$XFD$828" dn="Z_161695C3_1CE5_4E5C_AD86_E27CE310F608_.wvu.Rows" sId="1"/>
    <undo index="2" exp="area" ref3D="1" dr="$A$610:$XFD$610" dn="Z_161695C3_1CE5_4E5C_AD86_E27CE310F608_.wvu.Rows" sId="1"/>
    <undo index="1" exp="area" ref3D="1" dr="$A$606:$XFD$60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3" sId="1" ref="A516:XFD516" action="deleteRow">
    <undo index="14" exp="area" ref3D="1" dr="$A$827:$XFD$827" dn="Z_10610988_B7D0_46D7_B8FD_DA5F72A4893C_.wvu.Rows" sId="1"/>
    <undo index="8" exp="area" ref3D="1" dr="$A$609:$XFD$609" dn="Z_10610988_B7D0_46D7_B8FD_DA5F72A4893C_.wvu.Rows" sId="1"/>
    <undo index="6" exp="area" ref3D="1" dr="$A$605:$XFD$605" dn="Z_10610988_B7D0_46D7_B8FD_DA5F72A4893C_.wvu.Rows" sId="1"/>
    <undo index="8" exp="area" ref3D="1" dr="$A$827:$XFD$827" dn="Z_161695C3_1CE5_4E5C_AD86_E27CE310F608_.wvu.Rows" sId="1"/>
    <undo index="2" exp="area" ref3D="1" dr="$A$609:$XFD$609" dn="Z_161695C3_1CE5_4E5C_AD86_E27CE310F608_.wvu.Rows" sId="1"/>
    <undo index="1" exp="area" ref3D="1" dr="$A$605:$XFD$60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4" sId="1" ref="A516:XFD516" action="deleteRow">
    <undo index="14" exp="area" ref3D="1" dr="$A$826:$XFD$826" dn="Z_10610988_B7D0_46D7_B8FD_DA5F72A4893C_.wvu.Rows" sId="1"/>
    <undo index="8" exp="area" ref3D="1" dr="$A$608:$XFD$608" dn="Z_10610988_B7D0_46D7_B8FD_DA5F72A4893C_.wvu.Rows" sId="1"/>
    <undo index="6" exp="area" ref3D="1" dr="$A$604:$XFD$604" dn="Z_10610988_B7D0_46D7_B8FD_DA5F72A4893C_.wvu.Rows" sId="1"/>
    <undo index="8" exp="area" ref3D="1" dr="$A$826:$XFD$826" dn="Z_161695C3_1CE5_4E5C_AD86_E27CE310F608_.wvu.Rows" sId="1"/>
    <undo index="2" exp="area" ref3D="1" dr="$A$608:$XFD$608" dn="Z_161695C3_1CE5_4E5C_AD86_E27CE310F608_.wvu.Rows" sId="1"/>
    <undo index="1" exp="area" ref3D="1" dr="$A$604:$XFD$60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5" sId="1" ref="A516:XFD516" action="deleteRow">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6" sId="1" ref="A516:XFD516" action="deleteRow">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7" sId="1" ref="A516:XFD516" action="deleteRow">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8" sId="1" ref="A516:XFD516" action="deleteRow">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29" sId="1" ref="A516:XFD516" action="deleteRow">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0" sId="1" ref="A516:XFD516" action="deleteRow">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1" sId="1" ref="A516:XFD516" action="deleteRow">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2" sId="1" ref="A516:XFD516" action="deleteRow">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3" sId="1" ref="A516:XFD516" action="deleteRow">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4" sId="1" ref="A516:XFD516" action="deleteRow">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5" sId="1" ref="A516:XFD516" action="deleteRow">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6" sId="1" ref="A516:XFD516" action="deleteRow">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7" sId="1" ref="A516:XFD516" action="deleteRow">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8" sId="1" ref="A516:XFD516" action="deleteRow">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39" sId="1" ref="A516:XFD516" action="deleteRow">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0" sId="1" ref="A516:XFD516" action="deleteRow">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1" sId="1" ref="A516:XFD516" action="deleteRow">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2" sId="1" ref="A516:XFD516" action="deleteRow">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3" sId="1" ref="A516:XFD516" action="deleteRow">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4" sId="1" ref="A516:XFD516" action="deleteRow">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5" sId="1" ref="A516:XFD516" action="deleteRow">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6" sId="1" ref="A516:XFD516" action="deleteRow">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7" sId="1" ref="A516:XFD516" action="deleteRow">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8" sId="1" ref="A516:XFD516" action="deleteRow">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49" sId="1" ref="A516:XFD516" action="deleteRow">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0" sId="1" ref="A516:XFD516" action="deleteRow">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1" sId="1" ref="A516:XFD516" action="deleteRow">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2" sId="1" ref="A516:XFD516" action="deleteRow">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3" sId="1" ref="A516:XFD516" action="deleteRow">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4" sId="1" ref="A516:XFD516" action="deleteRow">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5" sId="1" ref="A516:XFD516" action="deleteRow">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516:XFD516" start="0" length="0">
      <dxf>
        <font>
          <color rgb="FFFF0000"/>
        </font>
      </dxf>
    </rfmt>
    <rfmt sheetId="1" sqref="A516" start="0" length="0">
      <dxf>
        <font>
          <b/>
          <sz val="16"/>
          <color rgb="FFFF0000"/>
        </font>
        <alignment vertical="center" readingOrder="0"/>
      </dxf>
    </rfmt>
    <rfmt sheetId="1" sqref="B516" start="0" length="0">
      <dxf>
        <alignment vertical="top" readingOrder="0"/>
      </dxf>
    </rfmt>
    <rfmt sheetId="1" sqref="C516" start="0" length="0">
      <dxf>
        <alignment horizontal="right" vertical="center" readingOrder="0"/>
      </dxf>
    </rfmt>
    <rfmt sheetId="1" sqref="D516" start="0" length="0">
      <dxf>
        <alignment horizontal="right" vertical="center" readingOrder="0"/>
      </dxf>
    </rfmt>
    <rfmt sheetId="1" sqref="E516" start="0" length="0">
      <dxf>
        <alignment horizontal="right" vertical="center" readingOrder="0"/>
      </dxf>
    </rfmt>
    <rfmt sheetId="1" sqref="F516" start="0" length="0">
      <dxf>
        <alignment horizontal="justify" vertical="top" readingOrder="0"/>
      </dxf>
    </rfmt>
    <rfmt sheetId="1" sqref="G516" start="0" length="0">
      <dxf>
        <font>
          <sz val="14"/>
          <color rgb="FFFF0000"/>
        </font>
      </dxf>
    </rfmt>
  </rrc>
  <rrc rId="4156" sId="1" ref="A354:XFD386" action="insertRow">
    <undo index="0" exp="area" ref3D="1" dr="$A$494:$XFD$499"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4157" sheetId="1" source="A320:XFD352" destination="A354:XFD386" sourceSheetId="1">
    <rfmt sheetId="1" xfDxf="1" sqref="A354:XFD354" start="0" length="0">
      <dxf>
        <font>
          <sz val="10"/>
          <color rgb="FFFF0000"/>
        </font>
        <alignment horizontal="center" readingOrder="0"/>
      </dxf>
    </rfmt>
    <rfmt sheetId="1" xfDxf="1" sqref="A355:XFD355" start="0" length="0">
      <dxf>
        <font>
          <sz val="10"/>
          <color rgb="FFFF0000"/>
        </font>
        <alignment horizontal="center" readingOrder="0"/>
      </dxf>
    </rfmt>
    <rfmt sheetId="1" xfDxf="1" sqref="A356:XFD356" start="0" length="0">
      <dxf>
        <font>
          <sz val="10"/>
          <color rgb="FFFF0000"/>
        </font>
        <alignment horizontal="center" readingOrder="0"/>
      </dxf>
    </rfmt>
    <rfmt sheetId="1" xfDxf="1" sqref="A357:XFD357" start="0" length="0">
      <dxf>
        <font>
          <sz val="10"/>
          <color rgb="FFFF0000"/>
        </font>
        <alignment horizontal="center" readingOrder="0"/>
      </dxf>
    </rfmt>
    <rfmt sheetId="1" xfDxf="1" sqref="A358:XFD358" start="0" length="0">
      <dxf>
        <font>
          <sz val="10"/>
          <color rgb="FFFF0000"/>
        </font>
        <alignment horizontal="center" readingOrder="0"/>
      </dxf>
    </rfmt>
    <rfmt sheetId="1" xfDxf="1" sqref="A359:XFD359" start="0" length="0">
      <dxf>
        <font>
          <sz val="10"/>
          <color rgb="FFFF0000"/>
        </font>
        <alignment horizontal="center" readingOrder="0"/>
      </dxf>
    </rfmt>
    <rfmt sheetId="1" xfDxf="1" sqref="A360:XFD360" start="0" length="0">
      <dxf>
        <font>
          <sz val="10"/>
          <color rgb="FFFF0000"/>
        </font>
        <alignment horizontal="center" readingOrder="0"/>
      </dxf>
    </rfmt>
    <rfmt sheetId="1" xfDxf="1" sqref="A361:XFD361" start="0" length="0">
      <dxf>
        <font>
          <sz val="10"/>
          <color rgb="FFFF0000"/>
        </font>
        <alignment horizontal="center" readingOrder="0"/>
      </dxf>
    </rfmt>
    <rfmt sheetId="1" xfDxf="1" sqref="A362:XFD362" start="0" length="0">
      <dxf>
        <font>
          <sz val="10"/>
          <color rgb="FFFF0000"/>
        </font>
        <alignment horizontal="center" readingOrder="0"/>
      </dxf>
    </rfmt>
    <rfmt sheetId="1" xfDxf="1" sqref="A363:XFD363" start="0" length="0">
      <dxf>
        <font>
          <sz val="10"/>
          <color rgb="FFFF0000"/>
        </font>
        <alignment horizontal="center" readingOrder="0"/>
      </dxf>
    </rfmt>
    <rfmt sheetId="1" xfDxf="1" sqref="A364:XFD364" start="0" length="0">
      <dxf>
        <font>
          <sz val="10"/>
          <color rgb="FFFF0000"/>
        </font>
        <alignment horizontal="center" readingOrder="0"/>
      </dxf>
    </rfmt>
    <rfmt sheetId="1" xfDxf="1" sqref="A365:XFD365" start="0" length="0">
      <dxf>
        <font>
          <sz val="10"/>
          <color rgb="FFFF0000"/>
        </font>
        <alignment horizontal="center" readingOrder="0"/>
      </dxf>
    </rfmt>
    <rfmt sheetId="1" xfDxf="1" sqref="A366:XFD366" start="0" length="0">
      <dxf>
        <font>
          <sz val="10"/>
          <color rgb="FFFF0000"/>
        </font>
        <alignment horizontal="center" readingOrder="0"/>
      </dxf>
    </rfmt>
    <rfmt sheetId="1" xfDxf="1" sqref="A367:XFD367" start="0" length="0">
      <dxf>
        <font>
          <sz val="10"/>
          <color rgb="FFFF0000"/>
        </font>
        <alignment horizontal="center" readingOrder="0"/>
      </dxf>
    </rfmt>
    <rfmt sheetId="1" xfDxf="1" sqref="A368:XFD368" start="0" length="0">
      <dxf>
        <font>
          <sz val="10"/>
          <color rgb="FFFF0000"/>
        </font>
        <alignment horizontal="center" readingOrder="0"/>
      </dxf>
    </rfmt>
    <rfmt sheetId="1" xfDxf="1" sqref="A369:XFD369" start="0" length="0">
      <dxf>
        <font>
          <sz val="10"/>
          <color rgb="FFFF0000"/>
        </font>
        <alignment horizontal="center" readingOrder="0"/>
      </dxf>
    </rfmt>
    <rfmt sheetId="1" xfDxf="1" sqref="A370:XFD370" start="0" length="0">
      <dxf>
        <font>
          <sz val="10"/>
          <color rgb="FFFF0000"/>
        </font>
        <alignment horizontal="center" readingOrder="0"/>
      </dxf>
    </rfmt>
    <rfmt sheetId="1" xfDxf="1" sqref="A371:XFD371" start="0" length="0">
      <dxf>
        <font>
          <sz val="10"/>
          <color rgb="FFFF0000"/>
        </font>
        <alignment horizontal="center" readingOrder="0"/>
      </dxf>
    </rfmt>
    <rfmt sheetId="1" xfDxf="1" sqref="A372:XFD372" start="0" length="0">
      <dxf>
        <font>
          <sz val="10"/>
          <color rgb="FFFF0000"/>
        </font>
        <alignment horizontal="center" readingOrder="0"/>
      </dxf>
    </rfmt>
    <rfmt sheetId="1" xfDxf="1" sqref="A373:XFD373" start="0" length="0">
      <dxf>
        <font>
          <sz val="10"/>
          <color rgb="FFFF0000"/>
        </font>
        <alignment horizontal="center" readingOrder="0"/>
      </dxf>
    </rfmt>
    <rfmt sheetId="1" xfDxf="1" sqref="A374:XFD374" start="0" length="0">
      <dxf>
        <font>
          <sz val="10"/>
          <color rgb="FFFF0000"/>
        </font>
        <alignment horizontal="center" readingOrder="0"/>
      </dxf>
    </rfmt>
    <rfmt sheetId="1" xfDxf="1" sqref="A375:XFD375" start="0" length="0">
      <dxf>
        <font>
          <sz val="10"/>
          <color rgb="FFFF0000"/>
        </font>
        <alignment horizontal="center" readingOrder="0"/>
      </dxf>
    </rfmt>
    <rfmt sheetId="1" xfDxf="1" sqref="A376:XFD376" start="0" length="0">
      <dxf>
        <font>
          <sz val="10"/>
          <color rgb="FFFF0000"/>
        </font>
        <alignment horizontal="center" readingOrder="0"/>
      </dxf>
    </rfmt>
    <rfmt sheetId="1" xfDxf="1" sqref="A377:XFD377" start="0" length="0">
      <dxf>
        <font>
          <sz val="10"/>
          <color rgb="FFFF0000"/>
        </font>
        <alignment horizontal="center" readingOrder="0"/>
      </dxf>
    </rfmt>
    <rfmt sheetId="1" xfDxf="1" sqref="A378:XFD378" start="0" length="0">
      <dxf>
        <font>
          <sz val="10"/>
          <color rgb="FFFF0000"/>
        </font>
        <alignment horizontal="center" readingOrder="0"/>
      </dxf>
    </rfmt>
    <rfmt sheetId="1" xfDxf="1" sqref="A379:XFD379" start="0" length="0">
      <dxf>
        <font>
          <sz val="10"/>
          <color rgb="FFFF0000"/>
        </font>
        <alignment horizontal="center" readingOrder="0"/>
      </dxf>
    </rfmt>
    <rfmt sheetId="1" xfDxf="1" sqref="A380:XFD380" start="0" length="0">
      <dxf>
        <font>
          <sz val="10"/>
          <color rgb="FFFF0000"/>
        </font>
        <alignment horizontal="center" readingOrder="0"/>
      </dxf>
    </rfmt>
    <rfmt sheetId="1" xfDxf="1" sqref="A381:XFD381" start="0" length="0">
      <dxf>
        <font>
          <sz val="10"/>
          <color rgb="FFFF0000"/>
        </font>
        <alignment horizontal="center" readingOrder="0"/>
      </dxf>
    </rfmt>
    <rfmt sheetId="1" xfDxf="1" sqref="A382:XFD382" start="0" length="0">
      <dxf>
        <font>
          <sz val="10"/>
          <color rgb="FFFF0000"/>
        </font>
        <alignment horizontal="center" readingOrder="0"/>
      </dxf>
    </rfmt>
    <rfmt sheetId="1" xfDxf="1" sqref="A383:XFD383" start="0" length="0">
      <dxf>
        <font>
          <sz val="10"/>
          <color rgb="FFFF0000"/>
        </font>
        <alignment horizontal="center" readingOrder="0"/>
      </dxf>
    </rfmt>
    <rfmt sheetId="1" xfDxf="1" sqref="A384:XFD384" start="0" length="0">
      <dxf>
        <font>
          <sz val="10"/>
          <color rgb="FFFF0000"/>
        </font>
        <alignment horizontal="center" readingOrder="0"/>
      </dxf>
    </rfmt>
    <rfmt sheetId="1" xfDxf="1" sqref="A385:XFD385" start="0" length="0">
      <dxf>
        <font>
          <sz val="10"/>
          <color rgb="FFFF0000"/>
        </font>
        <alignment horizontal="center" readingOrder="0"/>
      </dxf>
    </rfmt>
    <rfmt sheetId="1" xfDxf="1" sqref="A386:XFD386" start="0" length="0">
      <dxf>
        <font>
          <sz val="10"/>
          <color rgb="FFFF0000"/>
        </font>
        <alignment horizontal="center" readingOrder="0"/>
      </dxf>
    </rfmt>
    <rfmt sheetId="1" sqref="A354" start="0" length="0">
      <dxf>
        <font>
          <b/>
          <sz val="16"/>
          <color rgb="FFFF0000"/>
        </font>
        <alignment vertical="center" readingOrder="0"/>
      </dxf>
    </rfmt>
    <rfmt sheetId="1" sqref="B35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4" start="0" length="0">
      <dxf>
        <font>
          <sz val="13"/>
          <color rgb="FFFF0000"/>
        </font>
      </dxf>
    </rfmt>
    <rfmt sheetId="1" sqref="H354" start="0" length="0">
      <dxf>
        <font>
          <sz val="13"/>
          <color rgb="FFFF0000"/>
        </font>
      </dxf>
    </rfmt>
    <rfmt sheetId="1" sqref="A355" start="0" length="0">
      <dxf>
        <font>
          <b/>
          <sz val="16"/>
          <color rgb="FFFF0000"/>
        </font>
        <alignment vertical="center" readingOrder="0"/>
      </dxf>
    </rfmt>
    <rfmt sheetId="1" sqref="B35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5" start="0" length="0">
      <dxf>
        <font>
          <sz val="13"/>
          <color rgb="FFFF0000"/>
        </font>
      </dxf>
    </rfmt>
    <rfmt sheetId="1" sqref="H355" start="0" length="0">
      <dxf>
        <font>
          <sz val="13"/>
          <color rgb="FFFF0000"/>
        </font>
      </dxf>
    </rfmt>
    <rfmt sheetId="1" sqref="A356" start="0" length="0">
      <dxf>
        <font>
          <b/>
          <sz val="16"/>
          <color rgb="FFFF0000"/>
        </font>
        <alignment vertical="center" readingOrder="0"/>
      </dxf>
    </rfmt>
    <rfmt sheetId="1" sqref="B35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6" start="0" length="0">
      <dxf>
        <font>
          <sz val="13"/>
          <color rgb="FFFF0000"/>
        </font>
      </dxf>
    </rfmt>
    <rfmt sheetId="1" sqref="H356" start="0" length="0">
      <dxf>
        <font>
          <sz val="13"/>
          <color rgb="FFFF0000"/>
        </font>
      </dxf>
    </rfmt>
    <rfmt sheetId="1" sqref="A357" start="0" length="0">
      <dxf>
        <font>
          <b/>
          <sz val="16"/>
          <color rgb="FFFF0000"/>
        </font>
        <alignment vertical="center" readingOrder="0"/>
      </dxf>
    </rfmt>
    <rfmt sheetId="1" sqref="B35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7" start="0" length="0">
      <dxf>
        <font>
          <sz val="13"/>
          <color rgb="FFFF0000"/>
        </font>
      </dxf>
    </rfmt>
    <rfmt sheetId="1" sqref="H357" start="0" length="0">
      <dxf>
        <font>
          <sz val="13"/>
          <color rgb="FFFF0000"/>
        </font>
      </dxf>
    </rfmt>
    <rfmt sheetId="1" sqref="A358" start="0" length="0">
      <dxf>
        <font>
          <b/>
          <sz val="16"/>
          <color rgb="FFFF0000"/>
        </font>
        <alignment vertical="center" readingOrder="0"/>
      </dxf>
    </rfmt>
    <rfmt sheetId="1" sqref="B35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8" start="0" length="0">
      <dxf>
        <font>
          <sz val="13"/>
          <color rgb="FFFF0000"/>
        </font>
      </dxf>
    </rfmt>
    <rfmt sheetId="1" sqref="H358" start="0" length="0">
      <dxf>
        <font>
          <sz val="13"/>
          <color rgb="FFFF0000"/>
        </font>
      </dxf>
    </rfmt>
    <rfmt sheetId="1" sqref="A359" start="0" length="0">
      <dxf>
        <font>
          <b/>
          <sz val="16"/>
          <color rgb="FFFF0000"/>
        </font>
        <alignment vertical="center" readingOrder="0"/>
      </dxf>
    </rfmt>
    <rfmt sheetId="1" sqref="B35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5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5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5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5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59" start="0" length="0">
      <dxf>
        <font>
          <sz val="13"/>
          <color rgb="FFFF0000"/>
        </font>
      </dxf>
    </rfmt>
    <rfmt sheetId="1" sqref="H359" start="0" length="0">
      <dxf>
        <font>
          <sz val="13"/>
          <color rgb="FFFF0000"/>
        </font>
      </dxf>
    </rfmt>
    <rfmt sheetId="1" sqref="A360" start="0" length="0">
      <dxf>
        <font>
          <b/>
          <sz val="16"/>
          <color rgb="FFFF0000"/>
        </font>
        <alignment vertical="center" readingOrder="0"/>
      </dxf>
    </rfmt>
    <rfmt sheetId="1" sqref="B36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0" start="0" length="0">
      <dxf>
        <font>
          <sz val="13"/>
          <color rgb="FFFF0000"/>
        </font>
      </dxf>
    </rfmt>
    <rfmt sheetId="1" sqref="H360" start="0" length="0">
      <dxf>
        <font>
          <sz val="13"/>
          <color rgb="FFFF0000"/>
        </font>
      </dxf>
    </rfmt>
    <rfmt sheetId="1" sqref="A361" start="0" length="0">
      <dxf>
        <font>
          <b/>
          <sz val="16"/>
          <color rgb="FFFF0000"/>
        </font>
        <alignment vertical="center" readingOrder="0"/>
      </dxf>
    </rfmt>
    <rfmt sheetId="1" sqref="B36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1" start="0" length="0">
      <dxf>
        <font>
          <sz val="13"/>
          <color rgb="FFFF0000"/>
        </font>
      </dxf>
    </rfmt>
    <rfmt sheetId="1" sqref="H361" start="0" length="0">
      <dxf>
        <font>
          <sz val="13"/>
          <color rgb="FFFF0000"/>
        </font>
      </dxf>
    </rfmt>
    <rfmt sheetId="1" sqref="A362" start="0" length="0">
      <dxf>
        <font>
          <b/>
          <sz val="16"/>
          <color rgb="FFFF0000"/>
        </font>
        <alignment vertical="center" readingOrder="0"/>
      </dxf>
    </rfmt>
    <rfmt sheetId="1" sqref="B36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2" start="0" length="0">
      <dxf>
        <font>
          <sz val="13"/>
          <color rgb="FFFF0000"/>
        </font>
      </dxf>
    </rfmt>
    <rfmt sheetId="1" sqref="H362" start="0" length="0">
      <dxf>
        <font>
          <sz val="13"/>
          <color rgb="FFFF0000"/>
        </font>
      </dxf>
    </rfmt>
    <rfmt sheetId="1" sqref="A363" start="0" length="0">
      <dxf>
        <font>
          <b/>
          <sz val="16"/>
          <color rgb="FFFF0000"/>
        </font>
        <alignment vertical="center" readingOrder="0"/>
      </dxf>
    </rfmt>
    <rfmt sheetId="1" sqref="B36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3" start="0" length="0">
      <dxf>
        <font>
          <sz val="13"/>
          <color rgb="FFFF0000"/>
        </font>
      </dxf>
    </rfmt>
    <rfmt sheetId="1" sqref="H363" start="0" length="0">
      <dxf>
        <font>
          <sz val="13"/>
          <color rgb="FFFF0000"/>
        </font>
      </dxf>
    </rfmt>
    <rfmt sheetId="1" sqref="A364" start="0" length="0">
      <dxf>
        <font>
          <b/>
          <sz val="16"/>
          <color rgb="FFFF0000"/>
        </font>
        <alignment vertical="center" readingOrder="0"/>
      </dxf>
    </rfmt>
    <rfmt sheetId="1" sqref="B36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4" start="0" length="0">
      <dxf>
        <font>
          <sz val="13"/>
          <color rgb="FFFF0000"/>
        </font>
      </dxf>
    </rfmt>
    <rfmt sheetId="1" sqref="H364" start="0" length="0">
      <dxf>
        <font>
          <sz val="13"/>
          <color rgb="FFFF0000"/>
        </font>
      </dxf>
    </rfmt>
    <rfmt sheetId="1" sqref="A365" start="0" length="0">
      <dxf>
        <font>
          <b/>
          <sz val="16"/>
          <color rgb="FFFF0000"/>
        </font>
        <alignment vertical="center" readingOrder="0"/>
      </dxf>
    </rfmt>
    <rfmt sheetId="1" sqref="B36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5" start="0" length="0">
      <dxf>
        <font>
          <sz val="13"/>
          <color rgb="FFFF0000"/>
        </font>
      </dxf>
    </rfmt>
    <rfmt sheetId="1" sqref="H365" start="0" length="0">
      <dxf>
        <font>
          <sz val="13"/>
          <color rgb="FFFF0000"/>
        </font>
      </dxf>
    </rfmt>
    <rfmt sheetId="1" sqref="A366" start="0" length="0">
      <dxf>
        <font>
          <b/>
          <sz val="16"/>
          <color rgb="FFFF0000"/>
        </font>
        <alignment vertical="center" readingOrder="0"/>
      </dxf>
    </rfmt>
    <rfmt sheetId="1" sqref="B36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6" start="0" length="0">
      <dxf>
        <font>
          <sz val="13"/>
          <color rgb="FFFF0000"/>
        </font>
      </dxf>
    </rfmt>
    <rfmt sheetId="1" sqref="H366" start="0" length="0">
      <dxf>
        <font>
          <sz val="13"/>
          <color rgb="FFFF0000"/>
        </font>
      </dxf>
    </rfmt>
    <rfmt sheetId="1" sqref="A367" start="0" length="0">
      <dxf>
        <font>
          <b/>
          <sz val="16"/>
          <color rgb="FFFF0000"/>
        </font>
        <alignment vertical="center" readingOrder="0"/>
      </dxf>
    </rfmt>
    <rfmt sheetId="1" sqref="B36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7" start="0" length="0">
      <dxf>
        <font>
          <sz val="13"/>
          <color rgb="FFFF0000"/>
        </font>
      </dxf>
    </rfmt>
    <rfmt sheetId="1" sqref="H367" start="0" length="0">
      <dxf>
        <font>
          <sz val="13"/>
          <color rgb="FFFF0000"/>
        </font>
      </dxf>
    </rfmt>
    <rfmt sheetId="1" sqref="A368" start="0" length="0">
      <dxf>
        <font>
          <b/>
          <sz val="16"/>
          <color rgb="FFFF0000"/>
        </font>
        <alignment vertical="center" readingOrder="0"/>
      </dxf>
    </rfmt>
    <rfmt sheetId="1" sqref="B36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8" start="0" length="0">
      <dxf>
        <font>
          <sz val="13"/>
          <color rgb="FFFF0000"/>
        </font>
      </dxf>
    </rfmt>
    <rfmt sheetId="1" sqref="H368" start="0" length="0">
      <dxf>
        <font>
          <sz val="13"/>
          <color rgb="FFFF0000"/>
        </font>
      </dxf>
    </rfmt>
    <rfmt sheetId="1" sqref="A369" start="0" length="0">
      <dxf>
        <font>
          <b/>
          <sz val="16"/>
          <color rgb="FFFF0000"/>
        </font>
        <alignment vertical="center" readingOrder="0"/>
      </dxf>
    </rfmt>
    <rfmt sheetId="1" sqref="B36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6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6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6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6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69" start="0" length="0">
      <dxf>
        <font>
          <sz val="13"/>
          <color rgb="FFFF0000"/>
        </font>
      </dxf>
    </rfmt>
    <rfmt sheetId="1" sqref="H369" start="0" length="0">
      <dxf>
        <font>
          <sz val="13"/>
          <color rgb="FFFF0000"/>
        </font>
      </dxf>
    </rfmt>
    <rfmt sheetId="1" sqref="A370" start="0" length="0">
      <dxf>
        <font>
          <b/>
          <sz val="16"/>
          <color rgb="FFFF0000"/>
        </font>
        <alignment vertical="center" readingOrder="0"/>
      </dxf>
    </rfmt>
    <rfmt sheetId="1" sqref="B37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0" start="0" length="0">
      <dxf>
        <font>
          <sz val="13"/>
          <color rgb="FFFF0000"/>
        </font>
      </dxf>
    </rfmt>
    <rfmt sheetId="1" sqref="H370" start="0" length="0">
      <dxf>
        <font>
          <sz val="13"/>
          <color rgb="FFFF0000"/>
        </font>
      </dxf>
    </rfmt>
    <rfmt sheetId="1" sqref="A371" start="0" length="0">
      <dxf>
        <font>
          <b/>
          <sz val="16"/>
          <color rgb="FFFF0000"/>
        </font>
        <alignment vertical="center" readingOrder="0"/>
      </dxf>
    </rfmt>
    <rfmt sheetId="1" sqref="B37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1" start="0" length="0">
      <dxf>
        <font>
          <sz val="13"/>
          <color rgb="FFFF0000"/>
        </font>
      </dxf>
    </rfmt>
    <rfmt sheetId="1" sqref="H371" start="0" length="0">
      <dxf>
        <font>
          <sz val="13"/>
          <color rgb="FFFF0000"/>
        </font>
      </dxf>
    </rfmt>
    <rfmt sheetId="1" sqref="A372" start="0" length="0">
      <dxf>
        <font>
          <b/>
          <sz val="16"/>
          <color rgb="FFFF0000"/>
        </font>
        <alignment vertical="center" readingOrder="0"/>
      </dxf>
    </rfmt>
    <rfmt sheetId="1" sqref="B37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2" start="0" length="0">
      <dxf>
        <font>
          <sz val="13"/>
          <color rgb="FFFF0000"/>
        </font>
      </dxf>
    </rfmt>
    <rfmt sheetId="1" sqref="H372" start="0" length="0">
      <dxf>
        <font>
          <sz val="13"/>
          <color rgb="FFFF0000"/>
        </font>
      </dxf>
    </rfmt>
    <rfmt sheetId="1" sqref="A373" start="0" length="0">
      <dxf>
        <font>
          <b/>
          <sz val="16"/>
          <color rgb="FFFF0000"/>
        </font>
        <alignment vertical="center" readingOrder="0"/>
      </dxf>
    </rfmt>
    <rfmt sheetId="1" sqref="B37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3" start="0" length="0">
      <dxf>
        <font>
          <sz val="13"/>
          <color rgb="FFFF0000"/>
        </font>
      </dxf>
    </rfmt>
    <rfmt sheetId="1" sqref="H373" start="0" length="0">
      <dxf>
        <font>
          <sz val="13"/>
          <color rgb="FFFF0000"/>
        </font>
      </dxf>
    </rfmt>
    <rfmt sheetId="1" sqref="A374" start="0" length="0">
      <dxf>
        <font>
          <b/>
          <sz val="16"/>
          <color rgb="FFFF0000"/>
        </font>
        <alignment vertical="center" readingOrder="0"/>
      </dxf>
    </rfmt>
    <rfmt sheetId="1" sqref="B37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4" start="0" length="0">
      <dxf>
        <font>
          <sz val="13"/>
          <color rgb="FFFF0000"/>
        </font>
      </dxf>
    </rfmt>
    <rfmt sheetId="1" sqref="H374" start="0" length="0">
      <dxf>
        <font>
          <sz val="13"/>
          <color rgb="FFFF0000"/>
        </font>
      </dxf>
    </rfmt>
    <rfmt sheetId="1" sqref="A375" start="0" length="0">
      <dxf>
        <font>
          <b/>
          <sz val="16"/>
          <color rgb="FFFF0000"/>
        </font>
        <alignment vertical="center" readingOrder="0"/>
      </dxf>
    </rfmt>
    <rfmt sheetId="1" sqref="B37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5" start="0" length="0">
      <dxf>
        <font>
          <sz val="13"/>
          <color rgb="FFFF0000"/>
        </font>
      </dxf>
    </rfmt>
    <rfmt sheetId="1" sqref="H375" start="0" length="0">
      <dxf>
        <font>
          <sz val="13"/>
          <color rgb="FFFF0000"/>
        </font>
      </dxf>
    </rfmt>
    <rfmt sheetId="1" sqref="A376" start="0" length="0">
      <dxf>
        <font>
          <b/>
          <sz val="16"/>
          <color rgb="FFFF0000"/>
        </font>
        <alignment vertical="center" readingOrder="0"/>
      </dxf>
    </rfmt>
    <rfmt sheetId="1" sqref="B37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6" start="0" length="0">
      <dxf>
        <font>
          <sz val="13"/>
          <color rgb="FFFF0000"/>
        </font>
      </dxf>
    </rfmt>
    <rfmt sheetId="1" sqref="H376" start="0" length="0">
      <dxf>
        <font>
          <sz val="13"/>
          <color rgb="FFFF0000"/>
        </font>
      </dxf>
    </rfmt>
    <rfmt sheetId="1" sqref="A377" start="0" length="0">
      <dxf>
        <font>
          <b/>
          <sz val="16"/>
          <color rgb="FFFF0000"/>
        </font>
        <alignment vertical="center" readingOrder="0"/>
      </dxf>
    </rfmt>
    <rfmt sheetId="1" sqref="B377"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7"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7"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7" start="0" length="0">
      <dxf>
        <font>
          <sz val="13"/>
          <color rgb="FFFF0000"/>
        </font>
      </dxf>
    </rfmt>
    <rfmt sheetId="1" sqref="H377" start="0" length="0">
      <dxf>
        <font>
          <sz val="13"/>
          <color rgb="FFFF0000"/>
        </font>
      </dxf>
    </rfmt>
    <rfmt sheetId="1" sqref="A378" start="0" length="0">
      <dxf>
        <font>
          <b/>
          <sz val="16"/>
          <color rgb="FFFF0000"/>
        </font>
        <alignment vertical="center" readingOrder="0"/>
      </dxf>
    </rfmt>
    <rfmt sheetId="1" sqref="B378"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8"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8"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8" start="0" length="0">
      <dxf>
        <font>
          <sz val="13"/>
          <color rgb="FFFF0000"/>
        </font>
      </dxf>
    </rfmt>
    <rfmt sheetId="1" sqref="H378" start="0" length="0">
      <dxf>
        <font>
          <sz val="13"/>
          <color rgb="FFFF0000"/>
        </font>
      </dxf>
    </rfmt>
    <rfmt sheetId="1" sqref="A379" start="0" length="0">
      <dxf>
        <font>
          <b/>
          <sz val="16"/>
          <color rgb="FFFF0000"/>
        </font>
        <alignment vertical="center" readingOrder="0"/>
      </dxf>
    </rfmt>
    <rfmt sheetId="1" sqref="B379"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7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7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79"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79"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79" start="0" length="0">
      <dxf>
        <font>
          <sz val="13"/>
          <color rgb="FFFF0000"/>
        </font>
      </dxf>
    </rfmt>
    <rfmt sheetId="1" sqref="H379" start="0" length="0">
      <dxf>
        <font>
          <sz val="13"/>
          <color rgb="FFFF0000"/>
        </font>
      </dxf>
    </rfmt>
    <rfmt sheetId="1" sqref="A380" start="0" length="0">
      <dxf>
        <font>
          <b/>
          <sz val="16"/>
          <color rgb="FFFF0000"/>
        </font>
        <alignment vertical="center" readingOrder="0"/>
      </dxf>
    </rfmt>
    <rfmt sheetId="1" sqref="B380"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0"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0"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0" start="0" length="0">
      <dxf>
        <font>
          <sz val="13"/>
          <color rgb="FFFF0000"/>
        </font>
      </dxf>
    </rfmt>
    <rfmt sheetId="1" sqref="H380" start="0" length="0">
      <dxf>
        <font>
          <sz val="13"/>
          <color rgb="FFFF0000"/>
        </font>
      </dxf>
    </rfmt>
    <rfmt sheetId="1" sqref="A381" start="0" length="0">
      <dxf>
        <font>
          <b/>
          <sz val="16"/>
          <color rgb="FFFF0000"/>
        </font>
        <alignment vertical="center" readingOrder="0"/>
      </dxf>
    </rfmt>
    <rfmt sheetId="1" sqref="B381"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1"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1"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1" start="0" length="0">
      <dxf>
        <font>
          <sz val="13"/>
          <color rgb="FFFF0000"/>
        </font>
      </dxf>
    </rfmt>
    <rfmt sheetId="1" sqref="H381" start="0" length="0">
      <dxf>
        <font>
          <sz val="13"/>
          <color rgb="FFFF0000"/>
        </font>
      </dxf>
    </rfmt>
    <rfmt sheetId="1" sqref="A382" start="0" length="0">
      <dxf>
        <font>
          <b/>
          <sz val="16"/>
          <color rgb="FFFF0000"/>
        </font>
        <alignment vertical="center" readingOrder="0"/>
      </dxf>
    </rfmt>
    <rfmt sheetId="1" sqref="B382"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2"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2"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2" start="0" length="0">
      <dxf>
        <font>
          <sz val="13"/>
          <color rgb="FFFF0000"/>
        </font>
      </dxf>
    </rfmt>
    <rfmt sheetId="1" sqref="H382" start="0" length="0">
      <dxf>
        <font>
          <sz val="13"/>
          <color rgb="FFFF0000"/>
        </font>
      </dxf>
    </rfmt>
    <rfmt sheetId="1" sqref="A383" start="0" length="0">
      <dxf>
        <font>
          <b/>
          <sz val="16"/>
          <color rgb="FFFF0000"/>
        </font>
        <alignment vertical="center" readingOrder="0"/>
      </dxf>
    </rfmt>
    <rfmt sheetId="1" sqref="B383"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3"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3"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3" start="0" length="0">
      <dxf>
        <font>
          <sz val="13"/>
          <color rgb="FFFF0000"/>
        </font>
      </dxf>
    </rfmt>
    <rfmt sheetId="1" sqref="H383" start="0" length="0">
      <dxf>
        <font>
          <sz val="13"/>
          <color rgb="FFFF0000"/>
        </font>
      </dxf>
    </rfmt>
    <rfmt sheetId="1" sqref="A384" start="0" length="0">
      <dxf>
        <font>
          <b/>
          <sz val="16"/>
          <color rgb="FFFF0000"/>
        </font>
        <alignment vertical="center" readingOrder="0"/>
      </dxf>
    </rfmt>
    <rfmt sheetId="1" sqref="B384"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4"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4"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4" start="0" length="0">
      <dxf>
        <font>
          <sz val="13"/>
          <color rgb="FFFF0000"/>
        </font>
      </dxf>
    </rfmt>
    <rfmt sheetId="1" sqref="H384" start="0" length="0">
      <dxf>
        <font>
          <sz val="13"/>
          <color rgb="FFFF0000"/>
        </font>
      </dxf>
    </rfmt>
    <rfmt sheetId="1" sqref="A385" start="0" length="0">
      <dxf>
        <font>
          <b/>
          <sz val="16"/>
          <color rgb="FFFF0000"/>
        </font>
        <alignment vertical="center" readingOrder="0"/>
      </dxf>
    </rfmt>
    <rfmt sheetId="1" sqref="B385"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5"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5"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5" start="0" length="0">
      <dxf>
        <font>
          <sz val="13"/>
          <color rgb="FFFF0000"/>
        </font>
      </dxf>
    </rfmt>
    <rfmt sheetId="1" sqref="H385" start="0" length="0">
      <dxf>
        <font>
          <sz val="13"/>
          <color rgb="FFFF0000"/>
        </font>
      </dxf>
    </rfmt>
    <rfmt sheetId="1" sqref="A386" start="0" length="0">
      <dxf>
        <font>
          <b/>
          <sz val="16"/>
          <color rgb="FFFF0000"/>
        </font>
        <alignment vertical="center" readingOrder="0"/>
      </dxf>
    </rfmt>
    <rfmt sheetId="1" sqref="B386" start="0" length="0">
      <dxf>
        <font>
          <b/>
          <sz val="13"/>
          <color auto="1"/>
          <name val="Times New Roman"/>
          <scheme val="none"/>
        </font>
        <numFmt numFmtId="1" formatCode="0"/>
        <fill>
          <patternFill patternType="solid">
            <bgColor theme="6" tint="0.59999389629810485"/>
          </patternFill>
        </fill>
        <alignment vertical="center" wrapText="1" readingOrder="0"/>
        <border outline="0">
          <left style="thin">
            <color indexed="64"/>
          </left>
          <top style="thin">
            <color indexed="64"/>
          </top>
          <bottom style="thin">
            <color indexed="64"/>
          </bottom>
        </border>
      </dxf>
    </rfmt>
    <rfmt sheetId="1" sqref="C3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D3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E386" start="0" length="0">
      <dxf>
        <font>
          <b/>
          <sz val="13"/>
          <color auto="1"/>
          <name val="Times New Roman"/>
          <scheme val="none"/>
        </font>
        <numFmt numFmtId="1" formatCode="0"/>
        <fill>
          <patternFill patternType="solid">
            <bgColor theme="6" tint="0.59999389629810485"/>
          </patternFill>
        </fill>
        <alignment vertical="center" wrapText="1" readingOrder="0"/>
        <border outline="0">
          <top style="thin">
            <color indexed="64"/>
          </top>
          <bottom style="thin">
            <color indexed="64"/>
          </bottom>
        </border>
      </dxf>
    </rfmt>
    <rfmt sheetId="1" sqref="F386" start="0" length="0">
      <dxf>
        <font>
          <b/>
          <sz val="13"/>
          <color auto="1"/>
          <name val="Times New Roman"/>
          <scheme val="none"/>
        </font>
        <numFmt numFmtId="1" formatCode="0"/>
        <fill>
          <patternFill patternType="solid">
            <bgColor theme="6" tint="0.59999389629810485"/>
          </patternFill>
        </fill>
        <alignment vertical="center" wrapText="1" readingOrder="0"/>
        <border outline="0">
          <right style="thin">
            <color indexed="64"/>
          </right>
          <top style="thin">
            <color indexed="64"/>
          </top>
          <bottom style="thin">
            <color indexed="64"/>
          </bottom>
        </border>
      </dxf>
    </rfmt>
    <rfmt sheetId="1" sqref="G386" start="0" length="0">
      <dxf>
        <font>
          <sz val="13"/>
          <color rgb="FFFF0000"/>
        </font>
      </dxf>
    </rfmt>
    <rfmt sheetId="1" sqref="H386" start="0" length="0">
      <dxf>
        <font>
          <sz val="13"/>
          <color rgb="FFFF0000"/>
        </font>
      </dxf>
    </rfmt>
  </rm>
  <rrc rId="4158" sId="1" ref="A320:XFD320" action="deleteRow">
    <undo index="0" exp="area" ref3D="1" dr="$A$527:$XFD$532" dn="Z_E804F883_CA9D_4450_B2B1_A56C9C315ECD_.wvu.Rows" sId="1"/>
    <undo index="14" exp="area" ref3D="1" dr="$A$827:$XFD$827" dn="Z_10610988_B7D0_46D7_B8FD_DA5F72A4893C_.wvu.Rows" sId="1"/>
    <undo index="8" exp="area" ref3D="1" dr="$A$609:$XFD$609" dn="Z_10610988_B7D0_46D7_B8FD_DA5F72A4893C_.wvu.Rows" sId="1"/>
    <undo index="6" exp="area" ref3D="1" dr="$A$605:$XFD$605" dn="Z_10610988_B7D0_46D7_B8FD_DA5F72A4893C_.wvu.Rows" sId="1"/>
    <undo index="8" exp="area" ref3D="1" dr="$A$827:$XFD$827" dn="Z_161695C3_1CE5_4E5C_AD86_E27CE310F608_.wvu.Rows" sId="1"/>
    <undo index="2" exp="area" ref3D="1" dr="$A$609:$XFD$609" dn="Z_161695C3_1CE5_4E5C_AD86_E27CE310F608_.wvu.Rows" sId="1"/>
    <undo index="1" exp="area" ref3D="1" dr="$A$605:$XFD$605"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59" sId="1" ref="A320:XFD320" action="deleteRow">
    <undo index="0" exp="area" ref3D="1" dr="$A$526:$XFD$531" dn="Z_E804F883_CA9D_4450_B2B1_A56C9C315ECD_.wvu.Rows" sId="1"/>
    <undo index="14" exp="area" ref3D="1" dr="$A$826:$XFD$826" dn="Z_10610988_B7D0_46D7_B8FD_DA5F72A4893C_.wvu.Rows" sId="1"/>
    <undo index="8" exp="area" ref3D="1" dr="$A$608:$XFD$608" dn="Z_10610988_B7D0_46D7_B8FD_DA5F72A4893C_.wvu.Rows" sId="1"/>
    <undo index="6" exp="area" ref3D="1" dr="$A$604:$XFD$604" dn="Z_10610988_B7D0_46D7_B8FD_DA5F72A4893C_.wvu.Rows" sId="1"/>
    <undo index="8" exp="area" ref3D="1" dr="$A$826:$XFD$826" dn="Z_161695C3_1CE5_4E5C_AD86_E27CE310F608_.wvu.Rows" sId="1"/>
    <undo index="2" exp="area" ref3D="1" dr="$A$608:$XFD$608" dn="Z_161695C3_1CE5_4E5C_AD86_E27CE310F608_.wvu.Rows" sId="1"/>
    <undo index="1" exp="area" ref3D="1" dr="$A$604:$XFD$604"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0" sId="1" ref="A320:XFD320" action="deleteRow">
    <undo index="0" exp="area" ref3D="1" dr="$A$525:$XFD$530" dn="Z_E804F883_CA9D_4450_B2B1_A56C9C315ECD_.wvu.Rows" sId="1"/>
    <undo index="14" exp="area" ref3D="1" dr="$A$825:$XFD$825" dn="Z_10610988_B7D0_46D7_B8FD_DA5F72A4893C_.wvu.Rows" sId="1"/>
    <undo index="8" exp="area" ref3D="1" dr="$A$607:$XFD$607" dn="Z_10610988_B7D0_46D7_B8FD_DA5F72A4893C_.wvu.Rows" sId="1"/>
    <undo index="6" exp="area" ref3D="1" dr="$A$603:$XFD$603" dn="Z_10610988_B7D0_46D7_B8FD_DA5F72A4893C_.wvu.Rows" sId="1"/>
    <undo index="8" exp="area" ref3D="1" dr="$A$825:$XFD$825" dn="Z_161695C3_1CE5_4E5C_AD86_E27CE310F608_.wvu.Rows" sId="1"/>
    <undo index="2" exp="area" ref3D="1" dr="$A$607:$XFD$607" dn="Z_161695C3_1CE5_4E5C_AD86_E27CE310F608_.wvu.Rows" sId="1"/>
    <undo index="1" exp="area" ref3D="1" dr="$A$603:$XFD$603"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1" sId="1" ref="A320:XFD320" action="deleteRow">
    <undo index="0" exp="area" ref3D="1" dr="$A$524:$XFD$529" dn="Z_E804F883_CA9D_4450_B2B1_A56C9C315ECD_.wvu.Rows" sId="1"/>
    <undo index="14" exp="area" ref3D="1" dr="$A$824:$XFD$824" dn="Z_10610988_B7D0_46D7_B8FD_DA5F72A4893C_.wvu.Rows" sId="1"/>
    <undo index="8" exp="area" ref3D="1" dr="$A$606:$XFD$606" dn="Z_10610988_B7D0_46D7_B8FD_DA5F72A4893C_.wvu.Rows" sId="1"/>
    <undo index="6" exp="area" ref3D="1" dr="$A$602:$XFD$602" dn="Z_10610988_B7D0_46D7_B8FD_DA5F72A4893C_.wvu.Rows" sId="1"/>
    <undo index="8" exp="area" ref3D="1" dr="$A$824:$XFD$824" dn="Z_161695C3_1CE5_4E5C_AD86_E27CE310F608_.wvu.Rows" sId="1"/>
    <undo index="2" exp="area" ref3D="1" dr="$A$606:$XFD$606" dn="Z_161695C3_1CE5_4E5C_AD86_E27CE310F608_.wvu.Rows" sId="1"/>
    <undo index="1" exp="area" ref3D="1" dr="$A$602:$XFD$602"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2" sId="1" ref="A320:XFD320" action="deleteRow">
    <undo index="0" exp="area" ref3D="1" dr="$A$523:$XFD$528" dn="Z_E804F883_CA9D_4450_B2B1_A56C9C315ECD_.wvu.Rows" sId="1"/>
    <undo index="14" exp="area" ref3D="1" dr="$A$823:$XFD$823" dn="Z_10610988_B7D0_46D7_B8FD_DA5F72A4893C_.wvu.Rows" sId="1"/>
    <undo index="8" exp="area" ref3D="1" dr="$A$605:$XFD$605" dn="Z_10610988_B7D0_46D7_B8FD_DA5F72A4893C_.wvu.Rows" sId="1"/>
    <undo index="6" exp="area" ref3D="1" dr="$A$601:$XFD$601" dn="Z_10610988_B7D0_46D7_B8FD_DA5F72A4893C_.wvu.Rows" sId="1"/>
    <undo index="8" exp="area" ref3D="1" dr="$A$823:$XFD$823" dn="Z_161695C3_1CE5_4E5C_AD86_E27CE310F608_.wvu.Rows" sId="1"/>
    <undo index="2" exp="area" ref3D="1" dr="$A$605:$XFD$605" dn="Z_161695C3_1CE5_4E5C_AD86_E27CE310F608_.wvu.Rows" sId="1"/>
    <undo index="1" exp="area" ref3D="1" dr="$A$601:$XFD$601"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3" sId="1" ref="A320:XFD320" action="deleteRow">
    <undo index="0" exp="area" ref3D="1" dr="$A$522:$XFD$527" dn="Z_E804F883_CA9D_4450_B2B1_A56C9C315ECD_.wvu.Rows" sId="1"/>
    <undo index="14" exp="area" ref3D="1" dr="$A$822:$XFD$822" dn="Z_10610988_B7D0_46D7_B8FD_DA5F72A4893C_.wvu.Rows" sId="1"/>
    <undo index="8" exp="area" ref3D="1" dr="$A$604:$XFD$604" dn="Z_10610988_B7D0_46D7_B8FD_DA5F72A4893C_.wvu.Rows" sId="1"/>
    <undo index="6" exp="area" ref3D="1" dr="$A$600:$XFD$600" dn="Z_10610988_B7D0_46D7_B8FD_DA5F72A4893C_.wvu.Rows" sId="1"/>
    <undo index="8" exp="area" ref3D="1" dr="$A$822:$XFD$822" dn="Z_161695C3_1CE5_4E5C_AD86_E27CE310F608_.wvu.Rows" sId="1"/>
    <undo index="2" exp="area" ref3D="1" dr="$A$604:$XFD$604" dn="Z_161695C3_1CE5_4E5C_AD86_E27CE310F608_.wvu.Rows" sId="1"/>
    <undo index="1" exp="area" ref3D="1" dr="$A$600:$XFD$600"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4" sId="1" ref="A320:XFD320" action="deleteRow">
    <undo index="0" exp="area" ref3D="1" dr="$A$521:$XFD$526" dn="Z_E804F883_CA9D_4450_B2B1_A56C9C315ECD_.wvu.Rows" sId="1"/>
    <undo index="14" exp="area" ref3D="1" dr="$A$821:$XFD$821" dn="Z_10610988_B7D0_46D7_B8FD_DA5F72A4893C_.wvu.Rows" sId="1"/>
    <undo index="8" exp="area" ref3D="1" dr="$A$603:$XFD$603" dn="Z_10610988_B7D0_46D7_B8FD_DA5F72A4893C_.wvu.Rows" sId="1"/>
    <undo index="6" exp="area" ref3D="1" dr="$A$599:$XFD$599" dn="Z_10610988_B7D0_46D7_B8FD_DA5F72A4893C_.wvu.Rows" sId="1"/>
    <undo index="8" exp="area" ref3D="1" dr="$A$821:$XFD$821" dn="Z_161695C3_1CE5_4E5C_AD86_E27CE310F608_.wvu.Rows" sId="1"/>
    <undo index="2" exp="area" ref3D="1" dr="$A$603:$XFD$603" dn="Z_161695C3_1CE5_4E5C_AD86_E27CE310F608_.wvu.Rows" sId="1"/>
    <undo index="1" exp="area" ref3D="1" dr="$A$599:$XFD$599"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5" sId="1" ref="A320:XFD320" action="deleteRow">
    <undo index="0" exp="area" ref3D="1" dr="$A$520:$XFD$525" dn="Z_E804F883_CA9D_4450_B2B1_A56C9C315ECD_.wvu.Rows" sId="1"/>
    <undo index="14" exp="area" ref3D="1" dr="$A$820:$XFD$820" dn="Z_10610988_B7D0_46D7_B8FD_DA5F72A4893C_.wvu.Rows" sId="1"/>
    <undo index="8" exp="area" ref3D="1" dr="$A$602:$XFD$602" dn="Z_10610988_B7D0_46D7_B8FD_DA5F72A4893C_.wvu.Rows" sId="1"/>
    <undo index="6" exp="area" ref3D="1" dr="$A$598:$XFD$598" dn="Z_10610988_B7D0_46D7_B8FD_DA5F72A4893C_.wvu.Rows" sId="1"/>
    <undo index="8" exp="area" ref3D="1" dr="$A$820:$XFD$820" dn="Z_161695C3_1CE5_4E5C_AD86_E27CE310F608_.wvu.Rows" sId="1"/>
    <undo index="2" exp="area" ref3D="1" dr="$A$602:$XFD$602" dn="Z_161695C3_1CE5_4E5C_AD86_E27CE310F608_.wvu.Rows" sId="1"/>
    <undo index="1" exp="area" ref3D="1" dr="$A$598:$XFD$598"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6" sId="1" ref="A320:XFD320" action="deleteRow">
    <undo index="0" exp="area" ref3D="1" dr="$A$519:$XFD$524" dn="Z_E804F883_CA9D_4450_B2B1_A56C9C315ECD_.wvu.Rows" sId="1"/>
    <undo index="14" exp="area" ref3D="1" dr="$A$819:$XFD$819" dn="Z_10610988_B7D0_46D7_B8FD_DA5F72A4893C_.wvu.Rows" sId="1"/>
    <undo index="8" exp="area" ref3D="1" dr="$A$601:$XFD$601" dn="Z_10610988_B7D0_46D7_B8FD_DA5F72A4893C_.wvu.Rows" sId="1"/>
    <undo index="6" exp="area" ref3D="1" dr="$A$597:$XFD$597" dn="Z_10610988_B7D0_46D7_B8FD_DA5F72A4893C_.wvu.Rows" sId="1"/>
    <undo index="8" exp="area" ref3D="1" dr="$A$819:$XFD$819" dn="Z_161695C3_1CE5_4E5C_AD86_E27CE310F608_.wvu.Rows" sId="1"/>
    <undo index="2" exp="area" ref3D="1" dr="$A$601:$XFD$601" dn="Z_161695C3_1CE5_4E5C_AD86_E27CE310F608_.wvu.Rows" sId="1"/>
    <undo index="1" exp="area" ref3D="1" dr="$A$597:$XFD$597"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7" sId="1" ref="A320:XFD320" action="deleteRow">
    <undo index="0" exp="area" ref3D="1" dr="$A$518:$XFD$523" dn="Z_E804F883_CA9D_4450_B2B1_A56C9C315ECD_.wvu.Rows" sId="1"/>
    <undo index="14" exp="area" ref3D="1" dr="$A$818:$XFD$818" dn="Z_10610988_B7D0_46D7_B8FD_DA5F72A4893C_.wvu.Rows" sId="1"/>
    <undo index="8" exp="area" ref3D="1" dr="$A$600:$XFD$600" dn="Z_10610988_B7D0_46D7_B8FD_DA5F72A4893C_.wvu.Rows" sId="1"/>
    <undo index="6" exp="area" ref3D="1" dr="$A$596:$XFD$596" dn="Z_10610988_B7D0_46D7_B8FD_DA5F72A4893C_.wvu.Rows" sId="1"/>
    <undo index="8" exp="area" ref3D="1" dr="$A$818:$XFD$818" dn="Z_161695C3_1CE5_4E5C_AD86_E27CE310F608_.wvu.Rows" sId="1"/>
    <undo index="2" exp="area" ref3D="1" dr="$A$600:$XFD$600" dn="Z_161695C3_1CE5_4E5C_AD86_E27CE310F608_.wvu.Rows" sId="1"/>
    <undo index="1" exp="area" ref3D="1" dr="$A$596:$XFD$596"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8" sId="1" ref="A320:XFD320" action="deleteRow">
    <undo index="0" exp="area" ref3D="1" dr="$A$517:$XFD$522" dn="Z_E804F883_CA9D_4450_B2B1_A56C9C315ECD_.wvu.Rows" sId="1"/>
    <undo index="14" exp="area" ref3D="1" dr="$A$817:$XFD$817" dn="Z_10610988_B7D0_46D7_B8FD_DA5F72A4893C_.wvu.Rows" sId="1"/>
    <undo index="8" exp="area" ref3D="1" dr="$A$599:$XFD$599" dn="Z_10610988_B7D0_46D7_B8FD_DA5F72A4893C_.wvu.Rows" sId="1"/>
    <undo index="6" exp="area" ref3D="1" dr="$A$595:$XFD$595" dn="Z_10610988_B7D0_46D7_B8FD_DA5F72A4893C_.wvu.Rows" sId="1"/>
    <undo index="8" exp="area" ref3D="1" dr="$A$817:$XFD$817" dn="Z_161695C3_1CE5_4E5C_AD86_E27CE310F608_.wvu.Rows" sId="1"/>
    <undo index="2" exp="area" ref3D="1" dr="$A$599:$XFD$599" dn="Z_161695C3_1CE5_4E5C_AD86_E27CE310F608_.wvu.Rows" sId="1"/>
    <undo index="1" exp="area" ref3D="1" dr="$A$595:$XFD$595"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69" sId="1" ref="A320:XFD320" action="deleteRow">
    <undo index="0" exp="area" ref3D="1" dr="$A$516:$XFD$521" dn="Z_E804F883_CA9D_4450_B2B1_A56C9C315ECD_.wvu.Rows" sId="1"/>
    <undo index="14" exp="area" ref3D="1" dr="$A$816:$XFD$816" dn="Z_10610988_B7D0_46D7_B8FD_DA5F72A4893C_.wvu.Rows" sId="1"/>
    <undo index="8" exp="area" ref3D="1" dr="$A$598:$XFD$598" dn="Z_10610988_B7D0_46D7_B8FD_DA5F72A4893C_.wvu.Rows" sId="1"/>
    <undo index="6" exp="area" ref3D="1" dr="$A$594:$XFD$594" dn="Z_10610988_B7D0_46D7_B8FD_DA5F72A4893C_.wvu.Rows" sId="1"/>
    <undo index="8" exp="area" ref3D="1" dr="$A$816:$XFD$816" dn="Z_161695C3_1CE5_4E5C_AD86_E27CE310F608_.wvu.Rows" sId="1"/>
    <undo index="2" exp="area" ref3D="1" dr="$A$598:$XFD$598" dn="Z_161695C3_1CE5_4E5C_AD86_E27CE310F608_.wvu.Rows" sId="1"/>
    <undo index="1" exp="area" ref3D="1" dr="$A$594:$XFD$594"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0" sId="1" ref="A320:XFD320" action="deleteRow">
    <undo index="0" exp="area" ref3D="1" dr="$A$515:$XFD$520" dn="Z_E804F883_CA9D_4450_B2B1_A56C9C315ECD_.wvu.Rows" sId="1"/>
    <undo index="14" exp="area" ref3D="1" dr="$A$815:$XFD$815" dn="Z_10610988_B7D0_46D7_B8FD_DA5F72A4893C_.wvu.Rows" sId="1"/>
    <undo index="8" exp="area" ref3D="1" dr="$A$597:$XFD$597" dn="Z_10610988_B7D0_46D7_B8FD_DA5F72A4893C_.wvu.Rows" sId="1"/>
    <undo index="6" exp="area" ref3D="1" dr="$A$593:$XFD$593" dn="Z_10610988_B7D0_46D7_B8FD_DA5F72A4893C_.wvu.Rows" sId="1"/>
    <undo index="8" exp="area" ref3D="1" dr="$A$815:$XFD$815" dn="Z_161695C3_1CE5_4E5C_AD86_E27CE310F608_.wvu.Rows" sId="1"/>
    <undo index="2" exp="area" ref3D="1" dr="$A$597:$XFD$597" dn="Z_161695C3_1CE5_4E5C_AD86_E27CE310F608_.wvu.Rows" sId="1"/>
    <undo index="1" exp="area" ref3D="1" dr="$A$593:$XFD$593"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1" sId="1" ref="A320:XFD320" action="deleteRow">
    <undo index="0" exp="area" ref3D="1" dr="$A$514:$XFD$519" dn="Z_E804F883_CA9D_4450_B2B1_A56C9C315ECD_.wvu.Rows" sId="1"/>
    <undo index="14" exp="area" ref3D="1" dr="$A$814:$XFD$814" dn="Z_10610988_B7D0_46D7_B8FD_DA5F72A4893C_.wvu.Rows" sId="1"/>
    <undo index="8" exp="area" ref3D="1" dr="$A$596:$XFD$596" dn="Z_10610988_B7D0_46D7_B8FD_DA5F72A4893C_.wvu.Rows" sId="1"/>
    <undo index="6" exp="area" ref3D="1" dr="$A$592:$XFD$592" dn="Z_10610988_B7D0_46D7_B8FD_DA5F72A4893C_.wvu.Rows" sId="1"/>
    <undo index="8" exp="area" ref3D="1" dr="$A$814:$XFD$814" dn="Z_161695C3_1CE5_4E5C_AD86_E27CE310F608_.wvu.Rows" sId="1"/>
    <undo index="2" exp="area" ref3D="1" dr="$A$596:$XFD$596" dn="Z_161695C3_1CE5_4E5C_AD86_E27CE310F608_.wvu.Rows" sId="1"/>
    <undo index="1" exp="area" ref3D="1" dr="$A$592:$XFD$592"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2" sId="1" ref="A320:XFD320" action="deleteRow">
    <undo index="0" exp="area" ref3D="1" dr="$A$513:$XFD$518" dn="Z_E804F883_CA9D_4450_B2B1_A56C9C315ECD_.wvu.Rows" sId="1"/>
    <undo index="14" exp="area" ref3D="1" dr="$A$813:$XFD$813" dn="Z_10610988_B7D0_46D7_B8FD_DA5F72A4893C_.wvu.Rows" sId="1"/>
    <undo index="8" exp="area" ref3D="1" dr="$A$595:$XFD$595" dn="Z_10610988_B7D0_46D7_B8FD_DA5F72A4893C_.wvu.Rows" sId="1"/>
    <undo index="6" exp="area" ref3D="1" dr="$A$591:$XFD$591" dn="Z_10610988_B7D0_46D7_B8FD_DA5F72A4893C_.wvu.Rows" sId="1"/>
    <undo index="8" exp="area" ref3D="1" dr="$A$813:$XFD$813" dn="Z_161695C3_1CE5_4E5C_AD86_E27CE310F608_.wvu.Rows" sId="1"/>
    <undo index="2" exp="area" ref3D="1" dr="$A$595:$XFD$595" dn="Z_161695C3_1CE5_4E5C_AD86_E27CE310F608_.wvu.Rows" sId="1"/>
    <undo index="1" exp="area" ref3D="1" dr="$A$591:$XFD$591"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3" sId="1" ref="A320:XFD320" action="deleteRow">
    <undo index="0" exp="area" ref3D="1" dr="$A$512:$XFD$517" dn="Z_E804F883_CA9D_4450_B2B1_A56C9C315ECD_.wvu.Rows" sId="1"/>
    <undo index="14" exp="area" ref3D="1" dr="$A$812:$XFD$812" dn="Z_10610988_B7D0_46D7_B8FD_DA5F72A4893C_.wvu.Rows" sId="1"/>
    <undo index="8" exp="area" ref3D="1" dr="$A$594:$XFD$594" dn="Z_10610988_B7D0_46D7_B8FD_DA5F72A4893C_.wvu.Rows" sId="1"/>
    <undo index="6" exp="area" ref3D="1" dr="$A$590:$XFD$590" dn="Z_10610988_B7D0_46D7_B8FD_DA5F72A4893C_.wvu.Rows" sId="1"/>
    <undo index="8" exp="area" ref3D="1" dr="$A$812:$XFD$812" dn="Z_161695C3_1CE5_4E5C_AD86_E27CE310F608_.wvu.Rows" sId="1"/>
    <undo index="2" exp="area" ref3D="1" dr="$A$594:$XFD$594" dn="Z_161695C3_1CE5_4E5C_AD86_E27CE310F608_.wvu.Rows" sId="1"/>
    <undo index="1" exp="area" ref3D="1" dr="$A$590:$XFD$590"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4" sId="1" ref="A320:XFD320" action="deleteRow">
    <undo index="0" exp="area" ref3D="1" dr="$A$511:$XFD$516" dn="Z_E804F883_CA9D_4450_B2B1_A56C9C315ECD_.wvu.Rows" sId="1"/>
    <undo index="14" exp="area" ref3D="1" dr="$A$811:$XFD$811" dn="Z_10610988_B7D0_46D7_B8FD_DA5F72A4893C_.wvu.Rows" sId="1"/>
    <undo index="8" exp="area" ref3D="1" dr="$A$593:$XFD$593" dn="Z_10610988_B7D0_46D7_B8FD_DA5F72A4893C_.wvu.Rows" sId="1"/>
    <undo index="6" exp="area" ref3D="1" dr="$A$589:$XFD$589" dn="Z_10610988_B7D0_46D7_B8FD_DA5F72A4893C_.wvu.Rows" sId="1"/>
    <undo index="8" exp="area" ref3D="1" dr="$A$811:$XFD$811" dn="Z_161695C3_1CE5_4E5C_AD86_E27CE310F608_.wvu.Rows" sId="1"/>
    <undo index="2" exp="area" ref3D="1" dr="$A$593:$XFD$593" dn="Z_161695C3_1CE5_4E5C_AD86_E27CE310F608_.wvu.Rows" sId="1"/>
    <undo index="1" exp="area" ref3D="1" dr="$A$589:$XFD$589"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5" sId="1" ref="A320:XFD320" action="deleteRow">
    <undo index="0" exp="area" ref3D="1" dr="$A$510:$XFD$515" dn="Z_E804F883_CA9D_4450_B2B1_A56C9C315ECD_.wvu.Rows" sId="1"/>
    <undo index="14" exp="area" ref3D="1" dr="$A$810:$XFD$810" dn="Z_10610988_B7D0_46D7_B8FD_DA5F72A4893C_.wvu.Rows" sId="1"/>
    <undo index="8" exp="area" ref3D="1" dr="$A$592:$XFD$592" dn="Z_10610988_B7D0_46D7_B8FD_DA5F72A4893C_.wvu.Rows" sId="1"/>
    <undo index="6" exp="area" ref3D="1" dr="$A$588:$XFD$588" dn="Z_10610988_B7D0_46D7_B8FD_DA5F72A4893C_.wvu.Rows" sId="1"/>
    <undo index="8" exp="area" ref3D="1" dr="$A$810:$XFD$810" dn="Z_161695C3_1CE5_4E5C_AD86_E27CE310F608_.wvu.Rows" sId="1"/>
    <undo index="2" exp="area" ref3D="1" dr="$A$592:$XFD$592" dn="Z_161695C3_1CE5_4E5C_AD86_E27CE310F608_.wvu.Rows" sId="1"/>
    <undo index="1" exp="area" ref3D="1" dr="$A$588:$XFD$588"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6" sId="1" ref="A320:XFD320" action="deleteRow">
    <undo index="0" exp="area" ref3D="1" dr="$A$509:$XFD$514" dn="Z_E804F883_CA9D_4450_B2B1_A56C9C315ECD_.wvu.Rows" sId="1"/>
    <undo index="14" exp="area" ref3D="1" dr="$A$809:$XFD$809" dn="Z_10610988_B7D0_46D7_B8FD_DA5F72A4893C_.wvu.Rows" sId="1"/>
    <undo index="8" exp="area" ref3D="1" dr="$A$591:$XFD$591" dn="Z_10610988_B7D0_46D7_B8FD_DA5F72A4893C_.wvu.Rows" sId="1"/>
    <undo index="6" exp="area" ref3D="1" dr="$A$587:$XFD$587" dn="Z_10610988_B7D0_46D7_B8FD_DA5F72A4893C_.wvu.Rows" sId="1"/>
    <undo index="8" exp="area" ref3D="1" dr="$A$809:$XFD$809" dn="Z_161695C3_1CE5_4E5C_AD86_E27CE310F608_.wvu.Rows" sId="1"/>
    <undo index="2" exp="area" ref3D="1" dr="$A$591:$XFD$591" dn="Z_161695C3_1CE5_4E5C_AD86_E27CE310F608_.wvu.Rows" sId="1"/>
    <undo index="1" exp="area" ref3D="1" dr="$A$587:$XFD$587"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7" sId="1" ref="A320:XFD320" action="deleteRow">
    <undo index="0" exp="area" ref3D="1" dr="$A$508:$XFD$513" dn="Z_E804F883_CA9D_4450_B2B1_A56C9C315ECD_.wvu.Rows" sId="1"/>
    <undo index="14" exp="area" ref3D="1" dr="$A$808:$XFD$808" dn="Z_10610988_B7D0_46D7_B8FD_DA5F72A4893C_.wvu.Rows" sId="1"/>
    <undo index="8" exp="area" ref3D="1" dr="$A$590:$XFD$590" dn="Z_10610988_B7D0_46D7_B8FD_DA5F72A4893C_.wvu.Rows" sId="1"/>
    <undo index="6" exp="area" ref3D="1" dr="$A$586:$XFD$586" dn="Z_10610988_B7D0_46D7_B8FD_DA5F72A4893C_.wvu.Rows" sId="1"/>
    <undo index="8" exp="area" ref3D="1" dr="$A$808:$XFD$808" dn="Z_161695C3_1CE5_4E5C_AD86_E27CE310F608_.wvu.Rows" sId="1"/>
    <undo index="2" exp="area" ref3D="1" dr="$A$590:$XFD$590" dn="Z_161695C3_1CE5_4E5C_AD86_E27CE310F608_.wvu.Rows" sId="1"/>
    <undo index="1" exp="area" ref3D="1" dr="$A$586:$XFD$586"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8" sId="1" ref="A320:XFD320" action="deleteRow">
    <undo index="0" exp="area" ref3D="1" dr="$A$507:$XFD$512" dn="Z_E804F883_CA9D_4450_B2B1_A56C9C315ECD_.wvu.Rows" sId="1"/>
    <undo index="14" exp="area" ref3D="1" dr="$A$807:$XFD$807" dn="Z_10610988_B7D0_46D7_B8FD_DA5F72A4893C_.wvu.Rows" sId="1"/>
    <undo index="8" exp="area" ref3D="1" dr="$A$589:$XFD$589" dn="Z_10610988_B7D0_46D7_B8FD_DA5F72A4893C_.wvu.Rows" sId="1"/>
    <undo index="6" exp="area" ref3D="1" dr="$A$585:$XFD$585" dn="Z_10610988_B7D0_46D7_B8FD_DA5F72A4893C_.wvu.Rows" sId="1"/>
    <undo index="8" exp="area" ref3D="1" dr="$A$807:$XFD$807" dn="Z_161695C3_1CE5_4E5C_AD86_E27CE310F608_.wvu.Rows" sId="1"/>
    <undo index="2" exp="area" ref3D="1" dr="$A$589:$XFD$589" dn="Z_161695C3_1CE5_4E5C_AD86_E27CE310F608_.wvu.Rows" sId="1"/>
    <undo index="1" exp="area" ref3D="1" dr="$A$585:$XFD$585"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79" sId="1" ref="A320:XFD320" action="deleteRow">
    <undo index="0" exp="area" ref3D="1" dr="$A$506:$XFD$511" dn="Z_E804F883_CA9D_4450_B2B1_A56C9C315ECD_.wvu.Rows" sId="1"/>
    <undo index="14" exp="area" ref3D="1" dr="$A$806:$XFD$806" dn="Z_10610988_B7D0_46D7_B8FD_DA5F72A4893C_.wvu.Rows" sId="1"/>
    <undo index="8" exp="area" ref3D="1" dr="$A$588:$XFD$588" dn="Z_10610988_B7D0_46D7_B8FD_DA5F72A4893C_.wvu.Rows" sId="1"/>
    <undo index="6" exp="area" ref3D="1" dr="$A$584:$XFD$584" dn="Z_10610988_B7D0_46D7_B8FD_DA5F72A4893C_.wvu.Rows" sId="1"/>
    <undo index="8" exp="area" ref3D="1" dr="$A$806:$XFD$806" dn="Z_161695C3_1CE5_4E5C_AD86_E27CE310F608_.wvu.Rows" sId="1"/>
    <undo index="2" exp="area" ref3D="1" dr="$A$588:$XFD$588" dn="Z_161695C3_1CE5_4E5C_AD86_E27CE310F608_.wvu.Rows" sId="1"/>
    <undo index="1" exp="area" ref3D="1" dr="$A$584:$XFD$584"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0" sId="1" ref="A320:XFD320" action="deleteRow">
    <undo index="0" exp="area" ref3D="1" dr="$A$505:$XFD$510" dn="Z_E804F883_CA9D_4450_B2B1_A56C9C315ECD_.wvu.Rows" sId="1"/>
    <undo index="14" exp="area" ref3D="1" dr="$A$805:$XFD$805" dn="Z_10610988_B7D0_46D7_B8FD_DA5F72A4893C_.wvu.Rows" sId="1"/>
    <undo index="8" exp="area" ref3D="1" dr="$A$587:$XFD$587" dn="Z_10610988_B7D0_46D7_B8FD_DA5F72A4893C_.wvu.Rows" sId="1"/>
    <undo index="6" exp="area" ref3D="1" dr="$A$583:$XFD$583" dn="Z_10610988_B7D0_46D7_B8FD_DA5F72A4893C_.wvu.Rows" sId="1"/>
    <undo index="8" exp="area" ref3D="1" dr="$A$805:$XFD$805" dn="Z_161695C3_1CE5_4E5C_AD86_E27CE310F608_.wvu.Rows" sId="1"/>
    <undo index="2" exp="area" ref3D="1" dr="$A$587:$XFD$587" dn="Z_161695C3_1CE5_4E5C_AD86_E27CE310F608_.wvu.Rows" sId="1"/>
    <undo index="1" exp="area" ref3D="1" dr="$A$583:$XFD$583"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1" sId="1" ref="A320:XFD320" action="deleteRow">
    <undo index="0" exp="area" ref3D="1" dr="$A$504:$XFD$509" dn="Z_E804F883_CA9D_4450_B2B1_A56C9C315ECD_.wvu.Rows" sId="1"/>
    <undo index="14" exp="area" ref3D="1" dr="$A$804:$XFD$804" dn="Z_10610988_B7D0_46D7_B8FD_DA5F72A4893C_.wvu.Rows" sId="1"/>
    <undo index="8" exp="area" ref3D="1" dr="$A$586:$XFD$586" dn="Z_10610988_B7D0_46D7_B8FD_DA5F72A4893C_.wvu.Rows" sId="1"/>
    <undo index="6" exp="area" ref3D="1" dr="$A$582:$XFD$582" dn="Z_10610988_B7D0_46D7_B8FD_DA5F72A4893C_.wvu.Rows" sId="1"/>
    <undo index="8" exp="area" ref3D="1" dr="$A$804:$XFD$804" dn="Z_161695C3_1CE5_4E5C_AD86_E27CE310F608_.wvu.Rows" sId="1"/>
    <undo index="2" exp="area" ref3D="1" dr="$A$586:$XFD$586" dn="Z_161695C3_1CE5_4E5C_AD86_E27CE310F608_.wvu.Rows" sId="1"/>
    <undo index="1" exp="area" ref3D="1" dr="$A$582:$XFD$582"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2" sId="1" ref="A320:XFD320" action="deleteRow">
    <undo index="0" exp="area" ref3D="1" dr="$A$503:$XFD$508" dn="Z_E804F883_CA9D_4450_B2B1_A56C9C315ECD_.wvu.Rows" sId="1"/>
    <undo index="14" exp="area" ref3D="1" dr="$A$803:$XFD$803" dn="Z_10610988_B7D0_46D7_B8FD_DA5F72A4893C_.wvu.Rows" sId="1"/>
    <undo index="8" exp="area" ref3D="1" dr="$A$585:$XFD$585" dn="Z_10610988_B7D0_46D7_B8FD_DA5F72A4893C_.wvu.Rows" sId="1"/>
    <undo index="6" exp="area" ref3D="1" dr="$A$581:$XFD$581" dn="Z_10610988_B7D0_46D7_B8FD_DA5F72A4893C_.wvu.Rows" sId="1"/>
    <undo index="8" exp="area" ref3D="1" dr="$A$803:$XFD$803" dn="Z_161695C3_1CE5_4E5C_AD86_E27CE310F608_.wvu.Rows" sId="1"/>
    <undo index="2" exp="area" ref3D="1" dr="$A$585:$XFD$585" dn="Z_161695C3_1CE5_4E5C_AD86_E27CE310F608_.wvu.Rows" sId="1"/>
    <undo index="1" exp="area" ref3D="1" dr="$A$581:$XFD$581"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3" sId="1" ref="A320:XFD320" action="deleteRow">
    <undo index="0" exp="area" ref3D="1" dr="$A$502:$XFD$507" dn="Z_E804F883_CA9D_4450_B2B1_A56C9C315ECD_.wvu.Rows" sId="1"/>
    <undo index="14" exp="area" ref3D="1" dr="$A$802:$XFD$802" dn="Z_10610988_B7D0_46D7_B8FD_DA5F72A4893C_.wvu.Rows" sId="1"/>
    <undo index="8" exp="area" ref3D="1" dr="$A$584:$XFD$584" dn="Z_10610988_B7D0_46D7_B8FD_DA5F72A4893C_.wvu.Rows" sId="1"/>
    <undo index="6" exp="area" ref3D="1" dr="$A$580:$XFD$580" dn="Z_10610988_B7D0_46D7_B8FD_DA5F72A4893C_.wvu.Rows" sId="1"/>
    <undo index="8" exp="area" ref3D="1" dr="$A$802:$XFD$802" dn="Z_161695C3_1CE5_4E5C_AD86_E27CE310F608_.wvu.Rows" sId="1"/>
    <undo index="2" exp="area" ref3D="1" dr="$A$584:$XFD$584" dn="Z_161695C3_1CE5_4E5C_AD86_E27CE310F608_.wvu.Rows" sId="1"/>
    <undo index="1" exp="area" ref3D="1" dr="$A$580:$XFD$580"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4" sId="1" ref="A320:XFD320" action="deleteRow">
    <undo index="0" exp="area" ref3D="1" dr="$A$501:$XFD$506" dn="Z_E804F883_CA9D_4450_B2B1_A56C9C315ECD_.wvu.Rows" sId="1"/>
    <undo index="14" exp="area" ref3D="1" dr="$A$801:$XFD$801" dn="Z_10610988_B7D0_46D7_B8FD_DA5F72A4893C_.wvu.Rows" sId="1"/>
    <undo index="8" exp="area" ref3D="1" dr="$A$583:$XFD$583" dn="Z_10610988_B7D0_46D7_B8FD_DA5F72A4893C_.wvu.Rows" sId="1"/>
    <undo index="6" exp="area" ref3D="1" dr="$A$579:$XFD$579" dn="Z_10610988_B7D0_46D7_B8FD_DA5F72A4893C_.wvu.Rows" sId="1"/>
    <undo index="8" exp="area" ref3D="1" dr="$A$801:$XFD$801" dn="Z_161695C3_1CE5_4E5C_AD86_E27CE310F608_.wvu.Rows" sId="1"/>
    <undo index="2" exp="area" ref3D="1" dr="$A$583:$XFD$583" dn="Z_161695C3_1CE5_4E5C_AD86_E27CE310F608_.wvu.Rows" sId="1"/>
    <undo index="1" exp="area" ref3D="1" dr="$A$579:$XFD$579"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5" sId="1" ref="A320:XFD320" action="deleteRow">
    <undo index="0" exp="area" ref3D="1" dr="$A$500:$XFD$505" dn="Z_E804F883_CA9D_4450_B2B1_A56C9C315ECD_.wvu.Rows" sId="1"/>
    <undo index="14" exp="area" ref3D="1" dr="$A$800:$XFD$800" dn="Z_10610988_B7D0_46D7_B8FD_DA5F72A4893C_.wvu.Rows" sId="1"/>
    <undo index="8" exp="area" ref3D="1" dr="$A$582:$XFD$582" dn="Z_10610988_B7D0_46D7_B8FD_DA5F72A4893C_.wvu.Rows" sId="1"/>
    <undo index="6" exp="area" ref3D="1" dr="$A$578:$XFD$578" dn="Z_10610988_B7D0_46D7_B8FD_DA5F72A4893C_.wvu.Rows" sId="1"/>
    <undo index="8" exp="area" ref3D="1" dr="$A$800:$XFD$800" dn="Z_161695C3_1CE5_4E5C_AD86_E27CE310F608_.wvu.Rows" sId="1"/>
    <undo index="2" exp="area" ref3D="1" dr="$A$582:$XFD$582" dn="Z_161695C3_1CE5_4E5C_AD86_E27CE310F608_.wvu.Rows" sId="1"/>
    <undo index="1" exp="area" ref3D="1" dr="$A$578:$XFD$578"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6" sId="1" ref="A320:XFD320" action="deleteRow">
    <undo index="0" exp="area" ref3D="1" dr="$A$499:$XFD$504" dn="Z_E804F883_CA9D_4450_B2B1_A56C9C315ECD_.wvu.Rows" sId="1"/>
    <undo index="14" exp="area" ref3D="1" dr="$A$799:$XFD$799" dn="Z_10610988_B7D0_46D7_B8FD_DA5F72A4893C_.wvu.Rows" sId="1"/>
    <undo index="8" exp="area" ref3D="1" dr="$A$581:$XFD$581" dn="Z_10610988_B7D0_46D7_B8FD_DA5F72A4893C_.wvu.Rows" sId="1"/>
    <undo index="6" exp="area" ref3D="1" dr="$A$577:$XFD$577" dn="Z_10610988_B7D0_46D7_B8FD_DA5F72A4893C_.wvu.Rows" sId="1"/>
    <undo index="8" exp="area" ref3D="1" dr="$A$799:$XFD$799" dn="Z_161695C3_1CE5_4E5C_AD86_E27CE310F608_.wvu.Rows" sId="1"/>
    <undo index="2" exp="area" ref3D="1" dr="$A$581:$XFD$581" dn="Z_161695C3_1CE5_4E5C_AD86_E27CE310F608_.wvu.Rows" sId="1"/>
    <undo index="1" exp="area" ref3D="1" dr="$A$577:$XFD$577"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7" sId="1" ref="A320:XFD320" action="deleteRow">
    <undo index="0" exp="area" ref3D="1" dr="$A$498:$XFD$503" dn="Z_E804F883_CA9D_4450_B2B1_A56C9C315ECD_.wvu.Rows" sId="1"/>
    <undo index="14" exp="area" ref3D="1" dr="$A$798:$XFD$798" dn="Z_10610988_B7D0_46D7_B8FD_DA5F72A4893C_.wvu.Rows" sId="1"/>
    <undo index="8" exp="area" ref3D="1" dr="$A$580:$XFD$580" dn="Z_10610988_B7D0_46D7_B8FD_DA5F72A4893C_.wvu.Rows" sId="1"/>
    <undo index="6" exp="area" ref3D="1" dr="$A$576:$XFD$576" dn="Z_10610988_B7D0_46D7_B8FD_DA5F72A4893C_.wvu.Rows" sId="1"/>
    <undo index="8" exp="area" ref3D="1" dr="$A$798:$XFD$798" dn="Z_161695C3_1CE5_4E5C_AD86_E27CE310F608_.wvu.Rows" sId="1"/>
    <undo index="2" exp="area" ref3D="1" dr="$A$580:$XFD$580" dn="Z_161695C3_1CE5_4E5C_AD86_E27CE310F608_.wvu.Rows" sId="1"/>
    <undo index="1" exp="area" ref3D="1" dr="$A$576:$XFD$576"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8" sId="1" ref="A320:XFD320" action="deleteRow">
    <undo index="0" exp="area" ref3D="1" dr="$A$497:$XFD$502" dn="Z_E804F883_CA9D_4450_B2B1_A56C9C315ECD_.wvu.Rows" sId="1"/>
    <undo index="14" exp="area" ref3D="1" dr="$A$797:$XFD$797" dn="Z_10610988_B7D0_46D7_B8FD_DA5F72A4893C_.wvu.Rows" sId="1"/>
    <undo index="8" exp="area" ref3D="1" dr="$A$579:$XFD$579" dn="Z_10610988_B7D0_46D7_B8FD_DA5F72A4893C_.wvu.Rows" sId="1"/>
    <undo index="6" exp="area" ref3D="1" dr="$A$575:$XFD$575" dn="Z_10610988_B7D0_46D7_B8FD_DA5F72A4893C_.wvu.Rows" sId="1"/>
    <undo index="8" exp="area" ref3D="1" dr="$A$797:$XFD$797" dn="Z_161695C3_1CE5_4E5C_AD86_E27CE310F608_.wvu.Rows" sId="1"/>
    <undo index="2" exp="area" ref3D="1" dr="$A$579:$XFD$579" dn="Z_161695C3_1CE5_4E5C_AD86_E27CE310F608_.wvu.Rows" sId="1"/>
    <undo index="1" exp="area" ref3D="1" dr="$A$575:$XFD$575"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89" sId="1" ref="A320:XFD320" action="deleteRow">
    <undo index="0" exp="area" ref3D="1" dr="$A$496:$XFD$501" dn="Z_E804F883_CA9D_4450_B2B1_A56C9C315ECD_.wvu.Rows" sId="1"/>
    <undo index="14" exp="area" ref3D="1" dr="$A$796:$XFD$796" dn="Z_10610988_B7D0_46D7_B8FD_DA5F72A4893C_.wvu.Rows" sId="1"/>
    <undo index="8" exp="area" ref3D="1" dr="$A$578:$XFD$578" dn="Z_10610988_B7D0_46D7_B8FD_DA5F72A4893C_.wvu.Rows" sId="1"/>
    <undo index="6" exp="area" ref3D="1" dr="$A$574:$XFD$574" dn="Z_10610988_B7D0_46D7_B8FD_DA5F72A4893C_.wvu.Rows" sId="1"/>
    <undo index="8" exp="area" ref3D="1" dr="$A$796:$XFD$796" dn="Z_161695C3_1CE5_4E5C_AD86_E27CE310F608_.wvu.Rows" sId="1"/>
    <undo index="2" exp="area" ref3D="1" dr="$A$578:$XFD$578" dn="Z_161695C3_1CE5_4E5C_AD86_E27CE310F608_.wvu.Rows" sId="1"/>
    <undo index="1" exp="area" ref3D="1" dr="$A$574:$XFD$574"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90" sId="1" ref="A320:XFD320" action="deleteRow">
    <undo index="0" exp="area" ref3D="1" dr="$A$495:$XFD$500" dn="Z_E804F883_CA9D_4450_B2B1_A56C9C315ECD_.wvu.Rows" sId="1"/>
    <undo index="14" exp="area" ref3D="1" dr="$A$795:$XFD$795" dn="Z_10610988_B7D0_46D7_B8FD_DA5F72A4893C_.wvu.Rows" sId="1"/>
    <undo index="8" exp="area" ref3D="1" dr="$A$577:$XFD$577" dn="Z_10610988_B7D0_46D7_B8FD_DA5F72A4893C_.wvu.Rows" sId="1"/>
    <undo index="6" exp="area" ref3D="1" dr="$A$573:$XFD$573" dn="Z_10610988_B7D0_46D7_B8FD_DA5F72A4893C_.wvu.Rows" sId="1"/>
    <undo index="8" exp="area" ref3D="1" dr="$A$795:$XFD$795" dn="Z_161695C3_1CE5_4E5C_AD86_E27CE310F608_.wvu.Rows" sId="1"/>
    <undo index="2" exp="area" ref3D="1" dr="$A$577:$XFD$577" dn="Z_161695C3_1CE5_4E5C_AD86_E27CE310F608_.wvu.Rows" sId="1"/>
    <undo index="1" exp="area" ref3D="1" dr="$A$573:$XFD$573" dn="Z_161695C3_1CE5_4E5C_AD86_E27CE310F608_.wvu.Rows" sId="1"/>
    <rfmt sheetId="1" xfDxf="1" sqref="A320:XFD320" start="0" length="0">
      <dxf>
        <font>
          <color rgb="FFFF0000"/>
        </font>
      </dxf>
    </rfmt>
    <rfmt sheetId="1" sqref="A320" start="0" length="0">
      <dxf>
        <font>
          <b/>
          <sz val="16"/>
          <color rgb="FFFF0000"/>
        </font>
        <alignment vertical="center" readingOrder="0"/>
      </dxf>
    </rfmt>
    <rfmt sheetId="1" sqref="B320" start="0" length="0">
      <dxf>
        <alignment vertical="top" readingOrder="0"/>
      </dxf>
    </rfmt>
    <rfmt sheetId="1" sqref="C320" start="0" length="0">
      <dxf>
        <alignment horizontal="right" vertical="center" readingOrder="0"/>
      </dxf>
    </rfmt>
    <rfmt sheetId="1" sqref="D320" start="0" length="0">
      <dxf>
        <alignment horizontal="right" vertical="center" readingOrder="0"/>
      </dxf>
    </rfmt>
    <rfmt sheetId="1" sqref="E320" start="0" length="0">
      <dxf>
        <alignment horizontal="right" vertical="center" readingOrder="0"/>
      </dxf>
    </rfmt>
    <rfmt sheetId="1" sqref="F320" start="0" length="0">
      <dxf>
        <alignment horizontal="justify" vertical="top" readingOrder="0"/>
      </dxf>
    </rfmt>
    <rfmt sheetId="1" sqref="G320" start="0" length="0">
      <dxf>
        <font>
          <sz val="14"/>
          <color rgb="FFFF0000"/>
        </font>
      </dxf>
    </rfmt>
  </rrc>
  <rrc rId="4191" sId="1" ref="A320:XFD364" action="insertRow">
    <undo index="0" exp="area" ref3D="1" dr="$A$494:$XFD$499" dn="Z_E804F883_CA9D_4450_B2B1_A56C9C315ECD_.wvu.Rows" sId="1"/>
    <undo index="14" exp="area" ref3D="1" dr="$A$794:$XFD$794" dn="Z_10610988_B7D0_46D7_B8FD_DA5F72A4893C_.wvu.Rows" sId="1"/>
    <undo index="8" exp="area" ref3D="1" dr="$A$576:$XFD$576" dn="Z_10610988_B7D0_46D7_B8FD_DA5F72A4893C_.wvu.Rows" sId="1"/>
    <undo index="6" exp="area" ref3D="1" dr="$A$572:$XFD$572" dn="Z_10610988_B7D0_46D7_B8FD_DA5F72A4893C_.wvu.Rows" sId="1"/>
    <undo index="8" exp="area" ref3D="1" dr="$A$794:$XFD$794" dn="Z_161695C3_1CE5_4E5C_AD86_E27CE310F608_.wvu.Rows" sId="1"/>
    <undo index="2" exp="area" ref3D="1" dr="$A$576:$XFD$576" dn="Z_161695C3_1CE5_4E5C_AD86_E27CE310F608_.wvu.Rows" sId="1"/>
    <undo index="1" exp="area" ref3D="1" dr="$A$572:$XFD$572" dn="Z_161695C3_1CE5_4E5C_AD86_E27CE310F608_.wvu.Rows" sId="1"/>
  </rrc>
  <rm rId="4192" sheetId="1" source="A768:XFD812" destination="A320:XFD364" sourceSheetId="1">
    <rfmt sheetId="1" xfDxf="1" sqref="A320:XFD320" start="0" length="0">
      <dxf>
        <font>
          <color rgb="FFFF0000"/>
        </font>
        <alignment vertical="center" readingOrder="0"/>
      </dxf>
    </rfmt>
    <rfmt sheetId="1" xfDxf="1" sqref="A321:XFD321" start="0" length="0">
      <dxf>
        <font>
          <color rgb="FFFF0000"/>
        </font>
        <alignment vertical="center" readingOrder="0"/>
      </dxf>
    </rfmt>
    <rfmt sheetId="1" xfDxf="1" sqref="A322:XFD322" start="0" length="0">
      <dxf>
        <font>
          <color rgb="FFFF0000"/>
        </font>
        <alignment vertical="center" readingOrder="0"/>
      </dxf>
    </rfmt>
    <rfmt sheetId="1" xfDxf="1" sqref="A323:XFD323" start="0" length="0">
      <dxf>
        <font>
          <color rgb="FFFF0000"/>
        </font>
        <alignment vertical="center" readingOrder="0"/>
      </dxf>
    </rfmt>
    <rfmt sheetId="1" xfDxf="1" sqref="A324:XFD324" start="0" length="0">
      <dxf>
        <font>
          <color rgb="FFFF0000"/>
        </font>
        <alignment vertical="center" readingOrder="0"/>
      </dxf>
    </rfmt>
    <rfmt sheetId="1" xfDxf="1" sqref="A325:XFD325" start="0" length="0">
      <dxf>
        <font>
          <color rgb="FFFF0000"/>
        </font>
        <alignment vertical="center" readingOrder="0"/>
      </dxf>
    </rfmt>
    <rfmt sheetId="1" xfDxf="1" sqref="A326:XFD326" start="0" length="0">
      <dxf>
        <font>
          <color rgb="FFFF0000"/>
        </font>
        <alignment vertical="center" readingOrder="0"/>
      </dxf>
    </rfmt>
    <rfmt sheetId="1" xfDxf="1" sqref="A327:XFD327" start="0" length="0">
      <dxf>
        <font>
          <color rgb="FFFF0000"/>
        </font>
        <alignment vertical="center" readingOrder="0"/>
      </dxf>
    </rfmt>
    <rfmt sheetId="1" xfDxf="1" sqref="A328:XFD328" start="0" length="0">
      <dxf>
        <font>
          <color rgb="FFFF0000"/>
        </font>
        <alignment vertical="center" readingOrder="0"/>
      </dxf>
    </rfmt>
    <rfmt sheetId="1" xfDxf="1" sqref="A329:XFD329" start="0" length="0">
      <dxf>
        <font>
          <color rgb="FFFF0000"/>
        </font>
        <alignment vertical="center" readingOrder="0"/>
      </dxf>
    </rfmt>
    <rfmt sheetId="1" xfDxf="1" sqref="A330:XFD330" start="0" length="0">
      <dxf>
        <font>
          <color rgb="FFFF0000"/>
        </font>
        <alignment vertical="center" readingOrder="0"/>
      </dxf>
    </rfmt>
    <rfmt sheetId="1" xfDxf="1" sqref="A331:XFD331" start="0" length="0">
      <dxf>
        <font>
          <color rgb="FFFF0000"/>
        </font>
        <alignment vertical="center" readingOrder="0"/>
      </dxf>
    </rfmt>
    <rfmt sheetId="1" xfDxf="1" sqref="A332:XFD332" start="0" length="0">
      <dxf>
        <font>
          <color rgb="FFFF0000"/>
        </font>
        <alignment vertical="center" readingOrder="0"/>
      </dxf>
    </rfmt>
    <rfmt sheetId="1" xfDxf="1" sqref="A333:XFD333" start="0" length="0">
      <dxf>
        <font>
          <color rgb="FFFF0000"/>
        </font>
        <alignment vertical="center" readingOrder="0"/>
      </dxf>
    </rfmt>
    <rfmt sheetId="1" xfDxf="1" sqref="A334:XFD334" start="0" length="0">
      <dxf>
        <font>
          <color rgb="FFFF0000"/>
        </font>
        <alignment vertical="center" readingOrder="0"/>
      </dxf>
    </rfmt>
    <rfmt sheetId="1" xfDxf="1" sqref="A335:XFD335" start="0" length="0">
      <dxf>
        <font>
          <color rgb="FFFF0000"/>
        </font>
        <alignment vertical="center" readingOrder="0"/>
      </dxf>
    </rfmt>
    <rfmt sheetId="1" xfDxf="1" sqref="A336:XFD336" start="0" length="0">
      <dxf>
        <font>
          <color rgb="FFFF0000"/>
        </font>
        <alignment vertical="center" readingOrder="0"/>
      </dxf>
    </rfmt>
    <rfmt sheetId="1" xfDxf="1" sqref="A337:XFD337" start="0" length="0">
      <dxf>
        <font>
          <color rgb="FFFF0000"/>
        </font>
        <alignment vertical="center" readingOrder="0"/>
      </dxf>
    </rfmt>
    <rfmt sheetId="1" xfDxf="1" sqref="A338:XFD338" start="0" length="0">
      <dxf>
        <font>
          <color rgb="FFFF0000"/>
        </font>
        <alignment vertical="center" readingOrder="0"/>
      </dxf>
    </rfmt>
    <rfmt sheetId="1" xfDxf="1" sqref="A339:XFD339" start="0" length="0">
      <dxf>
        <font>
          <color rgb="FFFF0000"/>
        </font>
        <alignment vertical="center" readingOrder="0"/>
      </dxf>
    </rfmt>
    <rfmt sheetId="1" xfDxf="1" sqref="A340:XFD340" start="0" length="0">
      <dxf>
        <font>
          <color rgb="FFFF0000"/>
        </font>
        <alignment vertical="center" readingOrder="0"/>
      </dxf>
    </rfmt>
    <rfmt sheetId="1" xfDxf="1" sqref="A341:XFD341" start="0" length="0">
      <dxf>
        <font>
          <color rgb="FFFF0000"/>
        </font>
        <alignment vertical="center" readingOrder="0"/>
      </dxf>
    </rfmt>
    <rfmt sheetId="1" xfDxf="1" sqref="A342:XFD342" start="0" length="0">
      <dxf>
        <font>
          <color rgb="FFFF0000"/>
        </font>
        <alignment vertical="center" readingOrder="0"/>
      </dxf>
    </rfmt>
    <rfmt sheetId="1" xfDxf="1" sqref="A343:XFD343" start="0" length="0">
      <dxf>
        <font>
          <color rgb="FFFF0000"/>
        </font>
        <alignment vertical="center" readingOrder="0"/>
      </dxf>
    </rfmt>
    <rfmt sheetId="1" xfDxf="1" sqref="A344:XFD344" start="0" length="0">
      <dxf>
        <font>
          <color rgb="FFFF0000"/>
        </font>
        <alignment vertical="center" readingOrder="0"/>
      </dxf>
    </rfmt>
    <rfmt sheetId="1" xfDxf="1" sqref="A345:XFD345" start="0" length="0">
      <dxf>
        <font>
          <color rgb="FFFF0000"/>
        </font>
        <alignment vertical="center" readingOrder="0"/>
      </dxf>
    </rfmt>
    <rfmt sheetId="1" xfDxf="1" sqref="A346:XFD346" start="0" length="0">
      <dxf>
        <font>
          <color rgb="FFFF0000"/>
        </font>
        <alignment vertical="center" readingOrder="0"/>
      </dxf>
    </rfmt>
    <rfmt sheetId="1" xfDxf="1" sqref="A347:XFD347" start="0" length="0">
      <dxf>
        <font>
          <color rgb="FFFF0000"/>
        </font>
        <alignment vertical="center" readingOrder="0"/>
      </dxf>
    </rfmt>
    <rfmt sheetId="1" xfDxf="1" sqref="A348:XFD348" start="0" length="0">
      <dxf>
        <font>
          <color rgb="FFFF0000"/>
        </font>
        <alignment vertical="center" readingOrder="0"/>
      </dxf>
    </rfmt>
    <rfmt sheetId="1" xfDxf="1" sqref="A349:XFD349" start="0" length="0">
      <dxf>
        <font>
          <color rgb="FFFF0000"/>
        </font>
        <alignment vertical="center" readingOrder="0"/>
      </dxf>
    </rfmt>
    <rfmt sheetId="1" xfDxf="1" sqref="A350:XFD350" start="0" length="0">
      <dxf>
        <font>
          <color rgb="FFFF0000"/>
        </font>
        <alignment vertical="center" readingOrder="0"/>
      </dxf>
    </rfmt>
    <rfmt sheetId="1" xfDxf="1" sqref="A351:XFD351" start="0" length="0">
      <dxf>
        <font>
          <color rgb="FFFF0000"/>
        </font>
        <alignment vertical="center" readingOrder="0"/>
      </dxf>
    </rfmt>
    <rfmt sheetId="1" xfDxf="1" sqref="A352:XFD352" start="0" length="0">
      <dxf>
        <font>
          <color rgb="FFFF0000"/>
        </font>
        <alignment vertical="center" readingOrder="0"/>
      </dxf>
    </rfmt>
    <rfmt sheetId="1" xfDxf="1" sqref="A353:XFD353" start="0" length="0">
      <dxf>
        <font>
          <color rgb="FFFF0000"/>
        </font>
        <alignment vertical="center" readingOrder="0"/>
      </dxf>
    </rfmt>
    <rfmt sheetId="1" xfDxf="1" sqref="A354:XFD354" start="0" length="0">
      <dxf>
        <font>
          <color rgb="FFFF0000"/>
        </font>
        <alignment vertical="center" readingOrder="0"/>
      </dxf>
    </rfmt>
    <rfmt sheetId="1" xfDxf="1" sqref="A355:XFD355" start="0" length="0">
      <dxf>
        <font>
          <color rgb="FFFF0000"/>
        </font>
        <alignment vertical="center" readingOrder="0"/>
      </dxf>
    </rfmt>
    <rfmt sheetId="1" xfDxf="1" sqref="A356:XFD356" start="0" length="0">
      <dxf>
        <font>
          <color rgb="FFFF0000"/>
        </font>
        <alignment vertical="center" readingOrder="0"/>
      </dxf>
    </rfmt>
    <rfmt sheetId="1" xfDxf="1" sqref="A357:XFD357" start="0" length="0">
      <dxf>
        <font>
          <color rgb="FFFF0000"/>
        </font>
        <alignment vertical="center" readingOrder="0"/>
      </dxf>
    </rfmt>
    <rfmt sheetId="1" xfDxf="1" sqref="A358:XFD358" start="0" length="0">
      <dxf>
        <font>
          <color rgb="FFFF0000"/>
        </font>
        <alignment vertical="center" readingOrder="0"/>
      </dxf>
    </rfmt>
    <rfmt sheetId="1" xfDxf="1" sqref="A359:XFD359" start="0" length="0">
      <dxf>
        <font>
          <color rgb="FFFF0000"/>
        </font>
        <alignment vertical="center" readingOrder="0"/>
      </dxf>
    </rfmt>
    <rfmt sheetId="1" xfDxf="1" sqref="A360:XFD360" start="0" length="0">
      <dxf>
        <font>
          <color rgb="FFFF0000"/>
        </font>
        <alignment vertical="center" readingOrder="0"/>
      </dxf>
    </rfmt>
    <rfmt sheetId="1" xfDxf="1" sqref="A361:XFD361" start="0" length="0">
      <dxf>
        <font>
          <color rgb="FFFF0000"/>
        </font>
        <alignment vertical="center" readingOrder="0"/>
      </dxf>
    </rfmt>
    <rfmt sheetId="1" xfDxf="1" sqref="A362:XFD362" start="0" length="0">
      <dxf>
        <font>
          <color rgb="FFFF0000"/>
        </font>
        <alignment vertical="center" readingOrder="0"/>
      </dxf>
    </rfmt>
    <rfmt sheetId="1" xfDxf="1" sqref="A363:XFD363" start="0" length="0">
      <dxf>
        <font>
          <color rgb="FFFF0000"/>
        </font>
        <alignment vertical="center" readingOrder="0"/>
      </dxf>
    </rfmt>
    <rfmt sheetId="1" xfDxf="1" sqref="A364:XFD364" start="0" length="0">
      <dxf>
        <font>
          <color rgb="FFFF0000"/>
        </font>
        <alignment vertical="center" readingOrder="0"/>
      </dxf>
    </rfmt>
    <rfmt sheetId="1" sqref="A320" start="0" length="0">
      <dxf>
        <font>
          <b/>
          <sz val="16"/>
          <color rgb="FFFF0000"/>
        </font>
      </dxf>
    </rfmt>
    <rfmt sheetId="1" sqref="B320"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0"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0"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0"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0" start="0" length="0">
      <dxf>
        <font>
          <sz val="13"/>
          <color rgb="FFFF0000"/>
        </font>
        <numFmt numFmtId="166" formatCode="0.0"/>
      </dxf>
    </rfmt>
    <rfmt sheetId="1" sqref="H320" start="0" length="0">
      <dxf>
        <font>
          <sz val="13"/>
          <color rgb="FFFF0000"/>
        </font>
        <numFmt numFmtId="165" formatCode="#,##0.0"/>
      </dxf>
    </rfmt>
    <rfmt sheetId="1" sqref="I320" start="0" length="0">
      <dxf>
        <alignment vertical="bottom" readingOrder="0"/>
      </dxf>
    </rfmt>
    <rfmt sheetId="1" sqref="A321" start="0" length="0">
      <dxf>
        <font>
          <b/>
          <sz val="16"/>
          <color rgb="FFFF0000"/>
        </font>
      </dxf>
    </rfmt>
    <rfmt sheetId="1" sqref="B321"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1"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1"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1"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1" start="0" length="0">
      <dxf>
        <font>
          <sz val="13"/>
          <color rgb="FFFF0000"/>
        </font>
        <numFmt numFmtId="166" formatCode="0.0"/>
      </dxf>
    </rfmt>
    <rfmt sheetId="1" sqref="H321" start="0" length="0">
      <dxf>
        <font>
          <sz val="13"/>
          <color rgb="FFFF0000"/>
        </font>
        <numFmt numFmtId="165" formatCode="#,##0.0"/>
      </dxf>
    </rfmt>
    <rfmt sheetId="1" sqref="I321" start="0" length="0">
      <dxf>
        <alignment vertical="bottom" readingOrder="0"/>
      </dxf>
    </rfmt>
    <rfmt sheetId="1" sqref="A322" start="0" length="0">
      <dxf>
        <font>
          <b/>
          <sz val="16"/>
          <color rgb="FFFF0000"/>
        </font>
      </dxf>
    </rfmt>
    <rfmt sheetId="1" sqref="B322"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2"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2"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2"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2" start="0" length="0">
      <dxf>
        <font>
          <sz val="13"/>
          <color rgb="FFFF0000"/>
        </font>
        <numFmt numFmtId="166" formatCode="0.0"/>
      </dxf>
    </rfmt>
    <rfmt sheetId="1" sqref="H322" start="0" length="0">
      <dxf>
        <font>
          <sz val="13"/>
          <color rgb="FFFF0000"/>
        </font>
        <numFmt numFmtId="165" formatCode="#,##0.0"/>
      </dxf>
    </rfmt>
    <rfmt sheetId="1" sqref="I322" start="0" length="0">
      <dxf>
        <alignment vertical="bottom" readingOrder="0"/>
      </dxf>
    </rfmt>
    <rfmt sheetId="1" sqref="A323" start="0" length="0">
      <dxf>
        <font>
          <b/>
          <sz val="16"/>
          <color rgb="FFFF0000"/>
        </font>
      </dxf>
    </rfmt>
    <rfmt sheetId="1" sqref="B323"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3"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3"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3"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3" start="0" length="0">
      <dxf>
        <font>
          <sz val="13"/>
          <color rgb="FFFF0000"/>
        </font>
        <numFmt numFmtId="166" formatCode="0.0"/>
      </dxf>
    </rfmt>
    <rfmt sheetId="1" sqref="H323" start="0" length="0">
      <dxf>
        <font>
          <sz val="13"/>
          <color rgb="FFFF0000"/>
        </font>
        <numFmt numFmtId="165" formatCode="#,##0.0"/>
      </dxf>
    </rfmt>
    <rfmt sheetId="1" sqref="I323" start="0" length="0">
      <dxf>
        <alignment vertical="bottom" readingOrder="0"/>
      </dxf>
    </rfmt>
    <rfmt sheetId="1" sqref="A324" start="0" length="0">
      <dxf>
        <font>
          <b/>
          <sz val="16"/>
          <color rgb="FFFF0000"/>
        </font>
      </dxf>
    </rfmt>
    <rfmt sheetId="1" sqref="B324"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4"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4"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4"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4" start="0" length="0">
      <dxf>
        <font>
          <sz val="13"/>
          <color rgb="FFFF0000"/>
        </font>
        <numFmt numFmtId="166" formatCode="0.0"/>
      </dxf>
    </rfmt>
    <rfmt sheetId="1" sqref="H324" start="0" length="0">
      <dxf>
        <font>
          <sz val="13"/>
          <color rgb="FFFF0000"/>
        </font>
        <numFmt numFmtId="165" formatCode="#,##0.0"/>
      </dxf>
    </rfmt>
    <rfmt sheetId="1" sqref="I324" start="0" length="0">
      <dxf>
        <alignment vertical="bottom" readingOrder="0"/>
      </dxf>
    </rfmt>
    <rfmt sheetId="1" sqref="A325" start="0" length="0">
      <dxf>
        <font>
          <b/>
          <sz val="16"/>
          <color rgb="FFFF0000"/>
        </font>
      </dxf>
    </rfmt>
    <rfmt sheetId="1" sqref="B325"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5"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5"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5"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5" start="0" length="0">
      <dxf>
        <font>
          <sz val="13"/>
          <color rgb="FFFF0000"/>
        </font>
        <numFmt numFmtId="166" formatCode="0.0"/>
      </dxf>
    </rfmt>
    <rfmt sheetId="1" sqref="H325" start="0" length="0">
      <dxf>
        <font>
          <sz val="13"/>
          <color rgb="FFFF0000"/>
        </font>
        <numFmt numFmtId="165" formatCode="#,##0.0"/>
      </dxf>
    </rfmt>
    <rfmt sheetId="1" sqref="I325" start="0" length="0">
      <dxf>
        <alignment vertical="bottom" readingOrder="0"/>
      </dxf>
    </rfmt>
    <rfmt sheetId="1" sqref="A326" start="0" length="0">
      <dxf>
        <font>
          <b/>
          <sz val="16"/>
          <color rgb="FFFF0000"/>
        </font>
      </dxf>
    </rfmt>
    <rfmt sheetId="1" sqref="B326"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6"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6"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6"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6" start="0" length="0">
      <dxf>
        <font>
          <sz val="13"/>
          <color rgb="FFFF0000"/>
        </font>
        <numFmt numFmtId="166" formatCode="0.0"/>
      </dxf>
    </rfmt>
    <rfmt sheetId="1" sqref="H326" start="0" length="0">
      <dxf>
        <font>
          <sz val="13"/>
          <color rgb="FFFF0000"/>
        </font>
        <numFmt numFmtId="165" formatCode="#,##0.0"/>
      </dxf>
    </rfmt>
    <rfmt sheetId="1" sqref="I326" start="0" length="0">
      <dxf>
        <alignment vertical="bottom" readingOrder="0"/>
      </dxf>
    </rfmt>
    <rfmt sheetId="1" sqref="A327" start="0" length="0">
      <dxf>
        <font>
          <b/>
          <sz val="16"/>
          <color rgb="FFFF0000"/>
        </font>
      </dxf>
    </rfmt>
    <rfmt sheetId="1" sqref="B327"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7"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7"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7"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7" start="0" length="0">
      <dxf>
        <font>
          <sz val="13"/>
          <color rgb="FFFF0000"/>
        </font>
        <numFmt numFmtId="166" formatCode="0.0"/>
      </dxf>
    </rfmt>
    <rfmt sheetId="1" sqref="H327" start="0" length="0">
      <dxf>
        <font>
          <sz val="13"/>
          <color rgb="FFFF0000"/>
        </font>
        <numFmt numFmtId="165" formatCode="#,##0.0"/>
      </dxf>
    </rfmt>
    <rfmt sheetId="1" sqref="I327" start="0" length="0">
      <dxf>
        <alignment vertical="bottom" readingOrder="0"/>
      </dxf>
    </rfmt>
    <rfmt sheetId="1" sqref="A328" start="0" length="0">
      <dxf>
        <font>
          <b/>
          <sz val="16"/>
          <color rgb="FFFF0000"/>
        </font>
      </dxf>
    </rfmt>
    <rfmt sheetId="1" sqref="B328"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8"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8"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8"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8" start="0" length="0">
      <dxf>
        <font>
          <sz val="13"/>
          <color rgb="FFFF0000"/>
        </font>
        <numFmt numFmtId="166" formatCode="0.0"/>
      </dxf>
    </rfmt>
    <rfmt sheetId="1" sqref="H328" start="0" length="0">
      <dxf>
        <font>
          <sz val="13"/>
          <color rgb="FFFF0000"/>
        </font>
        <numFmt numFmtId="165" formatCode="#,##0.0"/>
      </dxf>
    </rfmt>
    <rfmt sheetId="1" sqref="I328" start="0" length="0">
      <dxf>
        <alignment vertical="bottom" readingOrder="0"/>
      </dxf>
    </rfmt>
    <rfmt sheetId="1" sqref="A329" start="0" length="0">
      <dxf>
        <font>
          <b/>
          <sz val="16"/>
          <color rgb="FFFF0000"/>
        </font>
      </dxf>
    </rfmt>
    <rfmt sheetId="1" sqref="B329"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29"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29"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2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29"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29" start="0" length="0">
      <dxf>
        <font>
          <sz val="13"/>
          <color rgb="FFFF0000"/>
        </font>
        <numFmt numFmtId="166" formatCode="0.0"/>
      </dxf>
    </rfmt>
    <rfmt sheetId="1" sqref="H329" start="0" length="0">
      <dxf>
        <font>
          <sz val="13"/>
          <color rgb="FFFF0000"/>
        </font>
        <numFmt numFmtId="165" formatCode="#,##0.0"/>
      </dxf>
    </rfmt>
    <rfmt sheetId="1" sqref="I329" start="0" length="0">
      <dxf>
        <alignment vertical="bottom" readingOrder="0"/>
      </dxf>
    </rfmt>
    <rfmt sheetId="1" sqref="A330" start="0" length="0">
      <dxf>
        <font>
          <b/>
          <sz val="16"/>
          <color rgb="FFFF0000"/>
        </font>
      </dxf>
    </rfmt>
    <rfmt sheetId="1" sqref="B330"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0"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0"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0"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0" start="0" length="0">
      <dxf>
        <font>
          <sz val="13"/>
          <color rgb="FFFF0000"/>
        </font>
        <numFmt numFmtId="166" formatCode="0.0"/>
      </dxf>
    </rfmt>
    <rfmt sheetId="1" sqref="H330" start="0" length="0">
      <dxf>
        <font>
          <sz val="13"/>
          <color rgb="FFFF0000"/>
        </font>
        <numFmt numFmtId="165" formatCode="#,##0.0"/>
      </dxf>
    </rfmt>
    <rfmt sheetId="1" sqref="I330" start="0" length="0">
      <dxf>
        <alignment vertical="bottom" readingOrder="0"/>
      </dxf>
    </rfmt>
    <rfmt sheetId="1" sqref="A331" start="0" length="0">
      <dxf>
        <font>
          <b/>
          <sz val="16"/>
          <color rgb="FFFF0000"/>
        </font>
      </dxf>
    </rfmt>
    <rfmt sheetId="1" sqref="B331"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1"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1"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1"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1" start="0" length="0">
      <dxf>
        <font>
          <sz val="13"/>
          <color rgb="FFFF0000"/>
        </font>
        <numFmt numFmtId="166" formatCode="0.0"/>
      </dxf>
    </rfmt>
    <rfmt sheetId="1" sqref="H331" start="0" length="0">
      <dxf>
        <font>
          <sz val="13"/>
          <color rgb="FFFF0000"/>
        </font>
        <numFmt numFmtId="165" formatCode="#,##0.0"/>
      </dxf>
    </rfmt>
    <rfmt sheetId="1" sqref="I331" start="0" length="0">
      <dxf>
        <alignment vertical="bottom" readingOrder="0"/>
      </dxf>
    </rfmt>
    <rfmt sheetId="1" sqref="A332" start="0" length="0">
      <dxf>
        <font>
          <b/>
          <sz val="16"/>
          <color rgb="FFFF0000"/>
        </font>
      </dxf>
    </rfmt>
    <rfmt sheetId="1" sqref="B332"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2"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2"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2"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2" start="0" length="0">
      <dxf>
        <font>
          <sz val="13"/>
          <color rgb="FFFF0000"/>
        </font>
        <numFmt numFmtId="166" formatCode="0.0"/>
      </dxf>
    </rfmt>
    <rfmt sheetId="1" sqref="H332" start="0" length="0">
      <dxf>
        <font>
          <sz val="13"/>
          <color rgb="FFFF0000"/>
        </font>
        <numFmt numFmtId="165" formatCode="#,##0.0"/>
      </dxf>
    </rfmt>
    <rfmt sheetId="1" sqref="I332" start="0" length="0">
      <dxf>
        <alignment vertical="bottom" readingOrder="0"/>
      </dxf>
    </rfmt>
    <rfmt sheetId="1" sqref="A333" start="0" length="0">
      <dxf>
        <font>
          <b/>
          <sz val="16"/>
          <color rgb="FFFF0000"/>
        </font>
      </dxf>
    </rfmt>
    <rfmt sheetId="1" sqref="B333"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3"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3"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3"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3" start="0" length="0">
      <dxf>
        <font>
          <sz val="13"/>
          <color rgb="FFFF0000"/>
        </font>
        <numFmt numFmtId="166" formatCode="0.0"/>
      </dxf>
    </rfmt>
    <rfmt sheetId="1" sqref="H333" start="0" length="0">
      <dxf>
        <font>
          <sz val="13"/>
          <color rgb="FFFF0000"/>
        </font>
        <numFmt numFmtId="165" formatCode="#,##0.0"/>
      </dxf>
    </rfmt>
    <rfmt sheetId="1" sqref="I333" start="0" length="0">
      <dxf>
        <alignment vertical="bottom" readingOrder="0"/>
      </dxf>
    </rfmt>
    <rfmt sheetId="1" sqref="A334" start="0" length="0">
      <dxf>
        <font>
          <b/>
          <sz val="16"/>
          <color rgb="FFFF0000"/>
        </font>
      </dxf>
    </rfmt>
    <rfmt sheetId="1" sqref="B334"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4"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4"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4"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4" start="0" length="0">
      <dxf>
        <font>
          <sz val="13"/>
          <color rgb="FFFF0000"/>
        </font>
        <numFmt numFmtId="166" formatCode="0.0"/>
      </dxf>
    </rfmt>
    <rfmt sheetId="1" sqref="H334" start="0" length="0">
      <dxf>
        <font>
          <sz val="13"/>
          <color rgb="FFFF0000"/>
        </font>
        <numFmt numFmtId="165" formatCode="#,##0.0"/>
      </dxf>
    </rfmt>
    <rfmt sheetId="1" sqref="I334" start="0" length="0">
      <dxf>
        <alignment vertical="bottom" readingOrder="0"/>
      </dxf>
    </rfmt>
    <rfmt sheetId="1" sqref="A335" start="0" length="0">
      <dxf>
        <font>
          <b/>
          <sz val="16"/>
          <color rgb="FFFF0000"/>
        </font>
      </dxf>
    </rfmt>
    <rfmt sheetId="1" sqref="B335"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5"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5"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5"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5" start="0" length="0">
      <dxf>
        <font>
          <sz val="13"/>
          <color rgb="FFFF0000"/>
        </font>
        <numFmt numFmtId="166" formatCode="0.0"/>
      </dxf>
    </rfmt>
    <rfmt sheetId="1" sqref="H335" start="0" length="0">
      <dxf>
        <font>
          <sz val="13"/>
          <color rgb="FFFF0000"/>
        </font>
        <numFmt numFmtId="165" formatCode="#,##0.0"/>
      </dxf>
    </rfmt>
    <rfmt sheetId="1" sqref="I335" start="0" length="0">
      <dxf>
        <alignment vertical="bottom" readingOrder="0"/>
      </dxf>
    </rfmt>
    <rfmt sheetId="1" sqref="A336" start="0" length="0">
      <dxf>
        <font>
          <b/>
          <sz val="16"/>
          <color rgb="FFFF0000"/>
        </font>
      </dxf>
    </rfmt>
    <rfmt sheetId="1" sqref="B336"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6"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6"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6"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6" start="0" length="0">
      <dxf>
        <font>
          <sz val="13"/>
          <color rgb="FFFF0000"/>
        </font>
        <numFmt numFmtId="166" formatCode="0.0"/>
      </dxf>
    </rfmt>
    <rfmt sheetId="1" sqref="H336" start="0" length="0">
      <dxf>
        <font>
          <sz val="13"/>
          <color rgb="FFFF0000"/>
        </font>
        <numFmt numFmtId="165" formatCode="#,##0.0"/>
      </dxf>
    </rfmt>
    <rfmt sheetId="1" sqref="I336" start="0" length="0">
      <dxf>
        <alignment vertical="bottom" readingOrder="0"/>
      </dxf>
    </rfmt>
    <rfmt sheetId="1" sqref="A337" start="0" length="0">
      <dxf>
        <font>
          <b/>
          <sz val="16"/>
          <color rgb="FFFF0000"/>
        </font>
      </dxf>
    </rfmt>
    <rfmt sheetId="1" sqref="B337"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7"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7"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7"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7" start="0" length="0">
      <dxf>
        <font>
          <sz val="13"/>
          <color rgb="FFFF0000"/>
        </font>
        <numFmt numFmtId="166" formatCode="0.0"/>
      </dxf>
    </rfmt>
    <rfmt sheetId="1" sqref="H337" start="0" length="0">
      <dxf>
        <font>
          <sz val="13"/>
          <color rgb="FFFF0000"/>
        </font>
        <numFmt numFmtId="165" formatCode="#,##0.0"/>
      </dxf>
    </rfmt>
    <rfmt sheetId="1" sqref="I337" start="0" length="0">
      <dxf>
        <alignment vertical="bottom" readingOrder="0"/>
      </dxf>
    </rfmt>
    <rfmt sheetId="1" sqref="A338" start="0" length="0">
      <dxf>
        <font>
          <b/>
          <sz val="16"/>
          <color rgb="FFFF0000"/>
        </font>
      </dxf>
    </rfmt>
    <rfmt sheetId="1" sqref="B338"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8"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8"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8"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8" start="0" length="0">
      <dxf>
        <font>
          <sz val="13"/>
          <color rgb="FFFF0000"/>
        </font>
        <numFmt numFmtId="166" formatCode="0.0"/>
      </dxf>
    </rfmt>
    <rfmt sheetId="1" sqref="H338" start="0" length="0">
      <dxf>
        <font>
          <sz val="13"/>
          <color rgb="FFFF0000"/>
        </font>
        <numFmt numFmtId="165" formatCode="#,##0.0"/>
      </dxf>
    </rfmt>
    <rfmt sheetId="1" sqref="I338" start="0" length="0">
      <dxf>
        <alignment vertical="bottom" readingOrder="0"/>
      </dxf>
    </rfmt>
    <rfmt sheetId="1" sqref="A339" start="0" length="0">
      <dxf>
        <font>
          <b/>
          <sz val="16"/>
          <color rgb="FFFF0000"/>
        </font>
      </dxf>
    </rfmt>
    <rfmt sheetId="1" sqref="B339"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39"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39"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3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39"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39" start="0" length="0">
      <dxf>
        <font>
          <sz val="13"/>
          <color rgb="FFFF0000"/>
        </font>
        <numFmt numFmtId="166" formatCode="0.0"/>
      </dxf>
    </rfmt>
    <rfmt sheetId="1" sqref="H339" start="0" length="0">
      <dxf>
        <font>
          <sz val="13"/>
          <color rgb="FFFF0000"/>
        </font>
        <numFmt numFmtId="165" formatCode="#,##0.0"/>
      </dxf>
    </rfmt>
    <rfmt sheetId="1" sqref="I339" start="0" length="0">
      <dxf>
        <alignment vertical="bottom" readingOrder="0"/>
      </dxf>
    </rfmt>
    <rfmt sheetId="1" sqref="A340" start="0" length="0">
      <dxf>
        <font>
          <b/>
          <sz val="16"/>
          <color rgb="FFFF0000"/>
        </font>
      </dxf>
    </rfmt>
    <rfmt sheetId="1" sqref="B340"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0"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0"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0"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0" start="0" length="0">
      <dxf>
        <font>
          <sz val="13"/>
          <color rgb="FFFF0000"/>
        </font>
        <numFmt numFmtId="166" formatCode="0.0"/>
      </dxf>
    </rfmt>
    <rfmt sheetId="1" sqref="H340" start="0" length="0">
      <dxf>
        <font>
          <sz val="13"/>
          <color rgb="FFFF0000"/>
        </font>
        <numFmt numFmtId="165" formatCode="#,##0.0"/>
      </dxf>
    </rfmt>
    <rfmt sheetId="1" sqref="I340" start="0" length="0">
      <dxf>
        <alignment vertical="bottom" readingOrder="0"/>
      </dxf>
    </rfmt>
    <rfmt sheetId="1" sqref="A341" start="0" length="0">
      <dxf>
        <font>
          <b/>
          <sz val="16"/>
          <color rgb="FFFF0000"/>
        </font>
      </dxf>
    </rfmt>
    <rfmt sheetId="1" sqref="B341"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1"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1"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1"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1" start="0" length="0">
      <dxf>
        <font>
          <sz val="13"/>
          <color rgb="FFFF0000"/>
        </font>
        <numFmt numFmtId="166" formatCode="0.0"/>
      </dxf>
    </rfmt>
    <rfmt sheetId="1" sqref="H341" start="0" length="0">
      <dxf>
        <font>
          <sz val="13"/>
          <color rgb="FFFF0000"/>
        </font>
        <numFmt numFmtId="165" formatCode="#,##0.0"/>
      </dxf>
    </rfmt>
    <rfmt sheetId="1" sqref="I341" start="0" length="0">
      <dxf>
        <alignment vertical="bottom" readingOrder="0"/>
      </dxf>
    </rfmt>
    <rfmt sheetId="1" sqref="A342" start="0" length="0">
      <dxf>
        <font>
          <b/>
          <sz val="16"/>
          <color rgb="FFFF0000"/>
        </font>
      </dxf>
    </rfmt>
    <rfmt sheetId="1" sqref="B342"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2"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2"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2"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2" start="0" length="0">
      <dxf>
        <font>
          <sz val="13"/>
          <color rgb="FFFF0000"/>
        </font>
        <numFmt numFmtId="166" formatCode="0.0"/>
      </dxf>
    </rfmt>
    <rfmt sheetId="1" sqref="H342" start="0" length="0">
      <dxf>
        <font>
          <sz val="13"/>
          <color rgb="FFFF0000"/>
        </font>
        <numFmt numFmtId="165" formatCode="#,##0.0"/>
      </dxf>
    </rfmt>
    <rfmt sheetId="1" sqref="I342" start="0" length="0">
      <dxf>
        <alignment vertical="bottom" readingOrder="0"/>
      </dxf>
    </rfmt>
    <rfmt sheetId="1" sqref="A343" start="0" length="0">
      <dxf>
        <font>
          <b/>
          <sz val="16"/>
          <color rgb="FFFF0000"/>
        </font>
      </dxf>
    </rfmt>
    <rfmt sheetId="1" sqref="B343"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3"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3"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3"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3" start="0" length="0">
      <dxf>
        <font>
          <sz val="13"/>
          <color rgb="FFFF0000"/>
        </font>
        <numFmt numFmtId="166" formatCode="0.0"/>
      </dxf>
    </rfmt>
    <rfmt sheetId="1" sqref="H343" start="0" length="0">
      <dxf>
        <font>
          <sz val="13"/>
          <color rgb="FFFF0000"/>
        </font>
        <numFmt numFmtId="165" formatCode="#,##0.0"/>
      </dxf>
    </rfmt>
    <rfmt sheetId="1" sqref="I343" start="0" length="0">
      <dxf>
        <alignment vertical="bottom" readingOrder="0"/>
      </dxf>
    </rfmt>
    <rfmt sheetId="1" sqref="A344" start="0" length="0">
      <dxf>
        <font>
          <b/>
          <sz val="16"/>
          <color rgb="FFFF0000"/>
        </font>
      </dxf>
    </rfmt>
    <rfmt sheetId="1" sqref="B344"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4"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4"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4"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4" start="0" length="0">
      <dxf>
        <font>
          <sz val="13"/>
          <color rgb="FFFF0000"/>
        </font>
        <numFmt numFmtId="166" formatCode="0.0"/>
      </dxf>
    </rfmt>
    <rfmt sheetId="1" sqref="H344" start="0" length="0">
      <dxf>
        <font>
          <sz val="13"/>
          <color rgb="FFFF0000"/>
        </font>
        <numFmt numFmtId="165" formatCode="#,##0.0"/>
      </dxf>
    </rfmt>
    <rfmt sheetId="1" sqref="I344" start="0" length="0">
      <dxf>
        <alignment vertical="bottom" readingOrder="0"/>
      </dxf>
    </rfmt>
    <rfmt sheetId="1" sqref="A345" start="0" length="0">
      <dxf>
        <font>
          <b/>
          <sz val="16"/>
          <color rgb="FFFF0000"/>
        </font>
      </dxf>
    </rfmt>
    <rfmt sheetId="1" sqref="B345"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5"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5"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5"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5" start="0" length="0">
      <dxf>
        <font>
          <sz val="13"/>
          <color rgb="FFFF0000"/>
        </font>
        <numFmt numFmtId="166" formatCode="0.0"/>
      </dxf>
    </rfmt>
    <rfmt sheetId="1" sqref="H345" start="0" length="0">
      <dxf>
        <font>
          <sz val="13"/>
          <color rgb="FFFF0000"/>
        </font>
        <numFmt numFmtId="165" formatCode="#,##0.0"/>
      </dxf>
    </rfmt>
    <rfmt sheetId="1" sqref="I345" start="0" length="0">
      <dxf>
        <alignment vertical="bottom" readingOrder="0"/>
      </dxf>
    </rfmt>
    <rfmt sheetId="1" sqref="A346" start="0" length="0">
      <dxf>
        <font>
          <b/>
          <sz val="16"/>
          <color rgb="FFFF0000"/>
        </font>
      </dxf>
    </rfmt>
    <rfmt sheetId="1" sqref="B346"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6"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6"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6"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6" start="0" length="0">
      <dxf>
        <font>
          <sz val="13"/>
          <color rgb="FFFF0000"/>
        </font>
        <numFmt numFmtId="166" formatCode="0.0"/>
      </dxf>
    </rfmt>
    <rfmt sheetId="1" sqref="H346" start="0" length="0">
      <dxf>
        <font>
          <sz val="13"/>
          <color rgb="FFFF0000"/>
        </font>
        <numFmt numFmtId="165" formatCode="#,##0.0"/>
      </dxf>
    </rfmt>
    <rfmt sheetId="1" sqref="I346" start="0" length="0">
      <dxf>
        <alignment vertical="bottom" readingOrder="0"/>
      </dxf>
    </rfmt>
    <rfmt sheetId="1" sqref="A347" start="0" length="0">
      <dxf>
        <font>
          <b/>
          <sz val="16"/>
          <color rgb="FFFF0000"/>
        </font>
      </dxf>
    </rfmt>
    <rfmt sheetId="1" sqref="B347"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7"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7"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7"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7" start="0" length="0">
      <dxf>
        <font>
          <sz val="13"/>
          <color rgb="FFFF0000"/>
        </font>
        <numFmt numFmtId="166" formatCode="0.0"/>
      </dxf>
    </rfmt>
    <rfmt sheetId="1" sqref="H347" start="0" length="0">
      <dxf>
        <font>
          <sz val="13"/>
          <color rgb="FFFF0000"/>
        </font>
        <numFmt numFmtId="165" formatCode="#,##0.0"/>
      </dxf>
    </rfmt>
    <rfmt sheetId="1" sqref="I347" start="0" length="0">
      <dxf>
        <alignment vertical="bottom" readingOrder="0"/>
      </dxf>
    </rfmt>
    <rfmt sheetId="1" sqref="A348" start="0" length="0">
      <dxf>
        <font>
          <b/>
          <sz val="16"/>
          <color rgb="FFFF0000"/>
        </font>
      </dxf>
    </rfmt>
    <rfmt sheetId="1" sqref="B348"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8"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8"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8"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8" start="0" length="0">
      <dxf>
        <font>
          <sz val="13"/>
          <color rgb="FFFF0000"/>
        </font>
        <numFmt numFmtId="166" formatCode="0.0"/>
      </dxf>
    </rfmt>
    <rfmt sheetId="1" sqref="H348" start="0" length="0">
      <dxf>
        <font>
          <sz val="13"/>
          <color rgb="FFFF0000"/>
        </font>
        <numFmt numFmtId="165" formatCode="#,##0.0"/>
      </dxf>
    </rfmt>
    <rfmt sheetId="1" sqref="I348" start="0" length="0">
      <dxf>
        <alignment vertical="bottom" readingOrder="0"/>
      </dxf>
    </rfmt>
    <rfmt sheetId="1" sqref="A349" start="0" length="0">
      <dxf>
        <font>
          <b/>
          <sz val="16"/>
          <color rgb="FFFF0000"/>
        </font>
      </dxf>
    </rfmt>
    <rfmt sheetId="1" sqref="B349"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49"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49"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4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49"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49" start="0" length="0">
      <dxf>
        <font>
          <sz val="13"/>
          <color rgb="FFFF0000"/>
        </font>
        <numFmt numFmtId="166" formatCode="0.0"/>
      </dxf>
    </rfmt>
    <rfmt sheetId="1" sqref="H349" start="0" length="0">
      <dxf>
        <font>
          <sz val="13"/>
          <color rgb="FFFF0000"/>
        </font>
        <numFmt numFmtId="165" formatCode="#,##0.0"/>
      </dxf>
    </rfmt>
    <rfmt sheetId="1" sqref="I349" start="0" length="0">
      <dxf>
        <alignment vertical="bottom" readingOrder="0"/>
      </dxf>
    </rfmt>
    <rfmt sheetId="1" sqref="A350" start="0" length="0">
      <dxf>
        <font>
          <b/>
          <sz val="16"/>
          <color rgb="FFFF0000"/>
        </font>
      </dxf>
    </rfmt>
    <rfmt sheetId="1" sqref="B350"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0"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0"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0"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0" start="0" length="0">
      <dxf>
        <font>
          <sz val="13"/>
          <color rgb="FFFF0000"/>
        </font>
        <numFmt numFmtId="166" formatCode="0.0"/>
      </dxf>
    </rfmt>
    <rfmt sheetId="1" sqref="H350" start="0" length="0">
      <dxf>
        <font>
          <sz val="13"/>
          <color rgb="FFFF0000"/>
        </font>
        <numFmt numFmtId="165" formatCode="#,##0.0"/>
      </dxf>
    </rfmt>
    <rfmt sheetId="1" sqref="I350" start="0" length="0">
      <dxf>
        <alignment vertical="bottom" readingOrder="0"/>
      </dxf>
    </rfmt>
    <rfmt sheetId="1" sqref="A351" start="0" length="0">
      <dxf>
        <font>
          <b/>
          <sz val="16"/>
          <color rgb="FFFF0000"/>
        </font>
      </dxf>
    </rfmt>
    <rfmt sheetId="1" sqref="B351"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1"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1"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1"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1" start="0" length="0">
      <dxf>
        <font>
          <sz val="13"/>
          <color rgb="FFFF0000"/>
        </font>
        <numFmt numFmtId="166" formatCode="0.0"/>
      </dxf>
    </rfmt>
    <rfmt sheetId="1" sqref="H351" start="0" length="0">
      <dxf>
        <font>
          <sz val="13"/>
          <color rgb="FFFF0000"/>
        </font>
        <numFmt numFmtId="165" formatCode="#,##0.0"/>
      </dxf>
    </rfmt>
    <rfmt sheetId="1" sqref="I351" start="0" length="0">
      <dxf>
        <alignment vertical="bottom" readingOrder="0"/>
      </dxf>
    </rfmt>
    <rfmt sheetId="1" sqref="A352" start="0" length="0">
      <dxf>
        <font>
          <b/>
          <sz val="16"/>
          <color rgb="FFFF0000"/>
        </font>
      </dxf>
    </rfmt>
    <rfmt sheetId="1" sqref="B352"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2"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2"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2"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2" start="0" length="0">
      <dxf>
        <font>
          <sz val="13"/>
          <color rgb="FFFF0000"/>
        </font>
        <numFmt numFmtId="166" formatCode="0.0"/>
      </dxf>
    </rfmt>
    <rfmt sheetId="1" sqref="H352" start="0" length="0">
      <dxf>
        <font>
          <sz val="13"/>
          <color rgb="FFFF0000"/>
        </font>
        <numFmt numFmtId="165" formatCode="#,##0.0"/>
      </dxf>
    </rfmt>
    <rfmt sheetId="1" sqref="I352" start="0" length="0">
      <dxf>
        <alignment vertical="bottom" readingOrder="0"/>
      </dxf>
    </rfmt>
    <rfmt sheetId="1" sqref="A353" start="0" length="0">
      <dxf>
        <font>
          <b/>
          <sz val="16"/>
          <color rgb="FFFF0000"/>
        </font>
      </dxf>
    </rfmt>
    <rfmt sheetId="1" sqref="B353"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3"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3"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3"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3" start="0" length="0">
      <dxf>
        <font>
          <sz val="13"/>
          <color rgb="FFFF0000"/>
        </font>
        <numFmt numFmtId="166" formatCode="0.0"/>
      </dxf>
    </rfmt>
    <rfmt sheetId="1" sqref="H353" start="0" length="0">
      <dxf>
        <font>
          <sz val="13"/>
          <color rgb="FFFF0000"/>
        </font>
        <numFmt numFmtId="165" formatCode="#,##0.0"/>
      </dxf>
    </rfmt>
    <rfmt sheetId="1" sqref="I353" start="0" length="0">
      <dxf>
        <alignment vertical="bottom" readingOrder="0"/>
      </dxf>
    </rfmt>
    <rfmt sheetId="1" sqref="A354" start="0" length="0">
      <dxf>
        <font>
          <b/>
          <sz val="16"/>
          <color rgb="FFFF0000"/>
        </font>
      </dxf>
    </rfmt>
    <rfmt sheetId="1" sqref="B354"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4"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4"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4"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4" start="0" length="0">
      <dxf>
        <font>
          <sz val="13"/>
          <color rgb="FFFF0000"/>
        </font>
        <numFmt numFmtId="166" formatCode="0.0"/>
      </dxf>
    </rfmt>
    <rfmt sheetId="1" sqref="H354" start="0" length="0">
      <dxf>
        <font>
          <sz val="13"/>
          <color rgb="FFFF0000"/>
        </font>
        <numFmt numFmtId="165" formatCode="#,##0.0"/>
      </dxf>
    </rfmt>
    <rfmt sheetId="1" sqref="I354" start="0" length="0">
      <dxf>
        <alignment vertical="bottom" readingOrder="0"/>
      </dxf>
    </rfmt>
    <rfmt sheetId="1" sqref="A355" start="0" length="0">
      <dxf>
        <font>
          <b/>
          <sz val="16"/>
          <color rgb="FFFF0000"/>
        </font>
      </dxf>
    </rfmt>
    <rfmt sheetId="1" sqref="B355"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5"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5"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5"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5" start="0" length="0">
      <dxf>
        <font>
          <sz val="13"/>
          <color rgb="FFFF0000"/>
        </font>
        <numFmt numFmtId="166" formatCode="0.0"/>
      </dxf>
    </rfmt>
    <rfmt sheetId="1" sqref="H355" start="0" length="0">
      <dxf>
        <font>
          <sz val="13"/>
          <color rgb="FFFF0000"/>
        </font>
        <numFmt numFmtId="165" formatCode="#,##0.0"/>
      </dxf>
    </rfmt>
    <rfmt sheetId="1" sqref="I355" start="0" length="0">
      <dxf>
        <alignment vertical="bottom" readingOrder="0"/>
      </dxf>
    </rfmt>
    <rfmt sheetId="1" sqref="A356" start="0" length="0">
      <dxf>
        <font>
          <b/>
          <sz val="16"/>
          <color rgb="FFFF0000"/>
        </font>
      </dxf>
    </rfmt>
    <rfmt sheetId="1" sqref="B356"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6"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6"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6"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6" start="0" length="0">
      <dxf>
        <font>
          <sz val="13"/>
          <color rgb="FFFF0000"/>
        </font>
        <numFmt numFmtId="166" formatCode="0.0"/>
      </dxf>
    </rfmt>
    <rfmt sheetId="1" sqref="H356" start="0" length="0">
      <dxf>
        <font>
          <sz val="13"/>
          <color rgb="FFFF0000"/>
        </font>
        <numFmt numFmtId="165" formatCode="#,##0.0"/>
      </dxf>
    </rfmt>
    <rfmt sheetId="1" sqref="I356" start="0" length="0">
      <dxf>
        <alignment vertical="bottom" readingOrder="0"/>
      </dxf>
    </rfmt>
    <rfmt sheetId="1" sqref="A357" start="0" length="0">
      <dxf>
        <font>
          <b/>
          <sz val="16"/>
          <color rgb="FFFF0000"/>
        </font>
      </dxf>
    </rfmt>
    <rfmt sheetId="1" sqref="B357"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7"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7"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7"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7" start="0" length="0">
      <dxf>
        <font>
          <sz val="13"/>
          <color rgb="FFFF0000"/>
        </font>
        <numFmt numFmtId="166" formatCode="0.0"/>
      </dxf>
    </rfmt>
    <rfmt sheetId="1" sqref="H357" start="0" length="0">
      <dxf>
        <font>
          <sz val="13"/>
          <color rgb="FFFF0000"/>
        </font>
        <numFmt numFmtId="165" formatCode="#,##0.0"/>
      </dxf>
    </rfmt>
    <rfmt sheetId="1" sqref="I357" start="0" length="0">
      <dxf>
        <alignment vertical="bottom" readingOrder="0"/>
      </dxf>
    </rfmt>
    <rfmt sheetId="1" sqref="A358" start="0" length="0">
      <dxf>
        <font>
          <b/>
          <sz val="16"/>
          <color rgb="FFFF0000"/>
        </font>
      </dxf>
    </rfmt>
    <rfmt sheetId="1" sqref="B358"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8"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8"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8"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8" start="0" length="0">
      <dxf>
        <font>
          <sz val="13"/>
          <color rgb="FFFF0000"/>
        </font>
        <numFmt numFmtId="166" formatCode="0.0"/>
      </dxf>
    </rfmt>
    <rfmt sheetId="1" sqref="H358" start="0" length="0">
      <dxf>
        <font>
          <sz val="13"/>
          <color rgb="FFFF0000"/>
        </font>
        <numFmt numFmtId="165" formatCode="#,##0.0"/>
      </dxf>
    </rfmt>
    <rfmt sheetId="1" sqref="I358" start="0" length="0">
      <dxf>
        <alignment vertical="bottom" readingOrder="0"/>
      </dxf>
    </rfmt>
    <rfmt sheetId="1" sqref="A359" start="0" length="0">
      <dxf>
        <font>
          <b/>
          <sz val="16"/>
          <color rgb="FFFF0000"/>
        </font>
      </dxf>
    </rfmt>
    <rfmt sheetId="1" sqref="B359"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59"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59"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5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59"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59" start="0" length="0">
      <dxf>
        <font>
          <sz val="13"/>
          <color rgb="FFFF0000"/>
        </font>
        <numFmt numFmtId="166" formatCode="0.0"/>
      </dxf>
    </rfmt>
    <rfmt sheetId="1" sqref="H359" start="0" length="0">
      <dxf>
        <font>
          <sz val="13"/>
          <color rgb="FFFF0000"/>
        </font>
        <numFmt numFmtId="165" formatCode="#,##0.0"/>
      </dxf>
    </rfmt>
    <rfmt sheetId="1" sqref="I359" start="0" length="0">
      <dxf>
        <alignment vertical="bottom" readingOrder="0"/>
      </dxf>
    </rfmt>
    <rfmt sheetId="1" sqref="A360" start="0" length="0">
      <dxf>
        <font>
          <b/>
          <sz val="16"/>
          <color rgb="FFFF0000"/>
        </font>
      </dxf>
    </rfmt>
    <rfmt sheetId="1" sqref="B360"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60"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60"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6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0"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0" start="0" length="0">
      <dxf>
        <font>
          <sz val="13"/>
          <color rgb="FFFF0000"/>
        </font>
        <numFmt numFmtId="166" formatCode="0.0"/>
      </dxf>
    </rfmt>
    <rfmt sheetId="1" sqref="H360" start="0" length="0">
      <dxf>
        <font>
          <sz val="13"/>
          <color rgb="FFFF0000"/>
        </font>
        <numFmt numFmtId="165" formatCode="#,##0.0"/>
      </dxf>
    </rfmt>
    <rfmt sheetId="1" sqref="I360" start="0" length="0">
      <dxf>
        <alignment vertical="bottom" readingOrder="0"/>
      </dxf>
    </rfmt>
    <rfmt sheetId="1" sqref="A361" start="0" length="0">
      <dxf>
        <font>
          <b/>
          <sz val="16"/>
          <color rgb="FFFF0000"/>
        </font>
      </dxf>
    </rfmt>
    <rfmt sheetId="1" sqref="B361"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61"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61"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6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1"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1" start="0" length="0">
      <dxf>
        <font>
          <sz val="13"/>
          <color rgb="FFFF0000"/>
        </font>
        <numFmt numFmtId="166" formatCode="0.0"/>
      </dxf>
    </rfmt>
    <rfmt sheetId="1" sqref="H361" start="0" length="0">
      <dxf>
        <font>
          <sz val="13"/>
          <color rgb="FFFF0000"/>
        </font>
        <numFmt numFmtId="165" formatCode="#,##0.0"/>
      </dxf>
    </rfmt>
    <rfmt sheetId="1" sqref="I361" start="0" length="0">
      <dxf>
        <alignment vertical="bottom" readingOrder="0"/>
      </dxf>
    </rfmt>
    <rfmt sheetId="1" sqref="A362" start="0" length="0">
      <dxf>
        <font>
          <b/>
          <sz val="16"/>
          <color rgb="FFFF0000"/>
        </font>
      </dxf>
    </rfmt>
    <rfmt sheetId="1" sqref="B362"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62"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62"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6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2"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2" start="0" length="0">
      <dxf>
        <font>
          <sz val="13"/>
          <color rgb="FFFF0000"/>
        </font>
        <numFmt numFmtId="166" formatCode="0.0"/>
      </dxf>
    </rfmt>
    <rfmt sheetId="1" sqref="H362" start="0" length="0">
      <dxf>
        <font>
          <sz val="13"/>
          <color rgb="FFFF0000"/>
        </font>
        <numFmt numFmtId="165" formatCode="#,##0.0"/>
      </dxf>
    </rfmt>
    <rfmt sheetId="1" sqref="I362" start="0" length="0">
      <dxf>
        <alignment vertical="bottom" readingOrder="0"/>
      </dxf>
    </rfmt>
    <rfmt sheetId="1" sqref="A363" start="0" length="0">
      <dxf>
        <font>
          <b/>
          <sz val="16"/>
          <color rgb="FFFF0000"/>
        </font>
      </dxf>
    </rfmt>
    <rfmt sheetId="1" sqref="B363"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63"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63"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6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3"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3" start="0" length="0">
      <dxf>
        <font>
          <sz val="13"/>
          <color rgb="FFFF0000"/>
        </font>
        <numFmt numFmtId="166" formatCode="0.0"/>
      </dxf>
    </rfmt>
    <rfmt sheetId="1" sqref="H363" start="0" length="0">
      <dxf>
        <font>
          <sz val="13"/>
          <color rgb="FFFF0000"/>
        </font>
        <numFmt numFmtId="165" formatCode="#,##0.0"/>
      </dxf>
    </rfmt>
    <rfmt sheetId="1" sqref="I363" start="0" length="0">
      <dxf>
        <alignment vertical="bottom" readingOrder="0"/>
      </dxf>
    </rfmt>
    <rfmt sheetId="1" sqref="A364" start="0" length="0">
      <dxf>
        <font>
          <b/>
          <sz val="16"/>
          <color rgb="FFFF0000"/>
        </font>
      </dxf>
    </rfmt>
    <rfmt sheetId="1" sqref="B364" start="0" length="0">
      <dxf>
        <font>
          <sz val="13"/>
          <color rgb="FFFF0000"/>
          <name val="Times New Roman"/>
          <scheme val="none"/>
        </font>
        <alignment horizontal="justify" vertical="top" wrapText="1" readingOrder="0"/>
        <border outline="0">
          <left style="thin">
            <color indexed="64"/>
          </left>
          <top style="thin">
            <color indexed="64"/>
          </top>
          <bottom style="thin">
            <color indexed="64"/>
          </bottom>
        </border>
      </dxf>
    </rfmt>
    <rfmt sheetId="1" sqref="C364" start="0" length="0">
      <dxf>
        <font>
          <sz val="13"/>
          <color rgb="FFFF0000"/>
          <name val="Times New Roman"/>
          <scheme val="none"/>
        </font>
        <numFmt numFmtId="165" formatCode="#,##0.0"/>
        <alignment horizontal="right" vertical="top" wrapText="1" readingOrder="0"/>
        <border outline="0">
          <top style="thin">
            <color indexed="64"/>
          </top>
          <bottom style="thin">
            <color indexed="64"/>
          </bottom>
        </border>
      </dxf>
    </rfmt>
    <rfmt sheetId="1" sqref="D364" start="0" length="0">
      <dxf>
        <font>
          <sz val="13"/>
          <color auto="1"/>
          <name val="Times New Roman"/>
          <scheme val="none"/>
        </font>
        <numFmt numFmtId="165" formatCode="#,##0.0"/>
        <alignment horizontal="right" vertical="top" wrapText="1" readingOrder="0"/>
        <border outline="0">
          <top style="thin">
            <color indexed="64"/>
          </top>
          <bottom style="thin">
            <color indexed="64"/>
          </bottom>
        </border>
      </dxf>
    </rfmt>
    <rfmt sheetId="1" sqref="E36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4" start="0" length="0">
      <dxf>
        <font>
          <sz val="13"/>
          <color rgb="FFFF0000"/>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4" start="0" length="0">
      <dxf>
        <font>
          <sz val="13"/>
          <color rgb="FFFF0000"/>
        </font>
        <numFmt numFmtId="166" formatCode="0.0"/>
      </dxf>
    </rfmt>
    <rfmt sheetId="1" sqref="H364" start="0" length="0">
      <dxf>
        <font>
          <sz val="13"/>
          <color rgb="FFFF0000"/>
        </font>
        <numFmt numFmtId="165" formatCode="#,##0.0"/>
      </dxf>
    </rfmt>
    <rfmt sheetId="1" sqref="I364" start="0" length="0">
      <dxf>
        <alignment vertical="bottom" readingOrder="0"/>
      </dxf>
    </rfmt>
  </rm>
  <rrc rId="4193" sId="1" ref="A768:XFD768" action="deleteRow">
    <undo index="14" exp="area" ref3D="1" dr="$A$839:$XFD$839" dn="Z_10610988_B7D0_46D7_B8FD_DA5F72A4893C_.wvu.Rows" sId="1"/>
    <undo index="8" exp="area" ref3D="1" dr="$A$839:$XFD$83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4" sId="1" ref="A768:XFD768" action="deleteRow">
    <undo index="14" exp="area" ref3D="1" dr="$A$838:$XFD$838" dn="Z_10610988_B7D0_46D7_B8FD_DA5F72A4893C_.wvu.Rows" sId="1"/>
    <undo index="8" exp="area" ref3D="1" dr="$A$838:$XFD$83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5" sId="1" ref="A768:XFD768" action="deleteRow">
    <undo index="14" exp="area" ref3D="1" dr="$A$837:$XFD$837" dn="Z_10610988_B7D0_46D7_B8FD_DA5F72A4893C_.wvu.Rows" sId="1"/>
    <undo index="8" exp="area" ref3D="1" dr="$A$837:$XFD$83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6" sId="1" ref="A768:XFD768" action="deleteRow">
    <undo index="14" exp="area" ref3D="1" dr="$A$836:$XFD$836" dn="Z_10610988_B7D0_46D7_B8FD_DA5F72A4893C_.wvu.Rows" sId="1"/>
    <undo index="8" exp="area" ref3D="1" dr="$A$836:$XFD$83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7" sId="1" ref="A768:XFD768" action="deleteRow">
    <undo index="14" exp="area" ref3D="1" dr="$A$835:$XFD$835" dn="Z_10610988_B7D0_46D7_B8FD_DA5F72A4893C_.wvu.Rows" sId="1"/>
    <undo index="8" exp="area" ref3D="1" dr="$A$835:$XFD$83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8" sId="1" ref="A768:XFD768" action="deleteRow">
    <undo index="14" exp="area" ref3D="1" dr="$A$834:$XFD$834" dn="Z_10610988_B7D0_46D7_B8FD_DA5F72A4893C_.wvu.Rows" sId="1"/>
    <undo index="8" exp="area" ref3D="1" dr="$A$834:$XFD$834"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199" sId="1" ref="A768:XFD768" action="deleteRow">
    <undo index="14" exp="area" ref3D="1" dr="$A$833:$XFD$833" dn="Z_10610988_B7D0_46D7_B8FD_DA5F72A4893C_.wvu.Rows" sId="1"/>
    <undo index="8" exp="area" ref3D="1" dr="$A$833:$XFD$833"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0" sId="1" ref="A768:XFD768" action="deleteRow">
    <undo index="14" exp="area" ref3D="1" dr="$A$832:$XFD$832" dn="Z_10610988_B7D0_46D7_B8FD_DA5F72A4893C_.wvu.Rows" sId="1"/>
    <undo index="8" exp="area" ref3D="1" dr="$A$832:$XFD$832"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1" sId="1" ref="A768:XFD768" action="deleteRow">
    <undo index="14" exp="area" ref3D="1" dr="$A$831:$XFD$831" dn="Z_10610988_B7D0_46D7_B8FD_DA5F72A4893C_.wvu.Rows" sId="1"/>
    <undo index="8" exp="area" ref3D="1" dr="$A$831:$XFD$831"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2" sId="1" ref="A768:XFD768" action="deleteRow">
    <undo index="14" exp="area" ref3D="1" dr="$A$830:$XFD$830" dn="Z_10610988_B7D0_46D7_B8FD_DA5F72A4893C_.wvu.Rows" sId="1"/>
    <undo index="8" exp="area" ref3D="1" dr="$A$830:$XFD$83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3" sId="1" ref="A768:XFD768" action="deleteRow">
    <undo index="14" exp="area" ref3D="1" dr="$A$829:$XFD$829" dn="Z_10610988_B7D0_46D7_B8FD_DA5F72A4893C_.wvu.Rows" sId="1"/>
    <undo index="8" exp="area" ref3D="1" dr="$A$829:$XFD$82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4" sId="1" ref="A768:XFD768" action="deleteRow">
    <undo index="14" exp="area" ref3D="1" dr="$A$828:$XFD$828" dn="Z_10610988_B7D0_46D7_B8FD_DA5F72A4893C_.wvu.Rows" sId="1"/>
    <undo index="8" exp="area" ref3D="1" dr="$A$828:$XFD$82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5" sId="1" ref="A768:XFD768" action="deleteRow">
    <undo index="14" exp="area" ref3D="1" dr="$A$827:$XFD$827" dn="Z_10610988_B7D0_46D7_B8FD_DA5F72A4893C_.wvu.Rows" sId="1"/>
    <undo index="8" exp="area" ref3D="1" dr="$A$827:$XFD$82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6" sId="1" ref="A768:XFD768" action="deleteRow">
    <undo index="14" exp="area" ref3D="1" dr="$A$826:$XFD$826" dn="Z_10610988_B7D0_46D7_B8FD_DA5F72A4893C_.wvu.Rows" sId="1"/>
    <undo index="8" exp="area" ref3D="1" dr="$A$826:$XFD$82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7" sId="1" ref="A768:XFD768" action="deleteRow">
    <undo index="14" exp="area" ref3D="1" dr="$A$825:$XFD$825" dn="Z_10610988_B7D0_46D7_B8FD_DA5F72A4893C_.wvu.Rows" sId="1"/>
    <undo index="8" exp="area" ref3D="1" dr="$A$825:$XFD$82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8" sId="1" ref="A768:XFD768" action="deleteRow">
    <undo index="14" exp="area" ref3D="1" dr="$A$824:$XFD$824" dn="Z_10610988_B7D0_46D7_B8FD_DA5F72A4893C_.wvu.Rows" sId="1"/>
    <undo index="8" exp="area" ref3D="1" dr="$A$824:$XFD$824"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09" sId="1" ref="A768:XFD768" action="deleteRow">
    <undo index="14" exp="area" ref3D="1" dr="$A$823:$XFD$823" dn="Z_10610988_B7D0_46D7_B8FD_DA5F72A4893C_.wvu.Rows" sId="1"/>
    <undo index="8" exp="area" ref3D="1" dr="$A$823:$XFD$823"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0" sId="1" ref="A768:XFD768" action="deleteRow">
    <undo index="14" exp="area" ref3D="1" dr="$A$822:$XFD$822" dn="Z_10610988_B7D0_46D7_B8FD_DA5F72A4893C_.wvu.Rows" sId="1"/>
    <undo index="8" exp="area" ref3D="1" dr="$A$822:$XFD$822"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1" sId="1" ref="A768:XFD768" action="deleteRow">
    <undo index="14" exp="area" ref3D="1" dr="$A$821:$XFD$821" dn="Z_10610988_B7D0_46D7_B8FD_DA5F72A4893C_.wvu.Rows" sId="1"/>
    <undo index="8" exp="area" ref3D="1" dr="$A$821:$XFD$821"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2" sId="1" ref="A768:XFD768" action="deleteRow">
    <undo index="14" exp="area" ref3D="1" dr="$A$820:$XFD$820" dn="Z_10610988_B7D0_46D7_B8FD_DA5F72A4893C_.wvu.Rows" sId="1"/>
    <undo index="8" exp="area" ref3D="1" dr="$A$820:$XFD$82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3" sId="1" ref="A768:XFD768" action="deleteRow">
    <undo index="14" exp="area" ref3D="1" dr="$A$819:$XFD$819" dn="Z_10610988_B7D0_46D7_B8FD_DA5F72A4893C_.wvu.Rows" sId="1"/>
    <undo index="8" exp="area" ref3D="1" dr="$A$819:$XFD$81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4" sId="1" ref="A768:XFD768" action="deleteRow">
    <undo index="14" exp="area" ref3D="1" dr="$A$818:$XFD$818" dn="Z_10610988_B7D0_46D7_B8FD_DA5F72A4893C_.wvu.Rows" sId="1"/>
    <undo index="8" exp="area" ref3D="1" dr="$A$818:$XFD$81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5" sId="1" ref="A768:XFD768" action="deleteRow">
    <undo index="14" exp="area" ref3D="1" dr="$A$817:$XFD$817" dn="Z_10610988_B7D0_46D7_B8FD_DA5F72A4893C_.wvu.Rows" sId="1"/>
    <undo index="8" exp="area" ref3D="1" dr="$A$817:$XFD$81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6" sId="1" ref="A768:XFD768" action="deleteRow">
    <undo index="14" exp="area" ref3D="1" dr="$A$816:$XFD$816" dn="Z_10610988_B7D0_46D7_B8FD_DA5F72A4893C_.wvu.Rows" sId="1"/>
    <undo index="8" exp="area" ref3D="1" dr="$A$816:$XFD$81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7" sId="1" ref="A768:XFD768" action="deleteRow">
    <undo index="14" exp="area" ref3D="1" dr="$A$815:$XFD$815" dn="Z_10610988_B7D0_46D7_B8FD_DA5F72A4893C_.wvu.Rows" sId="1"/>
    <undo index="8" exp="area" ref3D="1" dr="$A$815:$XFD$81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8" sId="1" ref="A768:XFD768" action="deleteRow">
    <undo index="14" exp="area" ref3D="1" dr="$A$814:$XFD$814" dn="Z_10610988_B7D0_46D7_B8FD_DA5F72A4893C_.wvu.Rows" sId="1"/>
    <undo index="8" exp="area" ref3D="1" dr="$A$814:$XFD$814"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19" sId="1" ref="A768:XFD768" action="deleteRow">
    <undo index="14" exp="area" ref3D="1" dr="$A$813:$XFD$813" dn="Z_10610988_B7D0_46D7_B8FD_DA5F72A4893C_.wvu.Rows" sId="1"/>
    <undo index="8" exp="area" ref3D="1" dr="$A$813:$XFD$813"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0" sId="1" ref="A768:XFD768" action="deleteRow">
    <undo index="14" exp="area" ref3D="1" dr="$A$812:$XFD$812" dn="Z_10610988_B7D0_46D7_B8FD_DA5F72A4893C_.wvu.Rows" sId="1"/>
    <undo index="8" exp="area" ref3D="1" dr="$A$812:$XFD$812"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1" sId="1" ref="A768:XFD768" action="deleteRow">
    <undo index="14" exp="area" ref3D="1" dr="$A$811:$XFD$811" dn="Z_10610988_B7D0_46D7_B8FD_DA5F72A4893C_.wvu.Rows" sId="1"/>
    <undo index="8" exp="area" ref3D="1" dr="$A$811:$XFD$811"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2" sId="1" ref="A768:XFD768" action="deleteRow">
    <undo index="14" exp="area" ref3D="1" dr="$A$810:$XFD$810" dn="Z_10610988_B7D0_46D7_B8FD_DA5F72A4893C_.wvu.Rows" sId="1"/>
    <undo index="8" exp="area" ref3D="1" dr="$A$810:$XFD$81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3" sId="1" ref="A768:XFD768" action="deleteRow">
    <undo index="14" exp="area" ref3D="1" dr="$A$809:$XFD$809" dn="Z_10610988_B7D0_46D7_B8FD_DA5F72A4893C_.wvu.Rows" sId="1"/>
    <undo index="8" exp="area" ref3D="1" dr="$A$809:$XFD$80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4" sId="1" ref="A768:XFD768" action="deleteRow">
    <undo index="14" exp="area" ref3D="1" dr="$A$808:$XFD$808" dn="Z_10610988_B7D0_46D7_B8FD_DA5F72A4893C_.wvu.Rows" sId="1"/>
    <undo index="8" exp="area" ref3D="1" dr="$A$808:$XFD$80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5" sId="1" ref="A768:XFD768" action="deleteRow">
    <undo index="14" exp="area" ref3D="1" dr="$A$807:$XFD$807" dn="Z_10610988_B7D0_46D7_B8FD_DA5F72A4893C_.wvu.Rows" sId="1"/>
    <undo index="8" exp="area" ref3D="1" dr="$A$807:$XFD$80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6" sId="1" ref="A768:XFD768" action="deleteRow">
    <undo index="14" exp="area" ref3D="1" dr="$A$806:$XFD$806" dn="Z_10610988_B7D0_46D7_B8FD_DA5F72A4893C_.wvu.Rows" sId="1"/>
    <undo index="8" exp="area" ref3D="1" dr="$A$806:$XFD$80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7" sId="1" ref="A768:XFD768" action="deleteRow">
    <undo index="14" exp="area" ref3D="1" dr="$A$805:$XFD$805" dn="Z_10610988_B7D0_46D7_B8FD_DA5F72A4893C_.wvu.Rows" sId="1"/>
    <undo index="8" exp="area" ref3D="1" dr="$A$805:$XFD$80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8" sId="1" ref="A768:XFD768" action="deleteRow">
    <undo index="14" exp="area" ref3D="1" dr="$A$804:$XFD$804" dn="Z_10610988_B7D0_46D7_B8FD_DA5F72A4893C_.wvu.Rows" sId="1"/>
    <undo index="8" exp="area" ref3D="1" dr="$A$804:$XFD$804"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29" sId="1" ref="A768:XFD768" action="deleteRow">
    <undo index="14" exp="area" ref3D="1" dr="$A$803:$XFD$803" dn="Z_10610988_B7D0_46D7_B8FD_DA5F72A4893C_.wvu.Rows" sId="1"/>
    <undo index="8" exp="area" ref3D="1" dr="$A$803:$XFD$803"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0" sId="1" ref="A768:XFD768" action="deleteRow">
    <undo index="14" exp="area" ref3D="1" dr="$A$802:$XFD$802" dn="Z_10610988_B7D0_46D7_B8FD_DA5F72A4893C_.wvu.Rows" sId="1"/>
    <undo index="8" exp="area" ref3D="1" dr="$A$802:$XFD$802"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1" sId="1" ref="A768:XFD768" action="deleteRow">
    <undo index="14" exp="area" ref3D="1" dr="$A$801:$XFD$801" dn="Z_10610988_B7D0_46D7_B8FD_DA5F72A4893C_.wvu.Rows" sId="1"/>
    <undo index="8" exp="area" ref3D="1" dr="$A$801:$XFD$801"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2" sId="1" ref="A768:XFD768" action="deleteRow">
    <undo index="14" exp="area" ref3D="1" dr="$A$800:$XFD$800" dn="Z_10610988_B7D0_46D7_B8FD_DA5F72A4893C_.wvu.Rows" sId="1"/>
    <undo index="8" exp="area" ref3D="1" dr="$A$800:$XFD$80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3" sId="1" ref="A768:XFD768" action="deleteRow">
    <undo index="14" exp="area" ref3D="1" dr="$A$799:$XFD$799" dn="Z_10610988_B7D0_46D7_B8FD_DA5F72A4893C_.wvu.Rows" sId="1"/>
    <undo index="8" exp="area" ref3D="1" dr="$A$799:$XFD$79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4" sId="1" ref="A768:XFD768" action="deleteRow">
    <undo index="14" exp="area" ref3D="1" dr="$A$798:$XFD$798" dn="Z_10610988_B7D0_46D7_B8FD_DA5F72A4893C_.wvu.Rows" sId="1"/>
    <undo index="8" exp="area" ref3D="1" dr="$A$798:$XFD$79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5" sId="1" ref="A768:XFD768" action="deleteRow">
    <undo index="14" exp="area" ref3D="1" dr="$A$797:$XFD$797" dn="Z_10610988_B7D0_46D7_B8FD_DA5F72A4893C_.wvu.Rows" sId="1"/>
    <undo index="8" exp="area" ref3D="1" dr="$A$797:$XFD$79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6" sId="1" ref="A768:XFD768" action="deleteRow">
    <undo index="14" exp="area" ref3D="1" dr="$A$796:$XFD$796" dn="Z_10610988_B7D0_46D7_B8FD_DA5F72A4893C_.wvu.Rows" sId="1"/>
    <undo index="8" exp="area" ref3D="1" dr="$A$796:$XFD$79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7" sId="1" ref="A768:XFD768" action="deleteRow">
    <undo index="14" exp="area" ref3D="1" dr="$A$795:$XFD$795" dn="Z_10610988_B7D0_46D7_B8FD_DA5F72A4893C_.wvu.Rows" sId="1"/>
    <undo index="8" exp="area" ref3D="1" dr="$A$795:$XFD$79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238" sId="1" ref="A365:XFD393" action="insertRow">
    <undo index="0" exp="area" ref3D="1" dr="$A$539:$XFD$544" dn="Z_E804F883_CA9D_4450_B2B1_A56C9C315ECD_.wvu.Rows" sId="1"/>
    <undo index="14" exp="area" ref3D="1" dr="$A$794:$XFD$794" dn="Z_10610988_B7D0_46D7_B8FD_DA5F72A4893C_.wvu.Rows" sId="1"/>
    <undo index="8" exp="area" ref3D="1" dr="$A$621:$XFD$621" dn="Z_10610988_B7D0_46D7_B8FD_DA5F72A4893C_.wvu.Rows" sId="1"/>
    <undo index="6" exp="area" ref3D="1" dr="$A$617:$XFD$617" dn="Z_10610988_B7D0_46D7_B8FD_DA5F72A4893C_.wvu.Rows" sId="1"/>
    <undo index="8" exp="area" ref3D="1" dr="$A$794:$XFD$794" dn="Z_161695C3_1CE5_4E5C_AD86_E27CE310F608_.wvu.Rows" sId="1"/>
    <undo index="2" exp="area" ref3D="1" dr="$A$621:$XFD$621" dn="Z_161695C3_1CE5_4E5C_AD86_E27CE310F608_.wvu.Rows" sId="1"/>
    <undo index="1" exp="area" ref3D="1" dr="$A$617:$XFD$617" dn="Z_161695C3_1CE5_4E5C_AD86_E27CE310F608_.wvu.Rows" sId="1"/>
  </rrc>
  <rm rId="4239" sheetId="1" source="A723:XFD751" destination="A365:XFD393" sourceSheetId="1">
    <rfmt sheetId="1" xfDxf="1" sqref="A365:XFD365" start="0" length="0">
      <dxf>
        <font>
          <color rgb="FFFF0000"/>
        </font>
        <alignment vertical="center" readingOrder="0"/>
      </dxf>
    </rfmt>
    <rfmt sheetId="1" xfDxf="1" sqref="A366:XFD366" start="0" length="0">
      <dxf>
        <font>
          <color rgb="FFFF0000"/>
        </font>
        <alignment vertical="center" readingOrder="0"/>
      </dxf>
    </rfmt>
    <rfmt sheetId="1" xfDxf="1" sqref="A367:XFD367" start="0" length="0">
      <dxf>
        <font>
          <color rgb="FFFF0000"/>
        </font>
        <alignment vertical="center" readingOrder="0"/>
      </dxf>
    </rfmt>
    <rfmt sheetId="1" xfDxf="1" sqref="A368:XFD368" start="0" length="0">
      <dxf>
        <font>
          <color rgb="FFFF0000"/>
        </font>
        <alignment vertical="center" readingOrder="0"/>
      </dxf>
    </rfmt>
    <rfmt sheetId="1" xfDxf="1" sqref="A369:XFD369" start="0" length="0">
      <dxf>
        <font>
          <color rgb="FFFF0000"/>
        </font>
        <alignment vertical="center" readingOrder="0"/>
      </dxf>
    </rfmt>
    <rfmt sheetId="1" xfDxf="1" sqref="A370:XFD370" start="0" length="0">
      <dxf>
        <font>
          <color rgb="FFFF0000"/>
        </font>
        <alignment vertical="center" readingOrder="0"/>
      </dxf>
    </rfmt>
    <rfmt sheetId="1" xfDxf="1" sqref="A371:XFD371" start="0" length="0">
      <dxf>
        <font>
          <color rgb="FFFF0000"/>
        </font>
        <alignment vertical="center" readingOrder="0"/>
      </dxf>
    </rfmt>
    <rfmt sheetId="1" xfDxf="1" sqref="A372:XFD372" start="0" length="0">
      <dxf>
        <font>
          <color rgb="FFFF0000"/>
        </font>
        <alignment vertical="center" readingOrder="0"/>
      </dxf>
    </rfmt>
    <rfmt sheetId="1" xfDxf="1" sqref="A373:XFD373" start="0" length="0">
      <dxf>
        <font>
          <color rgb="FFFF0000"/>
        </font>
        <alignment vertical="center" readingOrder="0"/>
      </dxf>
    </rfmt>
    <rfmt sheetId="1" xfDxf="1" sqref="A374:XFD374" start="0" length="0">
      <dxf>
        <font>
          <color rgb="FFFF0000"/>
        </font>
        <alignment vertical="center" readingOrder="0"/>
      </dxf>
    </rfmt>
    <rfmt sheetId="1" xfDxf="1" sqref="A375:XFD375" start="0" length="0">
      <dxf>
        <font>
          <color rgb="FFFF0000"/>
        </font>
        <alignment vertical="center" readingOrder="0"/>
      </dxf>
    </rfmt>
    <rfmt sheetId="1" xfDxf="1" sqref="A376:XFD376" start="0" length="0">
      <dxf>
        <font>
          <color rgb="FFFF0000"/>
        </font>
        <alignment vertical="center" readingOrder="0"/>
      </dxf>
    </rfmt>
    <rfmt sheetId="1" xfDxf="1" sqref="A377:XFD377" start="0" length="0">
      <dxf>
        <font>
          <color rgb="FFFF0000"/>
        </font>
        <alignment vertical="center" readingOrder="0"/>
      </dxf>
    </rfmt>
    <rfmt sheetId="1" xfDxf="1" sqref="A378:XFD378" start="0" length="0">
      <dxf>
        <font>
          <color rgb="FFFF0000"/>
        </font>
        <alignment vertical="center" readingOrder="0"/>
      </dxf>
    </rfmt>
    <rfmt sheetId="1" xfDxf="1" sqref="A379:XFD379" start="0" length="0">
      <dxf>
        <font>
          <color rgb="FFFF0000"/>
        </font>
        <alignment vertical="center" readingOrder="0"/>
      </dxf>
    </rfmt>
    <rfmt sheetId="1" xfDxf="1" sqref="A380:XFD380" start="0" length="0">
      <dxf>
        <font>
          <color rgb="FFFF0000"/>
        </font>
        <alignment vertical="center" readingOrder="0"/>
      </dxf>
    </rfmt>
    <rfmt sheetId="1" xfDxf="1" sqref="A381:XFD381" start="0" length="0">
      <dxf>
        <font>
          <color rgb="FFFF0000"/>
        </font>
        <alignment vertical="center" readingOrder="0"/>
      </dxf>
    </rfmt>
    <rfmt sheetId="1" xfDxf="1" sqref="A382:XFD382" start="0" length="0">
      <dxf>
        <font>
          <color rgb="FFFF0000"/>
        </font>
        <alignment vertical="center" readingOrder="0"/>
      </dxf>
    </rfmt>
    <rfmt sheetId="1" xfDxf="1" sqref="A383:XFD383" start="0" length="0">
      <dxf>
        <font>
          <color rgb="FFFF0000"/>
        </font>
        <alignment vertical="center" readingOrder="0"/>
      </dxf>
    </rfmt>
    <rfmt sheetId="1" xfDxf="1" sqref="A384:XFD384" start="0" length="0">
      <dxf>
        <font>
          <color rgb="FFFF0000"/>
        </font>
        <alignment vertical="center" readingOrder="0"/>
      </dxf>
    </rfmt>
    <rfmt sheetId="1" xfDxf="1" sqref="A385:XFD385" start="0" length="0">
      <dxf>
        <font>
          <color rgb="FFFF0000"/>
        </font>
        <alignment vertical="center" readingOrder="0"/>
      </dxf>
    </rfmt>
    <rfmt sheetId="1" xfDxf="1" sqref="A386:XFD386" start="0" length="0">
      <dxf>
        <font>
          <color rgb="FFFF0000"/>
        </font>
        <alignment vertical="center" readingOrder="0"/>
      </dxf>
    </rfmt>
    <rfmt sheetId="1" xfDxf="1" sqref="A387:XFD387" start="0" length="0">
      <dxf>
        <font>
          <color rgb="FFFF0000"/>
        </font>
        <alignment vertical="center" readingOrder="0"/>
      </dxf>
    </rfmt>
    <rfmt sheetId="1" xfDxf="1" sqref="A388:XFD388" start="0" length="0">
      <dxf>
        <font>
          <color rgb="FFFF0000"/>
        </font>
        <alignment vertical="center" readingOrder="0"/>
      </dxf>
    </rfmt>
    <rfmt sheetId="1" xfDxf="1" sqref="A389:XFD389" start="0" length="0">
      <dxf>
        <font>
          <color rgb="FFFF0000"/>
        </font>
        <alignment vertical="center" readingOrder="0"/>
      </dxf>
    </rfmt>
    <rfmt sheetId="1" xfDxf="1" sqref="A390:XFD390" start="0" length="0">
      <dxf>
        <font>
          <color rgb="FFFF0000"/>
        </font>
        <alignment vertical="center" readingOrder="0"/>
      </dxf>
    </rfmt>
    <rfmt sheetId="1" xfDxf="1" sqref="A391:XFD391" start="0" length="0">
      <dxf>
        <font>
          <color rgb="FFFF0000"/>
        </font>
        <alignment vertical="center" readingOrder="0"/>
      </dxf>
    </rfmt>
    <rfmt sheetId="1" xfDxf="1" sqref="A392:XFD392" start="0" length="0">
      <dxf>
        <font>
          <color rgb="FFFF0000"/>
        </font>
        <alignment vertical="center" readingOrder="0"/>
      </dxf>
    </rfmt>
    <rfmt sheetId="1" xfDxf="1" sqref="A393:XFD393" start="0" length="0">
      <dxf>
        <font>
          <color rgb="FFFF0000"/>
        </font>
        <alignment vertical="center" readingOrder="0"/>
      </dxf>
    </rfmt>
    <rfmt sheetId="1" sqref="A365" start="0" length="0">
      <dxf>
        <font>
          <b/>
          <sz val="16"/>
          <color rgb="FFFF0000"/>
        </font>
      </dxf>
    </rfmt>
    <rfmt sheetId="1" sqref="B36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6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6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6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5"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5" start="0" length="0">
      <dxf>
        <font>
          <sz val="13"/>
          <color rgb="FFFF0000"/>
        </font>
      </dxf>
    </rfmt>
    <rfmt sheetId="1" sqref="H365" start="0" length="0">
      <dxf>
        <font>
          <sz val="13"/>
          <color rgb="FFFF0000"/>
        </font>
      </dxf>
    </rfmt>
    <rfmt sheetId="1" sqref="A366" start="0" length="0">
      <dxf>
        <font>
          <b/>
          <sz val="16"/>
          <color rgb="FFFF0000"/>
        </font>
      </dxf>
    </rfmt>
    <rfmt sheetId="1" sqref="B36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6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6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6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6"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6" start="0" length="0">
      <dxf>
        <font>
          <sz val="13"/>
          <color rgb="FFFF0000"/>
        </font>
      </dxf>
    </rfmt>
    <rfmt sheetId="1" sqref="H366" start="0" length="0">
      <dxf>
        <font>
          <sz val="13"/>
          <color rgb="FFFF0000"/>
        </font>
      </dxf>
    </rfmt>
    <rfmt sheetId="1" sqref="A367" start="0" length="0">
      <dxf>
        <font>
          <b/>
          <sz val="16"/>
          <color rgb="FFFF0000"/>
        </font>
      </dxf>
    </rfmt>
    <rfmt sheetId="1" sqref="B36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6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6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6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7"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7" start="0" length="0">
      <dxf>
        <font>
          <sz val="13"/>
          <color rgb="FFFF0000"/>
        </font>
      </dxf>
    </rfmt>
    <rfmt sheetId="1" sqref="H367" start="0" length="0">
      <dxf>
        <font>
          <sz val="13"/>
          <color rgb="FFFF0000"/>
        </font>
      </dxf>
    </rfmt>
    <rfmt sheetId="1" sqref="A368" start="0" length="0">
      <dxf>
        <font>
          <b/>
          <sz val="16"/>
          <color rgb="FFFF0000"/>
        </font>
      </dxf>
    </rfmt>
    <rfmt sheetId="1" sqref="B36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6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6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6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8"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8" start="0" length="0">
      <dxf>
        <font>
          <sz val="13"/>
          <color rgb="FFFF0000"/>
        </font>
      </dxf>
    </rfmt>
    <rfmt sheetId="1" sqref="H368" start="0" length="0">
      <dxf>
        <font>
          <sz val="13"/>
          <color rgb="FFFF0000"/>
        </font>
      </dxf>
    </rfmt>
    <rfmt sheetId="1" sqref="A369" start="0" length="0">
      <dxf>
        <font>
          <b/>
          <sz val="16"/>
          <color rgb="FFFF0000"/>
        </font>
      </dxf>
    </rfmt>
    <rfmt sheetId="1" sqref="B36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6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6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6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69"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69" start="0" length="0">
      <dxf>
        <font>
          <sz val="13"/>
          <color rgb="FFFF0000"/>
        </font>
      </dxf>
    </rfmt>
    <rfmt sheetId="1" sqref="H369" start="0" length="0">
      <dxf>
        <font>
          <sz val="13"/>
          <color rgb="FFFF0000"/>
        </font>
      </dxf>
    </rfmt>
    <rfmt sheetId="1" sqref="A370" start="0" length="0">
      <dxf>
        <font>
          <b/>
          <sz val="16"/>
          <color rgb="FFFF0000"/>
        </font>
      </dxf>
    </rfmt>
    <rfmt sheetId="1" sqref="B37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0"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0" start="0" length="0">
      <dxf>
        <font>
          <sz val="13"/>
          <color rgb="FFFF0000"/>
        </font>
      </dxf>
    </rfmt>
    <rfmt sheetId="1" sqref="H370" start="0" length="0">
      <dxf>
        <font>
          <sz val="13"/>
          <color rgb="FFFF0000"/>
        </font>
      </dxf>
    </rfmt>
    <rfmt sheetId="1" sqref="A371" start="0" length="0">
      <dxf>
        <font>
          <b/>
          <sz val="16"/>
          <color rgb="FFFF0000"/>
        </font>
      </dxf>
    </rfmt>
    <rfmt sheetId="1" sqref="B37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1"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1" start="0" length="0">
      <dxf>
        <font>
          <sz val="13"/>
          <color rgb="FFFF0000"/>
        </font>
      </dxf>
    </rfmt>
    <rfmt sheetId="1" sqref="H371" start="0" length="0">
      <dxf>
        <font>
          <sz val="13"/>
          <color rgb="FFFF0000"/>
        </font>
      </dxf>
    </rfmt>
    <rfmt sheetId="1" sqref="A372" start="0" length="0">
      <dxf>
        <font>
          <b/>
          <sz val="16"/>
          <color rgb="FFFF0000"/>
        </font>
      </dxf>
    </rfmt>
    <rfmt sheetId="1" sqref="B37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2"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2" start="0" length="0">
      <dxf>
        <font>
          <sz val="13"/>
          <color rgb="FFFF0000"/>
        </font>
      </dxf>
    </rfmt>
    <rfmt sheetId="1" sqref="H372" start="0" length="0">
      <dxf>
        <font>
          <sz val="13"/>
          <color rgb="FFFF0000"/>
        </font>
      </dxf>
    </rfmt>
    <rfmt sheetId="1" sqref="A373" start="0" length="0">
      <dxf>
        <font>
          <b/>
          <sz val="16"/>
          <color rgb="FFFF0000"/>
        </font>
      </dxf>
    </rfmt>
    <rfmt sheetId="1" sqref="B37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3"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3" start="0" length="0">
      <dxf>
        <font>
          <sz val="13"/>
          <color rgb="FFFF0000"/>
        </font>
      </dxf>
    </rfmt>
    <rfmt sheetId="1" sqref="H373" start="0" length="0">
      <dxf>
        <font>
          <sz val="13"/>
          <color rgb="FFFF0000"/>
        </font>
      </dxf>
    </rfmt>
    <rfmt sheetId="1" sqref="A374" start="0" length="0">
      <dxf>
        <font>
          <b/>
          <sz val="16"/>
          <color rgb="FFFF0000"/>
        </font>
      </dxf>
    </rfmt>
    <rfmt sheetId="1" sqref="B37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4"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4"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4"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4" start="0" length="0">
      <dxf>
        <font>
          <sz val="13"/>
          <color rgb="FFFF0000"/>
        </font>
      </dxf>
    </rfmt>
    <rfmt sheetId="1" sqref="H374" start="0" length="0">
      <dxf>
        <font>
          <sz val="13"/>
          <color rgb="FFFF0000"/>
        </font>
      </dxf>
    </rfmt>
    <rfmt sheetId="1" sqref="A375" start="0" length="0">
      <dxf>
        <font>
          <b/>
          <sz val="16"/>
          <color rgb="FFFF0000"/>
        </font>
      </dxf>
    </rfmt>
    <rfmt sheetId="1" sqref="B37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5"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5" start="0" length="0">
      <dxf>
        <font>
          <sz val="13"/>
          <color rgb="FFFF0000"/>
        </font>
      </dxf>
    </rfmt>
    <rfmt sheetId="1" sqref="H375" start="0" length="0">
      <dxf>
        <font>
          <sz val="13"/>
          <color rgb="FFFF0000"/>
        </font>
      </dxf>
    </rfmt>
    <rfmt sheetId="1" sqref="A376" start="0" length="0">
      <dxf>
        <font>
          <b/>
          <sz val="16"/>
          <color rgb="FFFF0000"/>
        </font>
      </dxf>
    </rfmt>
    <rfmt sheetId="1" sqref="B37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6"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6" start="0" length="0">
      <dxf>
        <font>
          <sz val="13"/>
          <color rgb="FFFF0000"/>
        </font>
      </dxf>
    </rfmt>
    <rfmt sheetId="1" sqref="H376" start="0" length="0">
      <dxf>
        <font>
          <sz val="13"/>
          <color rgb="FFFF0000"/>
        </font>
      </dxf>
    </rfmt>
    <rfmt sheetId="1" sqref="A377" start="0" length="0">
      <dxf>
        <font>
          <b/>
          <sz val="16"/>
          <color rgb="FFFF0000"/>
        </font>
      </dxf>
    </rfmt>
    <rfmt sheetId="1" sqref="B37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7"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7" start="0" length="0">
      <dxf>
        <font>
          <sz val="13"/>
          <color rgb="FFFF0000"/>
        </font>
      </dxf>
    </rfmt>
    <rfmt sheetId="1" sqref="H377" start="0" length="0">
      <dxf>
        <font>
          <sz val="13"/>
          <color rgb="FFFF0000"/>
        </font>
      </dxf>
    </rfmt>
    <rfmt sheetId="1" sqref="A378" start="0" length="0">
      <dxf>
        <font>
          <b/>
          <sz val="16"/>
          <color rgb="FFFF0000"/>
        </font>
      </dxf>
    </rfmt>
    <rfmt sheetId="1" sqref="B37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8"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8" start="0" length="0">
      <dxf>
        <font>
          <sz val="13"/>
          <color rgb="FFFF0000"/>
        </font>
      </dxf>
    </rfmt>
    <rfmt sheetId="1" sqref="H378" start="0" length="0">
      <dxf>
        <font>
          <sz val="13"/>
          <color rgb="FFFF0000"/>
        </font>
      </dxf>
    </rfmt>
    <rfmt sheetId="1" sqref="A379" start="0" length="0">
      <dxf>
        <font>
          <b/>
          <sz val="16"/>
          <color rgb="FFFF0000"/>
        </font>
      </dxf>
    </rfmt>
    <rfmt sheetId="1" sqref="B37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7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7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7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79"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79" start="0" length="0">
      <dxf>
        <font>
          <sz val="13"/>
          <color rgb="FFFF0000"/>
        </font>
      </dxf>
    </rfmt>
    <rfmt sheetId="1" sqref="H379" start="0" length="0">
      <dxf>
        <font>
          <sz val="13"/>
          <color rgb="FFFF0000"/>
        </font>
      </dxf>
    </rfmt>
    <rfmt sheetId="1" sqref="A380" start="0" length="0">
      <dxf>
        <font>
          <b/>
          <sz val="16"/>
          <color rgb="FFFF0000"/>
        </font>
      </dxf>
    </rfmt>
    <rfmt sheetId="1" sqref="B38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0"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0" start="0" length="0">
      <dxf>
        <font>
          <sz val="13"/>
          <color rgb="FFFF0000"/>
        </font>
      </dxf>
    </rfmt>
    <rfmt sheetId="1" sqref="H380" start="0" length="0">
      <dxf>
        <font>
          <sz val="13"/>
          <color rgb="FFFF0000"/>
        </font>
      </dxf>
    </rfmt>
    <rfmt sheetId="1" sqref="A381" start="0" length="0">
      <dxf>
        <font>
          <b/>
          <sz val="16"/>
          <color rgb="FFFF0000"/>
        </font>
      </dxf>
    </rfmt>
    <rfmt sheetId="1" sqref="B38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1"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1" start="0" length="0">
      <dxf>
        <font>
          <sz val="13"/>
          <color rgb="FFFF0000"/>
        </font>
      </dxf>
    </rfmt>
    <rfmt sheetId="1" sqref="H381" start="0" length="0">
      <dxf>
        <font>
          <sz val="13"/>
          <color rgb="FFFF0000"/>
        </font>
      </dxf>
    </rfmt>
    <rfmt sheetId="1" sqref="A382" start="0" length="0">
      <dxf>
        <font>
          <b/>
          <sz val="16"/>
          <color rgb="FFFF0000"/>
        </font>
      </dxf>
    </rfmt>
    <rfmt sheetId="1" sqref="B38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2"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2" start="0" length="0">
      <dxf>
        <font>
          <sz val="13"/>
          <color rgb="FFFF0000"/>
        </font>
      </dxf>
    </rfmt>
    <rfmt sheetId="1" sqref="H382" start="0" length="0">
      <dxf>
        <font>
          <sz val="13"/>
          <color rgb="FFFF0000"/>
        </font>
      </dxf>
    </rfmt>
    <rfmt sheetId="1" sqref="A383" start="0" length="0">
      <dxf>
        <font>
          <b/>
          <sz val="16"/>
          <color rgb="FFFF0000"/>
        </font>
      </dxf>
    </rfmt>
    <rfmt sheetId="1" sqref="B38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3"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3" start="0" length="0">
      <dxf>
        <font>
          <sz val="13"/>
          <color rgb="FFFF0000"/>
        </font>
      </dxf>
    </rfmt>
    <rfmt sheetId="1" sqref="H383" start="0" length="0">
      <dxf>
        <font>
          <sz val="13"/>
          <color rgb="FFFF0000"/>
        </font>
      </dxf>
    </rfmt>
    <rfmt sheetId="1" sqref="A384" start="0" length="0">
      <dxf>
        <font>
          <b/>
          <sz val="16"/>
          <color rgb="FFFF0000"/>
        </font>
      </dxf>
    </rfmt>
    <rfmt sheetId="1" sqref="B384"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4"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4"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4"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4"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4" start="0" length="0">
      <dxf>
        <font>
          <sz val="13"/>
          <color rgb="FFFF0000"/>
        </font>
      </dxf>
    </rfmt>
    <rfmt sheetId="1" sqref="H384" start="0" length="0">
      <dxf>
        <font>
          <sz val="13"/>
          <color rgb="FFFF0000"/>
        </font>
      </dxf>
    </rfmt>
    <rfmt sheetId="1" sqref="A385" start="0" length="0">
      <dxf>
        <font>
          <b/>
          <sz val="16"/>
          <color rgb="FFFF0000"/>
        </font>
      </dxf>
    </rfmt>
    <rfmt sheetId="1" sqref="B385"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5"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5"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5"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5" start="0" length="0">
      <dxf>
        <font>
          <sz val="13"/>
          <color rgb="FFFF0000"/>
        </font>
      </dxf>
    </rfmt>
    <rfmt sheetId="1" sqref="H385" start="0" length="0">
      <dxf>
        <font>
          <sz val="13"/>
          <color rgb="FFFF0000"/>
        </font>
      </dxf>
    </rfmt>
    <rfmt sheetId="1" sqref="A386" start="0" length="0">
      <dxf>
        <font>
          <b/>
          <sz val="16"/>
          <color rgb="FFFF0000"/>
        </font>
      </dxf>
    </rfmt>
    <rfmt sheetId="1" sqref="B386"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6"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6"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6"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6" start="0" length="0">
      <dxf>
        <font>
          <sz val="13"/>
          <color rgb="FFFF0000"/>
        </font>
      </dxf>
    </rfmt>
    <rfmt sheetId="1" sqref="H386" start="0" length="0">
      <dxf>
        <font>
          <sz val="13"/>
          <color rgb="FFFF0000"/>
        </font>
      </dxf>
    </rfmt>
    <rfmt sheetId="1" sqref="A387" start="0" length="0">
      <dxf>
        <font>
          <b/>
          <sz val="16"/>
          <color rgb="FFFF0000"/>
        </font>
      </dxf>
    </rfmt>
    <rfmt sheetId="1" sqref="B387"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7"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7"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7"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7" start="0" length="0">
      <dxf>
        <font>
          <sz val="13"/>
          <color rgb="FFFF0000"/>
        </font>
      </dxf>
    </rfmt>
    <rfmt sheetId="1" sqref="H387" start="0" length="0">
      <dxf>
        <font>
          <sz val="13"/>
          <color rgb="FFFF0000"/>
        </font>
      </dxf>
    </rfmt>
    <rfmt sheetId="1" sqref="A388" start="0" length="0">
      <dxf>
        <font>
          <b/>
          <sz val="16"/>
          <color rgb="FFFF0000"/>
        </font>
      </dxf>
    </rfmt>
    <rfmt sheetId="1" sqref="B388"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8"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8"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8"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8" start="0" length="0">
      <dxf>
        <font>
          <sz val="13"/>
          <color rgb="FFFF0000"/>
        </font>
      </dxf>
    </rfmt>
    <rfmt sheetId="1" sqref="H388" start="0" length="0">
      <dxf>
        <font>
          <sz val="13"/>
          <color rgb="FFFF0000"/>
        </font>
      </dxf>
    </rfmt>
    <rfmt sheetId="1" sqref="A389" start="0" length="0">
      <dxf>
        <font>
          <b/>
          <sz val="16"/>
          <color rgb="FFFF0000"/>
        </font>
      </dxf>
    </rfmt>
    <rfmt sheetId="1" sqref="B389"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8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89"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89"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89"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89" start="0" length="0">
      <dxf>
        <font>
          <sz val="13"/>
          <color rgb="FFFF0000"/>
        </font>
      </dxf>
    </rfmt>
    <rfmt sheetId="1" sqref="H389" start="0" length="0">
      <dxf>
        <font>
          <sz val="13"/>
          <color rgb="FFFF0000"/>
        </font>
      </dxf>
    </rfmt>
    <rfmt sheetId="1" sqref="A390" start="0" length="0">
      <dxf>
        <font>
          <b/>
          <sz val="16"/>
          <color rgb="FFFF0000"/>
        </font>
      </dxf>
    </rfmt>
    <rfmt sheetId="1" sqref="B390"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9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90"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90"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90"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90" start="0" length="0">
      <dxf>
        <font>
          <sz val="13"/>
          <color rgb="FFFF0000"/>
        </font>
      </dxf>
    </rfmt>
    <rfmt sheetId="1" sqref="H390" start="0" length="0">
      <dxf>
        <font>
          <sz val="13"/>
          <color rgb="FFFF0000"/>
        </font>
      </dxf>
    </rfmt>
    <rfmt sheetId="1" sqref="A391" start="0" length="0">
      <dxf>
        <font>
          <b/>
          <sz val="16"/>
          <color rgb="FFFF0000"/>
        </font>
      </dxf>
    </rfmt>
    <rfmt sheetId="1" sqref="B391"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9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91"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91"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91"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91" start="0" length="0">
      <dxf>
        <font>
          <sz val="13"/>
          <color rgb="FFFF0000"/>
        </font>
      </dxf>
    </rfmt>
    <rfmt sheetId="1" sqref="H391" start="0" length="0">
      <dxf>
        <font>
          <sz val="13"/>
          <color rgb="FFFF0000"/>
        </font>
      </dxf>
    </rfmt>
    <rfmt sheetId="1" sqref="A392" start="0" length="0">
      <dxf>
        <font>
          <b/>
          <sz val="16"/>
          <color rgb="FFFF0000"/>
        </font>
      </dxf>
    </rfmt>
    <rfmt sheetId="1" sqref="B392"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9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92"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92"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92"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92" start="0" length="0">
      <dxf>
        <font>
          <sz val="13"/>
          <color rgb="FFFF0000"/>
        </font>
      </dxf>
    </rfmt>
    <rfmt sheetId="1" sqref="H392" start="0" length="0">
      <dxf>
        <font>
          <sz val="13"/>
          <color rgb="FFFF0000"/>
        </font>
      </dxf>
    </rfmt>
    <rfmt sheetId="1" sqref="A393" start="0" length="0">
      <dxf>
        <font>
          <b/>
          <sz val="16"/>
          <color rgb="FFFF0000"/>
        </font>
      </dxf>
    </rfmt>
    <rfmt sheetId="1" sqref="B393" start="0" length="0">
      <dxf>
        <font>
          <sz val="13"/>
          <color auto="1"/>
          <name val="Times New Roman"/>
          <scheme val="none"/>
        </font>
        <alignment horizontal="justify" vertical="top" wrapText="1" readingOrder="0"/>
        <border outline="0">
          <left style="thin">
            <color indexed="64"/>
          </left>
          <top style="thin">
            <color indexed="64"/>
          </top>
          <bottom style="thin">
            <color indexed="64"/>
          </bottom>
        </border>
      </dxf>
    </rfmt>
    <rfmt sheetId="1" sqref="C39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D393" start="0" length="0">
      <dxf>
        <font>
          <sz val="13"/>
          <color auto="1"/>
          <name val="Times New Roman"/>
          <scheme val="none"/>
        </font>
        <numFmt numFmtId="165" formatCode="#,##0.0"/>
        <alignment horizontal="right" wrapText="1" readingOrder="0"/>
        <border outline="0">
          <top style="thin">
            <color indexed="64"/>
          </top>
          <bottom style="thin">
            <color indexed="64"/>
          </bottom>
        </border>
      </dxf>
    </rfmt>
    <rfmt sheetId="1" sqref="E393" start="0" length="0">
      <dxf>
        <font>
          <sz val="13"/>
          <color auto="1"/>
          <name val="Times New Roman"/>
          <scheme val="none"/>
        </font>
        <numFmt numFmtId="165" formatCode="#,##0.0"/>
        <fill>
          <patternFill patternType="solid">
            <bgColor theme="0"/>
          </patternFill>
        </fill>
        <alignment horizontal="right" wrapText="1" readingOrder="0"/>
        <border outline="0">
          <top style="thin">
            <color indexed="64"/>
          </top>
          <bottom style="thin">
            <color indexed="64"/>
          </bottom>
        </border>
      </dxf>
    </rfmt>
    <rfmt sheetId="1" sqref="F393" start="0" length="0">
      <dxf>
        <font>
          <sz val="13"/>
          <color auto="1"/>
          <name val="Times New Roman"/>
          <scheme val="none"/>
        </font>
        <numFmt numFmtId="4" formatCode="#,##0.00"/>
        <alignment horizontal="justify" vertical="top" wrapText="1" readingOrder="0"/>
        <border outline="0">
          <right style="thin">
            <color indexed="64"/>
          </right>
          <top style="thin">
            <color indexed="64"/>
          </top>
          <bottom style="thin">
            <color indexed="64"/>
          </bottom>
        </border>
      </dxf>
    </rfmt>
    <rfmt sheetId="1" sqref="G393" start="0" length="0">
      <dxf>
        <font>
          <sz val="13"/>
          <color rgb="FFFF0000"/>
        </font>
      </dxf>
    </rfmt>
    <rfmt sheetId="1" sqref="H393" start="0" length="0">
      <dxf>
        <font>
          <sz val="13"/>
          <color rgb="FFFF0000"/>
        </font>
      </dxf>
    </rfmt>
  </rm>
  <rrc rId="4240" sId="1" ref="A723:XFD723" action="deleteRow">
    <undo index="14" exp="area" ref3D="1" dr="$A$823:$XFD$823" dn="Z_10610988_B7D0_46D7_B8FD_DA5F72A4893C_.wvu.Rows" sId="1"/>
    <undo index="8" exp="area" ref3D="1" dr="$A$823:$XFD$823"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1" sId="1" ref="A723:XFD723" action="deleteRow">
    <undo index="14" exp="area" ref3D="1" dr="$A$822:$XFD$822" dn="Z_10610988_B7D0_46D7_B8FD_DA5F72A4893C_.wvu.Rows" sId="1"/>
    <undo index="8" exp="area" ref3D="1" dr="$A$822:$XFD$822"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2" sId="1" ref="A723:XFD723" action="deleteRow">
    <undo index="14" exp="area" ref3D="1" dr="$A$821:$XFD$821" dn="Z_10610988_B7D0_46D7_B8FD_DA5F72A4893C_.wvu.Rows" sId="1"/>
    <undo index="8" exp="area" ref3D="1" dr="$A$821:$XFD$821"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3" sId="1" ref="A723:XFD723" action="deleteRow">
    <undo index="14" exp="area" ref3D="1" dr="$A$820:$XFD$820" dn="Z_10610988_B7D0_46D7_B8FD_DA5F72A4893C_.wvu.Rows" sId="1"/>
    <undo index="8" exp="area" ref3D="1" dr="$A$820:$XFD$820"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4" sId="1" ref="A723:XFD723" action="deleteRow">
    <undo index="14" exp="area" ref3D="1" dr="$A$819:$XFD$819" dn="Z_10610988_B7D0_46D7_B8FD_DA5F72A4893C_.wvu.Rows" sId="1"/>
    <undo index="8" exp="area" ref3D="1" dr="$A$819:$XFD$819"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5" sId="1" ref="A723:XFD723" action="deleteRow">
    <undo index="14" exp="area" ref3D="1" dr="$A$818:$XFD$818" dn="Z_10610988_B7D0_46D7_B8FD_DA5F72A4893C_.wvu.Rows" sId="1"/>
    <undo index="8" exp="area" ref3D="1" dr="$A$818:$XFD$818"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6" sId="1" ref="A723:XFD723" action="deleteRow">
    <undo index="14" exp="area" ref3D="1" dr="$A$817:$XFD$817" dn="Z_10610988_B7D0_46D7_B8FD_DA5F72A4893C_.wvu.Rows" sId="1"/>
    <undo index="8" exp="area" ref3D="1" dr="$A$817:$XFD$817"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7" sId="1" ref="A723:XFD723" action="deleteRow">
    <undo index="14" exp="area" ref3D="1" dr="$A$816:$XFD$816" dn="Z_10610988_B7D0_46D7_B8FD_DA5F72A4893C_.wvu.Rows" sId="1"/>
    <undo index="8" exp="area" ref3D="1" dr="$A$816:$XFD$816"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8" sId="1" ref="A723:XFD723" action="deleteRow">
    <undo index="14" exp="area" ref3D="1" dr="$A$815:$XFD$815" dn="Z_10610988_B7D0_46D7_B8FD_DA5F72A4893C_.wvu.Rows" sId="1"/>
    <undo index="8" exp="area" ref3D="1" dr="$A$815:$XFD$815"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49" sId="1" ref="A723:XFD723" action="deleteRow">
    <undo index="14" exp="area" ref3D="1" dr="$A$814:$XFD$814" dn="Z_10610988_B7D0_46D7_B8FD_DA5F72A4893C_.wvu.Rows" sId="1"/>
    <undo index="8" exp="area" ref3D="1" dr="$A$814:$XFD$814"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0" sId="1" ref="A723:XFD723" action="deleteRow">
    <undo index="14" exp="area" ref3D="1" dr="$A$813:$XFD$813" dn="Z_10610988_B7D0_46D7_B8FD_DA5F72A4893C_.wvu.Rows" sId="1"/>
    <undo index="8" exp="area" ref3D="1" dr="$A$813:$XFD$813"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1" sId="1" ref="A723:XFD723" action="deleteRow">
    <undo index="14" exp="area" ref3D="1" dr="$A$812:$XFD$812" dn="Z_10610988_B7D0_46D7_B8FD_DA5F72A4893C_.wvu.Rows" sId="1"/>
    <undo index="8" exp="area" ref3D="1" dr="$A$812:$XFD$812"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2" sId="1" ref="A723:XFD723" action="deleteRow">
    <undo index="14" exp="area" ref3D="1" dr="$A$811:$XFD$811" dn="Z_10610988_B7D0_46D7_B8FD_DA5F72A4893C_.wvu.Rows" sId="1"/>
    <undo index="8" exp="area" ref3D="1" dr="$A$811:$XFD$811"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3" sId="1" ref="A723:XFD723" action="deleteRow">
    <undo index="14" exp="area" ref3D="1" dr="$A$810:$XFD$810" dn="Z_10610988_B7D0_46D7_B8FD_DA5F72A4893C_.wvu.Rows" sId="1"/>
    <undo index="8" exp="area" ref3D="1" dr="$A$810:$XFD$810"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4" sId="1" ref="A723:XFD723" action="deleteRow">
    <undo index="14" exp="area" ref3D="1" dr="$A$809:$XFD$809" dn="Z_10610988_B7D0_46D7_B8FD_DA5F72A4893C_.wvu.Rows" sId="1"/>
    <undo index="8" exp="area" ref3D="1" dr="$A$809:$XFD$809"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5" sId="1" ref="A723:XFD723" action="deleteRow">
    <undo index="14" exp="area" ref3D="1" dr="$A$808:$XFD$808" dn="Z_10610988_B7D0_46D7_B8FD_DA5F72A4893C_.wvu.Rows" sId="1"/>
    <undo index="8" exp="area" ref3D="1" dr="$A$808:$XFD$808"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6" sId="1" ref="A723:XFD723" action="deleteRow">
    <undo index="14" exp="area" ref3D="1" dr="$A$807:$XFD$807" dn="Z_10610988_B7D0_46D7_B8FD_DA5F72A4893C_.wvu.Rows" sId="1"/>
    <undo index="8" exp="area" ref3D="1" dr="$A$807:$XFD$807"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7" sId="1" ref="A723:XFD723" action="deleteRow">
    <undo index="14" exp="area" ref3D="1" dr="$A$806:$XFD$806" dn="Z_10610988_B7D0_46D7_B8FD_DA5F72A4893C_.wvu.Rows" sId="1"/>
    <undo index="8" exp="area" ref3D="1" dr="$A$806:$XFD$806"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8" sId="1" ref="A723:XFD723" action="deleteRow">
    <undo index="14" exp="area" ref3D="1" dr="$A$805:$XFD$805" dn="Z_10610988_B7D0_46D7_B8FD_DA5F72A4893C_.wvu.Rows" sId="1"/>
    <undo index="8" exp="area" ref3D="1" dr="$A$805:$XFD$805"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59" sId="1" ref="A723:XFD723" action="deleteRow">
    <undo index="14" exp="area" ref3D="1" dr="$A$804:$XFD$804" dn="Z_10610988_B7D0_46D7_B8FD_DA5F72A4893C_.wvu.Rows" sId="1"/>
    <undo index="8" exp="area" ref3D="1" dr="$A$804:$XFD$804"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0" sId="1" ref="A723:XFD723" action="deleteRow">
    <undo index="14" exp="area" ref3D="1" dr="$A$803:$XFD$803" dn="Z_10610988_B7D0_46D7_B8FD_DA5F72A4893C_.wvu.Rows" sId="1"/>
    <undo index="8" exp="area" ref3D="1" dr="$A$803:$XFD$803"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1" sId="1" ref="A723:XFD723" action="deleteRow">
    <undo index="14" exp="area" ref3D="1" dr="$A$802:$XFD$802" dn="Z_10610988_B7D0_46D7_B8FD_DA5F72A4893C_.wvu.Rows" sId="1"/>
    <undo index="8" exp="area" ref3D="1" dr="$A$802:$XFD$802"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2" sId="1" ref="A723:XFD723" action="deleteRow">
    <undo index="14" exp="area" ref3D="1" dr="$A$801:$XFD$801" dn="Z_10610988_B7D0_46D7_B8FD_DA5F72A4893C_.wvu.Rows" sId="1"/>
    <undo index="8" exp="area" ref3D="1" dr="$A$801:$XFD$801"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3" sId="1" ref="A723:XFD723" action="deleteRow">
    <undo index="14" exp="area" ref3D="1" dr="$A$800:$XFD$800" dn="Z_10610988_B7D0_46D7_B8FD_DA5F72A4893C_.wvu.Rows" sId="1"/>
    <undo index="8" exp="area" ref3D="1" dr="$A$800:$XFD$800"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4" sId="1" ref="A723:XFD723" action="deleteRow">
    <undo index="14" exp="area" ref3D="1" dr="$A$799:$XFD$799" dn="Z_10610988_B7D0_46D7_B8FD_DA5F72A4893C_.wvu.Rows" sId="1"/>
    <undo index="8" exp="area" ref3D="1" dr="$A$799:$XFD$799"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5" sId="1" ref="A723:XFD723" action="deleteRow">
    <undo index="14" exp="area" ref3D="1" dr="$A$798:$XFD$798" dn="Z_10610988_B7D0_46D7_B8FD_DA5F72A4893C_.wvu.Rows" sId="1"/>
    <undo index="8" exp="area" ref3D="1" dr="$A$798:$XFD$798"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6" sId="1" ref="A723:XFD723" action="deleteRow">
    <undo index="14" exp="area" ref3D="1" dr="$A$797:$XFD$797" dn="Z_10610988_B7D0_46D7_B8FD_DA5F72A4893C_.wvu.Rows" sId="1"/>
    <undo index="8" exp="area" ref3D="1" dr="$A$797:$XFD$797"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7" sId="1" ref="A723:XFD723" action="deleteRow">
    <undo index="14" exp="area" ref3D="1" dr="$A$796:$XFD$796" dn="Z_10610988_B7D0_46D7_B8FD_DA5F72A4893C_.wvu.Rows" sId="1"/>
    <undo index="8" exp="area" ref3D="1" dr="$A$796:$XFD$796"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rc rId="4268" sId="1" ref="A723:XFD723" action="deleteRow">
    <undo index="14" exp="area" ref3D="1" dr="$A$795:$XFD$795" dn="Z_10610988_B7D0_46D7_B8FD_DA5F72A4893C_.wvu.Rows" sId="1"/>
    <undo index="8" exp="area" ref3D="1" dr="$A$795:$XFD$795" dn="Z_161695C3_1CE5_4E5C_AD86_E27CE310F608_.wvu.Rows" sId="1"/>
    <rfmt sheetId="1" xfDxf="1" sqref="A723:XFD723" start="0" length="0">
      <dxf>
        <font>
          <color rgb="FFFF0000"/>
        </font>
      </dxf>
    </rfmt>
    <rfmt sheetId="1" sqref="A723" start="0" length="0">
      <dxf>
        <font>
          <b/>
          <sz val="16"/>
          <color rgb="FFFF0000"/>
        </font>
        <alignment vertical="center" readingOrder="0"/>
      </dxf>
    </rfmt>
    <rfmt sheetId="1" sqref="B723" start="0" length="0">
      <dxf>
        <alignment vertical="top" readingOrder="0"/>
      </dxf>
    </rfmt>
    <rfmt sheetId="1" sqref="C723" start="0" length="0">
      <dxf>
        <alignment horizontal="right" vertical="center" readingOrder="0"/>
      </dxf>
    </rfmt>
    <rfmt sheetId="1" sqref="D723" start="0" length="0">
      <dxf>
        <alignment horizontal="right" vertical="center" readingOrder="0"/>
      </dxf>
    </rfmt>
    <rfmt sheetId="1" sqref="E723" start="0" length="0">
      <dxf>
        <alignment horizontal="right" vertical="center" readingOrder="0"/>
      </dxf>
    </rfmt>
    <rfmt sheetId="1" sqref="F723" start="0" length="0">
      <dxf>
        <alignment horizontal="justify" vertical="top" readingOrder="0"/>
      </dxf>
    </rfmt>
    <rfmt sheetId="1" sqref="G723" start="0" length="0">
      <dxf>
        <font>
          <sz val="14"/>
          <color rgb="FFFF0000"/>
        </font>
      </dxf>
    </rfmt>
  </rrc>
  <rfmt sheetId="1" sqref="A394:XFD394">
    <dxf>
      <fill>
        <patternFill>
          <bgColor rgb="FFFFFF00"/>
        </patternFill>
      </fill>
    </dxf>
  </rfmt>
  <rrc rId="4269" sId="1" ref="A395:XFD417" action="insertRow">
    <undo index="0" exp="area" ref3D="1" dr="$A$568:$XFD$573" dn="Z_E804F883_CA9D_4450_B2B1_A56C9C315ECD_.wvu.Rows" sId="1"/>
    <undo index="14" exp="area" ref3D="1" dr="$A$794:$XFD$794" dn="Z_10610988_B7D0_46D7_B8FD_DA5F72A4893C_.wvu.Rows" sId="1"/>
    <undo index="8" exp="area" ref3D="1" dr="$A$650:$XFD$650" dn="Z_10610988_B7D0_46D7_B8FD_DA5F72A4893C_.wvu.Rows" sId="1"/>
    <undo index="6" exp="area" ref3D="1" dr="$A$646:$XFD$646" dn="Z_10610988_B7D0_46D7_B8FD_DA5F72A4893C_.wvu.Rows" sId="1"/>
    <undo index="8" exp="area" ref3D="1" dr="$A$794:$XFD$794" dn="Z_161695C3_1CE5_4E5C_AD86_E27CE310F608_.wvu.Rows" sId="1"/>
    <undo index="2" exp="area" ref3D="1" dr="$A$650:$XFD$650" dn="Z_161695C3_1CE5_4E5C_AD86_E27CE310F608_.wvu.Rows" sId="1"/>
    <undo index="1" exp="area" ref3D="1" dr="$A$646:$XFD$646" dn="Z_161695C3_1CE5_4E5C_AD86_E27CE310F608_.wvu.Rows" sId="1"/>
  </rrc>
  <rm rId="4270" sheetId="1" source="A520:XFD542" destination="A395:XFD417" sourceSheetId="1">
    <rfmt sheetId="1" xfDxf="1" sqref="A395:XFD395" start="0" length="0">
      <dxf>
        <font>
          <sz val="10"/>
          <color rgb="FFFF0000"/>
        </font>
        <fill>
          <patternFill patternType="solid">
            <bgColor rgb="FFFFFF00"/>
          </patternFill>
        </fill>
        <alignment horizontal="center" readingOrder="0"/>
      </dxf>
    </rfmt>
    <rfmt sheetId="1" xfDxf="1" sqref="A396:XFD396" start="0" length="0">
      <dxf>
        <font>
          <sz val="10"/>
          <color rgb="FFFF0000"/>
        </font>
        <fill>
          <patternFill patternType="solid">
            <bgColor rgb="FFFFFF00"/>
          </patternFill>
        </fill>
        <alignment horizontal="center" readingOrder="0"/>
      </dxf>
    </rfmt>
    <rfmt sheetId="1" xfDxf="1" sqref="A397:XFD397" start="0" length="0">
      <dxf>
        <font>
          <sz val="10"/>
          <color rgb="FFFF0000"/>
        </font>
        <fill>
          <patternFill patternType="solid">
            <bgColor rgb="FFFFFF00"/>
          </patternFill>
        </fill>
        <alignment horizontal="center" readingOrder="0"/>
      </dxf>
    </rfmt>
    <rfmt sheetId="1" xfDxf="1" sqref="A398:XFD398" start="0" length="0">
      <dxf>
        <font>
          <sz val="10"/>
          <color rgb="FFFF0000"/>
        </font>
        <fill>
          <patternFill patternType="solid">
            <bgColor rgb="FFFFFF00"/>
          </patternFill>
        </fill>
        <alignment horizontal="center" readingOrder="0"/>
      </dxf>
    </rfmt>
    <rfmt sheetId="1" xfDxf="1" sqref="A399:XFD399" start="0" length="0">
      <dxf>
        <font>
          <sz val="10"/>
          <color rgb="FFFF0000"/>
        </font>
        <fill>
          <patternFill patternType="solid">
            <bgColor rgb="FFFFFF00"/>
          </patternFill>
        </fill>
        <alignment horizontal="center" readingOrder="0"/>
      </dxf>
    </rfmt>
    <rfmt sheetId="1" xfDxf="1" sqref="A400:XFD400" start="0" length="0">
      <dxf>
        <font>
          <sz val="10"/>
          <color rgb="FFFF0000"/>
        </font>
        <fill>
          <patternFill patternType="solid">
            <bgColor rgb="FFFFFF00"/>
          </patternFill>
        </fill>
        <alignment horizontal="center" readingOrder="0"/>
      </dxf>
    </rfmt>
    <rfmt sheetId="1" xfDxf="1" sqref="A401:XFD401" start="0" length="0">
      <dxf>
        <font>
          <sz val="10"/>
          <color rgb="FFFF0000"/>
        </font>
        <fill>
          <patternFill patternType="solid">
            <bgColor rgb="FFFFFF00"/>
          </patternFill>
        </fill>
        <alignment horizontal="center" readingOrder="0"/>
      </dxf>
    </rfmt>
    <rfmt sheetId="1" xfDxf="1" sqref="A402:XFD402" start="0" length="0">
      <dxf>
        <font>
          <sz val="10"/>
          <color rgb="FFFF0000"/>
        </font>
        <fill>
          <patternFill patternType="solid">
            <bgColor rgb="FFFFFF00"/>
          </patternFill>
        </fill>
        <alignment horizontal="center" readingOrder="0"/>
      </dxf>
    </rfmt>
    <rfmt sheetId="1" xfDxf="1" sqref="A403:XFD403" start="0" length="0">
      <dxf>
        <font>
          <sz val="10"/>
          <color rgb="FFFF0000"/>
        </font>
        <fill>
          <patternFill patternType="solid">
            <bgColor rgb="FFFFFF00"/>
          </patternFill>
        </fill>
        <alignment horizontal="center" readingOrder="0"/>
      </dxf>
    </rfmt>
    <rfmt sheetId="1" xfDxf="1" sqref="A404:XFD404" start="0" length="0">
      <dxf>
        <font>
          <sz val="10"/>
          <color rgb="FFFF0000"/>
        </font>
        <fill>
          <patternFill patternType="solid">
            <bgColor rgb="FFFFFF00"/>
          </patternFill>
        </fill>
        <alignment horizontal="center" readingOrder="0"/>
      </dxf>
    </rfmt>
    <rfmt sheetId="1" xfDxf="1" sqref="A405:XFD405" start="0" length="0">
      <dxf>
        <font>
          <sz val="10"/>
          <color rgb="FFFF0000"/>
        </font>
        <fill>
          <patternFill patternType="solid">
            <bgColor rgb="FFFFFF00"/>
          </patternFill>
        </fill>
        <alignment horizontal="center" readingOrder="0"/>
      </dxf>
    </rfmt>
    <rfmt sheetId="1" xfDxf="1" sqref="A406:XFD406" start="0" length="0">
      <dxf>
        <font>
          <sz val="10"/>
          <color rgb="FFFF0000"/>
        </font>
        <fill>
          <patternFill patternType="solid">
            <bgColor rgb="FFFFFF00"/>
          </patternFill>
        </fill>
        <alignment horizontal="center" readingOrder="0"/>
      </dxf>
    </rfmt>
    <rfmt sheetId="1" xfDxf="1" sqref="A407:XFD407" start="0" length="0">
      <dxf>
        <font>
          <sz val="10"/>
          <color rgb="FFFF0000"/>
        </font>
        <fill>
          <patternFill patternType="solid">
            <bgColor rgb="FFFFFF00"/>
          </patternFill>
        </fill>
        <alignment horizontal="center" readingOrder="0"/>
      </dxf>
    </rfmt>
    <rfmt sheetId="1" xfDxf="1" sqref="A408:XFD408" start="0" length="0">
      <dxf>
        <font>
          <sz val="10"/>
          <color rgb="FFFF0000"/>
        </font>
        <fill>
          <patternFill patternType="solid">
            <bgColor rgb="FFFFFF00"/>
          </patternFill>
        </fill>
        <alignment horizontal="center" readingOrder="0"/>
      </dxf>
    </rfmt>
    <rfmt sheetId="1" xfDxf="1" sqref="A409:XFD409" start="0" length="0">
      <dxf>
        <font>
          <sz val="10"/>
          <color rgb="FFFF0000"/>
        </font>
        <fill>
          <patternFill patternType="solid">
            <bgColor rgb="FFFFFF00"/>
          </patternFill>
        </fill>
        <alignment horizontal="center" readingOrder="0"/>
      </dxf>
    </rfmt>
    <rfmt sheetId="1" xfDxf="1" sqref="A410:XFD410" start="0" length="0">
      <dxf>
        <font>
          <sz val="10"/>
          <color rgb="FFFF0000"/>
        </font>
        <fill>
          <patternFill patternType="solid">
            <bgColor rgb="FFFFFF00"/>
          </patternFill>
        </fill>
        <alignment horizontal="center" readingOrder="0"/>
      </dxf>
    </rfmt>
    <rfmt sheetId="1" xfDxf="1" sqref="A411:XFD411" start="0" length="0">
      <dxf>
        <font>
          <sz val="10"/>
          <color rgb="FFFF0000"/>
        </font>
        <fill>
          <patternFill patternType="solid">
            <bgColor rgb="FFFFFF00"/>
          </patternFill>
        </fill>
        <alignment horizontal="center" readingOrder="0"/>
      </dxf>
    </rfmt>
    <rfmt sheetId="1" xfDxf="1" sqref="A412:XFD412" start="0" length="0">
      <dxf>
        <font>
          <sz val="10"/>
          <color rgb="FFFF0000"/>
        </font>
        <fill>
          <patternFill patternType="solid">
            <bgColor rgb="FFFFFF00"/>
          </patternFill>
        </fill>
        <alignment horizontal="center" readingOrder="0"/>
      </dxf>
    </rfmt>
    <rfmt sheetId="1" xfDxf="1" sqref="A413:XFD413" start="0" length="0">
      <dxf>
        <font>
          <sz val="10"/>
          <color rgb="FFFF0000"/>
        </font>
        <fill>
          <patternFill patternType="solid">
            <bgColor rgb="FFFFFF00"/>
          </patternFill>
        </fill>
        <alignment horizontal="center" readingOrder="0"/>
      </dxf>
    </rfmt>
    <rfmt sheetId="1" xfDxf="1" sqref="A414:XFD414" start="0" length="0">
      <dxf>
        <font>
          <sz val="10"/>
          <color rgb="FFFF0000"/>
        </font>
        <fill>
          <patternFill patternType="solid">
            <bgColor rgb="FFFFFF00"/>
          </patternFill>
        </fill>
        <alignment horizontal="center" readingOrder="0"/>
      </dxf>
    </rfmt>
    <rfmt sheetId="1" xfDxf="1" sqref="A415:XFD415" start="0" length="0">
      <dxf>
        <font>
          <sz val="10"/>
          <color rgb="FFFF0000"/>
        </font>
        <fill>
          <patternFill patternType="solid">
            <bgColor rgb="FFFFFF00"/>
          </patternFill>
        </fill>
        <alignment horizontal="center" readingOrder="0"/>
      </dxf>
    </rfmt>
    <rfmt sheetId="1" xfDxf="1" sqref="A416:XFD416" start="0" length="0">
      <dxf>
        <font>
          <sz val="10"/>
          <color rgb="FFFF0000"/>
        </font>
        <fill>
          <patternFill patternType="solid">
            <bgColor rgb="FFFFFF00"/>
          </patternFill>
        </fill>
        <alignment horizontal="center" readingOrder="0"/>
      </dxf>
    </rfmt>
    <rfmt sheetId="1" xfDxf="1" sqref="A417:XFD417" start="0" length="0">
      <dxf>
        <font>
          <sz val="10"/>
          <color rgb="FFFF0000"/>
        </font>
        <fill>
          <patternFill patternType="solid">
            <bgColor rgb="FFFFFF00"/>
          </patternFill>
        </fill>
        <alignment horizontal="center" readingOrder="0"/>
      </dxf>
    </rfmt>
    <rfmt sheetId="1" sqref="A395" start="0" length="0">
      <dxf>
        <font>
          <b/>
          <sz val="16"/>
          <color rgb="FFFF0000"/>
        </font>
        <alignment vertical="center" readingOrder="0"/>
      </dxf>
    </rfmt>
    <rfmt sheetId="1" sqref="B395"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39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39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39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395"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395" start="0" length="0">
      <dxf>
        <font>
          <sz val="13"/>
          <color rgb="FFFF0000"/>
        </font>
      </dxf>
    </rfmt>
    <rfmt sheetId="1" sqref="H395" start="0" length="0">
      <dxf>
        <font>
          <sz val="13"/>
          <color rgb="FFFF0000"/>
        </font>
      </dxf>
    </rfmt>
    <rfmt sheetId="1" sqref="A396" start="0" length="0">
      <dxf>
        <font>
          <b/>
          <sz val="16"/>
          <color rgb="FFFF0000"/>
        </font>
        <alignment vertical="center" readingOrder="0"/>
      </dxf>
    </rfmt>
    <rfmt sheetId="1" sqref="B396"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39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39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39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396"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396" start="0" length="0">
      <dxf>
        <font>
          <sz val="13"/>
          <color rgb="FFFF0000"/>
        </font>
      </dxf>
    </rfmt>
    <rfmt sheetId="1" sqref="H396" start="0" length="0">
      <dxf>
        <font>
          <sz val="13"/>
          <color rgb="FFFF0000"/>
        </font>
      </dxf>
    </rfmt>
    <rfmt sheetId="1" sqref="A397" start="0" length="0">
      <dxf>
        <font>
          <b/>
          <sz val="16"/>
          <color rgb="FFFF0000"/>
        </font>
        <alignment vertical="center" readingOrder="0"/>
      </dxf>
    </rfmt>
    <rfmt sheetId="1" sqref="B397"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39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39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39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397"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397" start="0" length="0">
      <dxf>
        <font>
          <sz val="13"/>
          <color rgb="FFFF0000"/>
        </font>
      </dxf>
    </rfmt>
    <rfmt sheetId="1" sqref="H397" start="0" length="0">
      <dxf>
        <font>
          <sz val="13"/>
          <color rgb="FFFF0000"/>
        </font>
      </dxf>
    </rfmt>
    <rfmt sheetId="1" sqref="A398" start="0" length="0">
      <dxf>
        <font>
          <b/>
          <sz val="16"/>
          <color rgb="FFFF0000"/>
        </font>
        <alignment vertical="center" readingOrder="0"/>
      </dxf>
    </rfmt>
    <rfmt sheetId="1" sqref="B398"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39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39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39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398"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398" start="0" length="0">
      <dxf>
        <font>
          <sz val="13"/>
          <color rgb="FFFF0000"/>
        </font>
      </dxf>
    </rfmt>
    <rfmt sheetId="1" sqref="H398" start="0" length="0">
      <dxf>
        <font>
          <sz val="13"/>
          <color rgb="FFFF0000"/>
        </font>
      </dxf>
    </rfmt>
    <rfmt sheetId="1" sqref="A399" start="0" length="0">
      <dxf>
        <font>
          <b/>
          <sz val="16"/>
          <color rgb="FFFF0000"/>
        </font>
        <alignment vertical="center" readingOrder="0"/>
      </dxf>
    </rfmt>
    <rfmt sheetId="1" sqref="B399"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39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39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39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399"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399" start="0" length="0">
      <dxf>
        <font>
          <sz val="13"/>
          <color rgb="FFFF0000"/>
        </font>
      </dxf>
    </rfmt>
    <rfmt sheetId="1" sqref="H399" start="0" length="0">
      <dxf>
        <font>
          <sz val="13"/>
          <color rgb="FFFF0000"/>
        </font>
      </dxf>
    </rfmt>
    <rfmt sheetId="1" sqref="A400" start="0" length="0">
      <dxf>
        <font>
          <b/>
          <sz val="16"/>
          <color rgb="FFFF0000"/>
        </font>
        <alignment vertical="center" readingOrder="0"/>
      </dxf>
    </rfmt>
    <rfmt sheetId="1" sqref="B400"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0"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0" start="0" length="0">
      <dxf>
        <font>
          <sz val="13"/>
          <color rgb="FFFF0000"/>
        </font>
      </dxf>
    </rfmt>
    <rfmt sheetId="1" sqref="H400" start="0" length="0">
      <dxf>
        <font>
          <sz val="13"/>
          <color rgb="FFFF0000"/>
        </font>
      </dxf>
    </rfmt>
    <rfmt sheetId="1" sqref="A401" start="0" length="0">
      <dxf>
        <font>
          <b/>
          <sz val="16"/>
          <color rgb="FFFF0000"/>
        </font>
        <alignment vertical="center" readingOrder="0"/>
      </dxf>
    </rfmt>
    <rfmt sheetId="1" sqref="B401"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1"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1" start="0" length="0">
      <dxf>
        <font>
          <sz val="13"/>
          <color rgb="FFFF0000"/>
        </font>
      </dxf>
    </rfmt>
    <rfmt sheetId="1" sqref="H401" start="0" length="0">
      <dxf>
        <font>
          <sz val="13"/>
          <color rgb="FFFF0000"/>
        </font>
      </dxf>
    </rfmt>
    <rfmt sheetId="1" sqref="A402" start="0" length="0">
      <dxf>
        <font>
          <b/>
          <sz val="16"/>
          <color rgb="FFFF0000"/>
        </font>
        <alignment vertical="center" readingOrder="0"/>
      </dxf>
    </rfmt>
    <rfmt sheetId="1" sqref="B402"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2"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2" start="0" length="0">
      <dxf>
        <font>
          <sz val="13"/>
          <color rgb="FFFF0000"/>
        </font>
      </dxf>
    </rfmt>
    <rfmt sheetId="1" sqref="H402" start="0" length="0">
      <dxf>
        <font>
          <sz val="13"/>
          <color rgb="FFFF0000"/>
        </font>
      </dxf>
    </rfmt>
    <rfmt sheetId="1" sqref="A403" start="0" length="0">
      <dxf>
        <font>
          <b/>
          <sz val="16"/>
          <color rgb="FFFF0000"/>
        </font>
        <alignment vertical="center" readingOrder="0"/>
      </dxf>
    </rfmt>
    <rfmt sheetId="1" sqref="B403"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3"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3" start="0" length="0">
      <dxf>
        <font>
          <sz val="13"/>
          <color rgb="FFFF0000"/>
        </font>
      </dxf>
    </rfmt>
    <rfmt sheetId="1" sqref="H403" start="0" length="0">
      <dxf>
        <font>
          <sz val="13"/>
          <color rgb="FFFF0000"/>
        </font>
      </dxf>
    </rfmt>
    <rfmt sheetId="1" sqref="A404" start="0" length="0">
      <dxf>
        <font>
          <b/>
          <sz val="16"/>
          <color rgb="FFFF0000"/>
        </font>
        <alignment vertical="center" readingOrder="0"/>
      </dxf>
    </rfmt>
    <rfmt sheetId="1" sqref="B404"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4"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4" start="0" length="0">
      <dxf>
        <font>
          <sz val="13"/>
          <color rgb="FFFF0000"/>
        </font>
      </dxf>
    </rfmt>
    <rfmt sheetId="1" sqref="H404" start="0" length="0">
      <dxf>
        <font>
          <sz val="13"/>
          <color rgb="FFFF0000"/>
        </font>
      </dxf>
    </rfmt>
    <rfmt sheetId="1" sqref="A405" start="0" length="0">
      <dxf>
        <font>
          <b/>
          <sz val="16"/>
          <color rgb="FFFF0000"/>
        </font>
        <alignment vertical="center" readingOrder="0"/>
      </dxf>
    </rfmt>
    <rfmt sheetId="1" sqref="B405"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5"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5" start="0" length="0">
      <dxf>
        <font>
          <sz val="13"/>
          <color rgb="FFFF0000"/>
        </font>
      </dxf>
    </rfmt>
    <rfmt sheetId="1" sqref="H405" start="0" length="0">
      <dxf>
        <font>
          <sz val="13"/>
          <color rgb="FFFF0000"/>
        </font>
      </dxf>
    </rfmt>
    <rfmt sheetId="1" sqref="A406" start="0" length="0">
      <dxf>
        <font>
          <b/>
          <sz val="16"/>
          <color rgb="FFFF0000"/>
        </font>
        <alignment vertical="center" readingOrder="0"/>
      </dxf>
    </rfmt>
    <rfmt sheetId="1" sqref="B406"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6"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6" start="0" length="0">
      <dxf>
        <font>
          <sz val="13"/>
          <color rgb="FFFF0000"/>
        </font>
      </dxf>
    </rfmt>
    <rfmt sheetId="1" sqref="H406" start="0" length="0">
      <dxf>
        <font>
          <sz val="13"/>
          <color rgb="FFFF0000"/>
        </font>
      </dxf>
    </rfmt>
    <rfmt sheetId="1" sqref="A407" start="0" length="0">
      <dxf>
        <font>
          <b/>
          <sz val="16"/>
          <color rgb="FFFF0000"/>
        </font>
        <alignment vertical="center" readingOrder="0"/>
      </dxf>
    </rfmt>
    <rfmt sheetId="1" sqref="B407"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7"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7" start="0" length="0">
      <dxf>
        <font>
          <sz val="13"/>
          <color rgb="FFFF0000"/>
        </font>
      </dxf>
    </rfmt>
    <rfmt sheetId="1" sqref="H407" start="0" length="0">
      <dxf>
        <font>
          <sz val="13"/>
          <color rgb="FFFF0000"/>
        </font>
      </dxf>
    </rfmt>
    <rfmt sheetId="1" sqref="A408" start="0" length="0">
      <dxf>
        <font>
          <b/>
          <sz val="16"/>
          <color rgb="FFFF0000"/>
        </font>
        <alignment vertical="center" readingOrder="0"/>
      </dxf>
    </rfmt>
    <rfmt sheetId="1" sqref="B408"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8"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8"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8" start="0" length="0">
      <dxf>
        <font>
          <sz val="13"/>
          <color rgb="FFFF0000"/>
        </font>
      </dxf>
    </rfmt>
    <rfmt sheetId="1" sqref="H408" start="0" length="0">
      <dxf>
        <font>
          <sz val="13"/>
          <color rgb="FFFF0000"/>
        </font>
      </dxf>
    </rfmt>
    <rfmt sheetId="1" sqref="A409" start="0" length="0">
      <dxf>
        <font>
          <b/>
          <sz val="16"/>
          <color rgb="FFFF0000"/>
        </font>
        <alignment vertical="center" readingOrder="0"/>
      </dxf>
    </rfmt>
    <rfmt sheetId="1" sqref="B409"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0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0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09"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09"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09" start="0" length="0">
      <dxf>
        <font>
          <sz val="13"/>
          <color rgb="FFFF0000"/>
        </font>
      </dxf>
    </rfmt>
    <rfmt sheetId="1" sqref="H409" start="0" length="0">
      <dxf>
        <font>
          <sz val="13"/>
          <color rgb="FFFF0000"/>
        </font>
      </dxf>
    </rfmt>
    <rfmt sheetId="1" sqref="A410" start="0" length="0">
      <dxf>
        <font>
          <b/>
          <sz val="16"/>
          <color rgb="FFFF0000"/>
        </font>
        <alignment vertical="center" readingOrder="0"/>
      </dxf>
    </rfmt>
    <rfmt sheetId="1" sqref="B410"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0"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0"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0" start="0" length="0">
      <dxf>
        <font>
          <sz val="13"/>
          <color rgb="FFFF0000"/>
        </font>
      </dxf>
    </rfmt>
    <rfmt sheetId="1" sqref="H410" start="0" length="0">
      <dxf>
        <font>
          <sz val="13"/>
          <color rgb="FFFF0000"/>
        </font>
      </dxf>
    </rfmt>
    <rfmt sheetId="1" sqref="A411" start="0" length="0">
      <dxf>
        <font>
          <b/>
          <sz val="16"/>
          <color rgb="FFFF0000"/>
        </font>
        <alignment vertical="center" readingOrder="0"/>
      </dxf>
    </rfmt>
    <rfmt sheetId="1" sqref="B411"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1"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1"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1" start="0" length="0">
      <dxf>
        <font>
          <sz val="13"/>
          <color rgb="FFFF0000"/>
        </font>
      </dxf>
    </rfmt>
    <rfmt sheetId="1" sqref="H411" start="0" length="0">
      <dxf>
        <font>
          <sz val="13"/>
          <color rgb="FFFF0000"/>
        </font>
      </dxf>
    </rfmt>
    <rfmt sheetId="1" sqref="A412" start="0" length="0">
      <dxf>
        <font>
          <b/>
          <sz val="16"/>
          <color rgb="FFFF0000"/>
        </font>
        <alignment vertical="center" readingOrder="0"/>
      </dxf>
    </rfmt>
    <rfmt sheetId="1" sqref="B412"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2"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2"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2" start="0" length="0">
      <dxf>
        <font>
          <sz val="13"/>
          <color rgb="FFFF0000"/>
        </font>
      </dxf>
    </rfmt>
    <rfmt sheetId="1" sqref="H412" start="0" length="0">
      <dxf>
        <font>
          <sz val="13"/>
          <color rgb="FFFF0000"/>
        </font>
      </dxf>
    </rfmt>
    <rfmt sheetId="1" sqref="A413" start="0" length="0">
      <dxf>
        <font>
          <b/>
          <sz val="16"/>
          <color rgb="FFFF0000"/>
        </font>
        <alignment vertical="center" readingOrder="0"/>
      </dxf>
    </rfmt>
    <rfmt sheetId="1" sqref="B413"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3"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3"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3" start="0" length="0">
      <dxf>
        <font>
          <sz val="13"/>
          <color rgb="FFFF0000"/>
        </font>
      </dxf>
    </rfmt>
    <rfmt sheetId="1" sqref="H413" start="0" length="0">
      <dxf>
        <font>
          <sz val="13"/>
          <color rgb="FFFF0000"/>
        </font>
      </dxf>
    </rfmt>
    <rfmt sheetId="1" sqref="A414" start="0" length="0">
      <dxf>
        <font>
          <b/>
          <sz val="16"/>
          <color rgb="FFFF0000"/>
        </font>
        <alignment vertical="center" readingOrder="0"/>
      </dxf>
    </rfmt>
    <rfmt sheetId="1" sqref="B414"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4"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4"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4" start="0" length="0">
      <dxf>
        <font>
          <sz val="13"/>
          <color rgb="FFFF0000"/>
        </font>
      </dxf>
    </rfmt>
    <rfmt sheetId="1" sqref="H414" start="0" length="0">
      <dxf>
        <font>
          <sz val="13"/>
          <color rgb="FFFF0000"/>
        </font>
      </dxf>
    </rfmt>
    <rfmt sheetId="1" sqref="A415" start="0" length="0">
      <dxf>
        <font>
          <b/>
          <sz val="16"/>
          <color rgb="FFFF0000"/>
        </font>
        <alignment vertical="center" readingOrder="0"/>
      </dxf>
    </rfmt>
    <rfmt sheetId="1" sqref="B415"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5"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5"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5" start="0" length="0">
      <dxf>
        <font>
          <sz val="13"/>
          <color rgb="FFFF0000"/>
        </font>
      </dxf>
    </rfmt>
    <rfmt sheetId="1" sqref="H415" start="0" length="0">
      <dxf>
        <font>
          <sz val="13"/>
          <color rgb="FFFF0000"/>
        </font>
      </dxf>
    </rfmt>
    <rfmt sheetId="1" sqref="A416" start="0" length="0">
      <dxf>
        <font>
          <b/>
          <sz val="16"/>
          <color rgb="FFFF0000"/>
        </font>
        <alignment vertical="center" readingOrder="0"/>
      </dxf>
    </rfmt>
    <rfmt sheetId="1" sqref="B416"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6"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6"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6" start="0" length="0">
      <dxf>
        <font>
          <sz val="13"/>
          <color rgb="FFFF0000"/>
        </font>
      </dxf>
    </rfmt>
    <rfmt sheetId="1" sqref="H416" start="0" length="0">
      <dxf>
        <font>
          <sz val="13"/>
          <color rgb="FFFF0000"/>
        </font>
      </dxf>
    </rfmt>
    <rfmt sheetId="1" sqref="A417" start="0" length="0">
      <dxf>
        <font>
          <b/>
          <sz val="16"/>
          <color rgb="FFFF0000"/>
        </font>
        <alignment vertical="center" readingOrder="0"/>
      </dxf>
    </rfmt>
    <rfmt sheetId="1" sqref="B417" start="0" length="0">
      <dxf>
        <font>
          <b/>
          <sz val="13"/>
          <color auto="1"/>
          <name val="Times New Roman"/>
          <scheme val="none"/>
        </font>
        <numFmt numFmtId="1" formatCode="0"/>
        <alignment vertical="center" wrapText="1" readingOrder="0"/>
        <border outline="0">
          <left style="thin">
            <color indexed="64"/>
          </left>
          <top style="thin">
            <color indexed="64"/>
          </top>
          <bottom style="thin">
            <color indexed="64"/>
          </bottom>
        </border>
      </dxf>
    </rfmt>
    <rfmt sheetId="1" sqref="C41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D41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E417" start="0" length="0">
      <dxf>
        <font>
          <b/>
          <sz val="13"/>
          <color auto="1"/>
          <name val="Times New Roman"/>
          <scheme val="none"/>
        </font>
        <numFmt numFmtId="1" formatCode="0"/>
        <alignment vertical="center" wrapText="1" readingOrder="0"/>
        <border outline="0">
          <top style="thin">
            <color indexed="64"/>
          </top>
          <bottom style="thin">
            <color indexed="64"/>
          </bottom>
        </border>
      </dxf>
    </rfmt>
    <rfmt sheetId="1" sqref="F417" start="0" length="0">
      <dxf>
        <font>
          <b/>
          <sz val="13"/>
          <color auto="1"/>
          <name val="Times New Roman"/>
          <scheme val="none"/>
        </font>
        <numFmt numFmtId="1" formatCode="0"/>
        <alignment vertical="center" wrapText="1" readingOrder="0"/>
        <border outline="0">
          <right style="thin">
            <color indexed="64"/>
          </right>
          <top style="thin">
            <color indexed="64"/>
          </top>
          <bottom style="thin">
            <color indexed="64"/>
          </bottom>
        </border>
      </dxf>
    </rfmt>
    <rfmt sheetId="1" sqref="G417" start="0" length="0">
      <dxf>
        <font>
          <sz val="13"/>
          <color rgb="FFFF0000"/>
        </font>
      </dxf>
    </rfmt>
    <rfmt sheetId="1" sqref="H417" start="0" length="0">
      <dxf>
        <font>
          <sz val="13"/>
          <color rgb="FFFF0000"/>
        </font>
      </dxf>
    </rfmt>
  </rm>
  <rrc rId="4271" sId="1" ref="A520:XFD520" action="deleteRow">
    <undo index="0" exp="area" ref3D="1" dr="$A$591:$XFD$596" dn="Z_E804F883_CA9D_4450_B2B1_A56C9C315ECD_.wvu.Rows" sId="1"/>
    <undo index="14" exp="area" ref3D="1" dr="$A$817:$XFD$817" dn="Z_10610988_B7D0_46D7_B8FD_DA5F72A4893C_.wvu.Rows" sId="1"/>
    <undo index="8" exp="area" ref3D="1" dr="$A$673:$XFD$673" dn="Z_10610988_B7D0_46D7_B8FD_DA5F72A4893C_.wvu.Rows" sId="1"/>
    <undo index="6" exp="area" ref3D="1" dr="$A$669:$XFD$669" dn="Z_10610988_B7D0_46D7_B8FD_DA5F72A4893C_.wvu.Rows" sId="1"/>
    <undo index="8" exp="area" ref3D="1" dr="$A$817:$XFD$817" dn="Z_161695C3_1CE5_4E5C_AD86_E27CE310F608_.wvu.Rows" sId="1"/>
    <undo index="2" exp="area" ref3D="1" dr="$A$673:$XFD$673" dn="Z_161695C3_1CE5_4E5C_AD86_E27CE310F608_.wvu.Rows" sId="1"/>
    <undo index="1" exp="area" ref3D="1" dr="$A$669:$XFD$66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2" sId="1" ref="A520:XFD520" action="deleteRow">
    <undo index="0" exp="area" ref3D="1" dr="$A$590:$XFD$595" dn="Z_E804F883_CA9D_4450_B2B1_A56C9C315ECD_.wvu.Rows" sId="1"/>
    <undo index="14" exp="area" ref3D="1" dr="$A$816:$XFD$816" dn="Z_10610988_B7D0_46D7_B8FD_DA5F72A4893C_.wvu.Rows" sId="1"/>
    <undo index="8" exp="area" ref3D="1" dr="$A$672:$XFD$672" dn="Z_10610988_B7D0_46D7_B8FD_DA5F72A4893C_.wvu.Rows" sId="1"/>
    <undo index="6" exp="area" ref3D="1" dr="$A$668:$XFD$668" dn="Z_10610988_B7D0_46D7_B8FD_DA5F72A4893C_.wvu.Rows" sId="1"/>
    <undo index="8" exp="area" ref3D="1" dr="$A$816:$XFD$816" dn="Z_161695C3_1CE5_4E5C_AD86_E27CE310F608_.wvu.Rows" sId="1"/>
    <undo index="2" exp="area" ref3D="1" dr="$A$672:$XFD$672" dn="Z_161695C3_1CE5_4E5C_AD86_E27CE310F608_.wvu.Rows" sId="1"/>
    <undo index="1" exp="area" ref3D="1" dr="$A$668:$XFD$66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3" sId="1" ref="A520:XFD520" action="deleteRow">
    <undo index="0" exp="area" ref3D="1" dr="$A$589:$XFD$594" dn="Z_E804F883_CA9D_4450_B2B1_A56C9C315ECD_.wvu.Rows" sId="1"/>
    <undo index="14" exp="area" ref3D="1" dr="$A$815:$XFD$815" dn="Z_10610988_B7D0_46D7_B8FD_DA5F72A4893C_.wvu.Rows" sId="1"/>
    <undo index="8" exp="area" ref3D="1" dr="$A$671:$XFD$671" dn="Z_10610988_B7D0_46D7_B8FD_DA5F72A4893C_.wvu.Rows" sId="1"/>
    <undo index="6" exp="area" ref3D="1" dr="$A$667:$XFD$667" dn="Z_10610988_B7D0_46D7_B8FD_DA5F72A4893C_.wvu.Rows" sId="1"/>
    <undo index="8" exp="area" ref3D="1" dr="$A$815:$XFD$815" dn="Z_161695C3_1CE5_4E5C_AD86_E27CE310F608_.wvu.Rows" sId="1"/>
    <undo index="2" exp="area" ref3D="1" dr="$A$671:$XFD$671" dn="Z_161695C3_1CE5_4E5C_AD86_E27CE310F608_.wvu.Rows" sId="1"/>
    <undo index="1" exp="area" ref3D="1" dr="$A$667:$XFD$66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4" sId="1" ref="A520:XFD520" action="deleteRow">
    <undo index="0" exp="area" ref3D="1" dr="$A$588:$XFD$593" dn="Z_E804F883_CA9D_4450_B2B1_A56C9C315ECD_.wvu.Rows" sId="1"/>
    <undo index="14" exp="area" ref3D="1" dr="$A$814:$XFD$814" dn="Z_10610988_B7D0_46D7_B8FD_DA5F72A4893C_.wvu.Rows" sId="1"/>
    <undo index="8" exp="area" ref3D="1" dr="$A$670:$XFD$670" dn="Z_10610988_B7D0_46D7_B8FD_DA5F72A4893C_.wvu.Rows" sId="1"/>
    <undo index="6" exp="area" ref3D="1" dr="$A$666:$XFD$666" dn="Z_10610988_B7D0_46D7_B8FD_DA5F72A4893C_.wvu.Rows" sId="1"/>
    <undo index="8" exp="area" ref3D="1" dr="$A$814:$XFD$814" dn="Z_161695C3_1CE5_4E5C_AD86_E27CE310F608_.wvu.Rows" sId="1"/>
    <undo index="2" exp="area" ref3D="1" dr="$A$670:$XFD$670" dn="Z_161695C3_1CE5_4E5C_AD86_E27CE310F608_.wvu.Rows" sId="1"/>
    <undo index="1" exp="area" ref3D="1" dr="$A$666:$XFD$66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5" sId="1" ref="A520:XFD520" action="deleteRow">
    <undo index="0" exp="area" ref3D="1" dr="$A$587:$XFD$592" dn="Z_E804F883_CA9D_4450_B2B1_A56C9C315ECD_.wvu.Rows" sId="1"/>
    <undo index="14" exp="area" ref3D="1" dr="$A$813:$XFD$813" dn="Z_10610988_B7D0_46D7_B8FD_DA5F72A4893C_.wvu.Rows" sId="1"/>
    <undo index="8" exp="area" ref3D="1" dr="$A$669:$XFD$669" dn="Z_10610988_B7D0_46D7_B8FD_DA5F72A4893C_.wvu.Rows" sId="1"/>
    <undo index="6" exp="area" ref3D="1" dr="$A$665:$XFD$665" dn="Z_10610988_B7D0_46D7_B8FD_DA5F72A4893C_.wvu.Rows" sId="1"/>
    <undo index="8" exp="area" ref3D="1" dr="$A$813:$XFD$813" dn="Z_161695C3_1CE5_4E5C_AD86_E27CE310F608_.wvu.Rows" sId="1"/>
    <undo index="2" exp="area" ref3D="1" dr="$A$669:$XFD$669" dn="Z_161695C3_1CE5_4E5C_AD86_E27CE310F608_.wvu.Rows" sId="1"/>
    <undo index="1" exp="area" ref3D="1" dr="$A$665:$XFD$66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6" sId="1" ref="A520:XFD520" action="deleteRow">
    <undo index="0" exp="area" ref3D="1" dr="$A$586:$XFD$591" dn="Z_E804F883_CA9D_4450_B2B1_A56C9C315ECD_.wvu.Rows" sId="1"/>
    <undo index="14" exp="area" ref3D="1" dr="$A$812:$XFD$812" dn="Z_10610988_B7D0_46D7_B8FD_DA5F72A4893C_.wvu.Rows" sId="1"/>
    <undo index="8" exp="area" ref3D="1" dr="$A$668:$XFD$668" dn="Z_10610988_B7D0_46D7_B8FD_DA5F72A4893C_.wvu.Rows" sId="1"/>
    <undo index="6" exp="area" ref3D="1" dr="$A$664:$XFD$664" dn="Z_10610988_B7D0_46D7_B8FD_DA5F72A4893C_.wvu.Rows" sId="1"/>
    <undo index="8" exp="area" ref3D="1" dr="$A$812:$XFD$812" dn="Z_161695C3_1CE5_4E5C_AD86_E27CE310F608_.wvu.Rows" sId="1"/>
    <undo index="2" exp="area" ref3D="1" dr="$A$668:$XFD$668" dn="Z_161695C3_1CE5_4E5C_AD86_E27CE310F608_.wvu.Rows" sId="1"/>
    <undo index="1" exp="area" ref3D="1" dr="$A$664:$XFD$66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7" sId="1" ref="A520:XFD520" action="deleteRow">
    <undo index="0" exp="area" ref3D="1" dr="$A$585:$XFD$590" dn="Z_E804F883_CA9D_4450_B2B1_A56C9C315ECD_.wvu.Rows" sId="1"/>
    <undo index="14" exp="area" ref3D="1" dr="$A$811:$XFD$811" dn="Z_10610988_B7D0_46D7_B8FD_DA5F72A4893C_.wvu.Rows" sId="1"/>
    <undo index="8" exp="area" ref3D="1" dr="$A$667:$XFD$667" dn="Z_10610988_B7D0_46D7_B8FD_DA5F72A4893C_.wvu.Rows" sId="1"/>
    <undo index="6" exp="area" ref3D="1" dr="$A$663:$XFD$663" dn="Z_10610988_B7D0_46D7_B8FD_DA5F72A4893C_.wvu.Rows" sId="1"/>
    <undo index="8" exp="area" ref3D="1" dr="$A$811:$XFD$811" dn="Z_161695C3_1CE5_4E5C_AD86_E27CE310F608_.wvu.Rows" sId="1"/>
    <undo index="2" exp="area" ref3D="1" dr="$A$667:$XFD$667" dn="Z_161695C3_1CE5_4E5C_AD86_E27CE310F608_.wvu.Rows" sId="1"/>
    <undo index="1" exp="area" ref3D="1" dr="$A$663:$XFD$66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8" sId="1" ref="A520:XFD520" action="deleteRow">
    <undo index="0" exp="area" ref3D="1" dr="$A$584:$XFD$589" dn="Z_E804F883_CA9D_4450_B2B1_A56C9C315ECD_.wvu.Rows" sId="1"/>
    <undo index="14" exp="area" ref3D="1" dr="$A$810:$XFD$810" dn="Z_10610988_B7D0_46D7_B8FD_DA5F72A4893C_.wvu.Rows" sId="1"/>
    <undo index="8" exp="area" ref3D="1" dr="$A$666:$XFD$666" dn="Z_10610988_B7D0_46D7_B8FD_DA5F72A4893C_.wvu.Rows" sId="1"/>
    <undo index="6" exp="area" ref3D="1" dr="$A$662:$XFD$662" dn="Z_10610988_B7D0_46D7_B8FD_DA5F72A4893C_.wvu.Rows" sId="1"/>
    <undo index="8" exp="area" ref3D="1" dr="$A$810:$XFD$810" dn="Z_161695C3_1CE5_4E5C_AD86_E27CE310F608_.wvu.Rows" sId="1"/>
    <undo index="2" exp="area" ref3D="1" dr="$A$666:$XFD$666" dn="Z_161695C3_1CE5_4E5C_AD86_E27CE310F608_.wvu.Rows" sId="1"/>
    <undo index="1" exp="area" ref3D="1" dr="$A$662:$XFD$66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79" sId="1" ref="A520:XFD520" action="deleteRow">
    <undo index="0" exp="area" ref3D="1" dr="$A$583:$XFD$588" dn="Z_E804F883_CA9D_4450_B2B1_A56C9C315ECD_.wvu.Rows" sId="1"/>
    <undo index="14" exp="area" ref3D="1" dr="$A$809:$XFD$809" dn="Z_10610988_B7D0_46D7_B8FD_DA5F72A4893C_.wvu.Rows" sId="1"/>
    <undo index="8" exp="area" ref3D="1" dr="$A$665:$XFD$665" dn="Z_10610988_B7D0_46D7_B8FD_DA5F72A4893C_.wvu.Rows" sId="1"/>
    <undo index="6" exp="area" ref3D="1" dr="$A$661:$XFD$661" dn="Z_10610988_B7D0_46D7_B8FD_DA5F72A4893C_.wvu.Rows" sId="1"/>
    <undo index="8" exp="area" ref3D="1" dr="$A$809:$XFD$809" dn="Z_161695C3_1CE5_4E5C_AD86_E27CE310F608_.wvu.Rows" sId="1"/>
    <undo index="2" exp="area" ref3D="1" dr="$A$665:$XFD$665" dn="Z_161695C3_1CE5_4E5C_AD86_E27CE310F608_.wvu.Rows" sId="1"/>
    <undo index="1" exp="area" ref3D="1" dr="$A$661:$XFD$66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0" sId="1" ref="A520:XFD520" action="deleteRow">
    <undo index="0" exp="area" ref3D="1" dr="$A$582:$XFD$587" dn="Z_E804F883_CA9D_4450_B2B1_A56C9C315ECD_.wvu.Rows" sId="1"/>
    <undo index="14" exp="area" ref3D="1" dr="$A$808:$XFD$808" dn="Z_10610988_B7D0_46D7_B8FD_DA5F72A4893C_.wvu.Rows" sId="1"/>
    <undo index="8" exp="area" ref3D="1" dr="$A$664:$XFD$664" dn="Z_10610988_B7D0_46D7_B8FD_DA5F72A4893C_.wvu.Rows" sId="1"/>
    <undo index="6" exp="area" ref3D="1" dr="$A$660:$XFD$660" dn="Z_10610988_B7D0_46D7_B8FD_DA5F72A4893C_.wvu.Rows" sId="1"/>
    <undo index="8" exp="area" ref3D="1" dr="$A$808:$XFD$808" dn="Z_161695C3_1CE5_4E5C_AD86_E27CE310F608_.wvu.Rows" sId="1"/>
    <undo index="2" exp="area" ref3D="1" dr="$A$664:$XFD$664" dn="Z_161695C3_1CE5_4E5C_AD86_E27CE310F608_.wvu.Rows" sId="1"/>
    <undo index="1" exp="area" ref3D="1" dr="$A$660:$XFD$66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1" sId="1" ref="A520:XFD520" action="deleteRow">
    <undo index="0" exp="area" ref3D="1" dr="$A$581:$XFD$586" dn="Z_E804F883_CA9D_4450_B2B1_A56C9C315ECD_.wvu.Rows" sId="1"/>
    <undo index="14" exp="area" ref3D="1" dr="$A$807:$XFD$807" dn="Z_10610988_B7D0_46D7_B8FD_DA5F72A4893C_.wvu.Rows" sId="1"/>
    <undo index="8" exp="area" ref3D="1" dr="$A$663:$XFD$663" dn="Z_10610988_B7D0_46D7_B8FD_DA5F72A4893C_.wvu.Rows" sId="1"/>
    <undo index="6" exp="area" ref3D="1" dr="$A$659:$XFD$659" dn="Z_10610988_B7D0_46D7_B8FD_DA5F72A4893C_.wvu.Rows" sId="1"/>
    <undo index="8" exp="area" ref3D="1" dr="$A$807:$XFD$807" dn="Z_161695C3_1CE5_4E5C_AD86_E27CE310F608_.wvu.Rows" sId="1"/>
    <undo index="2" exp="area" ref3D="1" dr="$A$663:$XFD$663" dn="Z_161695C3_1CE5_4E5C_AD86_E27CE310F608_.wvu.Rows" sId="1"/>
    <undo index="1" exp="area" ref3D="1" dr="$A$659:$XFD$65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2" sId="1" ref="A520:XFD520" action="deleteRow">
    <undo index="0" exp="area" ref3D="1" dr="$A$580:$XFD$585" dn="Z_E804F883_CA9D_4450_B2B1_A56C9C315ECD_.wvu.Rows" sId="1"/>
    <undo index="14" exp="area" ref3D="1" dr="$A$806:$XFD$806" dn="Z_10610988_B7D0_46D7_B8FD_DA5F72A4893C_.wvu.Rows" sId="1"/>
    <undo index="8" exp="area" ref3D="1" dr="$A$662:$XFD$662" dn="Z_10610988_B7D0_46D7_B8FD_DA5F72A4893C_.wvu.Rows" sId="1"/>
    <undo index="6" exp="area" ref3D="1" dr="$A$658:$XFD$658" dn="Z_10610988_B7D0_46D7_B8FD_DA5F72A4893C_.wvu.Rows" sId="1"/>
    <undo index="8" exp="area" ref3D="1" dr="$A$806:$XFD$806" dn="Z_161695C3_1CE5_4E5C_AD86_E27CE310F608_.wvu.Rows" sId="1"/>
    <undo index="2" exp="area" ref3D="1" dr="$A$662:$XFD$662" dn="Z_161695C3_1CE5_4E5C_AD86_E27CE310F608_.wvu.Rows" sId="1"/>
    <undo index="1" exp="area" ref3D="1" dr="$A$658:$XFD$65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3" sId="1" ref="A520:XFD520" action="deleteRow">
    <undo index="0" exp="area" ref3D="1" dr="$A$579:$XFD$584" dn="Z_E804F883_CA9D_4450_B2B1_A56C9C315ECD_.wvu.Rows" sId="1"/>
    <undo index="14" exp="area" ref3D="1" dr="$A$805:$XFD$805" dn="Z_10610988_B7D0_46D7_B8FD_DA5F72A4893C_.wvu.Rows" sId="1"/>
    <undo index="8" exp="area" ref3D="1" dr="$A$661:$XFD$661" dn="Z_10610988_B7D0_46D7_B8FD_DA5F72A4893C_.wvu.Rows" sId="1"/>
    <undo index="6" exp="area" ref3D="1" dr="$A$657:$XFD$657" dn="Z_10610988_B7D0_46D7_B8FD_DA5F72A4893C_.wvu.Rows" sId="1"/>
    <undo index="8" exp="area" ref3D="1" dr="$A$805:$XFD$805" dn="Z_161695C3_1CE5_4E5C_AD86_E27CE310F608_.wvu.Rows" sId="1"/>
    <undo index="2" exp="area" ref3D="1" dr="$A$661:$XFD$661" dn="Z_161695C3_1CE5_4E5C_AD86_E27CE310F608_.wvu.Rows" sId="1"/>
    <undo index="1" exp="area" ref3D="1" dr="$A$657:$XFD$65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4" sId="1" ref="A520:XFD520" action="deleteRow">
    <undo index="0" exp="area" ref3D="1" dr="$A$578:$XFD$583" dn="Z_E804F883_CA9D_4450_B2B1_A56C9C315ECD_.wvu.Rows" sId="1"/>
    <undo index="14" exp="area" ref3D="1" dr="$A$804:$XFD$804" dn="Z_10610988_B7D0_46D7_B8FD_DA5F72A4893C_.wvu.Rows" sId="1"/>
    <undo index="8" exp="area" ref3D="1" dr="$A$660:$XFD$660" dn="Z_10610988_B7D0_46D7_B8FD_DA5F72A4893C_.wvu.Rows" sId="1"/>
    <undo index="6" exp="area" ref3D="1" dr="$A$656:$XFD$656" dn="Z_10610988_B7D0_46D7_B8FD_DA5F72A4893C_.wvu.Rows" sId="1"/>
    <undo index="8" exp="area" ref3D="1" dr="$A$804:$XFD$804" dn="Z_161695C3_1CE5_4E5C_AD86_E27CE310F608_.wvu.Rows" sId="1"/>
    <undo index="2" exp="area" ref3D="1" dr="$A$660:$XFD$660" dn="Z_161695C3_1CE5_4E5C_AD86_E27CE310F608_.wvu.Rows" sId="1"/>
    <undo index="1" exp="area" ref3D="1" dr="$A$656:$XFD$65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5" sId="1" ref="A520:XFD520" action="deleteRow">
    <undo index="0" exp="area" ref3D="1" dr="$A$577:$XFD$582" dn="Z_E804F883_CA9D_4450_B2B1_A56C9C315ECD_.wvu.Rows" sId="1"/>
    <undo index="14" exp="area" ref3D="1" dr="$A$803:$XFD$803" dn="Z_10610988_B7D0_46D7_B8FD_DA5F72A4893C_.wvu.Rows" sId="1"/>
    <undo index="8" exp="area" ref3D="1" dr="$A$659:$XFD$659" dn="Z_10610988_B7D0_46D7_B8FD_DA5F72A4893C_.wvu.Rows" sId="1"/>
    <undo index="6" exp="area" ref3D="1" dr="$A$655:$XFD$655" dn="Z_10610988_B7D0_46D7_B8FD_DA5F72A4893C_.wvu.Rows" sId="1"/>
    <undo index="8" exp="area" ref3D="1" dr="$A$803:$XFD$803" dn="Z_161695C3_1CE5_4E5C_AD86_E27CE310F608_.wvu.Rows" sId="1"/>
    <undo index="2" exp="area" ref3D="1" dr="$A$659:$XFD$659" dn="Z_161695C3_1CE5_4E5C_AD86_E27CE310F608_.wvu.Rows" sId="1"/>
    <undo index="1" exp="area" ref3D="1" dr="$A$655:$XFD$65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6" sId="1" ref="A520:XFD520" action="deleteRow">
    <undo index="0" exp="area" ref3D="1" dr="$A$576:$XFD$581" dn="Z_E804F883_CA9D_4450_B2B1_A56C9C315ECD_.wvu.Rows" sId="1"/>
    <undo index="14" exp="area" ref3D="1" dr="$A$802:$XFD$802" dn="Z_10610988_B7D0_46D7_B8FD_DA5F72A4893C_.wvu.Rows" sId="1"/>
    <undo index="8" exp="area" ref3D="1" dr="$A$658:$XFD$658" dn="Z_10610988_B7D0_46D7_B8FD_DA5F72A4893C_.wvu.Rows" sId="1"/>
    <undo index="6" exp="area" ref3D="1" dr="$A$654:$XFD$654" dn="Z_10610988_B7D0_46D7_B8FD_DA5F72A4893C_.wvu.Rows" sId="1"/>
    <undo index="8" exp="area" ref3D="1" dr="$A$802:$XFD$802" dn="Z_161695C3_1CE5_4E5C_AD86_E27CE310F608_.wvu.Rows" sId="1"/>
    <undo index="2" exp="area" ref3D="1" dr="$A$658:$XFD$658" dn="Z_161695C3_1CE5_4E5C_AD86_E27CE310F608_.wvu.Rows" sId="1"/>
    <undo index="1" exp="area" ref3D="1" dr="$A$654:$XFD$65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7" sId="1" ref="A520:XFD520" action="deleteRow">
    <undo index="0" exp="area" ref3D="1" dr="$A$575:$XFD$580" dn="Z_E804F883_CA9D_4450_B2B1_A56C9C315ECD_.wvu.Rows" sId="1"/>
    <undo index="14" exp="area" ref3D="1" dr="$A$801:$XFD$801" dn="Z_10610988_B7D0_46D7_B8FD_DA5F72A4893C_.wvu.Rows" sId="1"/>
    <undo index="8" exp="area" ref3D="1" dr="$A$657:$XFD$657" dn="Z_10610988_B7D0_46D7_B8FD_DA5F72A4893C_.wvu.Rows" sId="1"/>
    <undo index="6" exp="area" ref3D="1" dr="$A$653:$XFD$653" dn="Z_10610988_B7D0_46D7_B8FD_DA5F72A4893C_.wvu.Rows" sId="1"/>
    <undo index="8" exp="area" ref3D="1" dr="$A$801:$XFD$801" dn="Z_161695C3_1CE5_4E5C_AD86_E27CE310F608_.wvu.Rows" sId="1"/>
    <undo index="2" exp="area" ref3D="1" dr="$A$657:$XFD$657" dn="Z_161695C3_1CE5_4E5C_AD86_E27CE310F608_.wvu.Rows" sId="1"/>
    <undo index="1" exp="area" ref3D="1" dr="$A$653:$XFD$65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8" sId="1" ref="A520:XFD520" action="deleteRow">
    <undo index="0" exp="area" ref3D="1" dr="$A$574:$XFD$579" dn="Z_E804F883_CA9D_4450_B2B1_A56C9C315ECD_.wvu.Rows" sId="1"/>
    <undo index="14" exp="area" ref3D="1" dr="$A$800:$XFD$800" dn="Z_10610988_B7D0_46D7_B8FD_DA5F72A4893C_.wvu.Rows" sId="1"/>
    <undo index="8" exp="area" ref3D="1" dr="$A$656:$XFD$656" dn="Z_10610988_B7D0_46D7_B8FD_DA5F72A4893C_.wvu.Rows" sId="1"/>
    <undo index="6" exp="area" ref3D="1" dr="$A$652:$XFD$652" dn="Z_10610988_B7D0_46D7_B8FD_DA5F72A4893C_.wvu.Rows" sId="1"/>
    <undo index="8" exp="area" ref3D="1" dr="$A$800:$XFD$800" dn="Z_161695C3_1CE5_4E5C_AD86_E27CE310F608_.wvu.Rows" sId="1"/>
    <undo index="2" exp="area" ref3D="1" dr="$A$656:$XFD$656" dn="Z_161695C3_1CE5_4E5C_AD86_E27CE310F608_.wvu.Rows" sId="1"/>
    <undo index="1" exp="area" ref3D="1" dr="$A$652:$XFD$65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89" sId="1" ref="A520:XFD520" action="deleteRow">
    <undo index="0" exp="area" ref3D="1" dr="$A$573:$XFD$578" dn="Z_E804F883_CA9D_4450_B2B1_A56C9C315ECD_.wvu.Rows" sId="1"/>
    <undo index="14" exp="area" ref3D="1" dr="$A$799:$XFD$799" dn="Z_10610988_B7D0_46D7_B8FD_DA5F72A4893C_.wvu.Rows" sId="1"/>
    <undo index="8" exp="area" ref3D="1" dr="$A$655:$XFD$655" dn="Z_10610988_B7D0_46D7_B8FD_DA5F72A4893C_.wvu.Rows" sId="1"/>
    <undo index="6" exp="area" ref3D="1" dr="$A$651:$XFD$651" dn="Z_10610988_B7D0_46D7_B8FD_DA5F72A4893C_.wvu.Rows" sId="1"/>
    <undo index="8" exp="area" ref3D="1" dr="$A$799:$XFD$799" dn="Z_161695C3_1CE5_4E5C_AD86_E27CE310F608_.wvu.Rows" sId="1"/>
    <undo index="2" exp="area" ref3D="1" dr="$A$655:$XFD$655" dn="Z_161695C3_1CE5_4E5C_AD86_E27CE310F608_.wvu.Rows" sId="1"/>
    <undo index="1" exp="area" ref3D="1" dr="$A$651:$XFD$65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0" sId="1" ref="A520:XFD520" action="deleteRow">
    <undo index="0" exp="area" ref3D="1" dr="$A$572:$XFD$577" dn="Z_E804F883_CA9D_4450_B2B1_A56C9C315ECD_.wvu.Rows" sId="1"/>
    <undo index="14" exp="area" ref3D="1" dr="$A$798:$XFD$798" dn="Z_10610988_B7D0_46D7_B8FD_DA5F72A4893C_.wvu.Rows" sId="1"/>
    <undo index="8" exp="area" ref3D="1" dr="$A$654:$XFD$654" dn="Z_10610988_B7D0_46D7_B8FD_DA5F72A4893C_.wvu.Rows" sId="1"/>
    <undo index="6" exp="area" ref3D="1" dr="$A$650:$XFD$650" dn="Z_10610988_B7D0_46D7_B8FD_DA5F72A4893C_.wvu.Rows" sId="1"/>
    <undo index="8" exp="area" ref3D="1" dr="$A$798:$XFD$798" dn="Z_161695C3_1CE5_4E5C_AD86_E27CE310F608_.wvu.Rows" sId="1"/>
    <undo index="2" exp="area" ref3D="1" dr="$A$654:$XFD$654" dn="Z_161695C3_1CE5_4E5C_AD86_E27CE310F608_.wvu.Rows" sId="1"/>
    <undo index="1" exp="area" ref3D="1" dr="$A$650:$XFD$65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1" sId="1" ref="A520:XFD520" action="deleteRow">
    <undo index="0" exp="area" ref3D="1" dr="$A$571:$XFD$576" dn="Z_E804F883_CA9D_4450_B2B1_A56C9C315ECD_.wvu.Rows" sId="1"/>
    <undo index="14" exp="area" ref3D="1" dr="$A$797:$XFD$797" dn="Z_10610988_B7D0_46D7_B8FD_DA5F72A4893C_.wvu.Rows" sId="1"/>
    <undo index="8" exp="area" ref3D="1" dr="$A$653:$XFD$653" dn="Z_10610988_B7D0_46D7_B8FD_DA5F72A4893C_.wvu.Rows" sId="1"/>
    <undo index="6" exp="area" ref3D="1" dr="$A$649:$XFD$649" dn="Z_10610988_B7D0_46D7_B8FD_DA5F72A4893C_.wvu.Rows" sId="1"/>
    <undo index="8" exp="area" ref3D="1" dr="$A$797:$XFD$797" dn="Z_161695C3_1CE5_4E5C_AD86_E27CE310F608_.wvu.Rows" sId="1"/>
    <undo index="2" exp="area" ref3D="1" dr="$A$653:$XFD$653" dn="Z_161695C3_1CE5_4E5C_AD86_E27CE310F608_.wvu.Rows" sId="1"/>
    <undo index="1" exp="area" ref3D="1" dr="$A$649:$XFD$64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2" sId="1" ref="A520:XFD520" action="deleteRow">
    <undo index="0" exp="area" ref3D="1" dr="$A$570:$XFD$575" dn="Z_E804F883_CA9D_4450_B2B1_A56C9C315ECD_.wvu.Rows" sId="1"/>
    <undo index="14" exp="area" ref3D="1" dr="$A$796:$XFD$796" dn="Z_10610988_B7D0_46D7_B8FD_DA5F72A4893C_.wvu.Rows" sId="1"/>
    <undo index="8" exp="area" ref3D="1" dr="$A$652:$XFD$652" dn="Z_10610988_B7D0_46D7_B8FD_DA5F72A4893C_.wvu.Rows" sId="1"/>
    <undo index="6" exp="area" ref3D="1" dr="$A$648:$XFD$648" dn="Z_10610988_B7D0_46D7_B8FD_DA5F72A4893C_.wvu.Rows" sId="1"/>
    <undo index="8" exp="area" ref3D="1" dr="$A$796:$XFD$796" dn="Z_161695C3_1CE5_4E5C_AD86_E27CE310F608_.wvu.Rows" sId="1"/>
    <undo index="2" exp="area" ref3D="1" dr="$A$652:$XFD$652" dn="Z_161695C3_1CE5_4E5C_AD86_E27CE310F608_.wvu.Rows" sId="1"/>
    <undo index="1" exp="area" ref3D="1" dr="$A$648:$XFD$64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3" sId="1" ref="A520:XFD520" action="deleteRow">
    <undo index="0" exp="area" ref3D="1" dr="$A$569:$XFD$574" dn="Z_E804F883_CA9D_4450_B2B1_A56C9C315ECD_.wvu.Rows" sId="1"/>
    <undo index="14" exp="area" ref3D="1" dr="$A$795:$XFD$795" dn="Z_10610988_B7D0_46D7_B8FD_DA5F72A4893C_.wvu.Rows" sId="1"/>
    <undo index="8" exp="area" ref3D="1" dr="$A$651:$XFD$651" dn="Z_10610988_B7D0_46D7_B8FD_DA5F72A4893C_.wvu.Rows" sId="1"/>
    <undo index="6" exp="area" ref3D="1" dr="$A$647:$XFD$647" dn="Z_10610988_B7D0_46D7_B8FD_DA5F72A4893C_.wvu.Rows" sId="1"/>
    <undo index="8" exp="area" ref3D="1" dr="$A$795:$XFD$795" dn="Z_161695C3_1CE5_4E5C_AD86_E27CE310F608_.wvu.Rows" sId="1"/>
    <undo index="2" exp="area" ref3D="1" dr="$A$651:$XFD$651" dn="Z_161695C3_1CE5_4E5C_AD86_E27CE310F608_.wvu.Rows" sId="1"/>
    <undo index="1" exp="area" ref3D="1" dr="$A$647:$XFD$64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4" sId="1" ref="A418:XFD486" action="insertRow">
    <undo index="0" exp="area" ref3D="1" dr="$A$568:$XFD$573" dn="Z_E804F883_CA9D_4450_B2B1_A56C9C315ECD_.wvu.Rows" sId="1"/>
    <undo index="14" exp="area" ref3D="1" dr="$A$794:$XFD$794" dn="Z_10610988_B7D0_46D7_B8FD_DA5F72A4893C_.wvu.Rows" sId="1"/>
    <undo index="8" exp="area" ref3D="1" dr="$A$650:$XFD$650" dn="Z_10610988_B7D0_46D7_B8FD_DA5F72A4893C_.wvu.Rows" sId="1"/>
    <undo index="6" exp="area" ref3D="1" dr="$A$646:$XFD$646" dn="Z_10610988_B7D0_46D7_B8FD_DA5F72A4893C_.wvu.Rows" sId="1"/>
    <undo index="8" exp="area" ref3D="1" dr="$A$794:$XFD$794" dn="Z_161695C3_1CE5_4E5C_AD86_E27CE310F608_.wvu.Rows" sId="1"/>
    <undo index="2" exp="area" ref3D="1" dr="$A$650:$XFD$650" dn="Z_161695C3_1CE5_4E5C_AD86_E27CE310F608_.wvu.Rows" sId="1"/>
    <undo index="1" exp="area" ref3D="1" dr="$A$646:$XFD$646" dn="Z_161695C3_1CE5_4E5C_AD86_E27CE310F608_.wvu.Rows" sId="1"/>
  </rrc>
  <rm rId="4295" sheetId="1" source="A520:XFD588" destination="A418:XFD486" sourceSheetId="1">
    <rfmt sheetId="1" xfDxf="1" sqref="A418:XFD418" start="0" length="0">
      <dxf>
        <font>
          <color rgb="FFFF0000"/>
        </font>
      </dxf>
    </rfmt>
    <rfmt sheetId="1" xfDxf="1" sqref="A419:XFD419" start="0" length="0">
      <dxf>
        <font>
          <color rgb="FFFF0000"/>
        </font>
      </dxf>
    </rfmt>
    <rfmt sheetId="1" xfDxf="1" sqref="A420:XFD420" start="0" length="0">
      <dxf>
        <font>
          <color rgb="FFFF0000"/>
        </font>
      </dxf>
    </rfmt>
    <rfmt sheetId="1" xfDxf="1" sqref="A421:XFD421" start="0" length="0">
      <dxf>
        <font>
          <color rgb="FFFF0000"/>
        </font>
      </dxf>
    </rfmt>
    <rfmt sheetId="1" xfDxf="1" sqref="A422:XFD422" start="0" length="0">
      <dxf>
        <font>
          <color rgb="FFFF0000"/>
        </font>
      </dxf>
    </rfmt>
    <rfmt sheetId="1" xfDxf="1" sqref="A423:XFD423" start="0" length="0">
      <dxf>
        <font>
          <color rgb="FFFF0000"/>
        </font>
      </dxf>
    </rfmt>
    <rfmt sheetId="1" xfDxf="1" sqref="A424:XFD424" start="0" length="0">
      <dxf>
        <font>
          <color rgb="FFFF0000"/>
        </font>
      </dxf>
    </rfmt>
    <rfmt sheetId="1" xfDxf="1" sqref="A425:XFD425" start="0" length="0">
      <dxf>
        <font>
          <color rgb="FFFF0000"/>
        </font>
      </dxf>
    </rfmt>
    <rfmt sheetId="1" xfDxf="1" sqref="A426:XFD426" start="0" length="0">
      <dxf>
        <font>
          <color rgb="FFFF0000"/>
        </font>
      </dxf>
    </rfmt>
    <rfmt sheetId="1" xfDxf="1" sqref="A427:XFD427" start="0" length="0">
      <dxf>
        <font>
          <color rgb="FFFF0000"/>
        </font>
      </dxf>
    </rfmt>
    <rfmt sheetId="1" xfDxf="1" sqref="A428:XFD428" start="0" length="0">
      <dxf>
        <font>
          <color rgb="FFFF0000"/>
        </font>
      </dxf>
    </rfmt>
    <rfmt sheetId="1" xfDxf="1" sqref="A429:XFD429" start="0" length="0">
      <dxf>
        <font>
          <color rgb="FFFF0000"/>
        </font>
      </dxf>
    </rfmt>
    <rfmt sheetId="1" xfDxf="1" sqref="A430:XFD430" start="0" length="0">
      <dxf>
        <font>
          <color rgb="FFFF0000"/>
        </font>
      </dxf>
    </rfmt>
    <rfmt sheetId="1" xfDxf="1" sqref="A431:XFD431" start="0" length="0">
      <dxf>
        <font>
          <color rgb="FFFF0000"/>
        </font>
      </dxf>
    </rfmt>
    <rfmt sheetId="1" xfDxf="1" sqref="A432:XFD432" start="0" length="0">
      <dxf>
        <font>
          <color rgb="FFFF0000"/>
        </font>
      </dxf>
    </rfmt>
    <rfmt sheetId="1" xfDxf="1" sqref="A433:XFD433" start="0" length="0">
      <dxf>
        <font>
          <color rgb="FFFF0000"/>
        </font>
      </dxf>
    </rfmt>
    <rfmt sheetId="1" xfDxf="1" sqref="A434:XFD434" start="0" length="0">
      <dxf>
        <font>
          <color rgb="FFFF0000"/>
        </font>
      </dxf>
    </rfmt>
    <rfmt sheetId="1" xfDxf="1" sqref="A435:XFD435" start="0" length="0">
      <dxf>
        <font>
          <color rgb="FFFF0000"/>
        </font>
      </dxf>
    </rfmt>
    <rfmt sheetId="1" xfDxf="1" sqref="A436:XFD436" start="0" length="0">
      <dxf>
        <font>
          <color rgb="FFFF0000"/>
        </font>
      </dxf>
    </rfmt>
    <rfmt sheetId="1" xfDxf="1" sqref="A437:XFD437" start="0" length="0">
      <dxf>
        <font>
          <color rgb="FFFF0000"/>
        </font>
      </dxf>
    </rfmt>
    <rfmt sheetId="1" xfDxf="1" sqref="A438:XFD438" start="0" length="0">
      <dxf>
        <font>
          <color rgb="FFFF0000"/>
        </font>
      </dxf>
    </rfmt>
    <rfmt sheetId="1" xfDxf="1" sqref="A439:XFD439" start="0" length="0">
      <dxf>
        <font>
          <color rgb="FFFF0000"/>
        </font>
      </dxf>
    </rfmt>
    <rfmt sheetId="1" xfDxf="1" sqref="A440:XFD440" start="0" length="0">
      <dxf>
        <font>
          <color rgb="FFFF0000"/>
        </font>
      </dxf>
    </rfmt>
    <rfmt sheetId="1" xfDxf="1" sqref="A441:XFD441" start="0" length="0">
      <dxf>
        <font>
          <color rgb="FFFF0000"/>
        </font>
      </dxf>
    </rfmt>
    <rfmt sheetId="1" xfDxf="1" sqref="A442:XFD442" start="0" length="0">
      <dxf>
        <font>
          <color rgb="FFFF0000"/>
        </font>
      </dxf>
    </rfmt>
    <rfmt sheetId="1" xfDxf="1" sqref="A443:XFD443" start="0" length="0">
      <dxf>
        <font>
          <color rgb="FFFF0000"/>
        </font>
      </dxf>
    </rfmt>
    <rfmt sheetId="1" xfDxf="1" sqref="A444:XFD444" start="0" length="0">
      <dxf>
        <font>
          <color rgb="FFFF0000"/>
        </font>
      </dxf>
    </rfmt>
    <rfmt sheetId="1" xfDxf="1" sqref="A445:XFD445" start="0" length="0">
      <dxf>
        <font>
          <color rgb="FFFF0000"/>
        </font>
      </dxf>
    </rfmt>
    <rfmt sheetId="1" xfDxf="1" sqref="A446:XFD446" start="0" length="0">
      <dxf>
        <font>
          <color rgb="FFFF0000"/>
        </font>
      </dxf>
    </rfmt>
    <rfmt sheetId="1" xfDxf="1" sqref="A447:XFD447" start="0" length="0">
      <dxf>
        <font>
          <color rgb="FFFF0000"/>
        </font>
      </dxf>
    </rfmt>
    <rfmt sheetId="1" xfDxf="1" sqref="A448:XFD448" start="0" length="0">
      <dxf>
        <font>
          <color rgb="FFFF0000"/>
        </font>
      </dxf>
    </rfmt>
    <rfmt sheetId="1" xfDxf="1" sqref="A449:XFD449" start="0" length="0">
      <dxf>
        <font>
          <color rgb="FFFF0000"/>
        </font>
      </dxf>
    </rfmt>
    <rfmt sheetId="1" xfDxf="1" sqref="A450:XFD450" start="0" length="0">
      <dxf>
        <font>
          <color rgb="FFFF0000"/>
        </font>
      </dxf>
    </rfmt>
    <rfmt sheetId="1" xfDxf="1" sqref="A451:XFD451" start="0" length="0">
      <dxf>
        <font>
          <color rgb="FFFF0000"/>
        </font>
      </dxf>
    </rfmt>
    <rfmt sheetId="1" xfDxf="1" sqref="A452:XFD452" start="0" length="0">
      <dxf>
        <font>
          <color rgb="FFFF0000"/>
        </font>
      </dxf>
    </rfmt>
    <rfmt sheetId="1" xfDxf="1" sqref="A453:XFD453" start="0" length="0">
      <dxf>
        <font>
          <color rgb="FFFF0000"/>
        </font>
      </dxf>
    </rfmt>
    <rfmt sheetId="1" xfDxf="1" sqref="A454:XFD454" start="0" length="0">
      <dxf>
        <font>
          <color rgb="FFFF0000"/>
        </font>
      </dxf>
    </rfmt>
    <rfmt sheetId="1" xfDxf="1" sqref="A455:XFD455" start="0" length="0">
      <dxf>
        <font>
          <color rgb="FFFF0000"/>
        </font>
      </dxf>
    </rfmt>
    <rfmt sheetId="1" xfDxf="1" sqref="A456:XFD456" start="0" length="0">
      <dxf>
        <font>
          <color rgb="FFFF0000"/>
        </font>
      </dxf>
    </rfmt>
    <rfmt sheetId="1" xfDxf="1" sqref="A457:XFD457" start="0" length="0">
      <dxf>
        <font>
          <color rgb="FFFF0000"/>
        </font>
      </dxf>
    </rfmt>
    <rfmt sheetId="1" xfDxf="1" sqref="A458:XFD458" start="0" length="0">
      <dxf>
        <font>
          <color rgb="FFFF0000"/>
        </font>
      </dxf>
    </rfmt>
    <rfmt sheetId="1" xfDxf="1" sqref="A459:XFD459" start="0" length="0">
      <dxf>
        <font>
          <color rgb="FFFF0000"/>
        </font>
      </dxf>
    </rfmt>
    <rfmt sheetId="1" xfDxf="1" sqref="A460:XFD460" start="0" length="0">
      <dxf>
        <font>
          <color rgb="FFFF0000"/>
        </font>
      </dxf>
    </rfmt>
    <rfmt sheetId="1" xfDxf="1" sqref="A461:XFD461" start="0" length="0">
      <dxf>
        <font>
          <color rgb="FFFF0000"/>
        </font>
      </dxf>
    </rfmt>
    <rfmt sheetId="1" xfDxf="1" sqref="A462:XFD462" start="0" length="0">
      <dxf>
        <font>
          <color rgb="FFFF0000"/>
        </font>
      </dxf>
    </rfmt>
    <rfmt sheetId="1" xfDxf="1" sqref="A463:XFD463" start="0" length="0">
      <dxf>
        <font>
          <color rgb="FFFF0000"/>
        </font>
      </dxf>
    </rfmt>
    <rfmt sheetId="1" xfDxf="1" sqref="A464:XFD464" start="0" length="0">
      <dxf>
        <font>
          <color rgb="FFFF0000"/>
        </font>
      </dxf>
    </rfmt>
    <rfmt sheetId="1" xfDxf="1" sqref="A465:XFD465" start="0" length="0">
      <dxf>
        <font>
          <color rgb="FFFF0000"/>
        </font>
      </dxf>
    </rfmt>
    <rfmt sheetId="1" xfDxf="1" sqref="A466:XFD466" start="0" length="0">
      <dxf>
        <font>
          <color rgb="FFFF0000"/>
        </font>
      </dxf>
    </rfmt>
    <rfmt sheetId="1" xfDxf="1" sqref="A467:XFD467" start="0" length="0">
      <dxf>
        <font>
          <color rgb="FFFF0000"/>
        </font>
      </dxf>
    </rfmt>
    <rfmt sheetId="1" xfDxf="1" sqref="A468:XFD468" start="0" length="0">
      <dxf>
        <font>
          <color rgb="FFFF0000"/>
        </font>
      </dxf>
    </rfmt>
    <rfmt sheetId="1" xfDxf="1" sqref="A469:XFD469" start="0" length="0">
      <dxf>
        <font>
          <color rgb="FFFF0000"/>
        </font>
      </dxf>
    </rfmt>
    <rfmt sheetId="1" xfDxf="1" sqref="A470:XFD470" start="0" length="0">
      <dxf>
        <font>
          <color rgb="FFFF0000"/>
        </font>
      </dxf>
    </rfmt>
    <rfmt sheetId="1" xfDxf="1" sqref="A471:XFD471" start="0" length="0">
      <dxf>
        <font>
          <color rgb="FFFF0000"/>
        </font>
      </dxf>
    </rfmt>
    <rfmt sheetId="1" xfDxf="1" sqref="A472:XFD472" start="0" length="0">
      <dxf>
        <font>
          <color rgb="FFFF0000"/>
        </font>
      </dxf>
    </rfmt>
    <rfmt sheetId="1" xfDxf="1" sqref="A473:XFD473" start="0" length="0">
      <dxf>
        <font>
          <color rgb="FFFF0000"/>
        </font>
      </dxf>
    </rfmt>
    <rfmt sheetId="1" xfDxf="1" sqref="A474:XFD474" start="0" length="0">
      <dxf>
        <font>
          <color rgb="FFFF0000"/>
        </font>
      </dxf>
    </rfmt>
    <rfmt sheetId="1" xfDxf="1" sqref="A475:XFD475" start="0" length="0">
      <dxf>
        <font>
          <color rgb="FFFF0000"/>
        </font>
      </dxf>
    </rfmt>
    <rfmt sheetId="1" xfDxf="1" sqref="A476:XFD476" start="0" length="0">
      <dxf>
        <font>
          <color rgb="FFFF0000"/>
        </font>
      </dxf>
    </rfmt>
    <rfmt sheetId="1" xfDxf="1" sqref="A477:XFD477" start="0" length="0">
      <dxf>
        <font>
          <color rgb="FFFF0000"/>
        </font>
      </dxf>
    </rfmt>
    <rfmt sheetId="1" xfDxf="1" sqref="A478:XFD478" start="0" length="0">
      <dxf>
        <font>
          <color rgb="FFFF0000"/>
        </font>
      </dxf>
    </rfmt>
    <rfmt sheetId="1" xfDxf="1" sqref="A479:XFD479" start="0" length="0">
      <dxf>
        <font>
          <color rgb="FFFF0000"/>
        </font>
      </dxf>
    </rfmt>
    <rfmt sheetId="1" xfDxf="1" sqref="A480:XFD480" start="0" length="0">
      <dxf>
        <font>
          <color rgb="FFFF0000"/>
        </font>
      </dxf>
    </rfmt>
    <rfmt sheetId="1" xfDxf="1" sqref="A481:XFD481" start="0" length="0">
      <dxf>
        <font>
          <color rgb="FFFF0000"/>
        </font>
      </dxf>
    </rfmt>
    <rfmt sheetId="1" xfDxf="1" sqref="A482:XFD482" start="0" length="0">
      <dxf>
        <font>
          <color rgb="FFFF0000"/>
        </font>
      </dxf>
    </rfmt>
    <rfmt sheetId="1" xfDxf="1" sqref="A483:XFD483" start="0" length="0">
      <dxf>
        <font>
          <color rgb="FFFF0000"/>
        </font>
      </dxf>
    </rfmt>
    <rfmt sheetId="1" xfDxf="1" sqref="A484:XFD484" start="0" length="0">
      <dxf>
        <font>
          <color rgb="FFFF0000"/>
        </font>
      </dxf>
    </rfmt>
    <rfmt sheetId="1" xfDxf="1" sqref="A485:XFD485" start="0" length="0">
      <dxf>
        <font>
          <color rgb="FFFF0000"/>
        </font>
      </dxf>
    </rfmt>
    <rfmt sheetId="1" xfDxf="1" sqref="A486:XFD486" start="0" length="0">
      <dxf>
        <font>
          <color rgb="FFFF0000"/>
        </font>
      </dxf>
    </rfmt>
    <rfmt sheetId="1" sqref="A418" start="0" length="0">
      <dxf>
        <font>
          <b/>
          <sz val="16"/>
          <color rgb="FFFF0000"/>
        </font>
        <alignment vertical="center" readingOrder="0"/>
      </dxf>
    </rfmt>
    <rfmt sheetId="1" sqref="B41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1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1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1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18" start="0" length="0">
      <dxf>
        <font>
          <b/>
          <sz val="13"/>
          <color rgb="FFFF0000"/>
          <name val="Times New Roman"/>
          <scheme val="none"/>
        </font>
        <numFmt numFmtId="165" formatCode="#,##0.0"/>
        <alignment horizontal="right" vertical="center" wrapText="1" readingOrder="0"/>
      </dxf>
    </rfmt>
    <rfmt sheetId="1" sqref="H418" start="0" length="0">
      <dxf>
        <font>
          <sz val="13"/>
          <color rgb="FFFF0000"/>
        </font>
      </dxf>
    </rfmt>
    <rfmt sheetId="1" sqref="A419" start="0" length="0">
      <dxf>
        <font>
          <b/>
          <sz val="16"/>
          <color rgb="FFFF0000"/>
        </font>
        <alignment vertical="center" readingOrder="0"/>
      </dxf>
    </rfmt>
    <rfmt sheetId="1" sqref="B41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1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1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1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19" start="0" length="0">
      <dxf>
        <font>
          <b/>
          <sz val="13"/>
          <color rgb="FFFF0000"/>
          <name val="Times New Roman"/>
          <scheme val="none"/>
        </font>
        <numFmt numFmtId="165" formatCode="#,##0.0"/>
        <alignment horizontal="right" vertical="center" wrapText="1" readingOrder="0"/>
      </dxf>
    </rfmt>
    <rfmt sheetId="1" sqref="H419" start="0" length="0">
      <dxf>
        <font>
          <sz val="13"/>
          <color rgb="FFFF0000"/>
        </font>
      </dxf>
    </rfmt>
    <rfmt sheetId="1" sqref="A420" start="0" length="0">
      <dxf>
        <font>
          <b/>
          <sz val="16"/>
          <color rgb="FFFF0000"/>
        </font>
        <alignment vertical="center" readingOrder="0"/>
      </dxf>
    </rfmt>
    <rfmt sheetId="1" sqref="B42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0" start="0" length="0">
      <dxf>
        <font>
          <b/>
          <sz val="13"/>
          <color rgb="FFFF0000"/>
          <name val="Times New Roman"/>
          <scheme val="none"/>
        </font>
        <numFmt numFmtId="165" formatCode="#,##0.0"/>
        <alignment horizontal="right" vertical="center" wrapText="1" readingOrder="0"/>
      </dxf>
    </rfmt>
    <rfmt sheetId="1" sqref="H420" start="0" length="0">
      <dxf>
        <font>
          <sz val="13"/>
          <color rgb="FFFF0000"/>
        </font>
      </dxf>
    </rfmt>
    <rfmt sheetId="1" sqref="A421" start="0" length="0">
      <dxf>
        <font>
          <b/>
          <sz val="16"/>
          <color rgb="FFFF0000"/>
        </font>
        <alignment vertical="center" readingOrder="0"/>
      </dxf>
    </rfmt>
    <rfmt sheetId="1" sqref="B42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1" start="0" length="0">
      <dxf>
        <font>
          <b/>
          <sz val="13"/>
          <color rgb="FFFF0000"/>
          <name val="Times New Roman"/>
          <scheme val="none"/>
        </font>
        <numFmt numFmtId="165" formatCode="#,##0.0"/>
        <alignment horizontal="right" vertical="center" wrapText="1" readingOrder="0"/>
      </dxf>
    </rfmt>
    <rfmt sheetId="1" sqref="H421" start="0" length="0">
      <dxf>
        <font>
          <sz val="13"/>
          <color rgb="FFFF0000"/>
        </font>
      </dxf>
    </rfmt>
    <rfmt sheetId="1" sqref="A422" start="0" length="0">
      <dxf>
        <font>
          <b/>
          <sz val="16"/>
          <color rgb="FFFF0000"/>
        </font>
        <alignment vertical="center" readingOrder="0"/>
      </dxf>
    </rfmt>
    <rfmt sheetId="1" sqref="B42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2" start="0" length="0">
      <dxf>
        <font>
          <b/>
          <sz val="13"/>
          <color rgb="FFFF0000"/>
          <name val="Times New Roman"/>
          <scheme val="none"/>
        </font>
        <numFmt numFmtId="165" formatCode="#,##0.0"/>
        <alignment horizontal="right" vertical="center" wrapText="1" readingOrder="0"/>
      </dxf>
    </rfmt>
    <rfmt sheetId="1" sqref="H422" start="0" length="0">
      <dxf>
        <font>
          <sz val="13"/>
          <color rgb="FFFF0000"/>
        </font>
      </dxf>
    </rfmt>
    <rfmt sheetId="1" sqref="A423" start="0" length="0">
      <dxf>
        <font>
          <b/>
          <sz val="16"/>
          <color rgb="FFFF0000"/>
        </font>
        <alignment vertical="center" readingOrder="0"/>
      </dxf>
    </rfmt>
    <rfmt sheetId="1" sqref="B42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3" start="0" length="0">
      <dxf>
        <font>
          <b/>
          <sz val="13"/>
          <color rgb="FFFF0000"/>
          <name val="Times New Roman"/>
          <scheme val="none"/>
        </font>
        <numFmt numFmtId="165" formatCode="#,##0.0"/>
        <alignment horizontal="right" vertical="center" wrapText="1" readingOrder="0"/>
      </dxf>
    </rfmt>
    <rfmt sheetId="1" sqref="H423" start="0" length="0">
      <dxf>
        <font>
          <sz val="13"/>
          <color rgb="FFFF0000"/>
        </font>
      </dxf>
    </rfmt>
    <rfmt sheetId="1" sqref="A424" start="0" length="0">
      <dxf>
        <font>
          <b/>
          <sz val="16"/>
          <color rgb="FFFF0000"/>
        </font>
        <alignment vertical="center" readingOrder="0"/>
      </dxf>
    </rfmt>
    <rfmt sheetId="1" sqref="B42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4" start="0" length="0">
      <dxf>
        <font>
          <b/>
          <sz val="13"/>
          <color rgb="FFFF0000"/>
          <name val="Times New Roman"/>
          <scheme val="none"/>
        </font>
        <numFmt numFmtId="165" formatCode="#,##0.0"/>
        <alignment horizontal="right" vertical="center" wrapText="1" readingOrder="0"/>
      </dxf>
    </rfmt>
    <rfmt sheetId="1" sqref="H424" start="0" length="0">
      <dxf>
        <font>
          <sz val="13"/>
          <color rgb="FFFF0000"/>
        </font>
      </dxf>
    </rfmt>
    <rfmt sheetId="1" sqref="A425" start="0" length="0">
      <dxf>
        <font>
          <b/>
          <sz val="16"/>
          <color rgb="FFFF0000"/>
        </font>
        <alignment vertical="center" readingOrder="0"/>
      </dxf>
    </rfmt>
    <rfmt sheetId="1" sqref="B42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5" start="0" length="0">
      <dxf>
        <font>
          <b/>
          <sz val="13"/>
          <color rgb="FFFF0000"/>
          <name val="Times New Roman"/>
          <scheme val="none"/>
        </font>
        <numFmt numFmtId="165" formatCode="#,##0.0"/>
        <alignment horizontal="right" vertical="center" wrapText="1" readingOrder="0"/>
      </dxf>
    </rfmt>
    <rfmt sheetId="1" sqref="H425" start="0" length="0">
      <dxf>
        <font>
          <sz val="13"/>
          <color rgb="FFFF0000"/>
        </font>
      </dxf>
    </rfmt>
    <rfmt sheetId="1" sqref="A426" start="0" length="0">
      <dxf>
        <font>
          <b/>
          <sz val="16"/>
          <color rgb="FFFF0000"/>
        </font>
        <alignment vertical="center" readingOrder="0"/>
      </dxf>
    </rfmt>
    <rfmt sheetId="1" sqref="B42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6" start="0" length="0">
      <dxf>
        <font>
          <b/>
          <sz val="13"/>
          <color rgb="FFFF0000"/>
          <name val="Times New Roman"/>
          <scheme val="none"/>
        </font>
        <numFmt numFmtId="165" formatCode="#,##0.0"/>
        <alignment horizontal="right" vertical="center" wrapText="1" readingOrder="0"/>
      </dxf>
    </rfmt>
    <rfmt sheetId="1" sqref="H426" start="0" length="0">
      <dxf>
        <font>
          <sz val="13"/>
          <color rgb="FFFF0000"/>
        </font>
      </dxf>
    </rfmt>
    <rfmt sheetId="1" sqref="A427" start="0" length="0">
      <dxf>
        <font>
          <b/>
          <sz val="16"/>
          <color rgb="FFFF0000"/>
        </font>
        <alignment vertical="center" readingOrder="0"/>
      </dxf>
    </rfmt>
    <rfmt sheetId="1" sqref="B42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7" start="0" length="0">
      <dxf>
        <font>
          <b/>
          <sz val="13"/>
          <color rgb="FFFF0000"/>
          <name val="Times New Roman"/>
          <scheme val="none"/>
        </font>
        <numFmt numFmtId="165" formatCode="#,##0.0"/>
        <alignment horizontal="right" vertical="center" wrapText="1" readingOrder="0"/>
      </dxf>
    </rfmt>
    <rfmt sheetId="1" sqref="H427" start="0" length="0">
      <dxf>
        <font>
          <sz val="13"/>
          <color rgb="FFFF0000"/>
        </font>
      </dxf>
    </rfmt>
    <rfmt sheetId="1" sqref="A428" start="0" length="0">
      <dxf>
        <font>
          <b/>
          <sz val="16"/>
          <color rgb="FFFF0000"/>
        </font>
        <alignment vertical="center" readingOrder="0"/>
      </dxf>
    </rfmt>
    <rfmt sheetId="1" sqref="B42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8" start="0" length="0">
      <dxf>
        <font>
          <b/>
          <sz val="13"/>
          <color rgb="FFFF0000"/>
          <name val="Times New Roman"/>
          <scheme val="none"/>
        </font>
        <numFmt numFmtId="165" formatCode="#,##0.0"/>
        <alignment horizontal="right" vertical="center" wrapText="1" readingOrder="0"/>
      </dxf>
    </rfmt>
    <rfmt sheetId="1" sqref="H428" start="0" length="0">
      <dxf>
        <font>
          <sz val="13"/>
          <color rgb="FFFF0000"/>
        </font>
      </dxf>
    </rfmt>
    <rfmt sheetId="1" sqref="A429" start="0" length="0">
      <dxf>
        <font>
          <b/>
          <sz val="16"/>
          <color rgb="FFFF0000"/>
        </font>
        <alignment vertical="center" readingOrder="0"/>
      </dxf>
    </rfmt>
    <rfmt sheetId="1" sqref="B42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2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2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29" start="0" length="0">
      <dxf>
        <font>
          <b/>
          <sz val="13"/>
          <color rgb="FFFF0000"/>
          <name val="Times New Roman"/>
          <scheme val="none"/>
        </font>
        <numFmt numFmtId="165" formatCode="#,##0.0"/>
        <alignment horizontal="right" vertical="center" wrapText="1" readingOrder="0"/>
      </dxf>
    </rfmt>
    <rfmt sheetId="1" sqref="H429" start="0" length="0">
      <dxf>
        <font>
          <sz val="13"/>
          <color rgb="FFFF0000"/>
        </font>
      </dxf>
    </rfmt>
    <rfmt sheetId="1" sqref="A430" start="0" length="0">
      <dxf>
        <font>
          <b/>
          <sz val="16"/>
          <color rgb="FFFF0000"/>
        </font>
        <alignment vertical="center" readingOrder="0"/>
      </dxf>
    </rfmt>
    <rfmt sheetId="1" sqref="B43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0" start="0" length="0">
      <dxf>
        <font>
          <b/>
          <sz val="13"/>
          <color rgb="FFFF0000"/>
          <name val="Times New Roman"/>
          <scheme val="none"/>
        </font>
        <numFmt numFmtId="165" formatCode="#,##0.0"/>
        <alignment horizontal="right" vertical="center" wrapText="1" readingOrder="0"/>
      </dxf>
    </rfmt>
    <rfmt sheetId="1" sqref="H430" start="0" length="0">
      <dxf>
        <font>
          <sz val="13"/>
          <color rgb="FFFF0000"/>
        </font>
      </dxf>
    </rfmt>
    <rfmt sheetId="1" sqref="A431" start="0" length="0">
      <dxf>
        <font>
          <b/>
          <sz val="16"/>
          <color rgb="FFFF0000"/>
        </font>
        <alignment vertical="center" readingOrder="0"/>
      </dxf>
    </rfmt>
    <rfmt sheetId="1" sqref="B43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1" start="0" length="0">
      <dxf>
        <font>
          <b/>
          <sz val="13"/>
          <color rgb="FFFF0000"/>
          <name val="Times New Roman"/>
          <scheme val="none"/>
        </font>
        <numFmt numFmtId="165" formatCode="#,##0.0"/>
        <alignment horizontal="right" vertical="center" wrapText="1" readingOrder="0"/>
      </dxf>
    </rfmt>
    <rfmt sheetId="1" sqref="H431" start="0" length="0">
      <dxf>
        <font>
          <sz val="13"/>
          <color rgb="FFFF0000"/>
        </font>
      </dxf>
    </rfmt>
    <rfmt sheetId="1" sqref="A432" start="0" length="0">
      <dxf>
        <font>
          <b/>
          <sz val="16"/>
          <color rgb="FFFF0000"/>
        </font>
        <alignment vertical="center" readingOrder="0"/>
      </dxf>
    </rfmt>
    <rfmt sheetId="1" sqref="B43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2" start="0" length="0">
      <dxf>
        <font>
          <b/>
          <sz val="13"/>
          <color rgb="FFFF0000"/>
          <name val="Times New Roman"/>
          <scheme val="none"/>
        </font>
        <numFmt numFmtId="165" formatCode="#,##0.0"/>
        <alignment horizontal="right" vertical="center" wrapText="1" readingOrder="0"/>
      </dxf>
    </rfmt>
    <rfmt sheetId="1" sqref="H432" start="0" length="0">
      <dxf>
        <font>
          <sz val="13"/>
          <color rgb="FFFF0000"/>
        </font>
      </dxf>
    </rfmt>
    <rfmt sheetId="1" sqref="A433" start="0" length="0">
      <dxf>
        <font>
          <b/>
          <sz val="16"/>
          <color rgb="FFFF0000"/>
        </font>
        <alignment vertical="center" readingOrder="0"/>
      </dxf>
    </rfmt>
    <rfmt sheetId="1" sqref="B43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3" start="0" length="0">
      <dxf>
        <font>
          <b/>
          <sz val="13"/>
          <color rgb="FFFF0000"/>
          <name val="Times New Roman"/>
          <scheme val="none"/>
        </font>
        <numFmt numFmtId="165" formatCode="#,##0.0"/>
        <alignment horizontal="right" vertical="center" wrapText="1" readingOrder="0"/>
      </dxf>
    </rfmt>
    <rfmt sheetId="1" sqref="H433" start="0" length="0">
      <dxf>
        <font>
          <sz val="13"/>
          <color rgb="FFFF0000"/>
        </font>
      </dxf>
    </rfmt>
    <rfmt sheetId="1" sqref="A434" start="0" length="0">
      <dxf>
        <font>
          <b/>
          <sz val="16"/>
          <color rgb="FFFF0000"/>
        </font>
        <alignment vertical="center" readingOrder="0"/>
      </dxf>
    </rfmt>
    <rfmt sheetId="1" sqref="B43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4" start="0" length="0">
      <dxf>
        <font>
          <b/>
          <sz val="13"/>
          <color rgb="FFFF0000"/>
          <name val="Times New Roman"/>
          <scheme val="none"/>
        </font>
        <numFmt numFmtId="165" formatCode="#,##0.0"/>
        <alignment horizontal="right" vertical="center" wrapText="1" readingOrder="0"/>
      </dxf>
    </rfmt>
    <rfmt sheetId="1" sqref="H434" start="0" length="0">
      <dxf>
        <font>
          <sz val="13"/>
          <color rgb="FFFF0000"/>
        </font>
      </dxf>
    </rfmt>
    <rfmt sheetId="1" sqref="A435" start="0" length="0">
      <dxf>
        <font>
          <b/>
          <sz val="16"/>
          <color rgb="FFFF0000"/>
        </font>
        <alignment vertical="center" readingOrder="0"/>
      </dxf>
    </rfmt>
    <rfmt sheetId="1" sqref="B43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5" start="0" length="0">
      <dxf>
        <font>
          <b/>
          <sz val="13"/>
          <color rgb="FFFF0000"/>
          <name val="Times New Roman"/>
          <scheme val="none"/>
        </font>
        <numFmt numFmtId="165" formatCode="#,##0.0"/>
        <alignment horizontal="right" vertical="center" wrapText="1" readingOrder="0"/>
      </dxf>
    </rfmt>
    <rfmt sheetId="1" sqref="H435" start="0" length="0">
      <dxf>
        <font>
          <sz val="13"/>
          <color rgb="FFFF0000"/>
        </font>
      </dxf>
    </rfmt>
    <rfmt sheetId="1" sqref="A436" start="0" length="0">
      <dxf>
        <font>
          <b/>
          <sz val="16"/>
          <color rgb="FFFF0000"/>
        </font>
        <alignment vertical="center" readingOrder="0"/>
      </dxf>
    </rfmt>
    <rfmt sheetId="1" sqref="B43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6" start="0" length="0">
      <dxf>
        <font>
          <b/>
          <sz val="13"/>
          <color rgb="FFFF0000"/>
          <name val="Times New Roman"/>
          <scheme val="none"/>
        </font>
        <numFmt numFmtId="165" formatCode="#,##0.0"/>
        <alignment horizontal="right" vertical="center" wrapText="1" readingOrder="0"/>
      </dxf>
    </rfmt>
    <rfmt sheetId="1" sqref="H436" start="0" length="0">
      <dxf>
        <font>
          <sz val="13"/>
          <color rgb="FFFF0000"/>
        </font>
      </dxf>
    </rfmt>
    <rfmt sheetId="1" sqref="A437" start="0" length="0">
      <dxf>
        <font>
          <b/>
          <sz val="16"/>
          <color rgb="FFFF0000"/>
        </font>
        <alignment vertical="center" readingOrder="0"/>
      </dxf>
    </rfmt>
    <rfmt sheetId="1" sqref="B43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7" start="0" length="0">
      <dxf>
        <font>
          <b/>
          <sz val="13"/>
          <color rgb="FFFF0000"/>
          <name val="Times New Roman"/>
          <scheme val="none"/>
        </font>
        <numFmt numFmtId="165" formatCode="#,##0.0"/>
        <alignment horizontal="right" vertical="center" wrapText="1" readingOrder="0"/>
      </dxf>
    </rfmt>
    <rfmt sheetId="1" sqref="H437" start="0" length="0">
      <dxf>
        <font>
          <sz val="13"/>
          <color rgb="FFFF0000"/>
        </font>
      </dxf>
    </rfmt>
    <rfmt sheetId="1" sqref="A438" start="0" length="0">
      <dxf>
        <font>
          <b/>
          <sz val="16"/>
          <color rgb="FFFF0000"/>
        </font>
        <alignment vertical="center" readingOrder="0"/>
      </dxf>
    </rfmt>
    <rfmt sheetId="1" sqref="B43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8" start="0" length="0">
      <dxf>
        <font>
          <b/>
          <sz val="13"/>
          <color rgb="FFFF0000"/>
          <name val="Times New Roman"/>
          <scheme val="none"/>
        </font>
        <numFmt numFmtId="165" formatCode="#,##0.0"/>
        <alignment horizontal="right" vertical="center" wrapText="1" readingOrder="0"/>
      </dxf>
    </rfmt>
    <rfmt sheetId="1" sqref="H438" start="0" length="0">
      <dxf>
        <font>
          <sz val="13"/>
          <color rgb="FFFF0000"/>
        </font>
      </dxf>
    </rfmt>
    <rfmt sheetId="1" sqref="A439" start="0" length="0">
      <dxf>
        <font>
          <b/>
          <sz val="16"/>
          <color rgb="FFFF0000"/>
        </font>
        <alignment vertical="center" readingOrder="0"/>
      </dxf>
    </rfmt>
    <rfmt sheetId="1" sqref="B43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3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3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39" start="0" length="0">
      <dxf>
        <font>
          <b/>
          <sz val="13"/>
          <color rgb="FFFF0000"/>
          <name val="Times New Roman"/>
          <scheme val="none"/>
        </font>
        <numFmt numFmtId="165" formatCode="#,##0.0"/>
        <alignment horizontal="right" vertical="center" wrapText="1" readingOrder="0"/>
      </dxf>
    </rfmt>
    <rfmt sheetId="1" sqref="H439" start="0" length="0">
      <dxf>
        <font>
          <sz val="13"/>
          <color rgb="FFFF0000"/>
        </font>
      </dxf>
    </rfmt>
    <rfmt sheetId="1" sqref="A440" start="0" length="0">
      <dxf>
        <font>
          <b/>
          <sz val="16"/>
          <color rgb="FFFF0000"/>
        </font>
        <alignment vertical="center" readingOrder="0"/>
      </dxf>
    </rfmt>
    <rfmt sheetId="1" sqref="B4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0" start="0" length="0">
      <dxf>
        <font>
          <b/>
          <sz val="13"/>
          <color rgb="FFFF0000"/>
          <name val="Times New Roman"/>
          <scheme val="none"/>
        </font>
        <numFmt numFmtId="165" formatCode="#,##0.0"/>
        <alignment horizontal="right" vertical="center" wrapText="1" readingOrder="0"/>
      </dxf>
    </rfmt>
    <rfmt sheetId="1" sqref="H440" start="0" length="0">
      <dxf>
        <font>
          <sz val="13"/>
          <color rgb="FFFF0000"/>
        </font>
      </dxf>
    </rfmt>
    <rfmt sheetId="1" sqref="A441" start="0" length="0">
      <dxf>
        <font>
          <b/>
          <sz val="16"/>
          <color rgb="FFFF0000"/>
        </font>
        <alignment vertical="center" readingOrder="0"/>
      </dxf>
    </rfmt>
    <rfmt sheetId="1" sqref="B4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1" start="0" length="0">
      <dxf>
        <font>
          <b/>
          <sz val="13"/>
          <color rgb="FFFF0000"/>
          <name val="Times New Roman"/>
          <scheme val="none"/>
        </font>
        <numFmt numFmtId="165" formatCode="#,##0.0"/>
        <alignment horizontal="right" vertical="center" wrapText="1" readingOrder="0"/>
      </dxf>
    </rfmt>
    <rfmt sheetId="1" sqref="H441" start="0" length="0">
      <dxf>
        <font>
          <sz val="13"/>
          <color rgb="FFFF0000"/>
        </font>
      </dxf>
    </rfmt>
    <rfmt sheetId="1" sqref="A442" start="0" length="0">
      <dxf>
        <font>
          <b/>
          <sz val="16"/>
          <color rgb="FFFF0000"/>
        </font>
        <alignment vertical="center" readingOrder="0"/>
      </dxf>
    </rfmt>
    <rfmt sheetId="1" sqref="B4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2" start="0" length="0">
      <dxf>
        <font>
          <b/>
          <sz val="13"/>
          <color rgb="FFFF0000"/>
          <name val="Times New Roman"/>
          <scheme val="none"/>
        </font>
        <numFmt numFmtId="165" formatCode="#,##0.0"/>
        <alignment horizontal="right" vertical="center" wrapText="1" readingOrder="0"/>
      </dxf>
    </rfmt>
    <rfmt sheetId="1" sqref="H442" start="0" length="0">
      <dxf>
        <font>
          <sz val="13"/>
          <color rgb="FFFF0000"/>
        </font>
      </dxf>
    </rfmt>
    <rfmt sheetId="1" sqref="A443" start="0" length="0">
      <dxf>
        <font>
          <b/>
          <sz val="16"/>
          <color rgb="FFFF0000"/>
        </font>
        <alignment vertical="center" readingOrder="0"/>
      </dxf>
    </rfmt>
    <rfmt sheetId="1" sqref="B4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3" start="0" length="0">
      <dxf>
        <font>
          <b/>
          <sz val="13"/>
          <color rgb="FFFF0000"/>
          <name val="Times New Roman"/>
          <scheme val="none"/>
        </font>
        <numFmt numFmtId="165" formatCode="#,##0.0"/>
        <alignment horizontal="right" vertical="center" wrapText="1" readingOrder="0"/>
      </dxf>
    </rfmt>
    <rfmt sheetId="1" sqref="H443" start="0" length="0">
      <dxf>
        <font>
          <sz val="13"/>
          <color rgb="FFFF0000"/>
        </font>
      </dxf>
    </rfmt>
    <rfmt sheetId="1" sqref="A444" start="0" length="0">
      <dxf>
        <font>
          <b/>
          <sz val="16"/>
          <color rgb="FFFF0000"/>
        </font>
        <alignment vertical="center" readingOrder="0"/>
      </dxf>
    </rfmt>
    <rfmt sheetId="1" sqref="B4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4" start="0" length="0">
      <dxf>
        <font>
          <b/>
          <sz val="13"/>
          <color rgb="FFFF0000"/>
          <name val="Times New Roman"/>
          <scheme val="none"/>
        </font>
        <numFmt numFmtId="165" formatCode="#,##0.0"/>
        <alignment horizontal="right" vertical="center" wrapText="1" readingOrder="0"/>
      </dxf>
    </rfmt>
    <rfmt sheetId="1" sqref="H444" start="0" length="0">
      <dxf>
        <font>
          <sz val="13"/>
          <color rgb="FFFF0000"/>
        </font>
      </dxf>
    </rfmt>
    <rfmt sheetId="1" sqref="A445" start="0" length="0">
      <dxf>
        <font>
          <b/>
          <sz val="16"/>
          <color rgb="FFFF0000"/>
        </font>
        <alignment vertical="center" readingOrder="0"/>
      </dxf>
    </rfmt>
    <rfmt sheetId="1" sqref="B4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5" start="0" length="0">
      <dxf>
        <font>
          <b/>
          <sz val="13"/>
          <color rgb="FFFF0000"/>
          <name val="Times New Roman"/>
          <scheme val="none"/>
        </font>
        <numFmt numFmtId="165" formatCode="#,##0.0"/>
        <alignment horizontal="right" vertical="center" wrapText="1" readingOrder="0"/>
      </dxf>
    </rfmt>
    <rfmt sheetId="1" sqref="H445" start="0" length="0">
      <dxf>
        <font>
          <sz val="13"/>
          <color rgb="FFFF0000"/>
        </font>
      </dxf>
    </rfmt>
    <rfmt sheetId="1" sqref="A446" start="0" length="0">
      <dxf>
        <font>
          <b/>
          <sz val="16"/>
          <color rgb="FFFF0000"/>
        </font>
        <alignment vertical="center" readingOrder="0"/>
      </dxf>
    </rfmt>
    <rfmt sheetId="1" sqref="B4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6" start="0" length="0">
      <dxf>
        <font>
          <b/>
          <sz val="13"/>
          <color rgb="FFFF0000"/>
          <name val="Times New Roman"/>
          <scheme val="none"/>
        </font>
        <numFmt numFmtId="165" formatCode="#,##0.0"/>
        <alignment horizontal="right" vertical="center" wrapText="1" readingOrder="0"/>
      </dxf>
    </rfmt>
    <rfmt sheetId="1" sqref="H446" start="0" length="0">
      <dxf>
        <font>
          <sz val="13"/>
          <color rgb="FFFF0000"/>
        </font>
      </dxf>
    </rfmt>
    <rfmt sheetId="1" sqref="A447" start="0" length="0">
      <dxf>
        <font>
          <b/>
          <sz val="16"/>
          <color rgb="FFFF0000"/>
        </font>
        <alignment vertical="center" readingOrder="0"/>
      </dxf>
    </rfmt>
    <rfmt sheetId="1" sqref="B4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7" start="0" length="0">
      <dxf>
        <font>
          <b/>
          <sz val="13"/>
          <color rgb="FFFF0000"/>
          <name val="Times New Roman"/>
          <scheme val="none"/>
        </font>
        <numFmt numFmtId="165" formatCode="#,##0.0"/>
        <alignment horizontal="right" vertical="center" wrapText="1" readingOrder="0"/>
      </dxf>
    </rfmt>
    <rfmt sheetId="1" sqref="H447" start="0" length="0">
      <dxf>
        <font>
          <sz val="13"/>
          <color rgb="FFFF0000"/>
        </font>
      </dxf>
    </rfmt>
    <rfmt sheetId="1" sqref="A448" start="0" length="0">
      <dxf>
        <font>
          <b/>
          <sz val="16"/>
          <color rgb="FFFF0000"/>
        </font>
        <alignment vertical="center" readingOrder="0"/>
      </dxf>
    </rfmt>
    <rfmt sheetId="1" sqref="B4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8" start="0" length="0">
      <dxf>
        <font>
          <b/>
          <sz val="13"/>
          <color rgb="FFFF0000"/>
          <name val="Times New Roman"/>
          <scheme val="none"/>
        </font>
        <numFmt numFmtId="165" formatCode="#,##0.0"/>
        <alignment horizontal="right" vertical="center" wrapText="1" readingOrder="0"/>
      </dxf>
    </rfmt>
    <rfmt sheetId="1" sqref="H448" start="0" length="0">
      <dxf>
        <font>
          <sz val="13"/>
          <color rgb="FFFF0000"/>
        </font>
      </dxf>
    </rfmt>
    <rfmt sheetId="1" sqref="A449" start="0" length="0">
      <dxf>
        <font>
          <b/>
          <sz val="16"/>
          <color rgb="FFFF0000"/>
        </font>
        <alignment vertical="center" readingOrder="0"/>
      </dxf>
    </rfmt>
    <rfmt sheetId="1" sqref="B4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4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4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49" start="0" length="0">
      <dxf>
        <font>
          <b/>
          <sz val="13"/>
          <color rgb="FFFF0000"/>
          <name val="Times New Roman"/>
          <scheme val="none"/>
        </font>
        <numFmt numFmtId="165" formatCode="#,##0.0"/>
        <alignment horizontal="right" vertical="center" wrapText="1" readingOrder="0"/>
      </dxf>
    </rfmt>
    <rfmt sheetId="1" sqref="H449" start="0" length="0">
      <dxf>
        <font>
          <sz val="13"/>
          <color rgb="FFFF0000"/>
        </font>
      </dxf>
    </rfmt>
    <rfmt sheetId="1" sqref="A450" start="0" length="0">
      <dxf>
        <font>
          <b/>
          <sz val="16"/>
          <color rgb="FFFF0000"/>
        </font>
        <alignment vertical="center" readingOrder="0"/>
      </dxf>
    </rfmt>
    <rfmt sheetId="1" sqref="B4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0" start="0" length="0">
      <dxf>
        <font>
          <b/>
          <sz val="13"/>
          <color rgb="FFFF0000"/>
          <name val="Times New Roman"/>
          <scheme val="none"/>
        </font>
        <numFmt numFmtId="165" formatCode="#,##0.0"/>
        <alignment horizontal="right" vertical="center" wrapText="1" readingOrder="0"/>
      </dxf>
    </rfmt>
    <rfmt sheetId="1" sqref="H450" start="0" length="0">
      <dxf>
        <font>
          <sz val="13"/>
          <color rgb="FFFF0000"/>
        </font>
      </dxf>
    </rfmt>
    <rfmt sheetId="1" sqref="A451" start="0" length="0">
      <dxf>
        <font>
          <b/>
          <sz val="16"/>
          <color rgb="FFFF0000"/>
        </font>
        <alignment vertical="center" readingOrder="0"/>
      </dxf>
    </rfmt>
    <rfmt sheetId="1" sqref="B4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1" start="0" length="0">
      <dxf>
        <font>
          <b/>
          <sz val="13"/>
          <color rgb="FFFF0000"/>
          <name val="Times New Roman"/>
          <scheme val="none"/>
        </font>
        <numFmt numFmtId="165" formatCode="#,##0.0"/>
        <alignment horizontal="right" vertical="center" wrapText="1" readingOrder="0"/>
      </dxf>
    </rfmt>
    <rfmt sheetId="1" sqref="H451" start="0" length="0">
      <dxf>
        <font>
          <sz val="13"/>
          <color rgb="FFFF0000"/>
        </font>
      </dxf>
    </rfmt>
    <rfmt sheetId="1" sqref="A452" start="0" length="0">
      <dxf>
        <font>
          <b/>
          <sz val="16"/>
          <color rgb="FFFF0000"/>
        </font>
        <alignment vertical="center" readingOrder="0"/>
      </dxf>
    </rfmt>
    <rfmt sheetId="1" sqref="B4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2" start="0" length="0">
      <dxf>
        <font>
          <b/>
          <sz val="13"/>
          <color rgb="FFFF0000"/>
          <name val="Times New Roman"/>
          <scheme val="none"/>
        </font>
        <numFmt numFmtId="165" formatCode="#,##0.0"/>
        <alignment horizontal="right" vertical="center" wrapText="1" readingOrder="0"/>
      </dxf>
    </rfmt>
    <rfmt sheetId="1" sqref="H452" start="0" length="0">
      <dxf>
        <font>
          <sz val="13"/>
          <color rgb="FFFF0000"/>
        </font>
      </dxf>
    </rfmt>
    <rfmt sheetId="1" sqref="A453" start="0" length="0">
      <dxf>
        <font>
          <b/>
          <sz val="16"/>
          <color rgb="FFFF0000"/>
        </font>
        <alignment vertical="center" readingOrder="0"/>
      </dxf>
    </rfmt>
    <rfmt sheetId="1" sqref="B4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3" start="0" length="0">
      <dxf>
        <font>
          <b/>
          <sz val="13"/>
          <color rgb="FFFF0000"/>
          <name val="Times New Roman"/>
          <scheme val="none"/>
        </font>
        <numFmt numFmtId="165" formatCode="#,##0.0"/>
        <alignment horizontal="right" vertical="center" wrapText="1" readingOrder="0"/>
      </dxf>
    </rfmt>
    <rfmt sheetId="1" sqref="H453" start="0" length="0">
      <dxf>
        <font>
          <sz val="13"/>
          <color rgb="FFFF0000"/>
        </font>
      </dxf>
    </rfmt>
    <rfmt sheetId="1" sqref="A454" start="0" length="0">
      <dxf>
        <font>
          <b/>
          <sz val="16"/>
          <color rgb="FFFF0000"/>
        </font>
        <alignment vertical="center" readingOrder="0"/>
      </dxf>
    </rfmt>
    <rfmt sheetId="1" sqref="B4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4" start="0" length="0">
      <dxf>
        <font>
          <b/>
          <sz val="13"/>
          <color rgb="FFFF0000"/>
          <name val="Times New Roman"/>
          <scheme val="none"/>
        </font>
        <numFmt numFmtId="165" formatCode="#,##0.0"/>
        <alignment horizontal="right" vertical="center" wrapText="1" readingOrder="0"/>
      </dxf>
    </rfmt>
    <rfmt sheetId="1" sqref="H454" start="0" length="0">
      <dxf>
        <font>
          <sz val="13"/>
          <color rgb="FFFF0000"/>
        </font>
      </dxf>
    </rfmt>
    <rfmt sheetId="1" sqref="A455" start="0" length="0">
      <dxf>
        <font>
          <b/>
          <sz val="16"/>
          <color rgb="FFFF0000"/>
        </font>
        <alignment vertical="center" readingOrder="0"/>
      </dxf>
    </rfmt>
    <rfmt sheetId="1" sqref="B4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5" start="0" length="0">
      <dxf>
        <font>
          <b/>
          <sz val="13"/>
          <color rgb="FFFF0000"/>
          <name val="Times New Roman"/>
          <scheme val="none"/>
        </font>
        <numFmt numFmtId="165" formatCode="#,##0.0"/>
        <alignment horizontal="right" vertical="center" wrapText="1" readingOrder="0"/>
      </dxf>
    </rfmt>
    <rfmt sheetId="1" sqref="H455" start="0" length="0">
      <dxf>
        <font>
          <sz val="13"/>
          <color rgb="FFFF0000"/>
        </font>
      </dxf>
    </rfmt>
    <rfmt sheetId="1" sqref="A456" start="0" length="0">
      <dxf>
        <font>
          <b/>
          <sz val="16"/>
          <color rgb="FFFF0000"/>
        </font>
        <alignment vertical="center" readingOrder="0"/>
      </dxf>
    </rfmt>
    <rfmt sheetId="1" sqref="B4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6" start="0" length="0">
      <dxf>
        <font>
          <b/>
          <sz val="13"/>
          <color rgb="FFFF0000"/>
          <name val="Times New Roman"/>
          <scheme val="none"/>
        </font>
        <numFmt numFmtId="165" formatCode="#,##0.0"/>
        <alignment horizontal="right" vertical="center" wrapText="1" readingOrder="0"/>
      </dxf>
    </rfmt>
    <rfmt sheetId="1" sqref="H456" start="0" length="0">
      <dxf>
        <font>
          <sz val="13"/>
          <color rgb="FFFF0000"/>
        </font>
      </dxf>
    </rfmt>
    <rfmt sheetId="1" sqref="A457" start="0" length="0">
      <dxf>
        <font>
          <b/>
          <sz val="16"/>
          <color rgb="FFFF0000"/>
        </font>
        <alignment vertical="center" readingOrder="0"/>
      </dxf>
    </rfmt>
    <rfmt sheetId="1" sqref="B4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7" start="0" length="0">
      <dxf>
        <font>
          <b/>
          <sz val="13"/>
          <color rgb="FFFF0000"/>
          <name val="Times New Roman"/>
          <scheme val="none"/>
        </font>
        <numFmt numFmtId="165" formatCode="#,##0.0"/>
        <alignment horizontal="right" vertical="center" wrapText="1" readingOrder="0"/>
      </dxf>
    </rfmt>
    <rfmt sheetId="1" sqref="H457" start="0" length="0">
      <dxf>
        <font>
          <sz val="13"/>
          <color rgb="FFFF0000"/>
        </font>
      </dxf>
    </rfmt>
    <rfmt sheetId="1" sqref="A458" start="0" length="0">
      <dxf>
        <font>
          <b/>
          <sz val="16"/>
          <color rgb="FFFF0000"/>
        </font>
        <alignment vertical="center" readingOrder="0"/>
      </dxf>
    </rfmt>
    <rfmt sheetId="1" sqref="B4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8" start="0" length="0">
      <dxf>
        <font>
          <b/>
          <sz val="13"/>
          <color rgb="FFFF0000"/>
          <name val="Times New Roman"/>
          <scheme val="none"/>
        </font>
        <numFmt numFmtId="165" formatCode="#,##0.0"/>
        <alignment horizontal="right" vertical="center" wrapText="1" readingOrder="0"/>
      </dxf>
    </rfmt>
    <rfmt sheetId="1" sqref="H458" start="0" length="0">
      <dxf>
        <font>
          <sz val="13"/>
          <color rgb="FFFF0000"/>
        </font>
      </dxf>
    </rfmt>
    <rfmt sheetId="1" sqref="A459" start="0" length="0">
      <dxf>
        <font>
          <b/>
          <sz val="16"/>
          <color rgb="FFFF0000"/>
        </font>
        <alignment vertical="center" readingOrder="0"/>
      </dxf>
    </rfmt>
    <rfmt sheetId="1" sqref="B4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5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59" start="0" length="0">
      <dxf>
        <font>
          <b/>
          <sz val="13"/>
          <color rgb="FFFF0000"/>
          <name val="Times New Roman"/>
          <scheme val="none"/>
        </font>
        <numFmt numFmtId="165" formatCode="#,##0.0"/>
        <alignment horizontal="right" vertical="center" wrapText="1" readingOrder="0"/>
      </dxf>
    </rfmt>
    <rfmt sheetId="1" sqref="H459" start="0" length="0">
      <dxf>
        <font>
          <sz val="13"/>
          <color rgb="FFFF0000"/>
        </font>
      </dxf>
    </rfmt>
    <rfmt sheetId="1" sqref="A460" start="0" length="0">
      <dxf>
        <font>
          <b/>
          <sz val="16"/>
          <color rgb="FFFF0000"/>
        </font>
        <alignment vertical="center" readingOrder="0"/>
      </dxf>
    </rfmt>
    <rfmt sheetId="1" sqref="B4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0" start="0" length="0">
      <dxf>
        <font>
          <b/>
          <sz val="13"/>
          <color rgb="FFFF0000"/>
          <name val="Times New Roman"/>
          <scheme val="none"/>
        </font>
        <numFmt numFmtId="165" formatCode="#,##0.0"/>
        <alignment horizontal="right" vertical="center" wrapText="1" readingOrder="0"/>
      </dxf>
    </rfmt>
    <rfmt sheetId="1" sqref="H460" start="0" length="0">
      <dxf>
        <font>
          <sz val="13"/>
          <color rgb="FFFF0000"/>
        </font>
      </dxf>
    </rfmt>
    <rfmt sheetId="1" sqref="A461" start="0" length="0">
      <dxf>
        <font>
          <b/>
          <sz val="16"/>
          <color rgb="FFFF0000"/>
        </font>
        <alignment vertical="center" readingOrder="0"/>
      </dxf>
    </rfmt>
    <rfmt sheetId="1" sqref="B4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1" start="0" length="0">
      <dxf>
        <font>
          <b/>
          <sz val="13"/>
          <color rgb="FFFF0000"/>
          <name val="Times New Roman"/>
          <scheme val="none"/>
        </font>
        <numFmt numFmtId="165" formatCode="#,##0.0"/>
        <alignment horizontal="right" vertical="center" wrapText="1" readingOrder="0"/>
      </dxf>
    </rfmt>
    <rfmt sheetId="1" sqref="H461" start="0" length="0">
      <dxf>
        <font>
          <sz val="13"/>
          <color rgb="FFFF0000"/>
        </font>
      </dxf>
    </rfmt>
    <rfmt sheetId="1" sqref="A462" start="0" length="0">
      <dxf>
        <font>
          <b/>
          <sz val="16"/>
          <color rgb="FFFF0000"/>
        </font>
        <alignment vertical="center" readingOrder="0"/>
      </dxf>
    </rfmt>
    <rfmt sheetId="1" sqref="B4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2" start="0" length="0">
      <dxf>
        <font>
          <b/>
          <sz val="13"/>
          <color rgb="FFFF0000"/>
          <name val="Times New Roman"/>
          <scheme val="none"/>
        </font>
        <numFmt numFmtId="165" formatCode="#,##0.0"/>
        <alignment horizontal="right" vertical="center" wrapText="1" readingOrder="0"/>
      </dxf>
    </rfmt>
    <rfmt sheetId="1" sqref="H462" start="0" length="0">
      <dxf>
        <font>
          <sz val="13"/>
          <color rgb="FFFF0000"/>
        </font>
      </dxf>
    </rfmt>
    <rfmt sheetId="1" sqref="A463" start="0" length="0">
      <dxf>
        <font>
          <b/>
          <sz val="16"/>
          <color rgb="FFFF0000"/>
        </font>
        <alignment vertical="center" readingOrder="0"/>
      </dxf>
    </rfmt>
    <rfmt sheetId="1" sqref="B4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3" start="0" length="0">
      <dxf>
        <font>
          <b/>
          <sz val="13"/>
          <color rgb="FFFF0000"/>
          <name val="Times New Roman"/>
          <scheme val="none"/>
        </font>
        <numFmt numFmtId="165" formatCode="#,##0.0"/>
        <alignment horizontal="right" vertical="center" wrapText="1" readingOrder="0"/>
      </dxf>
    </rfmt>
    <rfmt sheetId="1" sqref="H463" start="0" length="0">
      <dxf>
        <font>
          <sz val="13"/>
          <color rgb="FFFF0000"/>
        </font>
      </dxf>
    </rfmt>
    <rfmt sheetId="1" sqref="A464" start="0" length="0">
      <dxf>
        <font>
          <b/>
          <sz val="16"/>
          <color rgb="FFFF0000"/>
        </font>
        <alignment vertical="center" readingOrder="0"/>
      </dxf>
    </rfmt>
    <rfmt sheetId="1" sqref="B4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4" start="0" length="0">
      <dxf>
        <font>
          <b/>
          <sz val="13"/>
          <color rgb="FFFF0000"/>
          <name val="Times New Roman"/>
          <scheme val="none"/>
        </font>
        <numFmt numFmtId="165" formatCode="#,##0.0"/>
        <alignment horizontal="right" vertical="center" wrapText="1" readingOrder="0"/>
      </dxf>
    </rfmt>
    <rfmt sheetId="1" sqref="H464" start="0" length="0">
      <dxf>
        <font>
          <sz val="13"/>
          <color rgb="FFFF0000"/>
        </font>
      </dxf>
    </rfmt>
    <rfmt sheetId="1" sqref="A465" start="0" length="0">
      <dxf>
        <font>
          <b/>
          <sz val="16"/>
          <color rgb="FFFF0000"/>
        </font>
        <alignment vertical="center" readingOrder="0"/>
      </dxf>
    </rfmt>
    <rfmt sheetId="1" sqref="B4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5" start="0" length="0">
      <dxf>
        <font>
          <b/>
          <sz val="13"/>
          <color rgb="FFFF0000"/>
          <name val="Times New Roman"/>
          <scheme val="none"/>
        </font>
        <numFmt numFmtId="165" formatCode="#,##0.0"/>
        <alignment horizontal="right" vertical="center" wrapText="1" readingOrder="0"/>
      </dxf>
    </rfmt>
    <rfmt sheetId="1" sqref="H465" start="0" length="0">
      <dxf>
        <font>
          <sz val="13"/>
          <color rgb="FFFF0000"/>
        </font>
      </dxf>
    </rfmt>
    <rfmt sheetId="1" sqref="A466" start="0" length="0">
      <dxf>
        <font>
          <b/>
          <sz val="16"/>
          <color rgb="FFFF0000"/>
        </font>
        <alignment vertical="center" readingOrder="0"/>
      </dxf>
    </rfmt>
    <rfmt sheetId="1" sqref="B4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6" start="0" length="0">
      <dxf>
        <font>
          <b/>
          <sz val="13"/>
          <color rgb="FFFF0000"/>
          <name val="Times New Roman"/>
          <scheme val="none"/>
        </font>
        <numFmt numFmtId="165" formatCode="#,##0.0"/>
        <alignment horizontal="right" vertical="center" wrapText="1" readingOrder="0"/>
      </dxf>
    </rfmt>
    <rfmt sheetId="1" sqref="H466" start="0" length="0">
      <dxf>
        <font>
          <sz val="13"/>
          <color rgb="FFFF0000"/>
        </font>
      </dxf>
    </rfmt>
    <rfmt sheetId="1" sqref="A467" start="0" length="0">
      <dxf>
        <font>
          <b/>
          <sz val="16"/>
          <color rgb="FFFF0000"/>
        </font>
        <alignment vertical="center" readingOrder="0"/>
      </dxf>
    </rfmt>
    <rfmt sheetId="1" sqref="B4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7" start="0" length="0">
      <dxf>
        <font>
          <b/>
          <sz val="13"/>
          <color rgb="FFFF0000"/>
          <name val="Times New Roman"/>
          <scheme val="none"/>
        </font>
        <numFmt numFmtId="165" formatCode="#,##0.0"/>
        <alignment horizontal="right" vertical="center" wrapText="1" readingOrder="0"/>
      </dxf>
    </rfmt>
    <rfmt sheetId="1" sqref="H467" start="0" length="0">
      <dxf>
        <font>
          <sz val="13"/>
          <color rgb="FFFF0000"/>
        </font>
      </dxf>
    </rfmt>
    <rfmt sheetId="1" sqref="A468" start="0" length="0">
      <dxf>
        <font>
          <b/>
          <sz val="16"/>
          <color rgb="FFFF0000"/>
        </font>
        <alignment vertical="center" readingOrder="0"/>
      </dxf>
    </rfmt>
    <rfmt sheetId="1" sqref="B4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8" start="0" length="0">
      <dxf>
        <font>
          <b/>
          <sz val="13"/>
          <color rgb="FFFF0000"/>
          <name val="Times New Roman"/>
          <scheme val="none"/>
        </font>
        <numFmt numFmtId="165" formatCode="#,##0.0"/>
        <alignment horizontal="right" vertical="center" wrapText="1" readingOrder="0"/>
      </dxf>
    </rfmt>
    <rfmt sheetId="1" sqref="H468" start="0" length="0">
      <dxf>
        <font>
          <sz val="13"/>
          <color rgb="FFFF0000"/>
        </font>
      </dxf>
    </rfmt>
    <rfmt sheetId="1" sqref="A469" start="0" length="0">
      <dxf>
        <font>
          <b/>
          <sz val="16"/>
          <color rgb="FFFF0000"/>
        </font>
        <alignment vertical="center" readingOrder="0"/>
      </dxf>
    </rfmt>
    <rfmt sheetId="1" sqref="B4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6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69" start="0" length="0">
      <dxf>
        <font>
          <b/>
          <sz val="13"/>
          <color rgb="FFFF0000"/>
          <name val="Times New Roman"/>
          <scheme val="none"/>
        </font>
        <numFmt numFmtId="165" formatCode="#,##0.0"/>
        <alignment horizontal="right" vertical="center" wrapText="1" readingOrder="0"/>
      </dxf>
    </rfmt>
    <rfmt sheetId="1" sqref="H469" start="0" length="0">
      <dxf>
        <font>
          <sz val="13"/>
          <color rgb="FFFF0000"/>
        </font>
      </dxf>
    </rfmt>
    <rfmt sheetId="1" sqref="A470" start="0" length="0">
      <dxf>
        <font>
          <b/>
          <sz val="16"/>
          <color rgb="FFFF0000"/>
        </font>
        <alignment vertical="center" readingOrder="0"/>
      </dxf>
    </rfmt>
    <rfmt sheetId="1" sqref="B4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0" start="0" length="0">
      <dxf>
        <font>
          <b/>
          <sz val="13"/>
          <color rgb="FFFF0000"/>
          <name val="Times New Roman"/>
          <scheme val="none"/>
        </font>
        <numFmt numFmtId="165" formatCode="#,##0.0"/>
        <alignment horizontal="right" vertical="center" wrapText="1" readingOrder="0"/>
      </dxf>
    </rfmt>
    <rfmt sheetId="1" sqref="H470" start="0" length="0">
      <dxf>
        <font>
          <sz val="13"/>
          <color rgb="FFFF0000"/>
        </font>
      </dxf>
    </rfmt>
    <rfmt sheetId="1" sqref="A471" start="0" length="0">
      <dxf>
        <font>
          <b/>
          <sz val="16"/>
          <color rgb="FFFF0000"/>
        </font>
        <alignment vertical="center" readingOrder="0"/>
      </dxf>
    </rfmt>
    <rfmt sheetId="1" sqref="B4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1" start="0" length="0">
      <dxf>
        <font>
          <b/>
          <sz val="13"/>
          <color rgb="FFFF0000"/>
          <name val="Times New Roman"/>
          <scheme val="none"/>
        </font>
        <numFmt numFmtId="165" formatCode="#,##0.0"/>
        <alignment horizontal="right" vertical="center" wrapText="1" readingOrder="0"/>
      </dxf>
    </rfmt>
    <rfmt sheetId="1" sqref="H471" start="0" length="0">
      <dxf>
        <font>
          <sz val="13"/>
          <color rgb="FFFF0000"/>
        </font>
      </dxf>
    </rfmt>
    <rfmt sheetId="1" sqref="A472" start="0" length="0">
      <dxf>
        <font>
          <b/>
          <sz val="16"/>
          <color rgb="FFFF0000"/>
        </font>
        <alignment vertical="center" readingOrder="0"/>
      </dxf>
    </rfmt>
    <rfmt sheetId="1" sqref="B4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2" start="0" length="0">
      <dxf>
        <font>
          <b/>
          <sz val="13"/>
          <color rgb="FFFF0000"/>
          <name val="Times New Roman"/>
          <scheme val="none"/>
        </font>
        <numFmt numFmtId="165" formatCode="#,##0.0"/>
        <alignment horizontal="right" vertical="center" wrapText="1" readingOrder="0"/>
      </dxf>
    </rfmt>
    <rfmt sheetId="1" sqref="H472" start="0" length="0">
      <dxf>
        <font>
          <sz val="13"/>
          <color rgb="FFFF0000"/>
        </font>
      </dxf>
    </rfmt>
    <rfmt sheetId="1" sqref="A473" start="0" length="0">
      <dxf>
        <font>
          <b/>
          <sz val="16"/>
          <color rgb="FFFF0000"/>
        </font>
        <alignment vertical="center" readingOrder="0"/>
      </dxf>
    </rfmt>
    <rfmt sheetId="1" sqref="B4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3" start="0" length="0">
      <dxf>
        <font>
          <b/>
          <sz val="13"/>
          <color rgb="FFFF0000"/>
          <name val="Times New Roman"/>
          <scheme val="none"/>
        </font>
        <numFmt numFmtId="165" formatCode="#,##0.0"/>
        <alignment horizontal="right" vertical="center" wrapText="1" readingOrder="0"/>
      </dxf>
    </rfmt>
    <rfmt sheetId="1" sqref="H473" start="0" length="0">
      <dxf>
        <font>
          <sz val="13"/>
          <color rgb="FFFF0000"/>
        </font>
      </dxf>
    </rfmt>
    <rfmt sheetId="1" sqref="A474" start="0" length="0">
      <dxf>
        <font>
          <b/>
          <sz val="16"/>
          <color rgb="FFFF0000"/>
        </font>
        <alignment vertical="center" readingOrder="0"/>
      </dxf>
    </rfmt>
    <rfmt sheetId="1" sqref="B4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4" start="0" length="0">
      <dxf>
        <font>
          <b/>
          <sz val="13"/>
          <color rgb="FFFF0000"/>
          <name val="Times New Roman"/>
          <scheme val="none"/>
        </font>
        <numFmt numFmtId="165" formatCode="#,##0.0"/>
        <alignment horizontal="right" vertical="center" wrapText="1" readingOrder="0"/>
      </dxf>
    </rfmt>
    <rfmt sheetId="1" sqref="H474" start="0" length="0">
      <dxf>
        <font>
          <sz val="13"/>
          <color rgb="FFFF0000"/>
        </font>
      </dxf>
    </rfmt>
    <rfmt sheetId="1" sqref="A475" start="0" length="0">
      <dxf>
        <font>
          <b/>
          <sz val="16"/>
          <color rgb="FFFF0000"/>
        </font>
        <alignment vertical="center" readingOrder="0"/>
      </dxf>
    </rfmt>
    <rfmt sheetId="1" sqref="B4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5" start="0" length="0">
      <dxf>
        <font>
          <b/>
          <sz val="13"/>
          <color rgb="FFFF0000"/>
          <name val="Times New Roman"/>
          <scheme val="none"/>
        </font>
        <numFmt numFmtId="165" formatCode="#,##0.0"/>
        <alignment horizontal="right" vertical="center" wrapText="1" readingOrder="0"/>
      </dxf>
    </rfmt>
    <rfmt sheetId="1" sqref="H475" start="0" length="0">
      <dxf>
        <font>
          <sz val="13"/>
          <color rgb="FFFF0000"/>
        </font>
      </dxf>
    </rfmt>
    <rfmt sheetId="1" sqref="A476" start="0" length="0">
      <dxf>
        <font>
          <b/>
          <sz val="16"/>
          <color rgb="FFFF0000"/>
        </font>
        <alignment vertical="center" readingOrder="0"/>
      </dxf>
    </rfmt>
    <rfmt sheetId="1" sqref="B47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6" start="0" length="0">
      <dxf>
        <font>
          <b/>
          <sz val="13"/>
          <color rgb="FFFF0000"/>
          <name val="Times New Roman"/>
          <scheme val="none"/>
        </font>
        <numFmt numFmtId="165" formatCode="#,##0.0"/>
        <alignment horizontal="right" vertical="center" wrapText="1" readingOrder="0"/>
      </dxf>
    </rfmt>
    <rfmt sheetId="1" sqref="H476" start="0" length="0">
      <dxf>
        <font>
          <sz val="13"/>
          <color rgb="FFFF0000"/>
        </font>
      </dxf>
    </rfmt>
    <rfmt sheetId="1" sqref="A477" start="0" length="0">
      <dxf>
        <font>
          <b/>
          <sz val="16"/>
          <color rgb="FFFF0000"/>
        </font>
        <alignment vertical="center" readingOrder="0"/>
      </dxf>
    </rfmt>
    <rfmt sheetId="1" sqref="B47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7" start="0" length="0">
      <dxf>
        <font>
          <b/>
          <sz val="13"/>
          <color rgb="FFFF0000"/>
          <name val="Times New Roman"/>
          <scheme val="none"/>
        </font>
        <numFmt numFmtId="165" formatCode="#,##0.0"/>
        <alignment horizontal="right" vertical="center" wrapText="1" readingOrder="0"/>
      </dxf>
    </rfmt>
    <rfmt sheetId="1" sqref="H477" start="0" length="0">
      <dxf>
        <font>
          <sz val="13"/>
          <color rgb="FFFF0000"/>
        </font>
      </dxf>
    </rfmt>
    <rfmt sheetId="1" sqref="A478" start="0" length="0">
      <dxf>
        <font>
          <b/>
          <sz val="16"/>
          <color rgb="FFFF0000"/>
        </font>
        <alignment vertical="center" readingOrder="0"/>
      </dxf>
    </rfmt>
    <rfmt sheetId="1" sqref="B47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8" start="0" length="0">
      <dxf>
        <font>
          <b/>
          <sz val="13"/>
          <color rgb="FFFF0000"/>
          <name val="Times New Roman"/>
          <scheme val="none"/>
        </font>
        <numFmt numFmtId="165" formatCode="#,##0.0"/>
        <alignment horizontal="right" vertical="center" wrapText="1" readingOrder="0"/>
      </dxf>
    </rfmt>
    <rfmt sheetId="1" sqref="H478" start="0" length="0">
      <dxf>
        <font>
          <sz val="13"/>
          <color rgb="FFFF0000"/>
        </font>
      </dxf>
    </rfmt>
    <rfmt sheetId="1" sqref="A479" start="0" length="0">
      <dxf>
        <font>
          <b/>
          <sz val="16"/>
          <color rgb="FFFF0000"/>
        </font>
        <alignment vertical="center" readingOrder="0"/>
      </dxf>
    </rfmt>
    <rfmt sheetId="1" sqref="B47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7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7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7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79" start="0" length="0">
      <dxf>
        <font>
          <b/>
          <sz val="13"/>
          <color rgb="FFFF0000"/>
          <name val="Times New Roman"/>
          <scheme val="none"/>
        </font>
        <numFmt numFmtId="165" formatCode="#,##0.0"/>
        <alignment horizontal="right" vertical="center" wrapText="1" readingOrder="0"/>
      </dxf>
    </rfmt>
    <rfmt sheetId="1" sqref="H479" start="0" length="0">
      <dxf>
        <font>
          <sz val="13"/>
          <color rgb="FFFF0000"/>
        </font>
      </dxf>
    </rfmt>
    <rfmt sheetId="1" sqref="A480" start="0" length="0">
      <dxf>
        <font>
          <b/>
          <sz val="16"/>
          <color rgb="FFFF0000"/>
        </font>
        <alignment vertical="center" readingOrder="0"/>
      </dxf>
    </rfmt>
    <rfmt sheetId="1" sqref="B48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0" start="0" length="0">
      <dxf>
        <font>
          <b/>
          <sz val="13"/>
          <color rgb="FFFF0000"/>
          <name val="Times New Roman"/>
          <scheme val="none"/>
        </font>
        <numFmt numFmtId="165" formatCode="#,##0.0"/>
        <alignment horizontal="right" vertical="center" wrapText="1" readingOrder="0"/>
      </dxf>
    </rfmt>
    <rfmt sheetId="1" sqref="H480" start="0" length="0">
      <dxf>
        <font>
          <sz val="13"/>
          <color rgb="FFFF0000"/>
        </font>
      </dxf>
    </rfmt>
    <rfmt sheetId="1" sqref="A481" start="0" length="0">
      <dxf>
        <font>
          <b/>
          <sz val="16"/>
          <color rgb="FFFF0000"/>
        </font>
        <alignment vertical="center" readingOrder="0"/>
      </dxf>
    </rfmt>
    <rfmt sheetId="1" sqref="B48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1" start="0" length="0">
      <dxf>
        <font>
          <b/>
          <sz val="13"/>
          <color rgb="FFFF0000"/>
          <name val="Times New Roman"/>
          <scheme val="none"/>
        </font>
        <numFmt numFmtId="165" formatCode="#,##0.0"/>
        <alignment horizontal="right" vertical="center" wrapText="1" readingOrder="0"/>
      </dxf>
    </rfmt>
    <rfmt sheetId="1" sqref="H481" start="0" length="0">
      <dxf>
        <font>
          <sz val="13"/>
          <color rgb="FFFF0000"/>
        </font>
      </dxf>
    </rfmt>
    <rfmt sheetId="1" sqref="A482" start="0" length="0">
      <dxf>
        <font>
          <b/>
          <sz val="16"/>
          <color rgb="FFFF0000"/>
        </font>
        <alignment vertical="center" readingOrder="0"/>
      </dxf>
    </rfmt>
    <rfmt sheetId="1" sqref="B48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2" start="0" length="0">
      <dxf>
        <font>
          <b/>
          <sz val="13"/>
          <color rgb="FFFF0000"/>
          <name val="Times New Roman"/>
          <scheme val="none"/>
        </font>
        <numFmt numFmtId="165" formatCode="#,##0.0"/>
        <alignment horizontal="right" vertical="center" wrapText="1" readingOrder="0"/>
      </dxf>
    </rfmt>
    <rfmt sheetId="1" sqref="H482" start="0" length="0">
      <dxf>
        <font>
          <sz val="13"/>
          <color rgb="FFFF0000"/>
        </font>
      </dxf>
    </rfmt>
    <rfmt sheetId="1" sqref="A483" start="0" length="0">
      <dxf>
        <font>
          <b/>
          <sz val="16"/>
          <color rgb="FFFF0000"/>
        </font>
        <alignment vertical="center" readingOrder="0"/>
      </dxf>
    </rfmt>
    <rfmt sheetId="1" sqref="B48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3" start="0" length="0">
      <dxf>
        <font>
          <b/>
          <sz val="13"/>
          <color rgb="FFFF0000"/>
          <name val="Times New Roman"/>
          <scheme val="none"/>
        </font>
        <numFmt numFmtId="165" formatCode="#,##0.0"/>
        <alignment horizontal="right" vertical="center" wrapText="1" readingOrder="0"/>
      </dxf>
    </rfmt>
    <rfmt sheetId="1" sqref="H483" start="0" length="0">
      <dxf>
        <font>
          <sz val="13"/>
          <color rgb="FFFF0000"/>
        </font>
      </dxf>
    </rfmt>
    <rfmt sheetId="1" sqref="A484" start="0" length="0">
      <dxf>
        <font>
          <b/>
          <sz val="16"/>
          <color rgb="FFFF0000"/>
        </font>
        <alignment vertical="center" readingOrder="0"/>
      </dxf>
    </rfmt>
    <rfmt sheetId="1" sqref="B48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4" start="0" length="0">
      <dxf>
        <font>
          <b/>
          <sz val="13"/>
          <color rgb="FFFF0000"/>
          <name val="Times New Roman"/>
          <scheme val="none"/>
        </font>
        <numFmt numFmtId="165" formatCode="#,##0.0"/>
        <alignment horizontal="right" vertical="center" wrapText="1" readingOrder="0"/>
      </dxf>
    </rfmt>
    <rfmt sheetId="1" sqref="H484" start="0" length="0">
      <dxf>
        <font>
          <sz val="13"/>
          <color rgb="FFFF0000"/>
        </font>
      </dxf>
    </rfmt>
    <rfmt sheetId="1" sqref="A485" start="0" length="0">
      <dxf>
        <font>
          <b/>
          <sz val="16"/>
          <color rgb="FFFF0000"/>
        </font>
        <alignment vertical="center" readingOrder="0"/>
      </dxf>
    </rfmt>
    <rfmt sheetId="1" sqref="B48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5" start="0" length="0">
      <dxf>
        <font>
          <b/>
          <sz val="13"/>
          <color rgb="FFFF0000"/>
          <name val="Times New Roman"/>
          <scheme val="none"/>
        </font>
        <numFmt numFmtId="165" formatCode="#,##0.0"/>
        <alignment horizontal="right" vertical="center" wrapText="1" readingOrder="0"/>
      </dxf>
    </rfmt>
    <rfmt sheetId="1" sqref="H485" start="0" length="0">
      <dxf>
        <font>
          <sz val="13"/>
          <color rgb="FFFF0000"/>
        </font>
      </dxf>
    </rfmt>
    <rfmt sheetId="1" sqref="A486" start="0" length="0">
      <dxf>
        <font>
          <b/>
          <sz val="16"/>
          <color rgb="FFFF0000"/>
        </font>
        <alignment vertical="center" readingOrder="0"/>
      </dxf>
    </rfmt>
    <rfmt sheetId="1" sqref="B48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48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48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4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48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486" start="0" length="0">
      <dxf>
        <font>
          <b/>
          <sz val="13"/>
          <color rgb="FFFF0000"/>
          <name val="Times New Roman"/>
          <scheme val="none"/>
        </font>
        <numFmt numFmtId="165" formatCode="#,##0.0"/>
        <alignment horizontal="right" vertical="center" wrapText="1" readingOrder="0"/>
      </dxf>
    </rfmt>
    <rfmt sheetId="1" sqref="H486" start="0" length="0">
      <dxf>
        <font>
          <sz val="13"/>
          <color rgb="FFFF0000"/>
        </font>
      </dxf>
    </rfmt>
  </rm>
  <rrc rId="4296" sId="1" ref="A520:XFD520" action="deleteRow">
    <undo index="0" exp="area" ref3D="1" dr="$A$637:$XFD$642" dn="Z_E804F883_CA9D_4450_B2B1_A56C9C315ECD_.wvu.Rows" sId="1"/>
    <undo index="14" exp="area" ref3D="1" dr="$A$863:$XFD$863" dn="Z_10610988_B7D0_46D7_B8FD_DA5F72A4893C_.wvu.Rows" sId="1"/>
    <undo index="8" exp="area" ref3D="1" dr="$A$719:$XFD$719" dn="Z_10610988_B7D0_46D7_B8FD_DA5F72A4893C_.wvu.Rows" sId="1"/>
    <undo index="6" exp="area" ref3D="1" dr="$A$715:$XFD$715" dn="Z_10610988_B7D0_46D7_B8FD_DA5F72A4893C_.wvu.Rows" sId="1"/>
    <undo index="8" exp="area" ref3D="1" dr="$A$863:$XFD$863" dn="Z_161695C3_1CE5_4E5C_AD86_E27CE310F608_.wvu.Rows" sId="1"/>
    <undo index="2" exp="area" ref3D="1" dr="$A$719:$XFD$719" dn="Z_161695C3_1CE5_4E5C_AD86_E27CE310F608_.wvu.Rows" sId="1"/>
    <undo index="1" exp="area" ref3D="1" dr="$A$715:$XFD$71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7" sId="1" ref="A520:XFD520" action="deleteRow">
    <undo index="0" exp="area" ref3D="1" dr="$A$636:$XFD$641" dn="Z_E804F883_CA9D_4450_B2B1_A56C9C315ECD_.wvu.Rows" sId="1"/>
    <undo index="14" exp="area" ref3D="1" dr="$A$862:$XFD$862" dn="Z_10610988_B7D0_46D7_B8FD_DA5F72A4893C_.wvu.Rows" sId="1"/>
    <undo index="8" exp="area" ref3D="1" dr="$A$718:$XFD$718" dn="Z_10610988_B7D0_46D7_B8FD_DA5F72A4893C_.wvu.Rows" sId="1"/>
    <undo index="6" exp="area" ref3D="1" dr="$A$714:$XFD$714" dn="Z_10610988_B7D0_46D7_B8FD_DA5F72A4893C_.wvu.Rows" sId="1"/>
    <undo index="8" exp="area" ref3D="1" dr="$A$862:$XFD$862" dn="Z_161695C3_1CE5_4E5C_AD86_E27CE310F608_.wvu.Rows" sId="1"/>
    <undo index="2" exp="area" ref3D="1" dr="$A$718:$XFD$718" dn="Z_161695C3_1CE5_4E5C_AD86_E27CE310F608_.wvu.Rows" sId="1"/>
    <undo index="1" exp="area" ref3D="1" dr="$A$714:$XFD$71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8" sId="1" ref="A520:XFD520" action="deleteRow">
    <undo index="0" exp="area" ref3D="1" dr="$A$635:$XFD$640" dn="Z_E804F883_CA9D_4450_B2B1_A56C9C315ECD_.wvu.Rows" sId="1"/>
    <undo index="14" exp="area" ref3D="1" dr="$A$861:$XFD$861" dn="Z_10610988_B7D0_46D7_B8FD_DA5F72A4893C_.wvu.Rows" sId="1"/>
    <undo index="8" exp="area" ref3D="1" dr="$A$717:$XFD$717" dn="Z_10610988_B7D0_46D7_B8FD_DA5F72A4893C_.wvu.Rows" sId="1"/>
    <undo index="6" exp="area" ref3D="1" dr="$A$713:$XFD$713" dn="Z_10610988_B7D0_46D7_B8FD_DA5F72A4893C_.wvu.Rows" sId="1"/>
    <undo index="8" exp="area" ref3D="1" dr="$A$861:$XFD$861" dn="Z_161695C3_1CE5_4E5C_AD86_E27CE310F608_.wvu.Rows" sId="1"/>
    <undo index="2" exp="area" ref3D="1" dr="$A$717:$XFD$717" dn="Z_161695C3_1CE5_4E5C_AD86_E27CE310F608_.wvu.Rows" sId="1"/>
    <undo index="1" exp="area" ref3D="1" dr="$A$713:$XFD$71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299" sId="1" ref="A520:XFD520" action="deleteRow">
    <undo index="0" exp="area" ref3D="1" dr="$A$634:$XFD$639" dn="Z_E804F883_CA9D_4450_B2B1_A56C9C315ECD_.wvu.Rows" sId="1"/>
    <undo index="14" exp="area" ref3D="1" dr="$A$860:$XFD$860" dn="Z_10610988_B7D0_46D7_B8FD_DA5F72A4893C_.wvu.Rows" sId="1"/>
    <undo index="8" exp="area" ref3D="1" dr="$A$716:$XFD$716" dn="Z_10610988_B7D0_46D7_B8FD_DA5F72A4893C_.wvu.Rows" sId="1"/>
    <undo index="6" exp="area" ref3D="1" dr="$A$712:$XFD$712" dn="Z_10610988_B7D0_46D7_B8FD_DA5F72A4893C_.wvu.Rows" sId="1"/>
    <undo index="8" exp="area" ref3D="1" dr="$A$860:$XFD$860" dn="Z_161695C3_1CE5_4E5C_AD86_E27CE310F608_.wvu.Rows" sId="1"/>
    <undo index="2" exp="area" ref3D="1" dr="$A$716:$XFD$716" dn="Z_161695C3_1CE5_4E5C_AD86_E27CE310F608_.wvu.Rows" sId="1"/>
    <undo index="1" exp="area" ref3D="1" dr="$A$712:$XFD$71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0" sId="1" ref="A520:XFD520" action="deleteRow">
    <undo index="0" exp="area" ref3D="1" dr="$A$633:$XFD$638" dn="Z_E804F883_CA9D_4450_B2B1_A56C9C315ECD_.wvu.Rows" sId="1"/>
    <undo index="14" exp="area" ref3D="1" dr="$A$859:$XFD$859" dn="Z_10610988_B7D0_46D7_B8FD_DA5F72A4893C_.wvu.Rows" sId="1"/>
    <undo index="8" exp="area" ref3D="1" dr="$A$715:$XFD$715" dn="Z_10610988_B7D0_46D7_B8FD_DA5F72A4893C_.wvu.Rows" sId="1"/>
    <undo index="6" exp="area" ref3D="1" dr="$A$711:$XFD$711" dn="Z_10610988_B7D0_46D7_B8FD_DA5F72A4893C_.wvu.Rows" sId="1"/>
    <undo index="8" exp="area" ref3D="1" dr="$A$859:$XFD$859" dn="Z_161695C3_1CE5_4E5C_AD86_E27CE310F608_.wvu.Rows" sId="1"/>
    <undo index="2" exp="area" ref3D="1" dr="$A$715:$XFD$715" dn="Z_161695C3_1CE5_4E5C_AD86_E27CE310F608_.wvu.Rows" sId="1"/>
    <undo index="1" exp="area" ref3D="1" dr="$A$711:$XFD$71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1" sId="1" ref="A520:XFD520" action="deleteRow">
    <undo index="0" exp="area" ref3D="1" dr="$A$632:$XFD$637" dn="Z_E804F883_CA9D_4450_B2B1_A56C9C315ECD_.wvu.Rows" sId="1"/>
    <undo index="14" exp="area" ref3D="1" dr="$A$858:$XFD$858" dn="Z_10610988_B7D0_46D7_B8FD_DA5F72A4893C_.wvu.Rows" sId="1"/>
    <undo index="8" exp="area" ref3D="1" dr="$A$714:$XFD$714" dn="Z_10610988_B7D0_46D7_B8FD_DA5F72A4893C_.wvu.Rows" sId="1"/>
    <undo index="6" exp="area" ref3D="1" dr="$A$710:$XFD$710" dn="Z_10610988_B7D0_46D7_B8FD_DA5F72A4893C_.wvu.Rows" sId="1"/>
    <undo index="8" exp="area" ref3D="1" dr="$A$858:$XFD$858" dn="Z_161695C3_1CE5_4E5C_AD86_E27CE310F608_.wvu.Rows" sId="1"/>
    <undo index="2" exp="area" ref3D="1" dr="$A$714:$XFD$714" dn="Z_161695C3_1CE5_4E5C_AD86_E27CE310F608_.wvu.Rows" sId="1"/>
    <undo index="1" exp="area" ref3D="1" dr="$A$710:$XFD$71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2" sId="1" ref="A520:XFD520" action="deleteRow">
    <undo index="0" exp="area" ref3D="1" dr="$A$631:$XFD$636" dn="Z_E804F883_CA9D_4450_B2B1_A56C9C315ECD_.wvu.Rows" sId="1"/>
    <undo index="14" exp="area" ref3D="1" dr="$A$857:$XFD$857" dn="Z_10610988_B7D0_46D7_B8FD_DA5F72A4893C_.wvu.Rows" sId="1"/>
    <undo index="8" exp="area" ref3D="1" dr="$A$713:$XFD$713" dn="Z_10610988_B7D0_46D7_B8FD_DA5F72A4893C_.wvu.Rows" sId="1"/>
    <undo index="6" exp="area" ref3D="1" dr="$A$709:$XFD$709" dn="Z_10610988_B7D0_46D7_B8FD_DA5F72A4893C_.wvu.Rows" sId="1"/>
    <undo index="8" exp="area" ref3D="1" dr="$A$857:$XFD$857" dn="Z_161695C3_1CE5_4E5C_AD86_E27CE310F608_.wvu.Rows" sId="1"/>
    <undo index="2" exp="area" ref3D="1" dr="$A$713:$XFD$713" dn="Z_161695C3_1CE5_4E5C_AD86_E27CE310F608_.wvu.Rows" sId="1"/>
    <undo index="1" exp="area" ref3D="1" dr="$A$709:$XFD$70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3" sId="1" ref="A520:XFD520" action="deleteRow">
    <undo index="0" exp="area" ref3D="1" dr="$A$630:$XFD$635" dn="Z_E804F883_CA9D_4450_B2B1_A56C9C315ECD_.wvu.Rows" sId="1"/>
    <undo index="14" exp="area" ref3D="1" dr="$A$856:$XFD$856" dn="Z_10610988_B7D0_46D7_B8FD_DA5F72A4893C_.wvu.Rows" sId="1"/>
    <undo index="8" exp="area" ref3D="1" dr="$A$712:$XFD$712" dn="Z_10610988_B7D0_46D7_B8FD_DA5F72A4893C_.wvu.Rows" sId="1"/>
    <undo index="6" exp="area" ref3D="1" dr="$A$708:$XFD$708" dn="Z_10610988_B7D0_46D7_B8FD_DA5F72A4893C_.wvu.Rows" sId="1"/>
    <undo index="8" exp="area" ref3D="1" dr="$A$856:$XFD$856" dn="Z_161695C3_1CE5_4E5C_AD86_E27CE310F608_.wvu.Rows" sId="1"/>
    <undo index="2" exp="area" ref3D="1" dr="$A$712:$XFD$712" dn="Z_161695C3_1CE5_4E5C_AD86_E27CE310F608_.wvu.Rows" sId="1"/>
    <undo index="1" exp="area" ref3D="1" dr="$A$708:$XFD$70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4" sId="1" ref="A520:XFD520" action="deleteRow">
    <undo index="0" exp="area" ref3D="1" dr="$A$629:$XFD$634" dn="Z_E804F883_CA9D_4450_B2B1_A56C9C315ECD_.wvu.Rows" sId="1"/>
    <undo index="14" exp="area" ref3D="1" dr="$A$855:$XFD$855" dn="Z_10610988_B7D0_46D7_B8FD_DA5F72A4893C_.wvu.Rows" sId="1"/>
    <undo index="8" exp="area" ref3D="1" dr="$A$711:$XFD$711" dn="Z_10610988_B7D0_46D7_B8FD_DA5F72A4893C_.wvu.Rows" sId="1"/>
    <undo index="6" exp="area" ref3D="1" dr="$A$707:$XFD$707" dn="Z_10610988_B7D0_46D7_B8FD_DA5F72A4893C_.wvu.Rows" sId="1"/>
    <undo index="8" exp="area" ref3D="1" dr="$A$855:$XFD$855" dn="Z_161695C3_1CE5_4E5C_AD86_E27CE310F608_.wvu.Rows" sId="1"/>
    <undo index="2" exp="area" ref3D="1" dr="$A$711:$XFD$711" dn="Z_161695C3_1CE5_4E5C_AD86_E27CE310F608_.wvu.Rows" sId="1"/>
    <undo index="1" exp="area" ref3D="1" dr="$A$707:$XFD$70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5" sId="1" ref="A520:XFD520" action="deleteRow">
    <undo index="0" exp="area" ref3D="1" dr="$A$628:$XFD$633" dn="Z_E804F883_CA9D_4450_B2B1_A56C9C315ECD_.wvu.Rows" sId="1"/>
    <undo index="14" exp="area" ref3D="1" dr="$A$854:$XFD$854" dn="Z_10610988_B7D0_46D7_B8FD_DA5F72A4893C_.wvu.Rows" sId="1"/>
    <undo index="8" exp="area" ref3D="1" dr="$A$710:$XFD$710" dn="Z_10610988_B7D0_46D7_B8FD_DA5F72A4893C_.wvu.Rows" sId="1"/>
    <undo index="6" exp="area" ref3D="1" dr="$A$706:$XFD$706" dn="Z_10610988_B7D0_46D7_B8FD_DA5F72A4893C_.wvu.Rows" sId="1"/>
    <undo index="8" exp="area" ref3D="1" dr="$A$854:$XFD$854" dn="Z_161695C3_1CE5_4E5C_AD86_E27CE310F608_.wvu.Rows" sId="1"/>
    <undo index="2" exp="area" ref3D="1" dr="$A$710:$XFD$710" dn="Z_161695C3_1CE5_4E5C_AD86_E27CE310F608_.wvu.Rows" sId="1"/>
    <undo index="1" exp="area" ref3D="1" dr="$A$706:$XFD$70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6" sId="1" ref="A520:XFD520" action="deleteRow">
    <undo index="0" exp="area" ref3D="1" dr="$A$627:$XFD$632" dn="Z_E804F883_CA9D_4450_B2B1_A56C9C315ECD_.wvu.Rows" sId="1"/>
    <undo index="14" exp="area" ref3D="1" dr="$A$853:$XFD$853" dn="Z_10610988_B7D0_46D7_B8FD_DA5F72A4893C_.wvu.Rows" sId="1"/>
    <undo index="8" exp="area" ref3D="1" dr="$A$709:$XFD$709" dn="Z_10610988_B7D0_46D7_B8FD_DA5F72A4893C_.wvu.Rows" sId="1"/>
    <undo index="6" exp="area" ref3D="1" dr="$A$705:$XFD$705" dn="Z_10610988_B7D0_46D7_B8FD_DA5F72A4893C_.wvu.Rows" sId="1"/>
    <undo index="8" exp="area" ref3D="1" dr="$A$853:$XFD$853" dn="Z_161695C3_1CE5_4E5C_AD86_E27CE310F608_.wvu.Rows" sId="1"/>
    <undo index="2" exp="area" ref3D="1" dr="$A$709:$XFD$709" dn="Z_161695C3_1CE5_4E5C_AD86_E27CE310F608_.wvu.Rows" sId="1"/>
    <undo index="1" exp="area" ref3D="1" dr="$A$705:$XFD$70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7" sId="1" ref="A520:XFD520" action="deleteRow">
    <undo index="0" exp="area" ref3D="1" dr="$A$626:$XFD$631" dn="Z_E804F883_CA9D_4450_B2B1_A56C9C315ECD_.wvu.Rows" sId="1"/>
    <undo index="14" exp="area" ref3D="1" dr="$A$852:$XFD$852" dn="Z_10610988_B7D0_46D7_B8FD_DA5F72A4893C_.wvu.Rows" sId="1"/>
    <undo index="8" exp="area" ref3D="1" dr="$A$708:$XFD$708" dn="Z_10610988_B7D0_46D7_B8FD_DA5F72A4893C_.wvu.Rows" sId="1"/>
    <undo index="6" exp="area" ref3D="1" dr="$A$704:$XFD$704" dn="Z_10610988_B7D0_46D7_B8FD_DA5F72A4893C_.wvu.Rows" sId="1"/>
    <undo index="8" exp="area" ref3D="1" dr="$A$852:$XFD$852" dn="Z_161695C3_1CE5_4E5C_AD86_E27CE310F608_.wvu.Rows" sId="1"/>
    <undo index="2" exp="area" ref3D="1" dr="$A$708:$XFD$708" dn="Z_161695C3_1CE5_4E5C_AD86_E27CE310F608_.wvu.Rows" sId="1"/>
    <undo index="1" exp="area" ref3D="1" dr="$A$704:$XFD$70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8" sId="1" ref="A520:XFD520" action="deleteRow">
    <undo index="0" exp="area" ref3D="1" dr="$A$625:$XFD$630" dn="Z_E804F883_CA9D_4450_B2B1_A56C9C315ECD_.wvu.Rows" sId="1"/>
    <undo index="14" exp="area" ref3D="1" dr="$A$851:$XFD$851" dn="Z_10610988_B7D0_46D7_B8FD_DA5F72A4893C_.wvu.Rows" sId="1"/>
    <undo index="8" exp="area" ref3D="1" dr="$A$707:$XFD$707" dn="Z_10610988_B7D0_46D7_B8FD_DA5F72A4893C_.wvu.Rows" sId="1"/>
    <undo index="6" exp="area" ref3D="1" dr="$A$703:$XFD$703" dn="Z_10610988_B7D0_46D7_B8FD_DA5F72A4893C_.wvu.Rows" sId="1"/>
    <undo index="8" exp="area" ref3D="1" dr="$A$851:$XFD$851" dn="Z_161695C3_1CE5_4E5C_AD86_E27CE310F608_.wvu.Rows" sId="1"/>
    <undo index="2" exp="area" ref3D="1" dr="$A$707:$XFD$707" dn="Z_161695C3_1CE5_4E5C_AD86_E27CE310F608_.wvu.Rows" sId="1"/>
    <undo index="1" exp="area" ref3D="1" dr="$A$703:$XFD$70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09" sId="1" ref="A520:XFD520" action="deleteRow">
    <undo index="0" exp="area" ref3D="1" dr="$A$624:$XFD$629" dn="Z_E804F883_CA9D_4450_B2B1_A56C9C315ECD_.wvu.Rows" sId="1"/>
    <undo index="14" exp="area" ref3D="1" dr="$A$850:$XFD$850" dn="Z_10610988_B7D0_46D7_B8FD_DA5F72A4893C_.wvu.Rows" sId="1"/>
    <undo index="8" exp="area" ref3D="1" dr="$A$706:$XFD$706" dn="Z_10610988_B7D0_46D7_B8FD_DA5F72A4893C_.wvu.Rows" sId="1"/>
    <undo index="6" exp="area" ref3D="1" dr="$A$702:$XFD$702" dn="Z_10610988_B7D0_46D7_B8FD_DA5F72A4893C_.wvu.Rows" sId="1"/>
    <undo index="8" exp="area" ref3D="1" dr="$A$850:$XFD$850" dn="Z_161695C3_1CE5_4E5C_AD86_E27CE310F608_.wvu.Rows" sId="1"/>
    <undo index="2" exp="area" ref3D="1" dr="$A$706:$XFD$706" dn="Z_161695C3_1CE5_4E5C_AD86_E27CE310F608_.wvu.Rows" sId="1"/>
    <undo index="1" exp="area" ref3D="1" dr="$A$702:$XFD$70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0" sId="1" ref="A520:XFD520" action="deleteRow">
    <undo index="0" exp="area" ref3D="1" dr="$A$623:$XFD$628" dn="Z_E804F883_CA9D_4450_B2B1_A56C9C315ECD_.wvu.Rows" sId="1"/>
    <undo index="14" exp="area" ref3D="1" dr="$A$849:$XFD$849" dn="Z_10610988_B7D0_46D7_B8FD_DA5F72A4893C_.wvu.Rows" sId="1"/>
    <undo index="8" exp="area" ref3D="1" dr="$A$705:$XFD$705" dn="Z_10610988_B7D0_46D7_B8FD_DA5F72A4893C_.wvu.Rows" sId="1"/>
    <undo index="6" exp="area" ref3D="1" dr="$A$701:$XFD$701" dn="Z_10610988_B7D0_46D7_B8FD_DA5F72A4893C_.wvu.Rows" sId="1"/>
    <undo index="8" exp="area" ref3D="1" dr="$A$849:$XFD$849" dn="Z_161695C3_1CE5_4E5C_AD86_E27CE310F608_.wvu.Rows" sId="1"/>
    <undo index="2" exp="area" ref3D="1" dr="$A$705:$XFD$705" dn="Z_161695C3_1CE5_4E5C_AD86_E27CE310F608_.wvu.Rows" sId="1"/>
    <undo index="1" exp="area" ref3D="1" dr="$A$701:$XFD$70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1" sId="1" ref="A520:XFD520" action="deleteRow">
    <undo index="0" exp="area" ref3D="1" dr="$A$622:$XFD$627" dn="Z_E804F883_CA9D_4450_B2B1_A56C9C315ECD_.wvu.Rows" sId="1"/>
    <undo index="14" exp="area" ref3D="1" dr="$A$848:$XFD$848" dn="Z_10610988_B7D0_46D7_B8FD_DA5F72A4893C_.wvu.Rows" sId="1"/>
    <undo index="8" exp="area" ref3D="1" dr="$A$704:$XFD$704" dn="Z_10610988_B7D0_46D7_B8FD_DA5F72A4893C_.wvu.Rows" sId="1"/>
    <undo index="6" exp="area" ref3D="1" dr="$A$700:$XFD$700" dn="Z_10610988_B7D0_46D7_B8FD_DA5F72A4893C_.wvu.Rows" sId="1"/>
    <undo index="8" exp="area" ref3D="1" dr="$A$848:$XFD$848" dn="Z_161695C3_1CE5_4E5C_AD86_E27CE310F608_.wvu.Rows" sId="1"/>
    <undo index="2" exp="area" ref3D="1" dr="$A$704:$XFD$704" dn="Z_161695C3_1CE5_4E5C_AD86_E27CE310F608_.wvu.Rows" sId="1"/>
    <undo index="1" exp="area" ref3D="1" dr="$A$700:$XFD$70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2" sId="1" ref="A520:XFD520" action="deleteRow">
    <undo index="0" exp="area" ref3D="1" dr="$A$621:$XFD$626" dn="Z_E804F883_CA9D_4450_B2B1_A56C9C315ECD_.wvu.Rows" sId="1"/>
    <undo index="14" exp="area" ref3D="1" dr="$A$847:$XFD$847" dn="Z_10610988_B7D0_46D7_B8FD_DA5F72A4893C_.wvu.Rows" sId="1"/>
    <undo index="8" exp="area" ref3D="1" dr="$A$703:$XFD$703" dn="Z_10610988_B7D0_46D7_B8FD_DA5F72A4893C_.wvu.Rows" sId="1"/>
    <undo index="6" exp="area" ref3D="1" dr="$A$699:$XFD$699" dn="Z_10610988_B7D0_46D7_B8FD_DA5F72A4893C_.wvu.Rows" sId="1"/>
    <undo index="8" exp="area" ref3D="1" dr="$A$847:$XFD$847" dn="Z_161695C3_1CE5_4E5C_AD86_E27CE310F608_.wvu.Rows" sId="1"/>
    <undo index="2" exp="area" ref3D="1" dr="$A$703:$XFD$703" dn="Z_161695C3_1CE5_4E5C_AD86_E27CE310F608_.wvu.Rows" sId="1"/>
    <undo index="1" exp="area" ref3D="1" dr="$A$699:$XFD$69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3" sId="1" ref="A520:XFD520" action="deleteRow">
    <undo index="0" exp="area" ref3D="1" dr="$A$620:$XFD$625" dn="Z_E804F883_CA9D_4450_B2B1_A56C9C315ECD_.wvu.Rows" sId="1"/>
    <undo index="14" exp="area" ref3D="1" dr="$A$846:$XFD$846" dn="Z_10610988_B7D0_46D7_B8FD_DA5F72A4893C_.wvu.Rows" sId="1"/>
    <undo index="8" exp="area" ref3D="1" dr="$A$702:$XFD$702" dn="Z_10610988_B7D0_46D7_B8FD_DA5F72A4893C_.wvu.Rows" sId="1"/>
    <undo index="6" exp="area" ref3D="1" dr="$A$698:$XFD$698" dn="Z_10610988_B7D0_46D7_B8FD_DA5F72A4893C_.wvu.Rows" sId="1"/>
    <undo index="8" exp="area" ref3D="1" dr="$A$846:$XFD$846" dn="Z_161695C3_1CE5_4E5C_AD86_E27CE310F608_.wvu.Rows" sId="1"/>
    <undo index="2" exp="area" ref3D="1" dr="$A$702:$XFD$702" dn="Z_161695C3_1CE5_4E5C_AD86_E27CE310F608_.wvu.Rows" sId="1"/>
    <undo index="1" exp="area" ref3D="1" dr="$A$698:$XFD$69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4" sId="1" ref="A520:XFD520" action="deleteRow">
    <undo index="0" exp="area" ref3D="1" dr="$A$619:$XFD$624" dn="Z_E804F883_CA9D_4450_B2B1_A56C9C315ECD_.wvu.Rows" sId="1"/>
    <undo index="14" exp="area" ref3D="1" dr="$A$845:$XFD$845" dn="Z_10610988_B7D0_46D7_B8FD_DA5F72A4893C_.wvu.Rows" sId="1"/>
    <undo index="8" exp="area" ref3D="1" dr="$A$701:$XFD$701" dn="Z_10610988_B7D0_46D7_B8FD_DA5F72A4893C_.wvu.Rows" sId="1"/>
    <undo index="6" exp="area" ref3D="1" dr="$A$697:$XFD$697" dn="Z_10610988_B7D0_46D7_B8FD_DA5F72A4893C_.wvu.Rows" sId="1"/>
    <undo index="8" exp="area" ref3D="1" dr="$A$845:$XFD$845" dn="Z_161695C3_1CE5_4E5C_AD86_E27CE310F608_.wvu.Rows" sId="1"/>
    <undo index="2" exp="area" ref3D="1" dr="$A$701:$XFD$701" dn="Z_161695C3_1CE5_4E5C_AD86_E27CE310F608_.wvu.Rows" sId="1"/>
    <undo index="1" exp="area" ref3D="1" dr="$A$697:$XFD$69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5" sId="1" ref="A520:XFD520" action="deleteRow">
    <undo index="0" exp="area" ref3D="1" dr="$A$618:$XFD$623" dn="Z_E804F883_CA9D_4450_B2B1_A56C9C315ECD_.wvu.Rows" sId="1"/>
    <undo index="14" exp="area" ref3D="1" dr="$A$844:$XFD$844" dn="Z_10610988_B7D0_46D7_B8FD_DA5F72A4893C_.wvu.Rows" sId="1"/>
    <undo index="8" exp="area" ref3D="1" dr="$A$700:$XFD$700" dn="Z_10610988_B7D0_46D7_B8FD_DA5F72A4893C_.wvu.Rows" sId="1"/>
    <undo index="6" exp="area" ref3D="1" dr="$A$696:$XFD$696" dn="Z_10610988_B7D0_46D7_B8FD_DA5F72A4893C_.wvu.Rows" sId="1"/>
    <undo index="8" exp="area" ref3D="1" dr="$A$844:$XFD$844" dn="Z_161695C3_1CE5_4E5C_AD86_E27CE310F608_.wvu.Rows" sId="1"/>
    <undo index="2" exp="area" ref3D="1" dr="$A$700:$XFD$700" dn="Z_161695C3_1CE5_4E5C_AD86_E27CE310F608_.wvu.Rows" sId="1"/>
    <undo index="1" exp="area" ref3D="1" dr="$A$696:$XFD$69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6" sId="1" ref="A520:XFD520" action="deleteRow">
    <undo index="0" exp="area" ref3D="1" dr="$A$617:$XFD$622" dn="Z_E804F883_CA9D_4450_B2B1_A56C9C315ECD_.wvu.Rows" sId="1"/>
    <undo index="14" exp="area" ref3D="1" dr="$A$843:$XFD$843" dn="Z_10610988_B7D0_46D7_B8FD_DA5F72A4893C_.wvu.Rows" sId="1"/>
    <undo index="8" exp="area" ref3D="1" dr="$A$699:$XFD$699" dn="Z_10610988_B7D0_46D7_B8FD_DA5F72A4893C_.wvu.Rows" sId="1"/>
    <undo index="6" exp="area" ref3D="1" dr="$A$695:$XFD$695" dn="Z_10610988_B7D0_46D7_B8FD_DA5F72A4893C_.wvu.Rows" sId="1"/>
    <undo index="8" exp="area" ref3D="1" dr="$A$843:$XFD$843" dn="Z_161695C3_1CE5_4E5C_AD86_E27CE310F608_.wvu.Rows" sId="1"/>
    <undo index="2" exp="area" ref3D="1" dr="$A$699:$XFD$699" dn="Z_161695C3_1CE5_4E5C_AD86_E27CE310F608_.wvu.Rows" sId="1"/>
    <undo index="1" exp="area" ref3D="1" dr="$A$695:$XFD$69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7" sId="1" ref="A520:XFD520" action="deleteRow">
    <undo index="0" exp="area" ref3D="1" dr="$A$616:$XFD$621" dn="Z_E804F883_CA9D_4450_B2B1_A56C9C315ECD_.wvu.Rows" sId="1"/>
    <undo index="14" exp="area" ref3D="1" dr="$A$842:$XFD$842" dn="Z_10610988_B7D0_46D7_B8FD_DA5F72A4893C_.wvu.Rows" sId="1"/>
    <undo index="8" exp="area" ref3D="1" dr="$A$698:$XFD$698" dn="Z_10610988_B7D0_46D7_B8FD_DA5F72A4893C_.wvu.Rows" sId="1"/>
    <undo index="6" exp="area" ref3D="1" dr="$A$694:$XFD$694" dn="Z_10610988_B7D0_46D7_B8FD_DA5F72A4893C_.wvu.Rows" sId="1"/>
    <undo index="8" exp="area" ref3D="1" dr="$A$842:$XFD$842" dn="Z_161695C3_1CE5_4E5C_AD86_E27CE310F608_.wvu.Rows" sId="1"/>
    <undo index="2" exp="area" ref3D="1" dr="$A$698:$XFD$698" dn="Z_161695C3_1CE5_4E5C_AD86_E27CE310F608_.wvu.Rows" sId="1"/>
    <undo index="1" exp="area" ref3D="1" dr="$A$694:$XFD$69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8" sId="1" ref="A520:XFD520" action="deleteRow">
    <undo index="0" exp="area" ref3D="1" dr="$A$615:$XFD$620" dn="Z_E804F883_CA9D_4450_B2B1_A56C9C315ECD_.wvu.Rows" sId="1"/>
    <undo index="14" exp="area" ref3D="1" dr="$A$841:$XFD$841" dn="Z_10610988_B7D0_46D7_B8FD_DA5F72A4893C_.wvu.Rows" sId="1"/>
    <undo index="8" exp="area" ref3D="1" dr="$A$697:$XFD$697" dn="Z_10610988_B7D0_46D7_B8FD_DA5F72A4893C_.wvu.Rows" sId="1"/>
    <undo index="6" exp="area" ref3D="1" dr="$A$693:$XFD$693" dn="Z_10610988_B7D0_46D7_B8FD_DA5F72A4893C_.wvu.Rows" sId="1"/>
    <undo index="8" exp="area" ref3D="1" dr="$A$841:$XFD$841" dn="Z_161695C3_1CE5_4E5C_AD86_E27CE310F608_.wvu.Rows" sId="1"/>
    <undo index="2" exp="area" ref3D="1" dr="$A$697:$XFD$697" dn="Z_161695C3_1CE5_4E5C_AD86_E27CE310F608_.wvu.Rows" sId="1"/>
    <undo index="1" exp="area" ref3D="1" dr="$A$693:$XFD$69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19" sId="1" ref="A520:XFD520" action="deleteRow">
    <undo index="0" exp="area" ref3D="1" dr="$A$614:$XFD$619" dn="Z_E804F883_CA9D_4450_B2B1_A56C9C315ECD_.wvu.Rows" sId="1"/>
    <undo index="14" exp="area" ref3D="1" dr="$A$840:$XFD$840" dn="Z_10610988_B7D0_46D7_B8FD_DA5F72A4893C_.wvu.Rows" sId="1"/>
    <undo index="8" exp="area" ref3D="1" dr="$A$696:$XFD$696" dn="Z_10610988_B7D0_46D7_B8FD_DA5F72A4893C_.wvu.Rows" sId="1"/>
    <undo index="6" exp="area" ref3D="1" dr="$A$692:$XFD$692" dn="Z_10610988_B7D0_46D7_B8FD_DA5F72A4893C_.wvu.Rows" sId="1"/>
    <undo index="8" exp="area" ref3D="1" dr="$A$840:$XFD$840" dn="Z_161695C3_1CE5_4E5C_AD86_E27CE310F608_.wvu.Rows" sId="1"/>
    <undo index="2" exp="area" ref3D="1" dr="$A$696:$XFD$696" dn="Z_161695C3_1CE5_4E5C_AD86_E27CE310F608_.wvu.Rows" sId="1"/>
    <undo index="1" exp="area" ref3D="1" dr="$A$692:$XFD$69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0" sId="1" ref="A520:XFD520" action="deleteRow">
    <undo index="0" exp="area" ref3D="1" dr="$A$613:$XFD$618" dn="Z_E804F883_CA9D_4450_B2B1_A56C9C315ECD_.wvu.Rows" sId="1"/>
    <undo index="14" exp="area" ref3D="1" dr="$A$839:$XFD$839" dn="Z_10610988_B7D0_46D7_B8FD_DA5F72A4893C_.wvu.Rows" sId="1"/>
    <undo index="8" exp="area" ref3D="1" dr="$A$695:$XFD$695" dn="Z_10610988_B7D0_46D7_B8FD_DA5F72A4893C_.wvu.Rows" sId="1"/>
    <undo index="6" exp="area" ref3D="1" dr="$A$691:$XFD$691" dn="Z_10610988_B7D0_46D7_B8FD_DA5F72A4893C_.wvu.Rows" sId="1"/>
    <undo index="8" exp="area" ref3D="1" dr="$A$839:$XFD$839" dn="Z_161695C3_1CE5_4E5C_AD86_E27CE310F608_.wvu.Rows" sId="1"/>
    <undo index="2" exp="area" ref3D="1" dr="$A$695:$XFD$695" dn="Z_161695C3_1CE5_4E5C_AD86_E27CE310F608_.wvu.Rows" sId="1"/>
    <undo index="1" exp="area" ref3D="1" dr="$A$691:$XFD$69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1" sId="1" ref="A520:XFD520" action="deleteRow">
    <undo index="0" exp="area" ref3D="1" dr="$A$612:$XFD$617" dn="Z_E804F883_CA9D_4450_B2B1_A56C9C315ECD_.wvu.Rows" sId="1"/>
    <undo index="14" exp="area" ref3D="1" dr="$A$838:$XFD$838" dn="Z_10610988_B7D0_46D7_B8FD_DA5F72A4893C_.wvu.Rows" sId="1"/>
    <undo index="8" exp="area" ref3D="1" dr="$A$694:$XFD$694" dn="Z_10610988_B7D0_46D7_B8FD_DA5F72A4893C_.wvu.Rows" sId="1"/>
    <undo index="6" exp="area" ref3D="1" dr="$A$690:$XFD$690" dn="Z_10610988_B7D0_46D7_B8FD_DA5F72A4893C_.wvu.Rows" sId="1"/>
    <undo index="8" exp="area" ref3D="1" dr="$A$838:$XFD$838" dn="Z_161695C3_1CE5_4E5C_AD86_E27CE310F608_.wvu.Rows" sId="1"/>
    <undo index="2" exp="area" ref3D="1" dr="$A$694:$XFD$694" dn="Z_161695C3_1CE5_4E5C_AD86_E27CE310F608_.wvu.Rows" sId="1"/>
    <undo index="1" exp="area" ref3D="1" dr="$A$690:$XFD$69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2" sId="1" ref="A520:XFD520" action="deleteRow">
    <undo index="0" exp="area" ref3D="1" dr="$A$611:$XFD$616" dn="Z_E804F883_CA9D_4450_B2B1_A56C9C315ECD_.wvu.Rows" sId="1"/>
    <undo index="14" exp="area" ref3D="1" dr="$A$837:$XFD$837" dn="Z_10610988_B7D0_46D7_B8FD_DA5F72A4893C_.wvu.Rows" sId="1"/>
    <undo index="8" exp="area" ref3D="1" dr="$A$693:$XFD$693" dn="Z_10610988_B7D0_46D7_B8FD_DA5F72A4893C_.wvu.Rows" sId="1"/>
    <undo index="6" exp="area" ref3D="1" dr="$A$689:$XFD$689" dn="Z_10610988_B7D0_46D7_B8FD_DA5F72A4893C_.wvu.Rows" sId="1"/>
    <undo index="8" exp="area" ref3D="1" dr="$A$837:$XFD$837" dn="Z_161695C3_1CE5_4E5C_AD86_E27CE310F608_.wvu.Rows" sId="1"/>
    <undo index="2" exp="area" ref3D="1" dr="$A$693:$XFD$693" dn="Z_161695C3_1CE5_4E5C_AD86_E27CE310F608_.wvu.Rows" sId="1"/>
    <undo index="1" exp="area" ref3D="1" dr="$A$689:$XFD$68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3" sId="1" ref="A520:XFD520" action="deleteRow">
    <undo index="0" exp="area" ref3D="1" dr="$A$610:$XFD$615" dn="Z_E804F883_CA9D_4450_B2B1_A56C9C315ECD_.wvu.Rows" sId="1"/>
    <undo index="14" exp="area" ref3D="1" dr="$A$836:$XFD$836" dn="Z_10610988_B7D0_46D7_B8FD_DA5F72A4893C_.wvu.Rows" sId="1"/>
    <undo index="8" exp="area" ref3D="1" dr="$A$692:$XFD$692" dn="Z_10610988_B7D0_46D7_B8FD_DA5F72A4893C_.wvu.Rows" sId="1"/>
    <undo index="6" exp="area" ref3D="1" dr="$A$688:$XFD$688" dn="Z_10610988_B7D0_46D7_B8FD_DA5F72A4893C_.wvu.Rows" sId="1"/>
    <undo index="8" exp="area" ref3D="1" dr="$A$836:$XFD$836" dn="Z_161695C3_1CE5_4E5C_AD86_E27CE310F608_.wvu.Rows" sId="1"/>
    <undo index="2" exp="area" ref3D="1" dr="$A$692:$XFD$692" dn="Z_161695C3_1CE5_4E5C_AD86_E27CE310F608_.wvu.Rows" sId="1"/>
    <undo index="1" exp="area" ref3D="1" dr="$A$688:$XFD$68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4" sId="1" ref="A520:XFD520" action="deleteRow">
    <undo index="0" exp="area" ref3D="1" dr="$A$609:$XFD$614" dn="Z_E804F883_CA9D_4450_B2B1_A56C9C315ECD_.wvu.Rows" sId="1"/>
    <undo index="14" exp="area" ref3D="1" dr="$A$835:$XFD$835" dn="Z_10610988_B7D0_46D7_B8FD_DA5F72A4893C_.wvu.Rows" sId="1"/>
    <undo index="8" exp="area" ref3D="1" dr="$A$691:$XFD$691" dn="Z_10610988_B7D0_46D7_B8FD_DA5F72A4893C_.wvu.Rows" sId="1"/>
    <undo index="6" exp="area" ref3D="1" dr="$A$687:$XFD$687" dn="Z_10610988_B7D0_46D7_B8FD_DA5F72A4893C_.wvu.Rows" sId="1"/>
    <undo index="8" exp="area" ref3D="1" dr="$A$835:$XFD$835" dn="Z_161695C3_1CE5_4E5C_AD86_E27CE310F608_.wvu.Rows" sId="1"/>
    <undo index="2" exp="area" ref3D="1" dr="$A$691:$XFD$691" dn="Z_161695C3_1CE5_4E5C_AD86_E27CE310F608_.wvu.Rows" sId="1"/>
    <undo index="1" exp="area" ref3D="1" dr="$A$687:$XFD$68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5" sId="1" ref="A520:XFD520" action="deleteRow">
    <undo index="0" exp="area" ref3D="1" dr="$A$608:$XFD$613" dn="Z_E804F883_CA9D_4450_B2B1_A56C9C315ECD_.wvu.Rows" sId="1"/>
    <undo index="14" exp="area" ref3D="1" dr="$A$834:$XFD$834" dn="Z_10610988_B7D0_46D7_B8FD_DA5F72A4893C_.wvu.Rows" sId="1"/>
    <undo index="8" exp="area" ref3D="1" dr="$A$690:$XFD$690" dn="Z_10610988_B7D0_46D7_B8FD_DA5F72A4893C_.wvu.Rows" sId="1"/>
    <undo index="6" exp="area" ref3D="1" dr="$A$686:$XFD$686" dn="Z_10610988_B7D0_46D7_B8FD_DA5F72A4893C_.wvu.Rows" sId="1"/>
    <undo index="8" exp="area" ref3D="1" dr="$A$834:$XFD$834" dn="Z_161695C3_1CE5_4E5C_AD86_E27CE310F608_.wvu.Rows" sId="1"/>
    <undo index="2" exp="area" ref3D="1" dr="$A$690:$XFD$690" dn="Z_161695C3_1CE5_4E5C_AD86_E27CE310F608_.wvu.Rows" sId="1"/>
    <undo index="1" exp="area" ref3D="1" dr="$A$686:$XFD$68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6" sId="1" ref="A520:XFD520" action="deleteRow">
    <undo index="0" exp="area" ref3D="1" dr="$A$607:$XFD$612" dn="Z_E804F883_CA9D_4450_B2B1_A56C9C315ECD_.wvu.Rows" sId="1"/>
    <undo index="14" exp="area" ref3D="1" dr="$A$833:$XFD$833" dn="Z_10610988_B7D0_46D7_B8FD_DA5F72A4893C_.wvu.Rows" sId="1"/>
    <undo index="8" exp="area" ref3D="1" dr="$A$689:$XFD$689" dn="Z_10610988_B7D0_46D7_B8FD_DA5F72A4893C_.wvu.Rows" sId="1"/>
    <undo index="6" exp="area" ref3D="1" dr="$A$685:$XFD$685" dn="Z_10610988_B7D0_46D7_B8FD_DA5F72A4893C_.wvu.Rows" sId="1"/>
    <undo index="8" exp="area" ref3D="1" dr="$A$833:$XFD$833" dn="Z_161695C3_1CE5_4E5C_AD86_E27CE310F608_.wvu.Rows" sId="1"/>
    <undo index="2" exp="area" ref3D="1" dr="$A$689:$XFD$689" dn="Z_161695C3_1CE5_4E5C_AD86_E27CE310F608_.wvu.Rows" sId="1"/>
    <undo index="1" exp="area" ref3D="1" dr="$A$685:$XFD$68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7" sId="1" ref="A520:XFD520" action="deleteRow">
    <undo index="0" exp="area" ref3D="1" dr="$A$606:$XFD$611" dn="Z_E804F883_CA9D_4450_B2B1_A56C9C315ECD_.wvu.Rows" sId="1"/>
    <undo index="14" exp="area" ref3D="1" dr="$A$832:$XFD$832" dn="Z_10610988_B7D0_46D7_B8FD_DA5F72A4893C_.wvu.Rows" sId="1"/>
    <undo index="8" exp="area" ref3D="1" dr="$A$688:$XFD$688" dn="Z_10610988_B7D0_46D7_B8FD_DA5F72A4893C_.wvu.Rows" sId="1"/>
    <undo index="6" exp="area" ref3D="1" dr="$A$684:$XFD$684" dn="Z_10610988_B7D0_46D7_B8FD_DA5F72A4893C_.wvu.Rows" sId="1"/>
    <undo index="8" exp="area" ref3D="1" dr="$A$832:$XFD$832" dn="Z_161695C3_1CE5_4E5C_AD86_E27CE310F608_.wvu.Rows" sId="1"/>
    <undo index="2" exp="area" ref3D="1" dr="$A$688:$XFD$688" dn="Z_161695C3_1CE5_4E5C_AD86_E27CE310F608_.wvu.Rows" sId="1"/>
    <undo index="1" exp="area" ref3D="1" dr="$A$684:$XFD$68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8" sId="1" ref="A520:XFD520" action="deleteRow">
    <undo index="0" exp="area" ref3D="1" dr="$A$605:$XFD$610" dn="Z_E804F883_CA9D_4450_B2B1_A56C9C315ECD_.wvu.Rows" sId="1"/>
    <undo index="14" exp="area" ref3D="1" dr="$A$831:$XFD$831" dn="Z_10610988_B7D0_46D7_B8FD_DA5F72A4893C_.wvu.Rows" sId="1"/>
    <undo index="8" exp="area" ref3D="1" dr="$A$687:$XFD$687" dn="Z_10610988_B7D0_46D7_B8FD_DA5F72A4893C_.wvu.Rows" sId="1"/>
    <undo index="6" exp="area" ref3D="1" dr="$A$683:$XFD$683" dn="Z_10610988_B7D0_46D7_B8FD_DA5F72A4893C_.wvu.Rows" sId="1"/>
    <undo index="8" exp="area" ref3D="1" dr="$A$831:$XFD$831" dn="Z_161695C3_1CE5_4E5C_AD86_E27CE310F608_.wvu.Rows" sId="1"/>
    <undo index="2" exp="area" ref3D="1" dr="$A$687:$XFD$687" dn="Z_161695C3_1CE5_4E5C_AD86_E27CE310F608_.wvu.Rows" sId="1"/>
    <undo index="1" exp="area" ref3D="1" dr="$A$683:$XFD$68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29" sId="1" ref="A520:XFD520" action="deleteRow">
    <undo index="0" exp="area" ref3D="1" dr="$A$604:$XFD$609" dn="Z_E804F883_CA9D_4450_B2B1_A56C9C315ECD_.wvu.Rows" sId="1"/>
    <undo index="14" exp="area" ref3D="1" dr="$A$830:$XFD$830" dn="Z_10610988_B7D0_46D7_B8FD_DA5F72A4893C_.wvu.Rows" sId="1"/>
    <undo index="8" exp="area" ref3D="1" dr="$A$686:$XFD$686" dn="Z_10610988_B7D0_46D7_B8FD_DA5F72A4893C_.wvu.Rows" sId="1"/>
    <undo index="6" exp="area" ref3D="1" dr="$A$682:$XFD$682" dn="Z_10610988_B7D0_46D7_B8FD_DA5F72A4893C_.wvu.Rows" sId="1"/>
    <undo index="8" exp="area" ref3D="1" dr="$A$830:$XFD$830" dn="Z_161695C3_1CE5_4E5C_AD86_E27CE310F608_.wvu.Rows" sId="1"/>
    <undo index="2" exp="area" ref3D="1" dr="$A$686:$XFD$686" dn="Z_161695C3_1CE5_4E5C_AD86_E27CE310F608_.wvu.Rows" sId="1"/>
    <undo index="1" exp="area" ref3D="1" dr="$A$682:$XFD$68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0" sId="1" ref="A520:XFD520" action="deleteRow">
    <undo index="0" exp="area" ref3D="1" dr="$A$603:$XFD$608" dn="Z_E804F883_CA9D_4450_B2B1_A56C9C315ECD_.wvu.Rows" sId="1"/>
    <undo index="14" exp="area" ref3D="1" dr="$A$829:$XFD$829" dn="Z_10610988_B7D0_46D7_B8FD_DA5F72A4893C_.wvu.Rows" sId="1"/>
    <undo index="8" exp="area" ref3D="1" dr="$A$685:$XFD$685" dn="Z_10610988_B7D0_46D7_B8FD_DA5F72A4893C_.wvu.Rows" sId="1"/>
    <undo index="6" exp="area" ref3D="1" dr="$A$681:$XFD$681" dn="Z_10610988_B7D0_46D7_B8FD_DA5F72A4893C_.wvu.Rows" sId="1"/>
    <undo index="8" exp="area" ref3D="1" dr="$A$829:$XFD$829" dn="Z_161695C3_1CE5_4E5C_AD86_E27CE310F608_.wvu.Rows" sId="1"/>
    <undo index="2" exp="area" ref3D="1" dr="$A$685:$XFD$685" dn="Z_161695C3_1CE5_4E5C_AD86_E27CE310F608_.wvu.Rows" sId="1"/>
    <undo index="1" exp="area" ref3D="1" dr="$A$681:$XFD$68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1" sId="1" ref="A520:XFD520" action="deleteRow">
    <undo index="0" exp="area" ref3D="1" dr="$A$602:$XFD$607" dn="Z_E804F883_CA9D_4450_B2B1_A56C9C315ECD_.wvu.Rows" sId="1"/>
    <undo index="14" exp="area" ref3D="1" dr="$A$828:$XFD$828" dn="Z_10610988_B7D0_46D7_B8FD_DA5F72A4893C_.wvu.Rows" sId="1"/>
    <undo index="8" exp="area" ref3D="1" dr="$A$684:$XFD$684" dn="Z_10610988_B7D0_46D7_B8FD_DA5F72A4893C_.wvu.Rows" sId="1"/>
    <undo index="6" exp="area" ref3D="1" dr="$A$680:$XFD$680" dn="Z_10610988_B7D0_46D7_B8FD_DA5F72A4893C_.wvu.Rows" sId="1"/>
    <undo index="8" exp="area" ref3D="1" dr="$A$828:$XFD$828" dn="Z_161695C3_1CE5_4E5C_AD86_E27CE310F608_.wvu.Rows" sId="1"/>
    <undo index="2" exp="area" ref3D="1" dr="$A$684:$XFD$684" dn="Z_161695C3_1CE5_4E5C_AD86_E27CE310F608_.wvu.Rows" sId="1"/>
    <undo index="1" exp="area" ref3D="1" dr="$A$680:$XFD$68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2" sId="1" ref="A520:XFD520" action="deleteRow">
    <undo index="0" exp="area" ref3D="1" dr="$A$601:$XFD$606" dn="Z_E804F883_CA9D_4450_B2B1_A56C9C315ECD_.wvu.Rows" sId="1"/>
    <undo index="14" exp="area" ref3D="1" dr="$A$827:$XFD$827" dn="Z_10610988_B7D0_46D7_B8FD_DA5F72A4893C_.wvu.Rows" sId="1"/>
    <undo index="8" exp="area" ref3D="1" dr="$A$683:$XFD$683" dn="Z_10610988_B7D0_46D7_B8FD_DA5F72A4893C_.wvu.Rows" sId="1"/>
    <undo index="6" exp="area" ref3D="1" dr="$A$679:$XFD$679" dn="Z_10610988_B7D0_46D7_B8FD_DA5F72A4893C_.wvu.Rows" sId="1"/>
    <undo index="8" exp="area" ref3D="1" dr="$A$827:$XFD$827" dn="Z_161695C3_1CE5_4E5C_AD86_E27CE310F608_.wvu.Rows" sId="1"/>
    <undo index="2" exp="area" ref3D="1" dr="$A$683:$XFD$683" dn="Z_161695C3_1CE5_4E5C_AD86_E27CE310F608_.wvu.Rows" sId="1"/>
    <undo index="1" exp="area" ref3D="1" dr="$A$679:$XFD$67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3" sId="1" ref="A520:XFD520" action="deleteRow">
    <undo index="0" exp="area" ref3D="1" dr="$A$600:$XFD$605" dn="Z_E804F883_CA9D_4450_B2B1_A56C9C315ECD_.wvu.Rows" sId="1"/>
    <undo index="14" exp="area" ref3D="1" dr="$A$826:$XFD$826" dn="Z_10610988_B7D0_46D7_B8FD_DA5F72A4893C_.wvu.Rows" sId="1"/>
    <undo index="8" exp="area" ref3D="1" dr="$A$682:$XFD$682" dn="Z_10610988_B7D0_46D7_B8FD_DA5F72A4893C_.wvu.Rows" sId="1"/>
    <undo index="6" exp="area" ref3D="1" dr="$A$678:$XFD$678" dn="Z_10610988_B7D0_46D7_B8FD_DA5F72A4893C_.wvu.Rows" sId="1"/>
    <undo index="8" exp="area" ref3D="1" dr="$A$826:$XFD$826" dn="Z_161695C3_1CE5_4E5C_AD86_E27CE310F608_.wvu.Rows" sId="1"/>
    <undo index="2" exp="area" ref3D="1" dr="$A$682:$XFD$682" dn="Z_161695C3_1CE5_4E5C_AD86_E27CE310F608_.wvu.Rows" sId="1"/>
    <undo index="1" exp="area" ref3D="1" dr="$A$678:$XFD$67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4" sId="1" ref="A520:XFD520" action="deleteRow">
    <undo index="0" exp="area" ref3D="1" dr="$A$599:$XFD$604" dn="Z_E804F883_CA9D_4450_B2B1_A56C9C315ECD_.wvu.Rows" sId="1"/>
    <undo index="14" exp="area" ref3D="1" dr="$A$825:$XFD$825" dn="Z_10610988_B7D0_46D7_B8FD_DA5F72A4893C_.wvu.Rows" sId="1"/>
    <undo index="8" exp="area" ref3D="1" dr="$A$681:$XFD$681" dn="Z_10610988_B7D0_46D7_B8FD_DA5F72A4893C_.wvu.Rows" sId="1"/>
    <undo index="6" exp="area" ref3D="1" dr="$A$677:$XFD$677" dn="Z_10610988_B7D0_46D7_B8FD_DA5F72A4893C_.wvu.Rows" sId="1"/>
    <undo index="8" exp="area" ref3D="1" dr="$A$825:$XFD$825" dn="Z_161695C3_1CE5_4E5C_AD86_E27CE310F608_.wvu.Rows" sId="1"/>
    <undo index="2" exp="area" ref3D="1" dr="$A$681:$XFD$681" dn="Z_161695C3_1CE5_4E5C_AD86_E27CE310F608_.wvu.Rows" sId="1"/>
    <undo index="1" exp="area" ref3D="1" dr="$A$677:$XFD$67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5" sId="1" ref="A520:XFD520" action="deleteRow">
    <undo index="0" exp="area" ref3D="1" dr="$A$598:$XFD$603" dn="Z_E804F883_CA9D_4450_B2B1_A56C9C315ECD_.wvu.Rows" sId="1"/>
    <undo index="14" exp="area" ref3D="1" dr="$A$824:$XFD$824" dn="Z_10610988_B7D0_46D7_B8FD_DA5F72A4893C_.wvu.Rows" sId="1"/>
    <undo index="8" exp="area" ref3D="1" dr="$A$680:$XFD$680" dn="Z_10610988_B7D0_46D7_B8FD_DA5F72A4893C_.wvu.Rows" sId="1"/>
    <undo index="6" exp="area" ref3D="1" dr="$A$676:$XFD$676" dn="Z_10610988_B7D0_46D7_B8FD_DA5F72A4893C_.wvu.Rows" sId="1"/>
    <undo index="8" exp="area" ref3D="1" dr="$A$824:$XFD$824" dn="Z_161695C3_1CE5_4E5C_AD86_E27CE310F608_.wvu.Rows" sId="1"/>
    <undo index="2" exp="area" ref3D="1" dr="$A$680:$XFD$680" dn="Z_161695C3_1CE5_4E5C_AD86_E27CE310F608_.wvu.Rows" sId="1"/>
    <undo index="1" exp="area" ref3D="1" dr="$A$676:$XFD$67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6" sId="1" ref="A520:XFD520" action="deleteRow">
    <undo index="0" exp="area" ref3D="1" dr="$A$597:$XFD$602" dn="Z_E804F883_CA9D_4450_B2B1_A56C9C315ECD_.wvu.Rows" sId="1"/>
    <undo index="14" exp="area" ref3D="1" dr="$A$823:$XFD$823" dn="Z_10610988_B7D0_46D7_B8FD_DA5F72A4893C_.wvu.Rows" sId="1"/>
    <undo index="8" exp="area" ref3D="1" dr="$A$679:$XFD$679" dn="Z_10610988_B7D0_46D7_B8FD_DA5F72A4893C_.wvu.Rows" sId="1"/>
    <undo index="6" exp="area" ref3D="1" dr="$A$675:$XFD$675" dn="Z_10610988_B7D0_46D7_B8FD_DA5F72A4893C_.wvu.Rows" sId="1"/>
    <undo index="8" exp="area" ref3D="1" dr="$A$823:$XFD$823" dn="Z_161695C3_1CE5_4E5C_AD86_E27CE310F608_.wvu.Rows" sId="1"/>
    <undo index="2" exp="area" ref3D="1" dr="$A$679:$XFD$679" dn="Z_161695C3_1CE5_4E5C_AD86_E27CE310F608_.wvu.Rows" sId="1"/>
    <undo index="1" exp="area" ref3D="1" dr="$A$675:$XFD$67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7" sId="1" ref="A520:XFD520" action="deleteRow">
    <undo index="0" exp="area" ref3D="1" dr="$A$596:$XFD$601" dn="Z_E804F883_CA9D_4450_B2B1_A56C9C315ECD_.wvu.Rows" sId="1"/>
    <undo index="14" exp="area" ref3D="1" dr="$A$822:$XFD$822" dn="Z_10610988_B7D0_46D7_B8FD_DA5F72A4893C_.wvu.Rows" sId="1"/>
    <undo index="8" exp="area" ref3D="1" dr="$A$678:$XFD$678" dn="Z_10610988_B7D0_46D7_B8FD_DA5F72A4893C_.wvu.Rows" sId="1"/>
    <undo index="6" exp="area" ref3D="1" dr="$A$674:$XFD$674" dn="Z_10610988_B7D0_46D7_B8FD_DA5F72A4893C_.wvu.Rows" sId="1"/>
    <undo index="8" exp="area" ref3D="1" dr="$A$822:$XFD$822" dn="Z_161695C3_1CE5_4E5C_AD86_E27CE310F608_.wvu.Rows" sId="1"/>
    <undo index="2" exp="area" ref3D="1" dr="$A$678:$XFD$678" dn="Z_161695C3_1CE5_4E5C_AD86_E27CE310F608_.wvu.Rows" sId="1"/>
    <undo index="1" exp="area" ref3D="1" dr="$A$674:$XFD$67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8" sId="1" ref="A520:XFD520" action="deleteRow">
    <undo index="0" exp="area" ref3D="1" dr="$A$595:$XFD$600" dn="Z_E804F883_CA9D_4450_B2B1_A56C9C315ECD_.wvu.Rows" sId="1"/>
    <undo index="14" exp="area" ref3D="1" dr="$A$821:$XFD$821" dn="Z_10610988_B7D0_46D7_B8FD_DA5F72A4893C_.wvu.Rows" sId="1"/>
    <undo index="8" exp="area" ref3D="1" dr="$A$677:$XFD$677" dn="Z_10610988_B7D0_46D7_B8FD_DA5F72A4893C_.wvu.Rows" sId="1"/>
    <undo index="6" exp="area" ref3D="1" dr="$A$673:$XFD$673" dn="Z_10610988_B7D0_46D7_B8FD_DA5F72A4893C_.wvu.Rows" sId="1"/>
    <undo index="8" exp="area" ref3D="1" dr="$A$821:$XFD$821" dn="Z_161695C3_1CE5_4E5C_AD86_E27CE310F608_.wvu.Rows" sId="1"/>
    <undo index="2" exp="area" ref3D="1" dr="$A$677:$XFD$677" dn="Z_161695C3_1CE5_4E5C_AD86_E27CE310F608_.wvu.Rows" sId="1"/>
    <undo index="1" exp="area" ref3D="1" dr="$A$673:$XFD$67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39" sId="1" ref="A520:XFD520" action="deleteRow">
    <undo index="0" exp="area" ref3D="1" dr="$A$594:$XFD$599" dn="Z_E804F883_CA9D_4450_B2B1_A56C9C315ECD_.wvu.Rows" sId="1"/>
    <undo index="14" exp="area" ref3D="1" dr="$A$820:$XFD$820" dn="Z_10610988_B7D0_46D7_B8FD_DA5F72A4893C_.wvu.Rows" sId="1"/>
    <undo index="8" exp="area" ref3D="1" dr="$A$676:$XFD$676" dn="Z_10610988_B7D0_46D7_B8FD_DA5F72A4893C_.wvu.Rows" sId="1"/>
    <undo index="6" exp="area" ref3D="1" dr="$A$672:$XFD$672" dn="Z_10610988_B7D0_46D7_B8FD_DA5F72A4893C_.wvu.Rows" sId="1"/>
    <undo index="8" exp="area" ref3D="1" dr="$A$820:$XFD$820" dn="Z_161695C3_1CE5_4E5C_AD86_E27CE310F608_.wvu.Rows" sId="1"/>
    <undo index="2" exp="area" ref3D="1" dr="$A$676:$XFD$676" dn="Z_161695C3_1CE5_4E5C_AD86_E27CE310F608_.wvu.Rows" sId="1"/>
    <undo index="1" exp="area" ref3D="1" dr="$A$672:$XFD$67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0" sId="1" ref="A520:XFD520" action="deleteRow">
    <undo index="0" exp="area" ref3D="1" dr="$A$593:$XFD$598" dn="Z_E804F883_CA9D_4450_B2B1_A56C9C315ECD_.wvu.Rows" sId="1"/>
    <undo index="14" exp="area" ref3D="1" dr="$A$819:$XFD$819" dn="Z_10610988_B7D0_46D7_B8FD_DA5F72A4893C_.wvu.Rows" sId="1"/>
    <undo index="8" exp="area" ref3D="1" dr="$A$675:$XFD$675" dn="Z_10610988_B7D0_46D7_B8FD_DA5F72A4893C_.wvu.Rows" sId="1"/>
    <undo index="6" exp="area" ref3D="1" dr="$A$671:$XFD$671" dn="Z_10610988_B7D0_46D7_B8FD_DA5F72A4893C_.wvu.Rows" sId="1"/>
    <undo index="8" exp="area" ref3D="1" dr="$A$819:$XFD$819" dn="Z_161695C3_1CE5_4E5C_AD86_E27CE310F608_.wvu.Rows" sId="1"/>
    <undo index="2" exp="area" ref3D="1" dr="$A$675:$XFD$675" dn="Z_161695C3_1CE5_4E5C_AD86_E27CE310F608_.wvu.Rows" sId="1"/>
    <undo index="1" exp="area" ref3D="1" dr="$A$671:$XFD$67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1" sId="1" ref="A520:XFD520" action="deleteRow">
    <undo index="0" exp="area" ref3D="1" dr="$A$592:$XFD$597" dn="Z_E804F883_CA9D_4450_B2B1_A56C9C315ECD_.wvu.Rows" sId="1"/>
    <undo index="14" exp="area" ref3D="1" dr="$A$818:$XFD$818" dn="Z_10610988_B7D0_46D7_B8FD_DA5F72A4893C_.wvu.Rows" sId="1"/>
    <undo index="8" exp="area" ref3D="1" dr="$A$674:$XFD$674" dn="Z_10610988_B7D0_46D7_B8FD_DA5F72A4893C_.wvu.Rows" sId="1"/>
    <undo index="6" exp="area" ref3D="1" dr="$A$670:$XFD$670" dn="Z_10610988_B7D0_46D7_B8FD_DA5F72A4893C_.wvu.Rows" sId="1"/>
    <undo index="8" exp="area" ref3D="1" dr="$A$818:$XFD$818" dn="Z_161695C3_1CE5_4E5C_AD86_E27CE310F608_.wvu.Rows" sId="1"/>
    <undo index="2" exp="area" ref3D="1" dr="$A$674:$XFD$674" dn="Z_161695C3_1CE5_4E5C_AD86_E27CE310F608_.wvu.Rows" sId="1"/>
    <undo index="1" exp="area" ref3D="1" dr="$A$670:$XFD$67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2" sId="1" ref="A520:XFD520" action="deleteRow">
    <undo index="0" exp="area" ref3D="1" dr="$A$591:$XFD$596" dn="Z_E804F883_CA9D_4450_B2B1_A56C9C315ECD_.wvu.Rows" sId="1"/>
    <undo index="14" exp="area" ref3D="1" dr="$A$817:$XFD$817" dn="Z_10610988_B7D0_46D7_B8FD_DA5F72A4893C_.wvu.Rows" sId="1"/>
    <undo index="8" exp="area" ref3D="1" dr="$A$673:$XFD$673" dn="Z_10610988_B7D0_46D7_B8FD_DA5F72A4893C_.wvu.Rows" sId="1"/>
    <undo index="6" exp="area" ref3D="1" dr="$A$669:$XFD$669" dn="Z_10610988_B7D0_46D7_B8FD_DA5F72A4893C_.wvu.Rows" sId="1"/>
    <undo index="8" exp="area" ref3D="1" dr="$A$817:$XFD$817" dn="Z_161695C3_1CE5_4E5C_AD86_E27CE310F608_.wvu.Rows" sId="1"/>
    <undo index="2" exp="area" ref3D="1" dr="$A$673:$XFD$673" dn="Z_161695C3_1CE5_4E5C_AD86_E27CE310F608_.wvu.Rows" sId="1"/>
    <undo index="1" exp="area" ref3D="1" dr="$A$669:$XFD$66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3" sId="1" ref="A520:XFD520" action="deleteRow">
    <undo index="0" exp="area" ref3D="1" dr="$A$590:$XFD$595" dn="Z_E804F883_CA9D_4450_B2B1_A56C9C315ECD_.wvu.Rows" sId="1"/>
    <undo index="14" exp="area" ref3D="1" dr="$A$816:$XFD$816" dn="Z_10610988_B7D0_46D7_B8FD_DA5F72A4893C_.wvu.Rows" sId="1"/>
    <undo index="8" exp="area" ref3D="1" dr="$A$672:$XFD$672" dn="Z_10610988_B7D0_46D7_B8FD_DA5F72A4893C_.wvu.Rows" sId="1"/>
    <undo index="6" exp="area" ref3D="1" dr="$A$668:$XFD$668" dn="Z_10610988_B7D0_46D7_B8FD_DA5F72A4893C_.wvu.Rows" sId="1"/>
    <undo index="8" exp="area" ref3D="1" dr="$A$816:$XFD$816" dn="Z_161695C3_1CE5_4E5C_AD86_E27CE310F608_.wvu.Rows" sId="1"/>
    <undo index="2" exp="area" ref3D="1" dr="$A$672:$XFD$672" dn="Z_161695C3_1CE5_4E5C_AD86_E27CE310F608_.wvu.Rows" sId="1"/>
    <undo index="1" exp="area" ref3D="1" dr="$A$668:$XFD$66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4" sId="1" ref="A520:XFD520" action="deleteRow">
    <undo index="0" exp="area" ref3D="1" dr="$A$589:$XFD$594" dn="Z_E804F883_CA9D_4450_B2B1_A56C9C315ECD_.wvu.Rows" sId="1"/>
    <undo index="14" exp="area" ref3D="1" dr="$A$815:$XFD$815" dn="Z_10610988_B7D0_46D7_B8FD_DA5F72A4893C_.wvu.Rows" sId="1"/>
    <undo index="8" exp="area" ref3D="1" dr="$A$671:$XFD$671" dn="Z_10610988_B7D0_46D7_B8FD_DA5F72A4893C_.wvu.Rows" sId="1"/>
    <undo index="6" exp="area" ref3D="1" dr="$A$667:$XFD$667" dn="Z_10610988_B7D0_46D7_B8FD_DA5F72A4893C_.wvu.Rows" sId="1"/>
    <undo index="8" exp="area" ref3D="1" dr="$A$815:$XFD$815" dn="Z_161695C3_1CE5_4E5C_AD86_E27CE310F608_.wvu.Rows" sId="1"/>
    <undo index="2" exp="area" ref3D="1" dr="$A$671:$XFD$671" dn="Z_161695C3_1CE5_4E5C_AD86_E27CE310F608_.wvu.Rows" sId="1"/>
    <undo index="1" exp="area" ref3D="1" dr="$A$667:$XFD$66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5" sId="1" ref="A520:XFD520" action="deleteRow">
    <undo index="0" exp="area" ref3D="1" dr="$A$588:$XFD$593" dn="Z_E804F883_CA9D_4450_B2B1_A56C9C315ECD_.wvu.Rows" sId="1"/>
    <undo index="14" exp="area" ref3D="1" dr="$A$814:$XFD$814" dn="Z_10610988_B7D0_46D7_B8FD_DA5F72A4893C_.wvu.Rows" sId="1"/>
    <undo index="8" exp="area" ref3D="1" dr="$A$670:$XFD$670" dn="Z_10610988_B7D0_46D7_B8FD_DA5F72A4893C_.wvu.Rows" sId="1"/>
    <undo index="6" exp="area" ref3D="1" dr="$A$666:$XFD$666" dn="Z_10610988_B7D0_46D7_B8FD_DA5F72A4893C_.wvu.Rows" sId="1"/>
    <undo index="8" exp="area" ref3D="1" dr="$A$814:$XFD$814" dn="Z_161695C3_1CE5_4E5C_AD86_E27CE310F608_.wvu.Rows" sId="1"/>
    <undo index="2" exp="area" ref3D="1" dr="$A$670:$XFD$670" dn="Z_161695C3_1CE5_4E5C_AD86_E27CE310F608_.wvu.Rows" sId="1"/>
    <undo index="1" exp="area" ref3D="1" dr="$A$666:$XFD$66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6" sId="1" ref="A520:XFD520" action="deleteRow">
    <undo index="0" exp="area" ref3D="1" dr="$A$587:$XFD$592" dn="Z_E804F883_CA9D_4450_B2B1_A56C9C315ECD_.wvu.Rows" sId="1"/>
    <undo index="14" exp="area" ref3D="1" dr="$A$813:$XFD$813" dn="Z_10610988_B7D0_46D7_B8FD_DA5F72A4893C_.wvu.Rows" sId="1"/>
    <undo index="8" exp="area" ref3D="1" dr="$A$669:$XFD$669" dn="Z_10610988_B7D0_46D7_B8FD_DA5F72A4893C_.wvu.Rows" sId="1"/>
    <undo index="6" exp="area" ref3D="1" dr="$A$665:$XFD$665" dn="Z_10610988_B7D0_46D7_B8FD_DA5F72A4893C_.wvu.Rows" sId="1"/>
    <undo index="8" exp="area" ref3D="1" dr="$A$813:$XFD$813" dn="Z_161695C3_1CE5_4E5C_AD86_E27CE310F608_.wvu.Rows" sId="1"/>
    <undo index="2" exp="area" ref3D="1" dr="$A$669:$XFD$669" dn="Z_161695C3_1CE5_4E5C_AD86_E27CE310F608_.wvu.Rows" sId="1"/>
    <undo index="1" exp="area" ref3D="1" dr="$A$665:$XFD$66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7" sId="1" ref="A520:XFD520" action="deleteRow">
    <undo index="0" exp="area" ref3D="1" dr="$A$586:$XFD$591" dn="Z_E804F883_CA9D_4450_B2B1_A56C9C315ECD_.wvu.Rows" sId="1"/>
    <undo index="14" exp="area" ref3D="1" dr="$A$812:$XFD$812" dn="Z_10610988_B7D0_46D7_B8FD_DA5F72A4893C_.wvu.Rows" sId="1"/>
    <undo index="8" exp="area" ref3D="1" dr="$A$668:$XFD$668" dn="Z_10610988_B7D0_46D7_B8FD_DA5F72A4893C_.wvu.Rows" sId="1"/>
    <undo index="6" exp="area" ref3D="1" dr="$A$664:$XFD$664" dn="Z_10610988_B7D0_46D7_B8FD_DA5F72A4893C_.wvu.Rows" sId="1"/>
    <undo index="8" exp="area" ref3D="1" dr="$A$812:$XFD$812" dn="Z_161695C3_1CE5_4E5C_AD86_E27CE310F608_.wvu.Rows" sId="1"/>
    <undo index="2" exp="area" ref3D="1" dr="$A$668:$XFD$668" dn="Z_161695C3_1CE5_4E5C_AD86_E27CE310F608_.wvu.Rows" sId="1"/>
    <undo index="1" exp="area" ref3D="1" dr="$A$664:$XFD$66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8" sId="1" ref="A520:XFD520" action="deleteRow">
    <undo index="0" exp="area" ref3D="1" dr="$A$585:$XFD$590" dn="Z_E804F883_CA9D_4450_B2B1_A56C9C315ECD_.wvu.Rows" sId="1"/>
    <undo index="14" exp="area" ref3D="1" dr="$A$811:$XFD$811" dn="Z_10610988_B7D0_46D7_B8FD_DA5F72A4893C_.wvu.Rows" sId="1"/>
    <undo index="8" exp="area" ref3D="1" dr="$A$667:$XFD$667" dn="Z_10610988_B7D0_46D7_B8FD_DA5F72A4893C_.wvu.Rows" sId="1"/>
    <undo index="6" exp="area" ref3D="1" dr="$A$663:$XFD$663" dn="Z_10610988_B7D0_46D7_B8FD_DA5F72A4893C_.wvu.Rows" sId="1"/>
    <undo index="8" exp="area" ref3D="1" dr="$A$811:$XFD$811" dn="Z_161695C3_1CE5_4E5C_AD86_E27CE310F608_.wvu.Rows" sId="1"/>
    <undo index="2" exp="area" ref3D="1" dr="$A$667:$XFD$667" dn="Z_161695C3_1CE5_4E5C_AD86_E27CE310F608_.wvu.Rows" sId="1"/>
    <undo index="1" exp="area" ref3D="1" dr="$A$663:$XFD$66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49" sId="1" ref="A520:XFD520" action="deleteRow">
    <undo index="0" exp="area" ref3D="1" dr="$A$584:$XFD$589" dn="Z_E804F883_CA9D_4450_B2B1_A56C9C315ECD_.wvu.Rows" sId="1"/>
    <undo index="14" exp="area" ref3D="1" dr="$A$810:$XFD$810" dn="Z_10610988_B7D0_46D7_B8FD_DA5F72A4893C_.wvu.Rows" sId="1"/>
    <undo index="8" exp="area" ref3D="1" dr="$A$666:$XFD$666" dn="Z_10610988_B7D0_46D7_B8FD_DA5F72A4893C_.wvu.Rows" sId="1"/>
    <undo index="6" exp="area" ref3D="1" dr="$A$662:$XFD$662" dn="Z_10610988_B7D0_46D7_B8FD_DA5F72A4893C_.wvu.Rows" sId="1"/>
    <undo index="8" exp="area" ref3D="1" dr="$A$810:$XFD$810" dn="Z_161695C3_1CE5_4E5C_AD86_E27CE310F608_.wvu.Rows" sId="1"/>
    <undo index="2" exp="area" ref3D="1" dr="$A$666:$XFD$666" dn="Z_161695C3_1CE5_4E5C_AD86_E27CE310F608_.wvu.Rows" sId="1"/>
    <undo index="1" exp="area" ref3D="1" dr="$A$662:$XFD$66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0" sId="1" ref="A520:XFD520" action="deleteRow">
    <undo index="0" exp="area" ref3D="1" dr="$A$583:$XFD$588" dn="Z_E804F883_CA9D_4450_B2B1_A56C9C315ECD_.wvu.Rows" sId="1"/>
    <undo index="14" exp="area" ref3D="1" dr="$A$809:$XFD$809" dn="Z_10610988_B7D0_46D7_B8FD_DA5F72A4893C_.wvu.Rows" sId="1"/>
    <undo index="8" exp="area" ref3D="1" dr="$A$665:$XFD$665" dn="Z_10610988_B7D0_46D7_B8FD_DA5F72A4893C_.wvu.Rows" sId="1"/>
    <undo index="6" exp="area" ref3D="1" dr="$A$661:$XFD$661" dn="Z_10610988_B7D0_46D7_B8FD_DA5F72A4893C_.wvu.Rows" sId="1"/>
    <undo index="8" exp="area" ref3D="1" dr="$A$809:$XFD$809" dn="Z_161695C3_1CE5_4E5C_AD86_E27CE310F608_.wvu.Rows" sId="1"/>
    <undo index="2" exp="area" ref3D="1" dr="$A$665:$XFD$665" dn="Z_161695C3_1CE5_4E5C_AD86_E27CE310F608_.wvu.Rows" sId="1"/>
    <undo index="1" exp="area" ref3D="1" dr="$A$661:$XFD$66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1" sId="1" ref="A520:XFD520" action="deleteRow">
    <undo index="0" exp="area" ref3D="1" dr="$A$582:$XFD$587" dn="Z_E804F883_CA9D_4450_B2B1_A56C9C315ECD_.wvu.Rows" sId="1"/>
    <undo index="14" exp="area" ref3D="1" dr="$A$808:$XFD$808" dn="Z_10610988_B7D0_46D7_B8FD_DA5F72A4893C_.wvu.Rows" sId="1"/>
    <undo index="8" exp="area" ref3D="1" dr="$A$664:$XFD$664" dn="Z_10610988_B7D0_46D7_B8FD_DA5F72A4893C_.wvu.Rows" sId="1"/>
    <undo index="6" exp="area" ref3D="1" dr="$A$660:$XFD$660" dn="Z_10610988_B7D0_46D7_B8FD_DA5F72A4893C_.wvu.Rows" sId="1"/>
    <undo index="8" exp="area" ref3D="1" dr="$A$808:$XFD$808" dn="Z_161695C3_1CE5_4E5C_AD86_E27CE310F608_.wvu.Rows" sId="1"/>
    <undo index="2" exp="area" ref3D="1" dr="$A$664:$XFD$664" dn="Z_161695C3_1CE5_4E5C_AD86_E27CE310F608_.wvu.Rows" sId="1"/>
    <undo index="1" exp="area" ref3D="1" dr="$A$660:$XFD$66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2" sId="1" ref="A520:XFD520" action="deleteRow">
    <undo index="0" exp="area" ref3D="1" dr="$A$581:$XFD$586" dn="Z_E804F883_CA9D_4450_B2B1_A56C9C315ECD_.wvu.Rows" sId="1"/>
    <undo index="14" exp="area" ref3D="1" dr="$A$807:$XFD$807" dn="Z_10610988_B7D0_46D7_B8FD_DA5F72A4893C_.wvu.Rows" sId="1"/>
    <undo index="8" exp="area" ref3D="1" dr="$A$663:$XFD$663" dn="Z_10610988_B7D0_46D7_B8FD_DA5F72A4893C_.wvu.Rows" sId="1"/>
    <undo index="6" exp="area" ref3D="1" dr="$A$659:$XFD$659" dn="Z_10610988_B7D0_46D7_B8FD_DA5F72A4893C_.wvu.Rows" sId="1"/>
    <undo index="8" exp="area" ref3D="1" dr="$A$807:$XFD$807" dn="Z_161695C3_1CE5_4E5C_AD86_E27CE310F608_.wvu.Rows" sId="1"/>
    <undo index="2" exp="area" ref3D="1" dr="$A$663:$XFD$663" dn="Z_161695C3_1CE5_4E5C_AD86_E27CE310F608_.wvu.Rows" sId="1"/>
    <undo index="1" exp="area" ref3D="1" dr="$A$659:$XFD$65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3" sId="1" ref="A520:XFD520" action="deleteRow">
    <undo index="0" exp="area" ref3D="1" dr="$A$580:$XFD$585" dn="Z_E804F883_CA9D_4450_B2B1_A56C9C315ECD_.wvu.Rows" sId="1"/>
    <undo index="14" exp="area" ref3D="1" dr="$A$806:$XFD$806" dn="Z_10610988_B7D0_46D7_B8FD_DA5F72A4893C_.wvu.Rows" sId="1"/>
    <undo index="8" exp="area" ref3D="1" dr="$A$662:$XFD$662" dn="Z_10610988_B7D0_46D7_B8FD_DA5F72A4893C_.wvu.Rows" sId="1"/>
    <undo index="6" exp="area" ref3D="1" dr="$A$658:$XFD$658" dn="Z_10610988_B7D0_46D7_B8FD_DA5F72A4893C_.wvu.Rows" sId="1"/>
    <undo index="8" exp="area" ref3D="1" dr="$A$806:$XFD$806" dn="Z_161695C3_1CE5_4E5C_AD86_E27CE310F608_.wvu.Rows" sId="1"/>
    <undo index="2" exp="area" ref3D="1" dr="$A$662:$XFD$662" dn="Z_161695C3_1CE5_4E5C_AD86_E27CE310F608_.wvu.Rows" sId="1"/>
    <undo index="1" exp="area" ref3D="1" dr="$A$658:$XFD$65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4" sId="1" ref="A520:XFD520" action="deleteRow">
    <undo index="0" exp="area" ref3D="1" dr="$A$579:$XFD$584" dn="Z_E804F883_CA9D_4450_B2B1_A56C9C315ECD_.wvu.Rows" sId="1"/>
    <undo index="14" exp="area" ref3D="1" dr="$A$805:$XFD$805" dn="Z_10610988_B7D0_46D7_B8FD_DA5F72A4893C_.wvu.Rows" sId="1"/>
    <undo index="8" exp="area" ref3D="1" dr="$A$661:$XFD$661" dn="Z_10610988_B7D0_46D7_B8FD_DA5F72A4893C_.wvu.Rows" sId="1"/>
    <undo index="6" exp="area" ref3D="1" dr="$A$657:$XFD$657" dn="Z_10610988_B7D0_46D7_B8FD_DA5F72A4893C_.wvu.Rows" sId="1"/>
    <undo index="8" exp="area" ref3D="1" dr="$A$805:$XFD$805" dn="Z_161695C3_1CE5_4E5C_AD86_E27CE310F608_.wvu.Rows" sId="1"/>
    <undo index="2" exp="area" ref3D="1" dr="$A$661:$XFD$661" dn="Z_161695C3_1CE5_4E5C_AD86_E27CE310F608_.wvu.Rows" sId="1"/>
    <undo index="1" exp="area" ref3D="1" dr="$A$657:$XFD$65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5" sId="1" ref="A520:XFD520" action="deleteRow">
    <undo index="0" exp="area" ref3D="1" dr="$A$578:$XFD$583" dn="Z_E804F883_CA9D_4450_B2B1_A56C9C315ECD_.wvu.Rows" sId="1"/>
    <undo index="14" exp="area" ref3D="1" dr="$A$804:$XFD$804" dn="Z_10610988_B7D0_46D7_B8FD_DA5F72A4893C_.wvu.Rows" sId="1"/>
    <undo index="8" exp="area" ref3D="1" dr="$A$660:$XFD$660" dn="Z_10610988_B7D0_46D7_B8FD_DA5F72A4893C_.wvu.Rows" sId="1"/>
    <undo index="6" exp="area" ref3D="1" dr="$A$656:$XFD$656" dn="Z_10610988_B7D0_46D7_B8FD_DA5F72A4893C_.wvu.Rows" sId="1"/>
    <undo index="8" exp="area" ref3D="1" dr="$A$804:$XFD$804" dn="Z_161695C3_1CE5_4E5C_AD86_E27CE310F608_.wvu.Rows" sId="1"/>
    <undo index="2" exp="area" ref3D="1" dr="$A$660:$XFD$660" dn="Z_161695C3_1CE5_4E5C_AD86_E27CE310F608_.wvu.Rows" sId="1"/>
    <undo index="1" exp="area" ref3D="1" dr="$A$656:$XFD$656"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6" sId="1" ref="A520:XFD520" action="deleteRow">
    <undo index="0" exp="area" ref3D="1" dr="$A$577:$XFD$582" dn="Z_E804F883_CA9D_4450_B2B1_A56C9C315ECD_.wvu.Rows" sId="1"/>
    <undo index="14" exp="area" ref3D="1" dr="$A$803:$XFD$803" dn="Z_10610988_B7D0_46D7_B8FD_DA5F72A4893C_.wvu.Rows" sId="1"/>
    <undo index="8" exp="area" ref3D="1" dr="$A$659:$XFD$659" dn="Z_10610988_B7D0_46D7_B8FD_DA5F72A4893C_.wvu.Rows" sId="1"/>
    <undo index="6" exp="area" ref3D="1" dr="$A$655:$XFD$655" dn="Z_10610988_B7D0_46D7_B8FD_DA5F72A4893C_.wvu.Rows" sId="1"/>
    <undo index="8" exp="area" ref3D="1" dr="$A$803:$XFD$803" dn="Z_161695C3_1CE5_4E5C_AD86_E27CE310F608_.wvu.Rows" sId="1"/>
    <undo index="2" exp="area" ref3D="1" dr="$A$659:$XFD$659" dn="Z_161695C3_1CE5_4E5C_AD86_E27CE310F608_.wvu.Rows" sId="1"/>
    <undo index="1" exp="area" ref3D="1" dr="$A$655:$XFD$655"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7" sId="1" ref="A520:XFD520" action="deleteRow">
    <undo index="0" exp="area" ref3D="1" dr="$A$576:$XFD$581" dn="Z_E804F883_CA9D_4450_B2B1_A56C9C315ECD_.wvu.Rows" sId="1"/>
    <undo index="14" exp="area" ref3D="1" dr="$A$802:$XFD$802" dn="Z_10610988_B7D0_46D7_B8FD_DA5F72A4893C_.wvu.Rows" sId="1"/>
    <undo index="8" exp="area" ref3D="1" dr="$A$658:$XFD$658" dn="Z_10610988_B7D0_46D7_B8FD_DA5F72A4893C_.wvu.Rows" sId="1"/>
    <undo index="6" exp="area" ref3D="1" dr="$A$654:$XFD$654" dn="Z_10610988_B7D0_46D7_B8FD_DA5F72A4893C_.wvu.Rows" sId="1"/>
    <undo index="8" exp="area" ref3D="1" dr="$A$802:$XFD$802" dn="Z_161695C3_1CE5_4E5C_AD86_E27CE310F608_.wvu.Rows" sId="1"/>
    <undo index="2" exp="area" ref3D="1" dr="$A$658:$XFD$658" dn="Z_161695C3_1CE5_4E5C_AD86_E27CE310F608_.wvu.Rows" sId="1"/>
    <undo index="1" exp="area" ref3D="1" dr="$A$654:$XFD$654"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8" sId="1" ref="A520:XFD520" action="deleteRow">
    <undo index="0" exp="area" ref3D="1" dr="$A$575:$XFD$580" dn="Z_E804F883_CA9D_4450_B2B1_A56C9C315ECD_.wvu.Rows" sId="1"/>
    <undo index="14" exp="area" ref3D="1" dr="$A$801:$XFD$801" dn="Z_10610988_B7D0_46D7_B8FD_DA5F72A4893C_.wvu.Rows" sId="1"/>
    <undo index="8" exp="area" ref3D="1" dr="$A$657:$XFD$657" dn="Z_10610988_B7D0_46D7_B8FD_DA5F72A4893C_.wvu.Rows" sId="1"/>
    <undo index="6" exp="area" ref3D="1" dr="$A$653:$XFD$653" dn="Z_10610988_B7D0_46D7_B8FD_DA5F72A4893C_.wvu.Rows" sId="1"/>
    <undo index="8" exp="area" ref3D="1" dr="$A$801:$XFD$801" dn="Z_161695C3_1CE5_4E5C_AD86_E27CE310F608_.wvu.Rows" sId="1"/>
    <undo index="2" exp="area" ref3D="1" dr="$A$657:$XFD$657" dn="Z_161695C3_1CE5_4E5C_AD86_E27CE310F608_.wvu.Rows" sId="1"/>
    <undo index="1" exp="area" ref3D="1" dr="$A$653:$XFD$653"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59" sId="1" ref="A520:XFD520" action="deleteRow">
    <undo index="0" exp="area" ref3D="1" dr="$A$574:$XFD$579" dn="Z_E804F883_CA9D_4450_B2B1_A56C9C315ECD_.wvu.Rows" sId="1"/>
    <undo index="14" exp="area" ref3D="1" dr="$A$800:$XFD$800" dn="Z_10610988_B7D0_46D7_B8FD_DA5F72A4893C_.wvu.Rows" sId="1"/>
    <undo index="8" exp="area" ref3D="1" dr="$A$656:$XFD$656" dn="Z_10610988_B7D0_46D7_B8FD_DA5F72A4893C_.wvu.Rows" sId="1"/>
    <undo index="6" exp="area" ref3D="1" dr="$A$652:$XFD$652" dn="Z_10610988_B7D0_46D7_B8FD_DA5F72A4893C_.wvu.Rows" sId="1"/>
    <undo index="8" exp="area" ref3D="1" dr="$A$800:$XFD$800" dn="Z_161695C3_1CE5_4E5C_AD86_E27CE310F608_.wvu.Rows" sId="1"/>
    <undo index="2" exp="area" ref3D="1" dr="$A$656:$XFD$656" dn="Z_161695C3_1CE5_4E5C_AD86_E27CE310F608_.wvu.Rows" sId="1"/>
    <undo index="1" exp="area" ref3D="1" dr="$A$652:$XFD$652"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0" sId="1" ref="A520:XFD520" action="deleteRow">
    <undo index="0" exp="area" ref3D="1" dr="$A$573:$XFD$578" dn="Z_E804F883_CA9D_4450_B2B1_A56C9C315ECD_.wvu.Rows" sId="1"/>
    <undo index="14" exp="area" ref3D="1" dr="$A$799:$XFD$799" dn="Z_10610988_B7D0_46D7_B8FD_DA5F72A4893C_.wvu.Rows" sId="1"/>
    <undo index="8" exp="area" ref3D="1" dr="$A$655:$XFD$655" dn="Z_10610988_B7D0_46D7_B8FD_DA5F72A4893C_.wvu.Rows" sId="1"/>
    <undo index="6" exp="area" ref3D="1" dr="$A$651:$XFD$651" dn="Z_10610988_B7D0_46D7_B8FD_DA5F72A4893C_.wvu.Rows" sId="1"/>
    <undo index="8" exp="area" ref3D="1" dr="$A$799:$XFD$799" dn="Z_161695C3_1CE5_4E5C_AD86_E27CE310F608_.wvu.Rows" sId="1"/>
    <undo index="2" exp="area" ref3D="1" dr="$A$655:$XFD$655" dn="Z_161695C3_1CE5_4E5C_AD86_E27CE310F608_.wvu.Rows" sId="1"/>
    <undo index="1" exp="area" ref3D="1" dr="$A$651:$XFD$651"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1" sId="1" ref="A520:XFD520" action="deleteRow">
    <undo index="0" exp="area" ref3D="1" dr="$A$572:$XFD$577" dn="Z_E804F883_CA9D_4450_B2B1_A56C9C315ECD_.wvu.Rows" sId="1"/>
    <undo index="14" exp="area" ref3D="1" dr="$A$798:$XFD$798" dn="Z_10610988_B7D0_46D7_B8FD_DA5F72A4893C_.wvu.Rows" sId="1"/>
    <undo index="8" exp="area" ref3D="1" dr="$A$654:$XFD$654" dn="Z_10610988_B7D0_46D7_B8FD_DA5F72A4893C_.wvu.Rows" sId="1"/>
    <undo index="6" exp="area" ref3D="1" dr="$A$650:$XFD$650" dn="Z_10610988_B7D0_46D7_B8FD_DA5F72A4893C_.wvu.Rows" sId="1"/>
    <undo index="8" exp="area" ref3D="1" dr="$A$798:$XFD$798" dn="Z_161695C3_1CE5_4E5C_AD86_E27CE310F608_.wvu.Rows" sId="1"/>
    <undo index="2" exp="area" ref3D="1" dr="$A$654:$XFD$654" dn="Z_161695C3_1CE5_4E5C_AD86_E27CE310F608_.wvu.Rows" sId="1"/>
    <undo index="1" exp="area" ref3D="1" dr="$A$650:$XFD$650"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2" sId="1" ref="A520:XFD520" action="deleteRow">
    <undo index="0" exp="area" ref3D="1" dr="$A$571:$XFD$576" dn="Z_E804F883_CA9D_4450_B2B1_A56C9C315ECD_.wvu.Rows" sId="1"/>
    <undo index="14" exp="area" ref3D="1" dr="$A$797:$XFD$797" dn="Z_10610988_B7D0_46D7_B8FD_DA5F72A4893C_.wvu.Rows" sId="1"/>
    <undo index="8" exp="area" ref3D="1" dr="$A$653:$XFD$653" dn="Z_10610988_B7D0_46D7_B8FD_DA5F72A4893C_.wvu.Rows" sId="1"/>
    <undo index="6" exp="area" ref3D="1" dr="$A$649:$XFD$649" dn="Z_10610988_B7D0_46D7_B8FD_DA5F72A4893C_.wvu.Rows" sId="1"/>
    <undo index="8" exp="area" ref3D="1" dr="$A$797:$XFD$797" dn="Z_161695C3_1CE5_4E5C_AD86_E27CE310F608_.wvu.Rows" sId="1"/>
    <undo index="2" exp="area" ref3D="1" dr="$A$653:$XFD$653" dn="Z_161695C3_1CE5_4E5C_AD86_E27CE310F608_.wvu.Rows" sId="1"/>
    <undo index="1" exp="area" ref3D="1" dr="$A$649:$XFD$649"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3" sId="1" ref="A520:XFD520" action="deleteRow">
    <undo index="0" exp="area" ref3D="1" dr="$A$570:$XFD$575" dn="Z_E804F883_CA9D_4450_B2B1_A56C9C315ECD_.wvu.Rows" sId="1"/>
    <undo index="14" exp="area" ref3D="1" dr="$A$796:$XFD$796" dn="Z_10610988_B7D0_46D7_B8FD_DA5F72A4893C_.wvu.Rows" sId="1"/>
    <undo index="8" exp="area" ref3D="1" dr="$A$652:$XFD$652" dn="Z_10610988_B7D0_46D7_B8FD_DA5F72A4893C_.wvu.Rows" sId="1"/>
    <undo index="6" exp="area" ref3D="1" dr="$A$648:$XFD$648" dn="Z_10610988_B7D0_46D7_B8FD_DA5F72A4893C_.wvu.Rows" sId="1"/>
    <undo index="8" exp="area" ref3D="1" dr="$A$796:$XFD$796" dn="Z_161695C3_1CE5_4E5C_AD86_E27CE310F608_.wvu.Rows" sId="1"/>
    <undo index="2" exp="area" ref3D="1" dr="$A$652:$XFD$652" dn="Z_161695C3_1CE5_4E5C_AD86_E27CE310F608_.wvu.Rows" sId="1"/>
    <undo index="1" exp="area" ref3D="1" dr="$A$648:$XFD$648"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4" sId="1" ref="A520:XFD520" action="deleteRow">
    <undo index="0" exp="area" ref3D="1" dr="$A$569:$XFD$574" dn="Z_E804F883_CA9D_4450_B2B1_A56C9C315ECD_.wvu.Rows" sId="1"/>
    <undo index="14" exp="area" ref3D="1" dr="$A$795:$XFD$795" dn="Z_10610988_B7D0_46D7_B8FD_DA5F72A4893C_.wvu.Rows" sId="1"/>
    <undo index="8" exp="area" ref3D="1" dr="$A$651:$XFD$651" dn="Z_10610988_B7D0_46D7_B8FD_DA5F72A4893C_.wvu.Rows" sId="1"/>
    <undo index="6" exp="area" ref3D="1" dr="$A$647:$XFD$647" dn="Z_10610988_B7D0_46D7_B8FD_DA5F72A4893C_.wvu.Rows" sId="1"/>
    <undo index="8" exp="area" ref3D="1" dr="$A$795:$XFD$795" dn="Z_161695C3_1CE5_4E5C_AD86_E27CE310F608_.wvu.Rows" sId="1"/>
    <undo index="2" exp="area" ref3D="1" dr="$A$651:$XFD$651" dn="Z_161695C3_1CE5_4E5C_AD86_E27CE310F608_.wvu.Rows" sId="1"/>
    <undo index="1" exp="area" ref3D="1" dr="$A$647:$XFD$647" dn="Z_161695C3_1CE5_4E5C_AD86_E27CE310F608_.wvu.Rows" sId="1"/>
    <rfmt sheetId="1" xfDxf="1" sqref="A520:XFD520" start="0" length="0">
      <dxf>
        <font>
          <color rgb="FFFF0000"/>
        </font>
      </dxf>
    </rfmt>
    <rfmt sheetId="1" sqref="A520" start="0" length="0">
      <dxf>
        <font>
          <b/>
          <sz val="16"/>
          <color rgb="FFFF0000"/>
        </font>
        <alignment vertical="center" readingOrder="0"/>
      </dxf>
    </rfmt>
    <rfmt sheetId="1" sqref="B520" start="0" length="0">
      <dxf>
        <alignment vertical="top" readingOrder="0"/>
      </dxf>
    </rfmt>
    <rfmt sheetId="1" sqref="C520" start="0" length="0">
      <dxf>
        <alignment horizontal="right" vertical="center" readingOrder="0"/>
      </dxf>
    </rfmt>
    <rfmt sheetId="1" sqref="D520" start="0" length="0">
      <dxf>
        <alignment horizontal="right" vertical="center" readingOrder="0"/>
      </dxf>
    </rfmt>
    <rfmt sheetId="1" sqref="E520" start="0" length="0">
      <dxf>
        <alignment horizontal="right" vertical="center" readingOrder="0"/>
      </dxf>
    </rfmt>
    <rfmt sheetId="1" sqref="F520" start="0" length="0">
      <dxf>
        <alignment horizontal="justify" vertical="top" readingOrder="0"/>
      </dxf>
    </rfmt>
    <rfmt sheetId="1" sqref="G520" start="0" length="0">
      <dxf>
        <font>
          <sz val="14"/>
          <color rgb="FFFF0000"/>
        </font>
      </dxf>
    </rfmt>
  </rrc>
  <rrc rId="4365" sId="1" ref="A520:XFD570" action="insertRow">
    <undo index="0" exp="area" ref3D="1" dr="$A$568:$XFD$573" dn="Z_E804F883_CA9D_4450_B2B1_A56C9C315ECD_.wvu.Rows" sId="1"/>
    <undo index="14" exp="area" ref3D="1" dr="$A$794:$XFD$794" dn="Z_10610988_B7D0_46D7_B8FD_DA5F72A4893C_.wvu.Rows" sId="1"/>
    <undo index="8" exp="area" ref3D="1" dr="$A$650:$XFD$650" dn="Z_10610988_B7D0_46D7_B8FD_DA5F72A4893C_.wvu.Rows" sId="1"/>
    <undo index="6" exp="area" ref3D="1" dr="$A$646:$XFD$646" dn="Z_10610988_B7D0_46D7_B8FD_DA5F72A4893C_.wvu.Rows" sId="1"/>
    <undo index="8" exp="area" ref3D="1" dr="$A$794:$XFD$794" dn="Z_161695C3_1CE5_4E5C_AD86_E27CE310F608_.wvu.Rows" sId="1"/>
    <undo index="2" exp="area" ref3D="1" dr="$A$650:$XFD$650" dn="Z_161695C3_1CE5_4E5C_AD86_E27CE310F608_.wvu.Rows" sId="1"/>
    <undo index="1" exp="area" ref3D="1" dr="$A$646:$XFD$646" dn="Z_161695C3_1CE5_4E5C_AD86_E27CE310F608_.wvu.Rows" sId="1"/>
  </rrc>
  <rm rId="4366" sheetId="1" source="A641:XFD691" destination="A520:XFD570" sourceSheetId="1">
    <rfmt sheetId="1" xfDxf="1" sqref="A520:XFD520" start="0" length="0">
      <dxf>
        <font>
          <color rgb="FFFF0000"/>
        </font>
      </dxf>
    </rfmt>
    <rfmt sheetId="1" xfDxf="1" sqref="A521:XFD521" start="0" length="0">
      <dxf>
        <font>
          <color rgb="FFFF0000"/>
        </font>
      </dxf>
    </rfmt>
    <rfmt sheetId="1" xfDxf="1" sqref="A522:XFD522" start="0" length="0">
      <dxf>
        <font>
          <color rgb="FFFF0000"/>
        </font>
      </dxf>
    </rfmt>
    <rfmt sheetId="1" xfDxf="1" sqref="A523:XFD523" start="0" length="0">
      <dxf>
        <font>
          <color rgb="FFFF0000"/>
        </font>
      </dxf>
    </rfmt>
    <rfmt sheetId="1" xfDxf="1" sqref="A524:XFD524" start="0" length="0">
      <dxf>
        <font>
          <color rgb="FFFF0000"/>
        </font>
      </dxf>
    </rfmt>
    <rfmt sheetId="1" xfDxf="1" sqref="A525:XFD525" start="0" length="0">
      <dxf>
        <font>
          <color rgb="FFFF0000"/>
        </font>
      </dxf>
    </rfmt>
    <rfmt sheetId="1" xfDxf="1" sqref="A526:XFD526" start="0" length="0">
      <dxf>
        <font>
          <color rgb="FFFF0000"/>
        </font>
      </dxf>
    </rfmt>
    <rfmt sheetId="1" xfDxf="1" sqref="A527:XFD527" start="0" length="0">
      <dxf>
        <font>
          <color rgb="FFFF0000"/>
        </font>
      </dxf>
    </rfmt>
    <rfmt sheetId="1" xfDxf="1" sqref="A528:XFD528" start="0" length="0">
      <dxf>
        <font>
          <color rgb="FFFF0000"/>
        </font>
      </dxf>
    </rfmt>
    <rfmt sheetId="1" xfDxf="1" sqref="A529:XFD529" start="0" length="0">
      <dxf>
        <font>
          <color rgb="FFFF0000"/>
        </font>
      </dxf>
    </rfmt>
    <rfmt sheetId="1" xfDxf="1" sqref="A530:XFD530" start="0" length="0">
      <dxf>
        <font>
          <color rgb="FFFF0000"/>
        </font>
      </dxf>
    </rfmt>
    <rfmt sheetId="1" xfDxf="1" sqref="A531:XFD531" start="0" length="0">
      <dxf>
        <font>
          <color rgb="FFFF0000"/>
        </font>
      </dxf>
    </rfmt>
    <rfmt sheetId="1" xfDxf="1" sqref="A532:XFD532" start="0" length="0">
      <dxf>
        <font>
          <color rgb="FFFF0000"/>
        </font>
      </dxf>
    </rfmt>
    <rfmt sheetId="1" xfDxf="1" sqref="A533:XFD533" start="0" length="0">
      <dxf>
        <font>
          <color rgb="FFFF0000"/>
        </font>
      </dxf>
    </rfmt>
    <rfmt sheetId="1" xfDxf="1" sqref="A534:XFD534" start="0" length="0">
      <dxf>
        <font>
          <color rgb="FFFF0000"/>
        </font>
      </dxf>
    </rfmt>
    <rfmt sheetId="1" xfDxf="1" sqref="A535:XFD535" start="0" length="0">
      <dxf>
        <font>
          <color rgb="FFFF0000"/>
        </font>
      </dxf>
    </rfmt>
    <rfmt sheetId="1" xfDxf="1" sqref="A536:XFD536" start="0" length="0">
      <dxf>
        <font>
          <color rgb="FFFF0000"/>
        </font>
      </dxf>
    </rfmt>
    <rfmt sheetId="1" xfDxf="1" sqref="A537:XFD537" start="0" length="0">
      <dxf>
        <font>
          <color rgb="FFFF0000"/>
        </font>
      </dxf>
    </rfmt>
    <rfmt sheetId="1" xfDxf="1" sqref="A538:XFD538" start="0" length="0">
      <dxf>
        <font>
          <color rgb="FFFF0000"/>
        </font>
      </dxf>
    </rfmt>
    <rfmt sheetId="1" xfDxf="1" sqref="A539:XFD539" start="0" length="0">
      <dxf>
        <font>
          <color rgb="FFFF0000"/>
        </font>
      </dxf>
    </rfmt>
    <rfmt sheetId="1" xfDxf="1" sqref="A540:XFD540" start="0" length="0">
      <dxf>
        <font>
          <color rgb="FFFF0000"/>
        </font>
      </dxf>
    </rfmt>
    <rfmt sheetId="1" xfDxf="1" sqref="A541:XFD541" start="0" length="0">
      <dxf>
        <font>
          <color rgb="FFFF0000"/>
        </font>
      </dxf>
    </rfmt>
    <rfmt sheetId="1" xfDxf="1" sqref="A542:XFD542" start="0" length="0">
      <dxf>
        <font>
          <color rgb="FFFF0000"/>
        </font>
      </dxf>
    </rfmt>
    <rfmt sheetId="1" xfDxf="1" sqref="A543:XFD543" start="0" length="0">
      <dxf>
        <font>
          <color rgb="FFFF0000"/>
        </font>
      </dxf>
    </rfmt>
    <rfmt sheetId="1" xfDxf="1" sqref="A544:XFD544" start="0" length="0">
      <dxf>
        <font>
          <color rgb="FFFF0000"/>
        </font>
      </dxf>
    </rfmt>
    <rfmt sheetId="1" xfDxf="1" sqref="A545:XFD545" start="0" length="0">
      <dxf>
        <font>
          <color rgb="FFFF0000"/>
        </font>
      </dxf>
    </rfmt>
    <rfmt sheetId="1" xfDxf="1" sqref="A546:XFD546" start="0" length="0">
      <dxf>
        <font>
          <color rgb="FFFF0000"/>
        </font>
      </dxf>
    </rfmt>
    <rfmt sheetId="1" xfDxf="1" sqref="A547:XFD547" start="0" length="0">
      <dxf>
        <font>
          <color rgb="FFFF0000"/>
        </font>
      </dxf>
    </rfmt>
    <rfmt sheetId="1" xfDxf="1" sqref="A548:XFD548" start="0" length="0">
      <dxf>
        <font>
          <color rgb="FFFF0000"/>
        </font>
      </dxf>
    </rfmt>
    <rfmt sheetId="1" xfDxf="1" sqref="A549:XFD549" start="0" length="0">
      <dxf>
        <font>
          <color rgb="FFFF0000"/>
        </font>
      </dxf>
    </rfmt>
    <rfmt sheetId="1" xfDxf="1" sqref="A550:XFD550" start="0" length="0">
      <dxf>
        <font>
          <color rgb="FFFF0000"/>
        </font>
      </dxf>
    </rfmt>
    <rfmt sheetId="1" xfDxf="1" sqref="A551:XFD551" start="0" length="0">
      <dxf>
        <font>
          <color rgb="FFFF0000"/>
        </font>
      </dxf>
    </rfmt>
    <rfmt sheetId="1" xfDxf="1" sqref="A552:XFD552" start="0" length="0">
      <dxf>
        <font>
          <color rgb="FFFF0000"/>
        </font>
      </dxf>
    </rfmt>
    <rfmt sheetId="1" xfDxf="1" sqref="A553:XFD553" start="0" length="0">
      <dxf>
        <font>
          <color rgb="FFFF0000"/>
        </font>
      </dxf>
    </rfmt>
    <rfmt sheetId="1" xfDxf="1" sqref="A554:XFD554" start="0" length="0">
      <dxf>
        <font>
          <color rgb="FFFF0000"/>
        </font>
      </dxf>
    </rfmt>
    <rfmt sheetId="1" xfDxf="1" sqref="A555:XFD555" start="0" length="0">
      <dxf>
        <font>
          <color rgb="FFFF0000"/>
        </font>
      </dxf>
    </rfmt>
    <rfmt sheetId="1" xfDxf="1" sqref="A556:XFD556" start="0" length="0">
      <dxf>
        <font>
          <color rgb="FFFF0000"/>
        </font>
      </dxf>
    </rfmt>
    <rfmt sheetId="1" xfDxf="1" sqref="A557:XFD557" start="0" length="0">
      <dxf>
        <font>
          <color rgb="FFFF0000"/>
        </font>
      </dxf>
    </rfmt>
    <rfmt sheetId="1" xfDxf="1" sqref="A558:XFD558" start="0" length="0">
      <dxf>
        <font>
          <color rgb="FFFF0000"/>
        </font>
      </dxf>
    </rfmt>
    <rfmt sheetId="1" xfDxf="1" sqref="A559:XFD559" start="0" length="0">
      <dxf>
        <font>
          <color rgb="FFFF0000"/>
        </font>
      </dxf>
    </rfmt>
    <rfmt sheetId="1" xfDxf="1" sqref="A560:XFD560" start="0" length="0">
      <dxf>
        <font>
          <color rgb="FFFF0000"/>
        </font>
      </dxf>
    </rfmt>
    <rfmt sheetId="1" xfDxf="1" sqref="A561:XFD561" start="0" length="0">
      <dxf>
        <font>
          <color rgb="FFFF0000"/>
        </font>
      </dxf>
    </rfmt>
    <rfmt sheetId="1" xfDxf="1" sqref="A562:XFD562" start="0" length="0">
      <dxf>
        <font>
          <color rgb="FFFF0000"/>
        </font>
      </dxf>
    </rfmt>
    <rfmt sheetId="1" xfDxf="1" sqref="A563:XFD563" start="0" length="0">
      <dxf>
        <font>
          <color rgb="FFFF0000"/>
        </font>
      </dxf>
    </rfmt>
    <rfmt sheetId="1" xfDxf="1" sqref="A564:XFD564" start="0" length="0">
      <dxf>
        <font>
          <color rgb="FFFF0000"/>
        </font>
      </dxf>
    </rfmt>
    <rfmt sheetId="1" xfDxf="1" sqref="A565:XFD565" start="0" length="0">
      <dxf>
        <font>
          <color rgb="FFFF0000"/>
        </font>
      </dxf>
    </rfmt>
    <rfmt sheetId="1" xfDxf="1" sqref="A566:XFD566" start="0" length="0">
      <dxf>
        <font>
          <color rgb="FFFF0000"/>
        </font>
      </dxf>
    </rfmt>
    <rfmt sheetId="1" xfDxf="1" sqref="A567:XFD567" start="0" length="0">
      <dxf>
        <font>
          <color rgb="FFFF0000"/>
        </font>
      </dxf>
    </rfmt>
    <rfmt sheetId="1" xfDxf="1" sqref="A568:XFD568" start="0" length="0">
      <dxf>
        <font>
          <color rgb="FFFF0000"/>
        </font>
      </dxf>
    </rfmt>
    <rfmt sheetId="1" xfDxf="1" sqref="A569:XFD569" start="0" length="0">
      <dxf>
        <font>
          <color rgb="FFFF0000"/>
        </font>
      </dxf>
    </rfmt>
    <rfmt sheetId="1" xfDxf="1" sqref="A570:XFD570" start="0" length="0">
      <dxf>
        <font>
          <color rgb="FFFF0000"/>
        </font>
      </dxf>
    </rfmt>
    <rfmt sheetId="1" sqref="A520" start="0" length="0">
      <dxf>
        <font>
          <b/>
          <sz val="16"/>
          <color rgb="FFFF0000"/>
        </font>
        <alignment vertical="center" readingOrder="0"/>
      </dxf>
    </rfmt>
    <rfmt sheetId="1" sqref="B52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0" start="0" length="0">
      <dxf>
        <font>
          <b/>
          <sz val="13"/>
          <color rgb="FFFF0000"/>
          <name val="Times New Roman"/>
          <scheme val="none"/>
        </font>
        <numFmt numFmtId="165" formatCode="#,##0.0"/>
        <alignment horizontal="right" vertical="center" wrapText="1" readingOrder="0"/>
      </dxf>
    </rfmt>
    <rfmt sheetId="1" sqref="H520" start="0" length="0">
      <dxf>
        <font>
          <sz val="13"/>
          <color rgb="FFFF0000"/>
        </font>
      </dxf>
    </rfmt>
    <rfmt sheetId="1" sqref="A521" start="0" length="0">
      <dxf>
        <font>
          <b/>
          <sz val="16"/>
          <color rgb="FFFF0000"/>
        </font>
        <alignment vertical="center" readingOrder="0"/>
      </dxf>
    </rfmt>
    <rfmt sheetId="1" sqref="B52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1" start="0" length="0">
      <dxf>
        <font>
          <b/>
          <sz val="13"/>
          <color rgb="FFFF0000"/>
          <name val="Times New Roman"/>
          <scheme val="none"/>
        </font>
        <numFmt numFmtId="165" formatCode="#,##0.0"/>
        <alignment horizontal="right" vertical="center" wrapText="1" readingOrder="0"/>
      </dxf>
    </rfmt>
    <rfmt sheetId="1" sqref="H521" start="0" length="0">
      <dxf>
        <font>
          <sz val="13"/>
          <color rgb="FFFF0000"/>
        </font>
      </dxf>
    </rfmt>
    <rfmt sheetId="1" sqref="A522" start="0" length="0">
      <dxf>
        <font>
          <b/>
          <sz val="16"/>
          <color rgb="FFFF0000"/>
        </font>
        <alignment vertical="center" readingOrder="0"/>
      </dxf>
    </rfmt>
    <rfmt sheetId="1" sqref="B52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2" start="0" length="0">
      <dxf>
        <font>
          <b/>
          <sz val="13"/>
          <color rgb="FFFF0000"/>
          <name val="Times New Roman"/>
          <scheme val="none"/>
        </font>
        <numFmt numFmtId="165" formatCode="#,##0.0"/>
        <alignment horizontal="right" vertical="center" wrapText="1" readingOrder="0"/>
      </dxf>
    </rfmt>
    <rfmt sheetId="1" sqref="H522" start="0" length="0">
      <dxf>
        <font>
          <sz val="13"/>
          <color rgb="FFFF0000"/>
        </font>
      </dxf>
    </rfmt>
    <rfmt sheetId="1" sqref="A523" start="0" length="0">
      <dxf>
        <font>
          <b/>
          <sz val="16"/>
          <color rgb="FFFF0000"/>
        </font>
        <alignment vertical="center" readingOrder="0"/>
      </dxf>
    </rfmt>
    <rfmt sheetId="1" sqref="B52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3" start="0" length="0">
      <dxf>
        <font>
          <b/>
          <sz val="13"/>
          <color rgb="FFFF0000"/>
          <name val="Times New Roman"/>
          <scheme val="none"/>
        </font>
        <numFmt numFmtId="165" formatCode="#,##0.0"/>
        <alignment horizontal="right" vertical="center" wrapText="1" readingOrder="0"/>
      </dxf>
    </rfmt>
    <rfmt sheetId="1" sqref="H523" start="0" length="0">
      <dxf>
        <font>
          <sz val="13"/>
          <color rgb="FFFF0000"/>
        </font>
      </dxf>
    </rfmt>
    <rfmt sheetId="1" sqref="A524" start="0" length="0">
      <dxf>
        <font>
          <b/>
          <sz val="16"/>
          <color rgb="FFFF0000"/>
        </font>
        <alignment vertical="center" readingOrder="0"/>
      </dxf>
    </rfmt>
    <rfmt sheetId="1" sqref="B52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4" start="0" length="0">
      <dxf>
        <font>
          <b/>
          <sz val="13"/>
          <color rgb="FFFF0000"/>
          <name val="Times New Roman"/>
          <scheme val="none"/>
        </font>
        <numFmt numFmtId="165" formatCode="#,##0.0"/>
        <alignment horizontal="right" vertical="center" wrapText="1" readingOrder="0"/>
      </dxf>
    </rfmt>
    <rfmt sheetId="1" sqref="H524" start="0" length="0">
      <dxf>
        <font>
          <sz val="13"/>
          <color rgb="FFFF0000"/>
        </font>
      </dxf>
    </rfmt>
    <rfmt sheetId="1" sqref="A525" start="0" length="0">
      <dxf>
        <font>
          <b/>
          <sz val="16"/>
          <color rgb="FFFF0000"/>
        </font>
        <alignment vertical="center" readingOrder="0"/>
      </dxf>
    </rfmt>
    <rfmt sheetId="1" sqref="B52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5" start="0" length="0">
      <dxf>
        <font>
          <b/>
          <sz val="13"/>
          <color rgb="FFFF0000"/>
          <name val="Times New Roman"/>
          <scheme val="none"/>
        </font>
        <numFmt numFmtId="165" formatCode="#,##0.0"/>
        <alignment horizontal="right" vertical="center" wrapText="1" readingOrder="0"/>
      </dxf>
    </rfmt>
    <rfmt sheetId="1" sqref="H525" start="0" length="0">
      <dxf>
        <font>
          <sz val="13"/>
          <color rgb="FFFF0000"/>
        </font>
      </dxf>
    </rfmt>
    <rfmt sheetId="1" sqref="A526" start="0" length="0">
      <dxf>
        <font>
          <b/>
          <sz val="16"/>
          <color rgb="FFFF0000"/>
        </font>
        <alignment vertical="center" readingOrder="0"/>
      </dxf>
    </rfmt>
    <rfmt sheetId="1" sqref="B52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6" start="0" length="0">
      <dxf>
        <font>
          <b/>
          <sz val="13"/>
          <color rgb="FFFF0000"/>
          <name val="Times New Roman"/>
          <scheme val="none"/>
        </font>
        <numFmt numFmtId="165" formatCode="#,##0.0"/>
        <alignment horizontal="right" vertical="center" wrapText="1" readingOrder="0"/>
      </dxf>
    </rfmt>
    <rfmt sheetId="1" sqref="H526" start="0" length="0">
      <dxf>
        <font>
          <sz val="13"/>
          <color rgb="FFFF0000"/>
        </font>
      </dxf>
    </rfmt>
    <rfmt sheetId="1" sqref="A527" start="0" length="0">
      <dxf>
        <font>
          <b/>
          <sz val="16"/>
          <color rgb="FFFF0000"/>
        </font>
        <alignment vertical="center" readingOrder="0"/>
      </dxf>
    </rfmt>
    <rfmt sheetId="1" sqref="B52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7" start="0" length="0">
      <dxf>
        <font>
          <b/>
          <sz val="13"/>
          <color rgb="FFFF0000"/>
          <name val="Times New Roman"/>
          <scheme val="none"/>
        </font>
        <numFmt numFmtId="165" formatCode="#,##0.0"/>
        <alignment horizontal="right" vertical="center" wrapText="1" readingOrder="0"/>
      </dxf>
    </rfmt>
    <rfmt sheetId="1" sqref="H527" start="0" length="0">
      <dxf>
        <font>
          <sz val="13"/>
          <color rgb="FFFF0000"/>
        </font>
      </dxf>
    </rfmt>
    <rfmt sheetId="1" sqref="A528" start="0" length="0">
      <dxf>
        <font>
          <b/>
          <sz val="16"/>
          <color rgb="FFFF0000"/>
        </font>
        <alignment vertical="center" readingOrder="0"/>
      </dxf>
    </rfmt>
    <rfmt sheetId="1" sqref="B52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8" start="0" length="0">
      <dxf>
        <font>
          <b/>
          <sz val="13"/>
          <color rgb="FFFF0000"/>
          <name val="Times New Roman"/>
          <scheme val="none"/>
        </font>
        <numFmt numFmtId="165" formatCode="#,##0.0"/>
        <alignment horizontal="right" vertical="center" wrapText="1" readingOrder="0"/>
      </dxf>
    </rfmt>
    <rfmt sheetId="1" sqref="H528" start="0" length="0">
      <dxf>
        <font>
          <sz val="13"/>
          <color rgb="FFFF0000"/>
        </font>
      </dxf>
    </rfmt>
    <rfmt sheetId="1" sqref="A529" start="0" length="0">
      <dxf>
        <font>
          <b/>
          <sz val="16"/>
          <color rgb="FFFF0000"/>
        </font>
        <alignment vertical="center" readingOrder="0"/>
      </dxf>
    </rfmt>
    <rfmt sheetId="1" sqref="B52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2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2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2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29" start="0" length="0">
      <dxf>
        <font>
          <b/>
          <sz val="13"/>
          <color rgb="FFFF0000"/>
          <name val="Times New Roman"/>
          <scheme val="none"/>
        </font>
        <numFmt numFmtId="165" formatCode="#,##0.0"/>
        <alignment horizontal="right" vertical="center" wrapText="1" readingOrder="0"/>
      </dxf>
    </rfmt>
    <rfmt sheetId="1" sqref="H529" start="0" length="0">
      <dxf>
        <font>
          <sz val="13"/>
          <color rgb="FFFF0000"/>
        </font>
      </dxf>
    </rfmt>
    <rfmt sheetId="1" sqref="A530" start="0" length="0">
      <dxf>
        <font>
          <b/>
          <sz val="16"/>
          <color rgb="FFFF0000"/>
        </font>
        <alignment vertical="center" readingOrder="0"/>
      </dxf>
    </rfmt>
    <rfmt sheetId="1" sqref="B53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0" start="0" length="0">
      <dxf>
        <font>
          <b/>
          <sz val="13"/>
          <color rgb="FFFF0000"/>
          <name val="Times New Roman"/>
          <scheme val="none"/>
        </font>
        <numFmt numFmtId="165" formatCode="#,##0.0"/>
        <alignment horizontal="right" vertical="center" wrapText="1" readingOrder="0"/>
      </dxf>
    </rfmt>
    <rfmt sheetId="1" sqref="H530" start="0" length="0">
      <dxf>
        <font>
          <sz val="13"/>
          <color rgb="FFFF0000"/>
        </font>
      </dxf>
    </rfmt>
    <rfmt sheetId="1" sqref="A531" start="0" length="0">
      <dxf>
        <font>
          <b/>
          <sz val="16"/>
          <color rgb="FFFF0000"/>
        </font>
        <alignment vertical="center" readingOrder="0"/>
      </dxf>
    </rfmt>
    <rfmt sheetId="1" sqref="B53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1" start="0" length="0">
      <dxf>
        <font>
          <b/>
          <sz val="13"/>
          <color rgb="FFFF0000"/>
          <name val="Times New Roman"/>
          <scheme val="none"/>
        </font>
        <numFmt numFmtId="165" formatCode="#,##0.0"/>
        <alignment horizontal="right" vertical="center" wrapText="1" readingOrder="0"/>
      </dxf>
    </rfmt>
    <rfmt sheetId="1" sqref="H531" start="0" length="0">
      <dxf>
        <font>
          <sz val="13"/>
          <color rgb="FFFF0000"/>
        </font>
      </dxf>
    </rfmt>
    <rfmt sheetId="1" sqref="A532" start="0" length="0">
      <dxf>
        <font>
          <b/>
          <sz val="16"/>
          <color rgb="FFFF0000"/>
        </font>
        <alignment vertical="center" readingOrder="0"/>
      </dxf>
    </rfmt>
    <rfmt sheetId="1" sqref="B53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2" start="0" length="0">
      <dxf>
        <font>
          <b/>
          <sz val="13"/>
          <color rgb="FFFF0000"/>
          <name val="Times New Roman"/>
          <scheme val="none"/>
        </font>
        <numFmt numFmtId="165" formatCode="#,##0.0"/>
        <alignment horizontal="right" vertical="center" wrapText="1" readingOrder="0"/>
      </dxf>
    </rfmt>
    <rfmt sheetId="1" sqref="H532" start="0" length="0">
      <dxf>
        <font>
          <sz val="13"/>
          <color rgb="FFFF0000"/>
        </font>
      </dxf>
    </rfmt>
    <rfmt sheetId="1" sqref="A533" start="0" length="0">
      <dxf>
        <font>
          <b/>
          <sz val="16"/>
          <color rgb="FFFF0000"/>
        </font>
        <alignment vertical="center" readingOrder="0"/>
      </dxf>
    </rfmt>
    <rfmt sheetId="1" sqref="B53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3" start="0" length="0">
      <dxf>
        <font>
          <b/>
          <sz val="13"/>
          <color rgb="FFFF0000"/>
          <name val="Times New Roman"/>
          <scheme val="none"/>
        </font>
        <numFmt numFmtId="165" formatCode="#,##0.0"/>
        <alignment horizontal="right" vertical="center" wrapText="1" readingOrder="0"/>
      </dxf>
    </rfmt>
    <rfmt sheetId="1" sqref="H533" start="0" length="0">
      <dxf>
        <font>
          <sz val="13"/>
          <color rgb="FFFF0000"/>
        </font>
      </dxf>
    </rfmt>
    <rfmt sheetId="1" sqref="A534" start="0" length="0">
      <dxf>
        <font>
          <b/>
          <sz val="16"/>
          <color rgb="FFFF0000"/>
        </font>
        <alignment vertical="center" readingOrder="0"/>
      </dxf>
    </rfmt>
    <rfmt sheetId="1" sqref="B53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4" start="0" length="0">
      <dxf>
        <font>
          <b/>
          <sz val="13"/>
          <color rgb="FFFF0000"/>
          <name val="Times New Roman"/>
          <scheme val="none"/>
        </font>
        <numFmt numFmtId="165" formatCode="#,##0.0"/>
        <alignment horizontal="right" vertical="center" wrapText="1" readingOrder="0"/>
      </dxf>
    </rfmt>
    <rfmt sheetId="1" sqref="H534" start="0" length="0">
      <dxf>
        <font>
          <sz val="13"/>
          <color rgb="FFFF0000"/>
        </font>
      </dxf>
    </rfmt>
    <rfmt sheetId="1" sqref="A535" start="0" length="0">
      <dxf>
        <font>
          <b/>
          <sz val="16"/>
          <color rgb="FFFF0000"/>
        </font>
        <alignment vertical="center" readingOrder="0"/>
      </dxf>
    </rfmt>
    <rfmt sheetId="1" sqref="B53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5" start="0" length="0">
      <dxf>
        <font>
          <b/>
          <sz val="13"/>
          <color rgb="FFFF0000"/>
          <name val="Times New Roman"/>
          <scheme val="none"/>
        </font>
        <numFmt numFmtId="165" formatCode="#,##0.0"/>
        <alignment horizontal="right" vertical="center" wrapText="1" readingOrder="0"/>
      </dxf>
    </rfmt>
    <rfmt sheetId="1" sqref="H535" start="0" length="0">
      <dxf>
        <font>
          <sz val="13"/>
          <color rgb="FFFF0000"/>
        </font>
      </dxf>
    </rfmt>
    <rfmt sheetId="1" sqref="A536" start="0" length="0">
      <dxf>
        <font>
          <b/>
          <sz val="16"/>
          <color rgb="FFFF0000"/>
        </font>
        <alignment vertical="center" readingOrder="0"/>
      </dxf>
    </rfmt>
    <rfmt sheetId="1" sqref="B53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6" start="0" length="0">
      <dxf>
        <font>
          <b/>
          <sz val="13"/>
          <color rgb="FFFF0000"/>
          <name val="Times New Roman"/>
          <scheme val="none"/>
        </font>
        <numFmt numFmtId="165" formatCode="#,##0.0"/>
        <alignment horizontal="right" vertical="center" wrapText="1" readingOrder="0"/>
      </dxf>
    </rfmt>
    <rfmt sheetId="1" sqref="H536" start="0" length="0">
      <dxf>
        <font>
          <sz val="13"/>
          <color rgb="FFFF0000"/>
        </font>
      </dxf>
    </rfmt>
    <rfmt sheetId="1" sqref="A537" start="0" length="0">
      <dxf>
        <font>
          <b/>
          <sz val="16"/>
          <color rgb="FFFF0000"/>
        </font>
        <alignment vertical="center" readingOrder="0"/>
      </dxf>
    </rfmt>
    <rfmt sheetId="1" sqref="B53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7" start="0" length="0">
      <dxf>
        <font>
          <b/>
          <sz val="13"/>
          <color rgb="FFFF0000"/>
          <name val="Times New Roman"/>
          <scheme val="none"/>
        </font>
        <numFmt numFmtId="165" formatCode="#,##0.0"/>
        <alignment horizontal="right" vertical="center" wrapText="1" readingOrder="0"/>
      </dxf>
    </rfmt>
    <rfmt sheetId="1" sqref="H537" start="0" length="0">
      <dxf>
        <font>
          <sz val="13"/>
          <color rgb="FFFF0000"/>
        </font>
      </dxf>
    </rfmt>
    <rfmt sheetId="1" sqref="A538" start="0" length="0">
      <dxf>
        <font>
          <b/>
          <sz val="16"/>
          <color rgb="FFFF0000"/>
        </font>
        <alignment vertical="center" readingOrder="0"/>
      </dxf>
    </rfmt>
    <rfmt sheetId="1" sqref="B53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8" start="0" length="0">
      <dxf>
        <font>
          <b/>
          <sz val="13"/>
          <color rgb="FFFF0000"/>
          <name val="Times New Roman"/>
          <scheme val="none"/>
        </font>
        <numFmt numFmtId="165" formatCode="#,##0.0"/>
        <alignment horizontal="right" vertical="center" wrapText="1" readingOrder="0"/>
      </dxf>
    </rfmt>
    <rfmt sheetId="1" sqref="H538" start="0" length="0">
      <dxf>
        <font>
          <sz val="13"/>
          <color rgb="FFFF0000"/>
        </font>
      </dxf>
    </rfmt>
    <rfmt sheetId="1" sqref="A539" start="0" length="0">
      <dxf>
        <font>
          <b/>
          <sz val="16"/>
          <color rgb="FFFF0000"/>
        </font>
        <alignment vertical="center" readingOrder="0"/>
      </dxf>
    </rfmt>
    <rfmt sheetId="1" sqref="B53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3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3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3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39" start="0" length="0">
      <dxf>
        <font>
          <b/>
          <sz val="13"/>
          <color rgb="FFFF0000"/>
          <name val="Times New Roman"/>
          <scheme val="none"/>
        </font>
        <numFmt numFmtId="165" formatCode="#,##0.0"/>
        <alignment horizontal="right" vertical="center" wrapText="1" readingOrder="0"/>
      </dxf>
    </rfmt>
    <rfmt sheetId="1" sqref="H539" start="0" length="0">
      <dxf>
        <font>
          <sz val="13"/>
          <color rgb="FFFF0000"/>
        </font>
      </dxf>
    </rfmt>
    <rfmt sheetId="1" sqref="A540" start="0" length="0">
      <dxf>
        <font>
          <b/>
          <sz val="16"/>
          <color rgb="FFFF0000"/>
        </font>
        <alignment vertical="center" readingOrder="0"/>
      </dxf>
    </rfmt>
    <rfmt sheetId="1" sqref="B5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0" start="0" length="0">
      <dxf>
        <font>
          <b/>
          <sz val="13"/>
          <color rgb="FFFF0000"/>
          <name val="Times New Roman"/>
          <scheme val="none"/>
        </font>
        <numFmt numFmtId="165" formatCode="#,##0.0"/>
        <alignment horizontal="right" vertical="center" wrapText="1" readingOrder="0"/>
      </dxf>
    </rfmt>
    <rfmt sheetId="1" sqref="H540" start="0" length="0">
      <dxf>
        <font>
          <sz val="13"/>
          <color rgb="FFFF0000"/>
        </font>
      </dxf>
    </rfmt>
    <rfmt sheetId="1" sqref="A541" start="0" length="0">
      <dxf>
        <font>
          <b/>
          <sz val="16"/>
          <color rgb="FFFF0000"/>
        </font>
        <alignment vertical="center" readingOrder="0"/>
      </dxf>
    </rfmt>
    <rfmt sheetId="1" sqref="B5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1" start="0" length="0">
      <dxf>
        <font>
          <b/>
          <sz val="13"/>
          <color rgb="FFFF0000"/>
          <name val="Times New Roman"/>
          <scheme val="none"/>
        </font>
        <numFmt numFmtId="165" formatCode="#,##0.0"/>
        <alignment horizontal="right" vertical="center" wrapText="1" readingOrder="0"/>
      </dxf>
    </rfmt>
    <rfmt sheetId="1" sqref="H541" start="0" length="0">
      <dxf>
        <font>
          <sz val="13"/>
          <color rgb="FFFF0000"/>
        </font>
      </dxf>
    </rfmt>
    <rfmt sheetId="1" sqref="A542" start="0" length="0">
      <dxf>
        <font>
          <b/>
          <sz val="16"/>
          <color rgb="FFFF0000"/>
        </font>
        <alignment vertical="center" readingOrder="0"/>
      </dxf>
    </rfmt>
    <rfmt sheetId="1" sqref="B5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2" start="0" length="0">
      <dxf>
        <font>
          <b/>
          <sz val="13"/>
          <color rgb="FFFF0000"/>
          <name val="Times New Roman"/>
          <scheme val="none"/>
        </font>
        <numFmt numFmtId="165" formatCode="#,##0.0"/>
        <alignment horizontal="right" vertical="center" wrapText="1" readingOrder="0"/>
      </dxf>
    </rfmt>
    <rfmt sheetId="1" sqref="H542" start="0" length="0">
      <dxf>
        <font>
          <sz val="13"/>
          <color rgb="FFFF0000"/>
        </font>
      </dxf>
    </rfmt>
    <rfmt sheetId="1" sqref="A543" start="0" length="0">
      <dxf>
        <font>
          <b/>
          <sz val="16"/>
          <color rgb="FFFF0000"/>
        </font>
        <alignment vertical="center" readingOrder="0"/>
      </dxf>
    </rfmt>
    <rfmt sheetId="1" sqref="B5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3" start="0" length="0">
      <dxf>
        <font>
          <b/>
          <sz val="13"/>
          <color rgb="FFFF0000"/>
          <name val="Times New Roman"/>
          <scheme val="none"/>
        </font>
        <numFmt numFmtId="165" formatCode="#,##0.0"/>
        <alignment horizontal="right" vertical="center" wrapText="1" readingOrder="0"/>
      </dxf>
    </rfmt>
    <rfmt sheetId="1" sqref="H543" start="0" length="0">
      <dxf>
        <font>
          <sz val="13"/>
          <color rgb="FFFF0000"/>
        </font>
      </dxf>
    </rfmt>
    <rfmt sheetId="1" sqref="A544" start="0" length="0">
      <dxf>
        <font>
          <b/>
          <sz val="16"/>
          <color rgb="FFFF0000"/>
        </font>
        <alignment vertical="center" readingOrder="0"/>
      </dxf>
    </rfmt>
    <rfmt sheetId="1" sqref="B5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4" start="0" length="0">
      <dxf>
        <font>
          <b/>
          <sz val="13"/>
          <color rgb="FFFF0000"/>
          <name val="Times New Roman"/>
          <scheme val="none"/>
        </font>
        <numFmt numFmtId="165" formatCode="#,##0.0"/>
        <alignment horizontal="right" vertical="center" wrapText="1" readingOrder="0"/>
      </dxf>
    </rfmt>
    <rfmt sheetId="1" sqref="H544" start="0" length="0">
      <dxf>
        <font>
          <sz val="13"/>
          <color rgb="FFFF0000"/>
        </font>
      </dxf>
    </rfmt>
    <rfmt sheetId="1" sqref="A545" start="0" length="0">
      <dxf>
        <font>
          <b/>
          <sz val="16"/>
          <color rgb="FFFF0000"/>
        </font>
        <alignment vertical="center" readingOrder="0"/>
      </dxf>
    </rfmt>
    <rfmt sheetId="1" sqref="B5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5" start="0" length="0">
      <dxf>
        <font>
          <b/>
          <sz val="13"/>
          <color rgb="FFFF0000"/>
          <name val="Times New Roman"/>
          <scheme val="none"/>
        </font>
        <numFmt numFmtId="165" formatCode="#,##0.0"/>
        <alignment horizontal="right" vertical="center" wrapText="1" readingOrder="0"/>
      </dxf>
    </rfmt>
    <rfmt sheetId="1" sqref="H545" start="0" length="0">
      <dxf>
        <font>
          <sz val="13"/>
          <color rgb="FFFF0000"/>
        </font>
      </dxf>
    </rfmt>
    <rfmt sheetId="1" sqref="A546" start="0" length="0">
      <dxf>
        <font>
          <b/>
          <sz val="16"/>
          <color rgb="FFFF0000"/>
        </font>
        <alignment vertical="center" readingOrder="0"/>
      </dxf>
    </rfmt>
    <rfmt sheetId="1" sqref="B5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6" start="0" length="0">
      <dxf>
        <font>
          <b/>
          <sz val="13"/>
          <color rgb="FFFF0000"/>
          <name val="Times New Roman"/>
          <scheme val="none"/>
        </font>
        <numFmt numFmtId="165" formatCode="#,##0.0"/>
        <alignment horizontal="right" vertical="center" wrapText="1" readingOrder="0"/>
      </dxf>
    </rfmt>
    <rfmt sheetId="1" sqref="H546" start="0" length="0">
      <dxf>
        <font>
          <sz val="13"/>
          <color rgb="FFFF0000"/>
        </font>
      </dxf>
    </rfmt>
    <rfmt sheetId="1" sqref="A547" start="0" length="0">
      <dxf>
        <font>
          <b/>
          <sz val="16"/>
          <color rgb="FFFF0000"/>
        </font>
        <alignment vertical="center" readingOrder="0"/>
      </dxf>
    </rfmt>
    <rfmt sheetId="1" sqref="B5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7" start="0" length="0">
      <dxf>
        <font>
          <b/>
          <sz val="13"/>
          <color rgb="FFFF0000"/>
          <name val="Times New Roman"/>
          <scheme val="none"/>
        </font>
        <numFmt numFmtId="165" formatCode="#,##0.0"/>
        <alignment horizontal="right" vertical="center" wrapText="1" readingOrder="0"/>
      </dxf>
    </rfmt>
    <rfmt sheetId="1" sqref="H547" start="0" length="0">
      <dxf>
        <font>
          <sz val="13"/>
          <color rgb="FFFF0000"/>
        </font>
      </dxf>
    </rfmt>
    <rfmt sheetId="1" sqref="A548" start="0" length="0">
      <dxf>
        <font>
          <b/>
          <sz val="16"/>
          <color rgb="FFFF0000"/>
        </font>
        <alignment vertical="center" readingOrder="0"/>
      </dxf>
    </rfmt>
    <rfmt sheetId="1" sqref="B5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8" start="0" length="0">
      <dxf>
        <font>
          <b/>
          <sz val="13"/>
          <color rgb="FFFF0000"/>
          <name val="Times New Roman"/>
          <scheme val="none"/>
        </font>
        <numFmt numFmtId="165" formatCode="#,##0.0"/>
        <alignment horizontal="right" vertical="center" wrapText="1" readingOrder="0"/>
      </dxf>
    </rfmt>
    <rfmt sheetId="1" sqref="H548" start="0" length="0">
      <dxf>
        <font>
          <sz val="13"/>
          <color rgb="FFFF0000"/>
        </font>
      </dxf>
    </rfmt>
    <rfmt sheetId="1" sqref="A549" start="0" length="0">
      <dxf>
        <font>
          <b/>
          <sz val="16"/>
          <color rgb="FFFF0000"/>
        </font>
        <alignment vertical="center" readingOrder="0"/>
      </dxf>
    </rfmt>
    <rfmt sheetId="1" sqref="B5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4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4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49" start="0" length="0">
      <dxf>
        <font>
          <b/>
          <sz val="13"/>
          <color rgb="FFFF0000"/>
          <name val="Times New Roman"/>
          <scheme val="none"/>
        </font>
        <numFmt numFmtId="165" formatCode="#,##0.0"/>
        <alignment horizontal="right" vertical="center" wrapText="1" readingOrder="0"/>
      </dxf>
    </rfmt>
    <rfmt sheetId="1" sqref="H549" start="0" length="0">
      <dxf>
        <font>
          <sz val="13"/>
          <color rgb="FFFF0000"/>
        </font>
      </dxf>
    </rfmt>
    <rfmt sheetId="1" sqref="A550" start="0" length="0">
      <dxf>
        <font>
          <b/>
          <sz val="16"/>
          <color rgb="FFFF0000"/>
        </font>
        <alignment vertical="center" readingOrder="0"/>
      </dxf>
    </rfmt>
    <rfmt sheetId="1" sqref="B5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0" start="0" length="0">
      <dxf>
        <font>
          <b/>
          <sz val="13"/>
          <color rgb="FFFF0000"/>
          <name val="Times New Roman"/>
          <scheme val="none"/>
        </font>
        <numFmt numFmtId="165" formatCode="#,##0.0"/>
        <alignment horizontal="right" vertical="center" wrapText="1" readingOrder="0"/>
      </dxf>
    </rfmt>
    <rfmt sheetId="1" sqref="H550" start="0" length="0">
      <dxf>
        <font>
          <sz val="13"/>
          <color rgb="FFFF0000"/>
        </font>
      </dxf>
    </rfmt>
    <rfmt sheetId="1" sqref="A551" start="0" length="0">
      <dxf>
        <font>
          <b/>
          <sz val="16"/>
          <color rgb="FFFF0000"/>
        </font>
        <alignment vertical="center" readingOrder="0"/>
      </dxf>
    </rfmt>
    <rfmt sheetId="1" sqref="B5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1" start="0" length="0">
      <dxf>
        <font>
          <b/>
          <sz val="13"/>
          <color rgb="FFFF0000"/>
          <name val="Times New Roman"/>
          <scheme val="none"/>
        </font>
        <numFmt numFmtId="165" formatCode="#,##0.0"/>
        <alignment horizontal="right" vertical="center" wrapText="1" readingOrder="0"/>
      </dxf>
    </rfmt>
    <rfmt sheetId="1" sqref="H551" start="0" length="0">
      <dxf>
        <font>
          <sz val="13"/>
          <color rgb="FFFF0000"/>
        </font>
      </dxf>
    </rfmt>
    <rfmt sheetId="1" sqref="A552" start="0" length="0">
      <dxf>
        <font>
          <b/>
          <sz val="16"/>
          <color rgb="FFFF0000"/>
        </font>
        <alignment vertical="center" readingOrder="0"/>
      </dxf>
    </rfmt>
    <rfmt sheetId="1" sqref="B5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2" start="0" length="0">
      <dxf>
        <font>
          <b/>
          <sz val="13"/>
          <color rgb="FFFF0000"/>
          <name val="Times New Roman"/>
          <scheme val="none"/>
        </font>
        <numFmt numFmtId="165" formatCode="#,##0.0"/>
        <alignment horizontal="right" vertical="center" wrapText="1" readingOrder="0"/>
      </dxf>
    </rfmt>
    <rfmt sheetId="1" sqref="H552" start="0" length="0">
      <dxf>
        <font>
          <sz val="13"/>
          <color rgb="FFFF0000"/>
        </font>
      </dxf>
    </rfmt>
    <rfmt sheetId="1" sqref="A553" start="0" length="0">
      <dxf>
        <font>
          <b/>
          <sz val="16"/>
          <color rgb="FFFF0000"/>
        </font>
        <alignment vertical="center" readingOrder="0"/>
      </dxf>
    </rfmt>
    <rfmt sheetId="1" sqref="B5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3" start="0" length="0">
      <dxf>
        <font>
          <b/>
          <sz val="13"/>
          <color rgb="FFFF0000"/>
          <name val="Times New Roman"/>
          <scheme val="none"/>
        </font>
        <numFmt numFmtId="165" formatCode="#,##0.0"/>
        <alignment horizontal="right" vertical="center" wrapText="1" readingOrder="0"/>
      </dxf>
    </rfmt>
    <rfmt sheetId="1" sqref="H553" start="0" length="0">
      <dxf>
        <font>
          <sz val="13"/>
          <color rgb="FFFF0000"/>
        </font>
      </dxf>
    </rfmt>
    <rfmt sheetId="1" sqref="A554" start="0" length="0">
      <dxf>
        <font>
          <b/>
          <sz val="16"/>
          <color rgb="FFFF0000"/>
        </font>
        <alignment vertical="center" readingOrder="0"/>
      </dxf>
    </rfmt>
    <rfmt sheetId="1" sqref="B5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4" start="0" length="0">
      <dxf>
        <font>
          <b/>
          <sz val="13"/>
          <color rgb="FFFF0000"/>
          <name val="Times New Roman"/>
          <scheme val="none"/>
        </font>
        <numFmt numFmtId="165" formatCode="#,##0.0"/>
        <alignment horizontal="right" vertical="center" wrapText="1" readingOrder="0"/>
      </dxf>
    </rfmt>
    <rfmt sheetId="1" sqref="H554" start="0" length="0">
      <dxf>
        <font>
          <sz val="13"/>
          <color rgb="FFFF0000"/>
        </font>
      </dxf>
    </rfmt>
    <rfmt sheetId="1" sqref="A555" start="0" length="0">
      <dxf>
        <font>
          <b/>
          <sz val="16"/>
          <color rgb="FFFF0000"/>
        </font>
        <alignment vertical="center" readingOrder="0"/>
      </dxf>
    </rfmt>
    <rfmt sheetId="1" sqref="B5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5" start="0" length="0">
      <dxf>
        <font>
          <b/>
          <sz val="13"/>
          <color rgb="FFFF0000"/>
          <name val="Times New Roman"/>
          <scheme val="none"/>
        </font>
        <numFmt numFmtId="165" formatCode="#,##0.0"/>
        <alignment horizontal="right" vertical="center" wrapText="1" readingOrder="0"/>
      </dxf>
    </rfmt>
    <rfmt sheetId="1" sqref="H555" start="0" length="0">
      <dxf>
        <font>
          <sz val="13"/>
          <color rgb="FFFF0000"/>
        </font>
      </dxf>
    </rfmt>
    <rfmt sheetId="1" sqref="A556" start="0" length="0">
      <dxf>
        <font>
          <b/>
          <sz val="16"/>
          <color rgb="FFFF0000"/>
        </font>
        <alignment vertical="center" readingOrder="0"/>
      </dxf>
    </rfmt>
    <rfmt sheetId="1" sqref="B5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6" start="0" length="0">
      <dxf>
        <font>
          <b/>
          <sz val="13"/>
          <color rgb="FFFF0000"/>
          <name val="Times New Roman"/>
          <scheme val="none"/>
        </font>
        <numFmt numFmtId="165" formatCode="#,##0.0"/>
        <alignment horizontal="right" vertical="center" wrapText="1" readingOrder="0"/>
      </dxf>
    </rfmt>
    <rfmt sheetId="1" sqref="H556" start="0" length="0">
      <dxf>
        <font>
          <sz val="13"/>
          <color rgb="FFFF0000"/>
        </font>
      </dxf>
    </rfmt>
    <rfmt sheetId="1" sqref="A557" start="0" length="0">
      <dxf>
        <font>
          <b/>
          <sz val="16"/>
          <color rgb="FFFF0000"/>
        </font>
        <alignment vertical="center" readingOrder="0"/>
      </dxf>
    </rfmt>
    <rfmt sheetId="1" sqref="B5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7" start="0" length="0">
      <dxf>
        <font>
          <b/>
          <sz val="13"/>
          <color rgb="FFFF0000"/>
          <name val="Times New Roman"/>
          <scheme val="none"/>
        </font>
        <numFmt numFmtId="165" formatCode="#,##0.0"/>
        <alignment horizontal="right" vertical="center" wrapText="1" readingOrder="0"/>
      </dxf>
    </rfmt>
    <rfmt sheetId="1" sqref="H557" start="0" length="0">
      <dxf>
        <font>
          <sz val="13"/>
          <color rgb="FFFF0000"/>
        </font>
      </dxf>
    </rfmt>
    <rfmt sheetId="1" sqref="A558" start="0" length="0">
      <dxf>
        <font>
          <b/>
          <sz val="16"/>
          <color rgb="FFFF0000"/>
        </font>
        <alignment vertical="center" readingOrder="0"/>
      </dxf>
    </rfmt>
    <rfmt sheetId="1" sqref="B5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8" start="0" length="0">
      <dxf>
        <font>
          <b/>
          <sz val="13"/>
          <color rgb="FFFF0000"/>
          <name val="Times New Roman"/>
          <scheme val="none"/>
        </font>
        <numFmt numFmtId="165" formatCode="#,##0.0"/>
        <alignment horizontal="right" vertical="center" wrapText="1" readingOrder="0"/>
      </dxf>
    </rfmt>
    <rfmt sheetId="1" sqref="H558" start="0" length="0">
      <dxf>
        <font>
          <sz val="13"/>
          <color rgb="FFFF0000"/>
        </font>
      </dxf>
    </rfmt>
    <rfmt sheetId="1" sqref="A559" start="0" length="0">
      <dxf>
        <font>
          <b/>
          <sz val="16"/>
          <color rgb="FFFF0000"/>
        </font>
        <alignment vertical="center" readingOrder="0"/>
      </dxf>
    </rfmt>
    <rfmt sheetId="1" sqref="B5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5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59" start="0" length="0">
      <dxf>
        <font>
          <b/>
          <sz val="13"/>
          <color rgb="FFFF0000"/>
          <name val="Times New Roman"/>
          <scheme val="none"/>
        </font>
        <numFmt numFmtId="165" formatCode="#,##0.0"/>
        <alignment horizontal="right" vertical="center" wrapText="1" readingOrder="0"/>
      </dxf>
    </rfmt>
    <rfmt sheetId="1" sqref="H559" start="0" length="0">
      <dxf>
        <font>
          <sz val="13"/>
          <color rgb="FFFF0000"/>
        </font>
      </dxf>
    </rfmt>
    <rfmt sheetId="1" sqref="A560" start="0" length="0">
      <dxf>
        <font>
          <b/>
          <sz val="16"/>
          <color rgb="FFFF0000"/>
        </font>
        <alignment vertical="center" readingOrder="0"/>
      </dxf>
    </rfmt>
    <rfmt sheetId="1" sqref="B5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0" start="0" length="0">
      <dxf>
        <font>
          <b/>
          <sz val="13"/>
          <color rgb="FFFF0000"/>
          <name val="Times New Roman"/>
          <scheme val="none"/>
        </font>
        <numFmt numFmtId="165" formatCode="#,##0.0"/>
        <alignment horizontal="right" vertical="center" wrapText="1" readingOrder="0"/>
      </dxf>
    </rfmt>
    <rfmt sheetId="1" sqref="H560" start="0" length="0">
      <dxf>
        <font>
          <sz val="13"/>
          <color rgb="FFFF0000"/>
        </font>
      </dxf>
    </rfmt>
    <rfmt sheetId="1" sqref="A561" start="0" length="0">
      <dxf>
        <font>
          <b/>
          <sz val="16"/>
          <color rgb="FFFF0000"/>
        </font>
        <alignment vertical="center" readingOrder="0"/>
      </dxf>
    </rfmt>
    <rfmt sheetId="1" sqref="B5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1" start="0" length="0">
      <dxf>
        <font>
          <b/>
          <sz val="13"/>
          <color rgb="FFFF0000"/>
          <name val="Times New Roman"/>
          <scheme val="none"/>
        </font>
        <numFmt numFmtId="165" formatCode="#,##0.0"/>
        <alignment horizontal="right" vertical="center" wrapText="1" readingOrder="0"/>
      </dxf>
    </rfmt>
    <rfmt sheetId="1" sqref="H561" start="0" length="0">
      <dxf>
        <font>
          <sz val="13"/>
          <color rgb="FFFF0000"/>
        </font>
      </dxf>
    </rfmt>
    <rfmt sheetId="1" sqref="A562" start="0" length="0">
      <dxf>
        <font>
          <b/>
          <sz val="16"/>
          <color rgb="FFFF0000"/>
        </font>
        <alignment vertical="center" readingOrder="0"/>
      </dxf>
    </rfmt>
    <rfmt sheetId="1" sqref="B5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2" start="0" length="0">
      <dxf>
        <font>
          <b/>
          <sz val="13"/>
          <color rgb="FFFF0000"/>
          <name val="Times New Roman"/>
          <scheme val="none"/>
        </font>
        <numFmt numFmtId="165" formatCode="#,##0.0"/>
        <alignment horizontal="right" vertical="center" wrapText="1" readingOrder="0"/>
      </dxf>
    </rfmt>
    <rfmt sheetId="1" sqref="H562" start="0" length="0">
      <dxf>
        <font>
          <sz val="13"/>
          <color rgb="FFFF0000"/>
        </font>
      </dxf>
    </rfmt>
    <rfmt sheetId="1" sqref="A563" start="0" length="0">
      <dxf>
        <font>
          <b/>
          <sz val="16"/>
          <color rgb="FFFF0000"/>
        </font>
        <alignment vertical="center" readingOrder="0"/>
      </dxf>
    </rfmt>
    <rfmt sheetId="1" sqref="B5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3" start="0" length="0">
      <dxf>
        <font>
          <b/>
          <sz val="13"/>
          <color rgb="FFFF0000"/>
          <name val="Times New Roman"/>
          <scheme val="none"/>
        </font>
        <numFmt numFmtId="165" formatCode="#,##0.0"/>
        <alignment horizontal="right" vertical="center" wrapText="1" readingOrder="0"/>
      </dxf>
    </rfmt>
    <rfmt sheetId="1" sqref="H563" start="0" length="0">
      <dxf>
        <font>
          <sz val="13"/>
          <color rgb="FFFF0000"/>
        </font>
      </dxf>
    </rfmt>
    <rfmt sheetId="1" sqref="A564" start="0" length="0">
      <dxf>
        <font>
          <b/>
          <sz val="16"/>
          <color rgb="FFFF0000"/>
        </font>
        <alignment vertical="center" readingOrder="0"/>
      </dxf>
    </rfmt>
    <rfmt sheetId="1" sqref="B5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4" start="0" length="0">
      <dxf>
        <font>
          <b/>
          <sz val="13"/>
          <color rgb="FFFF0000"/>
          <name val="Times New Roman"/>
          <scheme val="none"/>
        </font>
        <numFmt numFmtId="165" formatCode="#,##0.0"/>
        <alignment horizontal="right" vertical="center" wrapText="1" readingOrder="0"/>
      </dxf>
    </rfmt>
    <rfmt sheetId="1" sqref="H564" start="0" length="0">
      <dxf>
        <font>
          <sz val="13"/>
          <color rgb="FFFF0000"/>
        </font>
      </dxf>
    </rfmt>
    <rfmt sheetId="1" sqref="A565" start="0" length="0">
      <dxf>
        <font>
          <b/>
          <sz val="16"/>
          <color rgb="FFFF0000"/>
        </font>
        <alignment vertical="center" readingOrder="0"/>
      </dxf>
    </rfmt>
    <rfmt sheetId="1" sqref="B5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5" start="0" length="0">
      <dxf>
        <font>
          <b/>
          <sz val="13"/>
          <color rgb="FFFF0000"/>
          <name val="Times New Roman"/>
          <scheme val="none"/>
        </font>
        <numFmt numFmtId="165" formatCode="#,##0.0"/>
        <alignment horizontal="right" vertical="center" wrapText="1" readingOrder="0"/>
      </dxf>
    </rfmt>
    <rfmt sheetId="1" sqref="H565" start="0" length="0">
      <dxf>
        <font>
          <sz val="13"/>
          <color rgb="FFFF0000"/>
        </font>
      </dxf>
    </rfmt>
    <rfmt sheetId="1" sqref="A566" start="0" length="0">
      <dxf>
        <font>
          <b/>
          <sz val="16"/>
          <color rgb="FFFF0000"/>
        </font>
        <alignment vertical="center" readingOrder="0"/>
      </dxf>
    </rfmt>
    <rfmt sheetId="1" sqref="B5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6" start="0" length="0">
      <dxf>
        <font>
          <b/>
          <sz val="13"/>
          <color rgb="FFFF0000"/>
          <name val="Times New Roman"/>
          <scheme val="none"/>
        </font>
        <numFmt numFmtId="165" formatCode="#,##0.0"/>
        <alignment horizontal="right" vertical="center" wrapText="1" readingOrder="0"/>
      </dxf>
    </rfmt>
    <rfmt sheetId="1" sqref="H566" start="0" length="0">
      <dxf>
        <font>
          <sz val="13"/>
          <color rgb="FFFF0000"/>
        </font>
      </dxf>
    </rfmt>
    <rfmt sheetId="1" sqref="A567" start="0" length="0">
      <dxf>
        <font>
          <b/>
          <sz val="16"/>
          <color rgb="FFFF0000"/>
        </font>
        <alignment vertical="center" readingOrder="0"/>
      </dxf>
    </rfmt>
    <rfmt sheetId="1" sqref="B5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7" start="0" length="0">
      <dxf>
        <font>
          <b/>
          <sz val="13"/>
          <color rgb="FFFF0000"/>
          <name val="Times New Roman"/>
          <scheme val="none"/>
        </font>
        <numFmt numFmtId="165" formatCode="#,##0.0"/>
        <alignment horizontal="right" vertical="center" wrapText="1" readingOrder="0"/>
      </dxf>
    </rfmt>
    <rfmt sheetId="1" sqref="H567" start="0" length="0">
      <dxf>
        <font>
          <sz val="13"/>
          <color rgb="FFFF0000"/>
        </font>
      </dxf>
    </rfmt>
    <rfmt sheetId="1" sqref="A568" start="0" length="0">
      <dxf>
        <font>
          <b/>
          <sz val="16"/>
          <color rgb="FFFF0000"/>
        </font>
        <alignment vertical="center" readingOrder="0"/>
      </dxf>
    </rfmt>
    <rfmt sheetId="1" sqref="B5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8" start="0" length="0">
      <dxf>
        <font>
          <b/>
          <sz val="13"/>
          <color rgb="FFFF0000"/>
          <name val="Times New Roman"/>
          <scheme val="none"/>
        </font>
        <numFmt numFmtId="165" formatCode="#,##0.0"/>
        <alignment horizontal="right" vertical="center" wrapText="1" readingOrder="0"/>
      </dxf>
    </rfmt>
    <rfmt sheetId="1" sqref="H568" start="0" length="0">
      <dxf>
        <font>
          <sz val="13"/>
          <color rgb="FFFF0000"/>
        </font>
      </dxf>
    </rfmt>
    <rfmt sheetId="1" sqref="A569" start="0" length="0">
      <dxf>
        <font>
          <b/>
          <sz val="16"/>
          <color rgb="FFFF0000"/>
        </font>
        <alignment vertical="center" readingOrder="0"/>
      </dxf>
    </rfmt>
    <rfmt sheetId="1" sqref="B5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6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69" start="0" length="0">
      <dxf>
        <font>
          <b/>
          <sz val="13"/>
          <color rgb="FFFF0000"/>
          <name val="Times New Roman"/>
          <scheme val="none"/>
        </font>
        <numFmt numFmtId="165" formatCode="#,##0.0"/>
        <alignment horizontal="right" vertical="center" wrapText="1" readingOrder="0"/>
      </dxf>
    </rfmt>
    <rfmt sheetId="1" sqref="H569" start="0" length="0">
      <dxf>
        <font>
          <sz val="13"/>
          <color rgb="FFFF0000"/>
        </font>
      </dxf>
    </rfmt>
    <rfmt sheetId="1" sqref="A570" start="0" length="0">
      <dxf>
        <font>
          <b/>
          <sz val="16"/>
          <color rgb="FFFF0000"/>
        </font>
        <alignment vertical="center" readingOrder="0"/>
      </dxf>
    </rfmt>
    <rfmt sheetId="1" sqref="B5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57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5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7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570" start="0" length="0">
      <dxf>
        <font>
          <b/>
          <sz val="13"/>
          <color rgb="FFFF0000"/>
          <name val="Times New Roman"/>
          <scheme val="none"/>
        </font>
        <numFmt numFmtId="165" formatCode="#,##0.0"/>
        <alignment horizontal="right" vertical="center" wrapText="1" readingOrder="0"/>
      </dxf>
    </rfmt>
    <rfmt sheetId="1" sqref="H570" start="0" length="0">
      <dxf>
        <font>
          <sz val="13"/>
          <color rgb="FFFF0000"/>
        </font>
      </dxf>
    </rfmt>
  </rm>
  <rrc rId="4367" sId="1" ref="A641:XFD641" action="deleteRow">
    <undo index="14" exp="area" ref3D="1" dr="$A$845:$XFD$845" dn="Z_10610988_B7D0_46D7_B8FD_DA5F72A4893C_.wvu.Rows" sId="1"/>
    <undo index="8" exp="area" ref3D="1" dr="$A$701:$XFD$701" dn="Z_10610988_B7D0_46D7_B8FD_DA5F72A4893C_.wvu.Rows" sId="1"/>
    <undo index="6" exp="area" ref3D="1" dr="$A$697:$XFD$697" dn="Z_10610988_B7D0_46D7_B8FD_DA5F72A4893C_.wvu.Rows" sId="1"/>
    <undo index="8" exp="area" ref3D="1" dr="$A$845:$XFD$845" dn="Z_161695C3_1CE5_4E5C_AD86_E27CE310F608_.wvu.Rows" sId="1"/>
    <undo index="2" exp="area" ref3D="1" dr="$A$701:$XFD$701" dn="Z_161695C3_1CE5_4E5C_AD86_E27CE310F608_.wvu.Rows" sId="1"/>
    <undo index="1" exp="area" ref3D="1" dr="$A$697:$XFD$69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68" sId="1" ref="A641:XFD641" action="deleteRow">
    <undo index="14" exp="area" ref3D="1" dr="$A$844:$XFD$844" dn="Z_10610988_B7D0_46D7_B8FD_DA5F72A4893C_.wvu.Rows" sId="1"/>
    <undo index="8" exp="area" ref3D="1" dr="$A$700:$XFD$700" dn="Z_10610988_B7D0_46D7_B8FD_DA5F72A4893C_.wvu.Rows" sId="1"/>
    <undo index="6" exp="area" ref3D="1" dr="$A$696:$XFD$696" dn="Z_10610988_B7D0_46D7_B8FD_DA5F72A4893C_.wvu.Rows" sId="1"/>
    <undo index="8" exp="area" ref3D="1" dr="$A$844:$XFD$844" dn="Z_161695C3_1CE5_4E5C_AD86_E27CE310F608_.wvu.Rows" sId="1"/>
    <undo index="2" exp="area" ref3D="1" dr="$A$700:$XFD$700" dn="Z_161695C3_1CE5_4E5C_AD86_E27CE310F608_.wvu.Rows" sId="1"/>
    <undo index="1" exp="area" ref3D="1" dr="$A$696:$XFD$696"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69" sId="1" ref="A641:XFD641" action="deleteRow">
    <undo index="14" exp="area" ref3D="1" dr="$A$843:$XFD$843" dn="Z_10610988_B7D0_46D7_B8FD_DA5F72A4893C_.wvu.Rows" sId="1"/>
    <undo index="8" exp="area" ref3D="1" dr="$A$699:$XFD$699" dn="Z_10610988_B7D0_46D7_B8FD_DA5F72A4893C_.wvu.Rows" sId="1"/>
    <undo index="6" exp="area" ref3D="1" dr="$A$695:$XFD$695" dn="Z_10610988_B7D0_46D7_B8FD_DA5F72A4893C_.wvu.Rows" sId="1"/>
    <undo index="8" exp="area" ref3D="1" dr="$A$843:$XFD$843" dn="Z_161695C3_1CE5_4E5C_AD86_E27CE310F608_.wvu.Rows" sId="1"/>
    <undo index="2" exp="area" ref3D="1" dr="$A$699:$XFD$699" dn="Z_161695C3_1CE5_4E5C_AD86_E27CE310F608_.wvu.Rows" sId="1"/>
    <undo index="1" exp="area" ref3D="1" dr="$A$695:$XFD$695"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0" sId="1" ref="A641:XFD641" action="deleteRow">
    <undo index="14" exp="area" ref3D="1" dr="$A$842:$XFD$842" dn="Z_10610988_B7D0_46D7_B8FD_DA5F72A4893C_.wvu.Rows" sId="1"/>
    <undo index="8" exp="area" ref3D="1" dr="$A$698:$XFD$698" dn="Z_10610988_B7D0_46D7_B8FD_DA5F72A4893C_.wvu.Rows" sId="1"/>
    <undo index="6" exp="area" ref3D="1" dr="$A$694:$XFD$694" dn="Z_10610988_B7D0_46D7_B8FD_DA5F72A4893C_.wvu.Rows" sId="1"/>
    <undo index="8" exp="area" ref3D="1" dr="$A$842:$XFD$842" dn="Z_161695C3_1CE5_4E5C_AD86_E27CE310F608_.wvu.Rows" sId="1"/>
    <undo index="2" exp="area" ref3D="1" dr="$A$698:$XFD$698" dn="Z_161695C3_1CE5_4E5C_AD86_E27CE310F608_.wvu.Rows" sId="1"/>
    <undo index="1" exp="area" ref3D="1" dr="$A$694:$XFD$694"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1" sId="1" ref="A641:XFD641" action="deleteRow">
    <undo index="14" exp="area" ref3D="1" dr="$A$841:$XFD$841" dn="Z_10610988_B7D0_46D7_B8FD_DA5F72A4893C_.wvu.Rows" sId="1"/>
    <undo index="8" exp="area" ref3D="1" dr="$A$697:$XFD$697" dn="Z_10610988_B7D0_46D7_B8FD_DA5F72A4893C_.wvu.Rows" sId="1"/>
    <undo index="6" exp="area" ref3D="1" dr="$A$693:$XFD$693" dn="Z_10610988_B7D0_46D7_B8FD_DA5F72A4893C_.wvu.Rows" sId="1"/>
    <undo index="8" exp="area" ref3D="1" dr="$A$841:$XFD$841" dn="Z_161695C3_1CE5_4E5C_AD86_E27CE310F608_.wvu.Rows" sId="1"/>
    <undo index="2" exp="area" ref3D="1" dr="$A$697:$XFD$697" dn="Z_161695C3_1CE5_4E5C_AD86_E27CE310F608_.wvu.Rows" sId="1"/>
    <undo index="1" exp="area" ref3D="1" dr="$A$693:$XFD$693"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2" sId="1" ref="A641:XFD641" action="deleteRow">
    <undo index="14" exp="area" ref3D="1" dr="$A$840:$XFD$840" dn="Z_10610988_B7D0_46D7_B8FD_DA5F72A4893C_.wvu.Rows" sId="1"/>
    <undo index="8" exp="area" ref3D="1" dr="$A$696:$XFD$696" dn="Z_10610988_B7D0_46D7_B8FD_DA5F72A4893C_.wvu.Rows" sId="1"/>
    <undo index="6" exp="area" ref3D="1" dr="$A$692:$XFD$692" dn="Z_10610988_B7D0_46D7_B8FD_DA5F72A4893C_.wvu.Rows" sId="1"/>
    <undo index="8" exp="area" ref3D="1" dr="$A$840:$XFD$840" dn="Z_161695C3_1CE5_4E5C_AD86_E27CE310F608_.wvu.Rows" sId="1"/>
    <undo index="2" exp="area" ref3D="1" dr="$A$696:$XFD$696" dn="Z_161695C3_1CE5_4E5C_AD86_E27CE310F608_.wvu.Rows" sId="1"/>
    <undo index="1" exp="area" ref3D="1" dr="$A$692:$XFD$692"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3" sId="1" ref="A641:XFD641" action="deleteRow">
    <undo index="14" exp="area" ref3D="1" dr="$A$839:$XFD$839" dn="Z_10610988_B7D0_46D7_B8FD_DA5F72A4893C_.wvu.Rows" sId="1"/>
    <undo index="8" exp="area" ref3D="1" dr="$A$695:$XFD$695" dn="Z_10610988_B7D0_46D7_B8FD_DA5F72A4893C_.wvu.Rows" sId="1"/>
    <undo index="6" exp="area" ref3D="1" dr="$A$691:$XFD$691" dn="Z_10610988_B7D0_46D7_B8FD_DA5F72A4893C_.wvu.Rows" sId="1"/>
    <undo index="8" exp="area" ref3D="1" dr="$A$839:$XFD$839" dn="Z_161695C3_1CE5_4E5C_AD86_E27CE310F608_.wvu.Rows" sId="1"/>
    <undo index="2" exp="area" ref3D="1" dr="$A$695:$XFD$695" dn="Z_161695C3_1CE5_4E5C_AD86_E27CE310F608_.wvu.Rows" sId="1"/>
    <undo index="1" exp="area" ref3D="1" dr="$A$691:$XFD$691"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4" sId="1" ref="A641:XFD641" action="deleteRow">
    <undo index="14" exp="area" ref3D="1" dr="$A$838:$XFD$838" dn="Z_10610988_B7D0_46D7_B8FD_DA5F72A4893C_.wvu.Rows" sId="1"/>
    <undo index="8" exp="area" ref3D="1" dr="$A$694:$XFD$694" dn="Z_10610988_B7D0_46D7_B8FD_DA5F72A4893C_.wvu.Rows" sId="1"/>
    <undo index="6" exp="area" ref3D="1" dr="$A$690:$XFD$690" dn="Z_10610988_B7D0_46D7_B8FD_DA5F72A4893C_.wvu.Rows" sId="1"/>
    <undo index="8" exp="area" ref3D="1" dr="$A$838:$XFD$838" dn="Z_161695C3_1CE5_4E5C_AD86_E27CE310F608_.wvu.Rows" sId="1"/>
    <undo index="2" exp="area" ref3D="1" dr="$A$694:$XFD$694" dn="Z_161695C3_1CE5_4E5C_AD86_E27CE310F608_.wvu.Rows" sId="1"/>
    <undo index="1" exp="area" ref3D="1" dr="$A$690:$XFD$690"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5" sId="1" ref="A641:XFD641" action="deleteRow">
    <undo index="14" exp="area" ref3D="1" dr="$A$837:$XFD$837" dn="Z_10610988_B7D0_46D7_B8FD_DA5F72A4893C_.wvu.Rows" sId="1"/>
    <undo index="8" exp="area" ref3D="1" dr="$A$693:$XFD$693" dn="Z_10610988_B7D0_46D7_B8FD_DA5F72A4893C_.wvu.Rows" sId="1"/>
    <undo index="6" exp="area" ref3D="1" dr="$A$689:$XFD$689" dn="Z_10610988_B7D0_46D7_B8FD_DA5F72A4893C_.wvu.Rows" sId="1"/>
    <undo index="8" exp="area" ref3D="1" dr="$A$837:$XFD$837" dn="Z_161695C3_1CE5_4E5C_AD86_E27CE310F608_.wvu.Rows" sId="1"/>
    <undo index="2" exp="area" ref3D="1" dr="$A$693:$XFD$693" dn="Z_161695C3_1CE5_4E5C_AD86_E27CE310F608_.wvu.Rows" sId="1"/>
    <undo index="1" exp="area" ref3D="1" dr="$A$689:$XFD$689"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6" sId="1" ref="A641:XFD641" action="deleteRow">
    <undo index="14" exp="area" ref3D="1" dr="$A$836:$XFD$836" dn="Z_10610988_B7D0_46D7_B8FD_DA5F72A4893C_.wvu.Rows" sId="1"/>
    <undo index="8" exp="area" ref3D="1" dr="$A$692:$XFD$692" dn="Z_10610988_B7D0_46D7_B8FD_DA5F72A4893C_.wvu.Rows" sId="1"/>
    <undo index="6" exp="area" ref3D="1" dr="$A$688:$XFD$688" dn="Z_10610988_B7D0_46D7_B8FD_DA5F72A4893C_.wvu.Rows" sId="1"/>
    <undo index="8" exp="area" ref3D="1" dr="$A$836:$XFD$836" dn="Z_161695C3_1CE5_4E5C_AD86_E27CE310F608_.wvu.Rows" sId="1"/>
    <undo index="2" exp="area" ref3D="1" dr="$A$692:$XFD$692" dn="Z_161695C3_1CE5_4E5C_AD86_E27CE310F608_.wvu.Rows" sId="1"/>
    <undo index="1" exp="area" ref3D="1" dr="$A$688:$XFD$688"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7" sId="1" ref="A641:XFD641" action="deleteRow">
    <undo index="14" exp="area" ref3D="1" dr="$A$835:$XFD$835" dn="Z_10610988_B7D0_46D7_B8FD_DA5F72A4893C_.wvu.Rows" sId="1"/>
    <undo index="8" exp="area" ref3D="1" dr="$A$691:$XFD$691" dn="Z_10610988_B7D0_46D7_B8FD_DA5F72A4893C_.wvu.Rows" sId="1"/>
    <undo index="6" exp="area" ref3D="1" dr="$A$687:$XFD$687" dn="Z_10610988_B7D0_46D7_B8FD_DA5F72A4893C_.wvu.Rows" sId="1"/>
    <undo index="8" exp="area" ref3D="1" dr="$A$835:$XFD$835" dn="Z_161695C3_1CE5_4E5C_AD86_E27CE310F608_.wvu.Rows" sId="1"/>
    <undo index="2" exp="area" ref3D="1" dr="$A$691:$XFD$691" dn="Z_161695C3_1CE5_4E5C_AD86_E27CE310F608_.wvu.Rows" sId="1"/>
    <undo index="1" exp="area" ref3D="1" dr="$A$687:$XFD$68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8" sId="1" ref="A641:XFD641" action="deleteRow">
    <undo index="14" exp="area" ref3D="1" dr="$A$834:$XFD$834" dn="Z_10610988_B7D0_46D7_B8FD_DA5F72A4893C_.wvu.Rows" sId="1"/>
    <undo index="8" exp="area" ref3D="1" dr="$A$690:$XFD$690" dn="Z_10610988_B7D0_46D7_B8FD_DA5F72A4893C_.wvu.Rows" sId="1"/>
    <undo index="6" exp="area" ref3D="1" dr="$A$686:$XFD$686" dn="Z_10610988_B7D0_46D7_B8FD_DA5F72A4893C_.wvu.Rows" sId="1"/>
    <undo index="8" exp="area" ref3D="1" dr="$A$834:$XFD$834" dn="Z_161695C3_1CE5_4E5C_AD86_E27CE310F608_.wvu.Rows" sId="1"/>
    <undo index="2" exp="area" ref3D="1" dr="$A$690:$XFD$690" dn="Z_161695C3_1CE5_4E5C_AD86_E27CE310F608_.wvu.Rows" sId="1"/>
    <undo index="1" exp="area" ref3D="1" dr="$A$686:$XFD$686"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79" sId="1" ref="A641:XFD641" action="deleteRow">
    <undo index="14" exp="area" ref3D="1" dr="$A$833:$XFD$833" dn="Z_10610988_B7D0_46D7_B8FD_DA5F72A4893C_.wvu.Rows" sId="1"/>
    <undo index="8" exp="area" ref3D="1" dr="$A$689:$XFD$689" dn="Z_10610988_B7D0_46D7_B8FD_DA5F72A4893C_.wvu.Rows" sId="1"/>
    <undo index="6" exp="area" ref3D="1" dr="$A$685:$XFD$685" dn="Z_10610988_B7D0_46D7_B8FD_DA5F72A4893C_.wvu.Rows" sId="1"/>
    <undo index="8" exp="area" ref3D="1" dr="$A$833:$XFD$833" dn="Z_161695C3_1CE5_4E5C_AD86_E27CE310F608_.wvu.Rows" sId="1"/>
    <undo index="2" exp="area" ref3D="1" dr="$A$689:$XFD$689" dn="Z_161695C3_1CE5_4E5C_AD86_E27CE310F608_.wvu.Rows" sId="1"/>
    <undo index="1" exp="area" ref3D="1" dr="$A$685:$XFD$685"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0" sId="1" ref="A641:XFD641" action="deleteRow">
    <undo index="14" exp="area" ref3D="1" dr="$A$832:$XFD$832" dn="Z_10610988_B7D0_46D7_B8FD_DA5F72A4893C_.wvu.Rows" sId="1"/>
    <undo index="8" exp="area" ref3D="1" dr="$A$688:$XFD$688" dn="Z_10610988_B7D0_46D7_B8FD_DA5F72A4893C_.wvu.Rows" sId="1"/>
    <undo index="6" exp="area" ref3D="1" dr="$A$684:$XFD$684" dn="Z_10610988_B7D0_46D7_B8FD_DA5F72A4893C_.wvu.Rows" sId="1"/>
    <undo index="8" exp="area" ref3D="1" dr="$A$832:$XFD$832" dn="Z_161695C3_1CE5_4E5C_AD86_E27CE310F608_.wvu.Rows" sId="1"/>
    <undo index="2" exp="area" ref3D="1" dr="$A$688:$XFD$688" dn="Z_161695C3_1CE5_4E5C_AD86_E27CE310F608_.wvu.Rows" sId="1"/>
    <undo index="1" exp="area" ref3D="1" dr="$A$684:$XFD$684"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1" sId="1" ref="A641:XFD641" action="deleteRow">
    <undo index="14" exp="area" ref3D="1" dr="$A$831:$XFD$831" dn="Z_10610988_B7D0_46D7_B8FD_DA5F72A4893C_.wvu.Rows" sId="1"/>
    <undo index="8" exp="area" ref3D="1" dr="$A$687:$XFD$687" dn="Z_10610988_B7D0_46D7_B8FD_DA5F72A4893C_.wvu.Rows" sId="1"/>
    <undo index="6" exp="area" ref3D="1" dr="$A$683:$XFD$683" dn="Z_10610988_B7D0_46D7_B8FD_DA5F72A4893C_.wvu.Rows" sId="1"/>
    <undo index="8" exp="area" ref3D="1" dr="$A$831:$XFD$831" dn="Z_161695C3_1CE5_4E5C_AD86_E27CE310F608_.wvu.Rows" sId="1"/>
    <undo index="2" exp="area" ref3D="1" dr="$A$687:$XFD$687" dn="Z_161695C3_1CE5_4E5C_AD86_E27CE310F608_.wvu.Rows" sId="1"/>
    <undo index="1" exp="area" ref3D="1" dr="$A$683:$XFD$683"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2" sId="1" ref="A641:XFD641" action="deleteRow">
    <undo index="14" exp="area" ref3D="1" dr="$A$830:$XFD$830" dn="Z_10610988_B7D0_46D7_B8FD_DA5F72A4893C_.wvu.Rows" sId="1"/>
    <undo index="8" exp="area" ref3D="1" dr="$A$686:$XFD$686" dn="Z_10610988_B7D0_46D7_B8FD_DA5F72A4893C_.wvu.Rows" sId="1"/>
    <undo index="6" exp="area" ref3D="1" dr="$A$682:$XFD$682" dn="Z_10610988_B7D0_46D7_B8FD_DA5F72A4893C_.wvu.Rows" sId="1"/>
    <undo index="8" exp="area" ref3D="1" dr="$A$830:$XFD$830" dn="Z_161695C3_1CE5_4E5C_AD86_E27CE310F608_.wvu.Rows" sId="1"/>
    <undo index="2" exp="area" ref3D="1" dr="$A$686:$XFD$686" dn="Z_161695C3_1CE5_4E5C_AD86_E27CE310F608_.wvu.Rows" sId="1"/>
    <undo index="1" exp="area" ref3D="1" dr="$A$682:$XFD$682"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3" sId="1" ref="A641:XFD641" action="deleteRow">
    <undo index="14" exp="area" ref3D="1" dr="$A$829:$XFD$829" dn="Z_10610988_B7D0_46D7_B8FD_DA5F72A4893C_.wvu.Rows" sId="1"/>
    <undo index="8" exp="area" ref3D="1" dr="$A$685:$XFD$685" dn="Z_10610988_B7D0_46D7_B8FD_DA5F72A4893C_.wvu.Rows" sId="1"/>
    <undo index="6" exp="area" ref3D="1" dr="$A$681:$XFD$681" dn="Z_10610988_B7D0_46D7_B8FD_DA5F72A4893C_.wvu.Rows" sId="1"/>
    <undo index="8" exp="area" ref3D="1" dr="$A$829:$XFD$829" dn="Z_161695C3_1CE5_4E5C_AD86_E27CE310F608_.wvu.Rows" sId="1"/>
    <undo index="2" exp="area" ref3D="1" dr="$A$685:$XFD$685" dn="Z_161695C3_1CE5_4E5C_AD86_E27CE310F608_.wvu.Rows" sId="1"/>
    <undo index="1" exp="area" ref3D="1" dr="$A$681:$XFD$681"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4" sId="1" ref="A641:XFD641" action="deleteRow">
    <undo index="14" exp="area" ref3D="1" dr="$A$828:$XFD$828" dn="Z_10610988_B7D0_46D7_B8FD_DA5F72A4893C_.wvu.Rows" sId="1"/>
    <undo index="8" exp="area" ref3D="1" dr="$A$684:$XFD$684" dn="Z_10610988_B7D0_46D7_B8FD_DA5F72A4893C_.wvu.Rows" sId="1"/>
    <undo index="6" exp="area" ref3D="1" dr="$A$680:$XFD$680" dn="Z_10610988_B7D0_46D7_B8FD_DA5F72A4893C_.wvu.Rows" sId="1"/>
    <undo index="8" exp="area" ref3D="1" dr="$A$828:$XFD$828" dn="Z_161695C3_1CE5_4E5C_AD86_E27CE310F608_.wvu.Rows" sId="1"/>
    <undo index="2" exp="area" ref3D="1" dr="$A$684:$XFD$684" dn="Z_161695C3_1CE5_4E5C_AD86_E27CE310F608_.wvu.Rows" sId="1"/>
    <undo index="1" exp="area" ref3D="1" dr="$A$680:$XFD$680"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5" sId="1" ref="A641:XFD641" action="deleteRow">
    <undo index="14" exp="area" ref3D="1" dr="$A$827:$XFD$827" dn="Z_10610988_B7D0_46D7_B8FD_DA5F72A4893C_.wvu.Rows" sId="1"/>
    <undo index="8" exp="area" ref3D="1" dr="$A$683:$XFD$683" dn="Z_10610988_B7D0_46D7_B8FD_DA5F72A4893C_.wvu.Rows" sId="1"/>
    <undo index="6" exp="area" ref3D="1" dr="$A$679:$XFD$679" dn="Z_10610988_B7D0_46D7_B8FD_DA5F72A4893C_.wvu.Rows" sId="1"/>
    <undo index="8" exp="area" ref3D="1" dr="$A$827:$XFD$827" dn="Z_161695C3_1CE5_4E5C_AD86_E27CE310F608_.wvu.Rows" sId="1"/>
    <undo index="2" exp="area" ref3D="1" dr="$A$683:$XFD$683" dn="Z_161695C3_1CE5_4E5C_AD86_E27CE310F608_.wvu.Rows" sId="1"/>
    <undo index="1" exp="area" ref3D="1" dr="$A$679:$XFD$679"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6" sId="1" ref="A641:XFD641" action="deleteRow">
    <undo index="14" exp="area" ref3D="1" dr="$A$826:$XFD$826" dn="Z_10610988_B7D0_46D7_B8FD_DA5F72A4893C_.wvu.Rows" sId="1"/>
    <undo index="8" exp="area" ref3D="1" dr="$A$682:$XFD$682" dn="Z_10610988_B7D0_46D7_B8FD_DA5F72A4893C_.wvu.Rows" sId="1"/>
    <undo index="6" exp="area" ref3D="1" dr="$A$678:$XFD$678" dn="Z_10610988_B7D0_46D7_B8FD_DA5F72A4893C_.wvu.Rows" sId="1"/>
    <undo index="8" exp="area" ref3D="1" dr="$A$826:$XFD$826" dn="Z_161695C3_1CE5_4E5C_AD86_E27CE310F608_.wvu.Rows" sId="1"/>
    <undo index="2" exp="area" ref3D="1" dr="$A$682:$XFD$682" dn="Z_161695C3_1CE5_4E5C_AD86_E27CE310F608_.wvu.Rows" sId="1"/>
    <undo index="1" exp="area" ref3D="1" dr="$A$678:$XFD$678"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7" sId="1" ref="A641:XFD641" action="deleteRow">
    <undo index="14" exp="area" ref3D="1" dr="$A$825:$XFD$825" dn="Z_10610988_B7D0_46D7_B8FD_DA5F72A4893C_.wvu.Rows" sId="1"/>
    <undo index="8" exp="area" ref3D="1" dr="$A$681:$XFD$681" dn="Z_10610988_B7D0_46D7_B8FD_DA5F72A4893C_.wvu.Rows" sId="1"/>
    <undo index="6" exp="area" ref3D="1" dr="$A$677:$XFD$677" dn="Z_10610988_B7D0_46D7_B8FD_DA5F72A4893C_.wvu.Rows" sId="1"/>
    <undo index="8" exp="area" ref3D="1" dr="$A$825:$XFD$825" dn="Z_161695C3_1CE5_4E5C_AD86_E27CE310F608_.wvu.Rows" sId="1"/>
    <undo index="2" exp="area" ref3D="1" dr="$A$681:$XFD$681" dn="Z_161695C3_1CE5_4E5C_AD86_E27CE310F608_.wvu.Rows" sId="1"/>
    <undo index="1" exp="area" ref3D="1" dr="$A$677:$XFD$67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8" sId="1" ref="A641:XFD641" action="deleteRow">
    <undo index="14" exp="area" ref3D="1" dr="$A$824:$XFD$824" dn="Z_10610988_B7D0_46D7_B8FD_DA5F72A4893C_.wvu.Rows" sId="1"/>
    <undo index="8" exp="area" ref3D="1" dr="$A$680:$XFD$680" dn="Z_10610988_B7D0_46D7_B8FD_DA5F72A4893C_.wvu.Rows" sId="1"/>
    <undo index="6" exp="area" ref3D="1" dr="$A$676:$XFD$676" dn="Z_10610988_B7D0_46D7_B8FD_DA5F72A4893C_.wvu.Rows" sId="1"/>
    <undo index="8" exp="area" ref3D="1" dr="$A$824:$XFD$824" dn="Z_161695C3_1CE5_4E5C_AD86_E27CE310F608_.wvu.Rows" sId="1"/>
    <undo index="2" exp="area" ref3D="1" dr="$A$680:$XFD$680" dn="Z_161695C3_1CE5_4E5C_AD86_E27CE310F608_.wvu.Rows" sId="1"/>
    <undo index="1" exp="area" ref3D="1" dr="$A$676:$XFD$676"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89" sId="1" ref="A641:XFD641" action="deleteRow">
    <undo index="14" exp="area" ref3D="1" dr="$A$823:$XFD$823" dn="Z_10610988_B7D0_46D7_B8FD_DA5F72A4893C_.wvu.Rows" sId="1"/>
    <undo index="8" exp="area" ref3D="1" dr="$A$679:$XFD$679" dn="Z_10610988_B7D0_46D7_B8FD_DA5F72A4893C_.wvu.Rows" sId="1"/>
    <undo index="6" exp="area" ref3D="1" dr="$A$675:$XFD$675" dn="Z_10610988_B7D0_46D7_B8FD_DA5F72A4893C_.wvu.Rows" sId="1"/>
    <undo index="8" exp="area" ref3D="1" dr="$A$823:$XFD$823" dn="Z_161695C3_1CE5_4E5C_AD86_E27CE310F608_.wvu.Rows" sId="1"/>
    <undo index="2" exp="area" ref3D="1" dr="$A$679:$XFD$679" dn="Z_161695C3_1CE5_4E5C_AD86_E27CE310F608_.wvu.Rows" sId="1"/>
    <undo index="1" exp="area" ref3D="1" dr="$A$675:$XFD$675"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0" sId="1" ref="A641:XFD641" action="deleteRow">
    <undo index="14" exp="area" ref3D="1" dr="$A$822:$XFD$822" dn="Z_10610988_B7D0_46D7_B8FD_DA5F72A4893C_.wvu.Rows" sId="1"/>
    <undo index="8" exp="area" ref3D="1" dr="$A$678:$XFD$678" dn="Z_10610988_B7D0_46D7_B8FD_DA5F72A4893C_.wvu.Rows" sId="1"/>
    <undo index="6" exp="area" ref3D="1" dr="$A$674:$XFD$674" dn="Z_10610988_B7D0_46D7_B8FD_DA5F72A4893C_.wvu.Rows" sId="1"/>
    <undo index="8" exp="area" ref3D="1" dr="$A$822:$XFD$822" dn="Z_161695C3_1CE5_4E5C_AD86_E27CE310F608_.wvu.Rows" sId="1"/>
    <undo index="2" exp="area" ref3D="1" dr="$A$678:$XFD$678" dn="Z_161695C3_1CE5_4E5C_AD86_E27CE310F608_.wvu.Rows" sId="1"/>
    <undo index="1" exp="area" ref3D="1" dr="$A$674:$XFD$674"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1" sId="1" ref="A641:XFD641" action="deleteRow">
    <undo index="14" exp="area" ref3D="1" dr="$A$821:$XFD$821" dn="Z_10610988_B7D0_46D7_B8FD_DA5F72A4893C_.wvu.Rows" sId="1"/>
    <undo index="8" exp="area" ref3D="1" dr="$A$677:$XFD$677" dn="Z_10610988_B7D0_46D7_B8FD_DA5F72A4893C_.wvu.Rows" sId="1"/>
    <undo index="6" exp="area" ref3D="1" dr="$A$673:$XFD$673" dn="Z_10610988_B7D0_46D7_B8FD_DA5F72A4893C_.wvu.Rows" sId="1"/>
    <undo index="8" exp="area" ref3D="1" dr="$A$821:$XFD$821" dn="Z_161695C3_1CE5_4E5C_AD86_E27CE310F608_.wvu.Rows" sId="1"/>
    <undo index="2" exp="area" ref3D="1" dr="$A$677:$XFD$677" dn="Z_161695C3_1CE5_4E5C_AD86_E27CE310F608_.wvu.Rows" sId="1"/>
    <undo index="1" exp="area" ref3D="1" dr="$A$673:$XFD$673"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2" sId="1" ref="A641:XFD641" action="deleteRow">
    <undo index="14" exp="area" ref3D="1" dr="$A$820:$XFD$820" dn="Z_10610988_B7D0_46D7_B8FD_DA5F72A4893C_.wvu.Rows" sId="1"/>
    <undo index="8" exp="area" ref3D="1" dr="$A$676:$XFD$676" dn="Z_10610988_B7D0_46D7_B8FD_DA5F72A4893C_.wvu.Rows" sId="1"/>
    <undo index="6" exp="area" ref3D="1" dr="$A$672:$XFD$672" dn="Z_10610988_B7D0_46D7_B8FD_DA5F72A4893C_.wvu.Rows" sId="1"/>
    <undo index="8" exp="area" ref3D="1" dr="$A$820:$XFD$820" dn="Z_161695C3_1CE5_4E5C_AD86_E27CE310F608_.wvu.Rows" sId="1"/>
    <undo index="2" exp="area" ref3D="1" dr="$A$676:$XFD$676" dn="Z_161695C3_1CE5_4E5C_AD86_E27CE310F608_.wvu.Rows" sId="1"/>
    <undo index="1" exp="area" ref3D="1" dr="$A$672:$XFD$672"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3" sId="1" ref="A641:XFD641" action="deleteRow">
    <undo index="14" exp="area" ref3D="1" dr="$A$819:$XFD$819" dn="Z_10610988_B7D0_46D7_B8FD_DA5F72A4893C_.wvu.Rows" sId="1"/>
    <undo index="8" exp="area" ref3D="1" dr="$A$675:$XFD$675" dn="Z_10610988_B7D0_46D7_B8FD_DA5F72A4893C_.wvu.Rows" sId="1"/>
    <undo index="6" exp="area" ref3D="1" dr="$A$671:$XFD$671" dn="Z_10610988_B7D0_46D7_B8FD_DA5F72A4893C_.wvu.Rows" sId="1"/>
    <undo index="8" exp="area" ref3D="1" dr="$A$819:$XFD$819" dn="Z_161695C3_1CE5_4E5C_AD86_E27CE310F608_.wvu.Rows" sId="1"/>
    <undo index="2" exp="area" ref3D="1" dr="$A$675:$XFD$675" dn="Z_161695C3_1CE5_4E5C_AD86_E27CE310F608_.wvu.Rows" sId="1"/>
    <undo index="1" exp="area" ref3D="1" dr="$A$671:$XFD$671"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4" sId="1" ref="A641:XFD641" action="deleteRow">
    <undo index="14" exp="area" ref3D="1" dr="$A$818:$XFD$818" dn="Z_10610988_B7D0_46D7_B8FD_DA5F72A4893C_.wvu.Rows" sId="1"/>
    <undo index="8" exp="area" ref3D="1" dr="$A$674:$XFD$674" dn="Z_10610988_B7D0_46D7_B8FD_DA5F72A4893C_.wvu.Rows" sId="1"/>
    <undo index="6" exp="area" ref3D="1" dr="$A$670:$XFD$670" dn="Z_10610988_B7D0_46D7_B8FD_DA5F72A4893C_.wvu.Rows" sId="1"/>
    <undo index="8" exp="area" ref3D="1" dr="$A$818:$XFD$818" dn="Z_161695C3_1CE5_4E5C_AD86_E27CE310F608_.wvu.Rows" sId="1"/>
    <undo index="2" exp="area" ref3D="1" dr="$A$674:$XFD$674" dn="Z_161695C3_1CE5_4E5C_AD86_E27CE310F608_.wvu.Rows" sId="1"/>
    <undo index="1" exp="area" ref3D="1" dr="$A$670:$XFD$670"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5" sId="1" ref="A641:XFD641" action="deleteRow">
    <undo index="14" exp="area" ref3D="1" dr="$A$817:$XFD$817" dn="Z_10610988_B7D0_46D7_B8FD_DA5F72A4893C_.wvu.Rows" sId="1"/>
    <undo index="8" exp="area" ref3D="1" dr="$A$673:$XFD$673" dn="Z_10610988_B7D0_46D7_B8FD_DA5F72A4893C_.wvu.Rows" sId="1"/>
    <undo index="6" exp="area" ref3D="1" dr="$A$669:$XFD$669" dn="Z_10610988_B7D0_46D7_B8FD_DA5F72A4893C_.wvu.Rows" sId="1"/>
    <undo index="8" exp="area" ref3D="1" dr="$A$817:$XFD$817" dn="Z_161695C3_1CE5_4E5C_AD86_E27CE310F608_.wvu.Rows" sId="1"/>
    <undo index="2" exp="area" ref3D="1" dr="$A$673:$XFD$673" dn="Z_161695C3_1CE5_4E5C_AD86_E27CE310F608_.wvu.Rows" sId="1"/>
    <undo index="1" exp="area" ref3D="1" dr="$A$669:$XFD$669"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6" sId="1" ref="A641:XFD641" action="deleteRow">
    <undo index="14" exp="area" ref3D="1" dr="$A$816:$XFD$816" dn="Z_10610988_B7D0_46D7_B8FD_DA5F72A4893C_.wvu.Rows" sId="1"/>
    <undo index="8" exp="area" ref3D="1" dr="$A$672:$XFD$672" dn="Z_10610988_B7D0_46D7_B8FD_DA5F72A4893C_.wvu.Rows" sId="1"/>
    <undo index="6" exp="area" ref3D="1" dr="$A$668:$XFD$668" dn="Z_10610988_B7D0_46D7_B8FD_DA5F72A4893C_.wvu.Rows" sId="1"/>
    <undo index="8" exp="area" ref3D="1" dr="$A$816:$XFD$816" dn="Z_161695C3_1CE5_4E5C_AD86_E27CE310F608_.wvu.Rows" sId="1"/>
    <undo index="2" exp="area" ref3D="1" dr="$A$672:$XFD$672" dn="Z_161695C3_1CE5_4E5C_AD86_E27CE310F608_.wvu.Rows" sId="1"/>
    <undo index="1" exp="area" ref3D="1" dr="$A$668:$XFD$668"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7" sId="1" ref="A641:XFD641" action="deleteRow">
    <undo index="14" exp="area" ref3D="1" dr="$A$815:$XFD$815" dn="Z_10610988_B7D0_46D7_B8FD_DA5F72A4893C_.wvu.Rows" sId="1"/>
    <undo index="8" exp="area" ref3D="1" dr="$A$671:$XFD$671" dn="Z_10610988_B7D0_46D7_B8FD_DA5F72A4893C_.wvu.Rows" sId="1"/>
    <undo index="6" exp="area" ref3D="1" dr="$A$667:$XFD$667" dn="Z_10610988_B7D0_46D7_B8FD_DA5F72A4893C_.wvu.Rows" sId="1"/>
    <undo index="8" exp="area" ref3D="1" dr="$A$815:$XFD$815" dn="Z_161695C3_1CE5_4E5C_AD86_E27CE310F608_.wvu.Rows" sId="1"/>
    <undo index="2" exp="area" ref3D="1" dr="$A$671:$XFD$671" dn="Z_161695C3_1CE5_4E5C_AD86_E27CE310F608_.wvu.Rows" sId="1"/>
    <undo index="1" exp="area" ref3D="1" dr="$A$667:$XFD$66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8" sId="1" ref="A641:XFD641" action="deleteRow">
    <undo index="14" exp="area" ref3D="1" dr="$A$814:$XFD$814" dn="Z_10610988_B7D0_46D7_B8FD_DA5F72A4893C_.wvu.Rows" sId="1"/>
    <undo index="8" exp="area" ref3D="1" dr="$A$670:$XFD$670" dn="Z_10610988_B7D0_46D7_B8FD_DA5F72A4893C_.wvu.Rows" sId="1"/>
    <undo index="6" exp="area" ref3D="1" dr="$A$666:$XFD$666" dn="Z_10610988_B7D0_46D7_B8FD_DA5F72A4893C_.wvu.Rows" sId="1"/>
    <undo index="8" exp="area" ref3D="1" dr="$A$814:$XFD$814" dn="Z_161695C3_1CE5_4E5C_AD86_E27CE310F608_.wvu.Rows" sId="1"/>
    <undo index="2" exp="area" ref3D="1" dr="$A$670:$XFD$670" dn="Z_161695C3_1CE5_4E5C_AD86_E27CE310F608_.wvu.Rows" sId="1"/>
    <undo index="1" exp="area" ref3D="1" dr="$A$666:$XFD$666"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399" sId="1" ref="A641:XFD641" action="deleteRow">
    <undo index="14" exp="area" ref3D="1" dr="$A$813:$XFD$813" dn="Z_10610988_B7D0_46D7_B8FD_DA5F72A4893C_.wvu.Rows" sId="1"/>
    <undo index="8" exp="area" ref3D="1" dr="$A$669:$XFD$669" dn="Z_10610988_B7D0_46D7_B8FD_DA5F72A4893C_.wvu.Rows" sId="1"/>
    <undo index="6" exp="area" ref3D="1" dr="$A$665:$XFD$665" dn="Z_10610988_B7D0_46D7_B8FD_DA5F72A4893C_.wvu.Rows" sId="1"/>
    <undo index="8" exp="area" ref3D="1" dr="$A$813:$XFD$813" dn="Z_161695C3_1CE5_4E5C_AD86_E27CE310F608_.wvu.Rows" sId="1"/>
    <undo index="2" exp="area" ref3D="1" dr="$A$669:$XFD$669" dn="Z_161695C3_1CE5_4E5C_AD86_E27CE310F608_.wvu.Rows" sId="1"/>
    <undo index="1" exp="area" ref3D="1" dr="$A$665:$XFD$665"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0" sId="1" ref="A641:XFD641" action="deleteRow">
    <undo index="14" exp="area" ref3D="1" dr="$A$812:$XFD$812" dn="Z_10610988_B7D0_46D7_B8FD_DA5F72A4893C_.wvu.Rows" sId="1"/>
    <undo index="8" exp="area" ref3D="1" dr="$A$668:$XFD$668" dn="Z_10610988_B7D0_46D7_B8FD_DA5F72A4893C_.wvu.Rows" sId="1"/>
    <undo index="6" exp="area" ref3D="1" dr="$A$664:$XFD$664" dn="Z_10610988_B7D0_46D7_B8FD_DA5F72A4893C_.wvu.Rows" sId="1"/>
    <undo index="8" exp="area" ref3D="1" dr="$A$812:$XFD$812" dn="Z_161695C3_1CE5_4E5C_AD86_E27CE310F608_.wvu.Rows" sId="1"/>
    <undo index="2" exp="area" ref3D="1" dr="$A$668:$XFD$668" dn="Z_161695C3_1CE5_4E5C_AD86_E27CE310F608_.wvu.Rows" sId="1"/>
    <undo index="1" exp="area" ref3D="1" dr="$A$664:$XFD$664"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1" sId="1" ref="A641:XFD641" action="deleteRow">
    <undo index="14" exp="area" ref3D="1" dr="$A$811:$XFD$811" dn="Z_10610988_B7D0_46D7_B8FD_DA5F72A4893C_.wvu.Rows" sId="1"/>
    <undo index="8" exp="area" ref3D="1" dr="$A$667:$XFD$667" dn="Z_10610988_B7D0_46D7_B8FD_DA5F72A4893C_.wvu.Rows" sId="1"/>
    <undo index="6" exp="area" ref3D="1" dr="$A$663:$XFD$663" dn="Z_10610988_B7D0_46D7_B8FD_DA5F72A4893C_.wvu.Rows" sId="1"/>
    <undo index="8" exp="area" ref3D="1" dr="$A$811:$XFD$811" dn="Z_161695C3_1CE5_4E5C_AD86_E27CE310F608_.wvu.Rows" sId="1"/>
    <undo index="2" exp="area" ref3D="1" dr="$A$667:$XFD$667" dn="Z_161695C3_1CE5_4E5C_AD86_E27CE310F608_.wvu.Rows" sId="1"/>
    <undo index="1" exp="area" ref3D="1" dr="$A$663:$XFD$663"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2" sId="1" ref="A641:XFD641" action="deleteRow">
    <undo index="14" exp="area" ref3D="1" dr="$A$810:$XFD$810" dn="Z_10610988_B7D0_46D7_B8FD_DA5F72A4893C_.wvu.Rows" sId="1"/>
    <undo index="8" exp="area" ref3D="1" dr="$A$666:$XFD$666" dn="Z_10610988_B7D0_46D7_B8FD_DA5F72A4893C_.wvu.Rows" sId="1"/>
    <undo index="6" exp="area" ref3D="1" dr="$A$662:$XFD$662" dn="Z_10610988_B7D0_46D7_B8FD_DA5F72A4893C_.wvu.Rows" sId="1"/>
    <undo index="8" exp="area" ref3D="1" dr="$A$810:$XFD$810" dn="Z_161695C3_1CE5_4E5C_AD86_E27CE310F608_.wvu.Rows" sId="1"/>
    <undo index="2" exp="area" ref3D="1" dr="$A$666:$XFD$666" dn="Z_161695C3_1CE5_4E5C_AD86_E27CE310F608_.wvu.Rows" sId="1"/>
    <undo index="1" exp="area" ref3D="1" dr="$A$662:$XFD$662"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3" sId="1" ref="A641:XFD641" action="deleteRow">
    <undo index="14" exp="area" ref3D="1" dr="$A$809:$XFD$809" dn="Z_10610988_B7D0_46D7_B8FD_DA5F72A4893C_.wvu.Rows" sId="1"/>
    <undo index="8" exp="area" ref3D="1" dr="$A$665:$XFD$665" dn="Z_10610988_B7D0_46D7_B8FD_DA5F72A4893C_.wvu.Rows" sId="1"/>
    <undo index="6" exp="area" ref3D="1" dr="$A$661:$XFD$661" dn="Z_10610988_B7D0_46D7_B8FD_DA5F72A4893C_.wvu.Rows" sId="1"/>
    <undo index="8" exp="area" ref3D="1" dr="$A$809:$XFD$809" dn="Z_161695C3_1CE5_4E5C_AD86_E27CE310F608_.wvu.Rows" sId="1"/>
    <undo index="2" exp="area" ref3D="1" dr="$A$665:$XFD$665" dn="Z_161695C3_1CE5_4E5C_AD86_E27CE310F608_.wvu.Rows" sId="1"/>
    <undo index="1" exp="area" ref3D="1" dr="$A$661:$XFD$661"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4" sId="1" ref="A641:XFD641" action="deleteRow">
    <undo index="14" exp="area" ref3D="1" dr="$A$808:$XFD$808" dn="Z_10610988_B7D0_46D7_B8FD_DA5F72A4893C_.wvu.Rows" sId="1"/>
    <undo index="8" exp="area" ref3D="1" dr="$A$664:$XFD$664" dn="Z_10610988_B7D0_46D7_B8FD_DA5F72A4893C_.wvu.Rows" sId="1"/>
    <undo index="6" exp="area" ref3D="1" dr="$A$660:$XFD$660" dn="Z_10610988_B7D0_46D7_B8FD_DA5F72A4893C_.wvu.Rows" sId="1"/>
    <undo index="8" exp="area" ref3D="1" dr="$A$808:$XFD$808" dn="Z_161695C3_1CE5_4E5C_AD86_E27CE310F608_.wvu.Rows" sId="1"/>
    <undo index="2" exp="area" ref3D="1" dr="$A$664:$XFD$664" dn="Z_161695C3_1CE5_4E5C_AD86_E27CE310F608_.wvu.Rows" sId="1"/>
    <undo index="1" exp="area" ref3D="1" dr="$A$660:$XFD$660"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5" sId="1" ref="A641:XFD641" action="deleteRow">
    <undo index="14" exp="area" ref3D="1" dr="$A$807:$XFD$807" dn="Z_10610988_B7D0_46D7_B8FD_DA5F72A4893C_.wvu.Rows" sId="1"/>
    <undo index="8" exp="area" ref3D="1" dr="$A$663:$XFD$663" dn="Z_10610988_B7D0_46D7_B8FD_DA5F72A4893C_.wvu.Rows" sId="1"/>
    <undo index="6" exp="area" ref3D="1" dr="$A$659:$XFD$659" dn="Z_10610988_B7D0_46D7_B8FD_DA5F72A4893C_.wvu.Rows" sId="1"/>
    <undo index="8" exp="area" ref3D="1" dr="$A$807:$XFD$807" dn="Z_161695C3_1CE5_4E5C_AD86_E27CE310F608_.wvu.Rows" sId="1"/>
    <undo index="2" exp="area" ref3D="1" dr="$A$663:$XFD$663" dn="Z_161695C3_1CE5_4E5C_AD86_E27CE310F608_.wvu.Rows" sId="1"/>
    <undo index="1" exp="area" ref3D="1" dr="$A$659:$XFD$659"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6" sId="1" ref="A641:XFD641" action="deleteRow">
    <undo index="14" exp="area" ref3D="1" dr="$A$806:$XFD$806" dn="Z_10610988_B7D0_46D7_B8FD_DA5F72A4893C_.wvu.Rows" sId="1"/>
    <undo index="8" exp="area" ref3D="1" dr="$A$662:$XFD$662" dn="Z_10610988_B7D0_46D7_B8FD_DA5F72A4893C_.wvu.Rows" sId="1"/>
    <undo index="6" exp="area" ref3D="1" dr="$A$658:$XFD$658" dn="Z_10610988_B7D0_46D7_B8FD_DA5F72A4893C_.wvu.Rows" sId="1"/>
    <undo index="8" exp="area" ref3D="1" dr="$A$806:$XFD$806" dn="Z_161695C3_1CE5_4E5C_AD86_E27CE310F608_.wvu.Rows" sId="1"/>
    <undo index="2" exp="area" ref3D="1" dr="$A$662:$XFD$662" dn="Z_161695C3_1CE5_4E5C_AD86_E27CE310F608_.wvu.Rows" sId="1"/>
    <undo index="1" exp="area" ref3D="1" dr="$A$658:$XFD$658"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7" sId="1" ref="A641:XFD641" action="deleteRow">
    <undo index="14" exp="area" ref3D="1" dr="$A$805:$XFD$805" dn="Z_10610988_B7D0_46D7_B8FD_DA5F72A4893C_.wvu.Rows" sId="1"/>
    <undo index="8" exp="area" ref3D="1" dr="$A$661:$XFD$661" dn="Z_10610988_B7D0_46D7_B8FD_DA5F72A4893C_.wvu.Rows" sId="1"/>
    <undo index="6" exp="area" ref3D="1" dr="$A$657:$XFD$657" dn="Z_10610988_B7D0_46D7_B8FD_DA5F72A4893C_.wvu.Rows" sId="1"/>
    <undo index="8" exp="area" ref3D="1" dr="$A$805:$XFD$805" dn="Z_161695C3_1CE5_4E5C_AD86_E27CE310F608_.wvu.Rows" sId="1"/>
    <undo index="2" exp="area" ref3D="1" dr="$A$661:$XFD$661" dn="Z_161695C3_1CE5_4E5C_AD86_E27CE310F608_.wvu.Rows" sId="1"/>
    <undo index="1" exp="area" ref3D="1" dr="$A$657:$XFD$65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8" sId="1" ref="A641:XFD641" action="deleteRow">
    <undo index="14" exp="area" ref3D="1" dr="$A$804:$XFD$804" dn="Z_10610988_B7D0_46D7_B8FD_DA5F72A4893C_.wvu.Rows" sId="1"/>
    <undo index="8" exp="area" ref3D="1" dr="$A$660:$XFD$660" dn="Z_10610988_B7D0_46D7_B8FD_DA5F72A4893C_.wvu.Rows" sId="1"/>
    <undo index="6" exp="area" ref3D="1" dr="$A$656:$XFD$656" dn="Z_10610988_B7D0_46D7_B8FD_DA5F72A4893C_.wvu.Rows" sId="1"/>
    <undo index="8" exp="area" ref3D="1" dr="$A$804:$XFD$804" dn="Z_161695C3_1CE5_4E5C_AD86_E27CE310F608_.wvu.Rows" sId="1"/>
    <undo index="2" exp="area" ref3D="1" dr="$A$660:$XFD$660" dn="Z_161695C3_1CE5_4E5C_AD86_E27CE310F608_.wvu.Rows" sId="1"/>
    <undo index="1" exp="area" ref3D="1" dr="$A$656:$XFD$656"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09" sId="1" ref="A641:XFD641" action="deleteRow">
    <undo index="14" exp="area" ref3D="1" dr="$A$803:$XFD$803" dn="Z_10610988_B7D0_46D7_B8FD_DA5F72A4893C_.wvu.Rows" sId="1"/>
    <undo index="8" exp="area" ref3D="1" dr="$A$659:$XFD$659" dn="Z_10610988_B7D0_46D7_B8FD_DA5F72A4893C_.wvu.Rows" sId="1"/>
    <undo index="6" exp="area" ref3D="1" dr="$A$655:$XFD$655" dn="Z_10610988_B7D0_46D7_B8FD_DA5F72A4893C_.wvu.Rows" sId="1"/>
    <undo index="8" exp="area" ref3D="1" dr="$A$803:$XFD$803" dn="Z_161695C3_1CE5_4E5C_AD86_E27CE310F608_.wvu.Rows" sId="1"/>
    <undo index="2" exp="area" ref3D="1" dr="$A$659:$XFD$659" dn="Z_161695C3_1CE5_4E5C_AD86_E27CE310F608_.wvu.Rows" sId="1"/>
    <undo index="1" exp="area" ref3D="1" dr="$A$655:$XFD$655"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0" sId="1" ref="A641:XFD641" action="deleteRow">
    <undo index="14" exp="area" ref3D="1" dr="$A$802:$XFD$802" dn="Z_10610988_B7D0_46D7_B8FD_DA5F72A4893C_.wvu.Rows" sId="1"/>
    <undo index="8" exp="area" ref3D="1" dr="$A$658:$XFD$658" dn="Z_10610988_B7D0_46D7_B8FD_DA5F72A4893C_.wvu.Rows" sId="1"/>
    <undo index="6" exp="area" ref3D="1" dr="$A$654:$XFD$654" dn="Z_10610988_B7D0_46D7_B8FD_DA5F72A4893C_.wvu.Rows" sId="1"/>
    <undo index="8" exp="area" ref3D="1" dr="$A$802:$XFD$802" dn="Z_161695C3_1CE5_4E5C_AD86_E27CE310F608_.wvu.Rows" sId="1"/>
    <undo index="2" exp="area" ref3D="1" dr="$A$658:$XFD$658" dn="Z_161695C3_1CE5_4E5C_AD86_E27CE310F608_.wvu.Rows" sId="1"/>
    <undo index="1" exp="area" ref3D="1" dr="$A$654:$XFD$654"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1" sId="1" ref="A641:XFD641" action="deleteRow">
    <undo index="14" exp="area" ref3D="1" dr="$A$801:$XFD$801" dn="Z_10610988_B7D0_46D7_B8FD_DA5F72A4893C_.wvu.Rows" sId="1"/>
    <undo index="8" exp="area" ref3D="1" dr="$A$657:$XFD$657" dn="Z_10610988_B7D0_46D7_B8FD_DA5F72A4893C_.wvu.Rows" sId="1"/>
    <undo index="6" exp="area" ref3D="1" dr="$A$653:$XFD$653" dn="Z_10610988_B7D0_46D7_B8FD_DA5F72A4893C_.wvu.Rows" sId="1"/>
    <undo index="8" exp="area" ref3D="1" dr="$A$801:$XFD$801" dn="Z_161695C3_1CE5_4E5C_AD86_E27CE310F608_.wvu.Rows" sId="1"/>
    <undo index="2" exp="area" ref3D="1" dr="$A$657:$XFD$657" dn="Z_161695C3_1CE5_4E5C_AD86_E27CE310F608_.wvu.Rows" sId="1"/>
    <undo index="1" exp="area" ref3D="1" dr="$A$653:$XFD$653"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2" sId="1" ref="A641:XFD641" action="deleteRow">
    <undo index="14" exp="area" ref3D="1" dr="$A$800:$XFD$800" dn="Z_10610988_B7D0_46D7_B8FD_DA5F72A4893C_.wvu.Rows" sId="1"/>
    <undo index="8" exp="area" ref3D="1" dr="$A$656:$XFD$656" dn="Z_10610988_B7D0_46D7_B8FD_DA5F72A4893C_.wvu.Rows" sId="1"/>
    <undo index="6" exp="area" ref3D="1" dr="$A$652:$XFD$652" dn="Z_10610988_B7D0_46D7_B8FD_DA5F72A4893C_.wvu.Rows" sId="1"/>
    <undo index="8" exp="area" ref3D="1" dr="$A$800:$XFD$800" dn="Z_161695C3_1CE5_4E5C_AD86_E27CE310F608_.wvu.Rows" sId="1"/>
    <undo index="2" exp="area" ref3D="1" dr="$A$656:$XFD$656" dn="Z_161695C3_1CE5_4E5C_AD86_E27CE310F608_.wvu.Rows" sId="1"/>
    <undo index="1" exp="area" ref3D="1" dr="$A$652:$XFD$652"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3" sId="1" ref="A641:XFD641" action="deleteRow">
    <undo index="14" exp="area" ref3D="1" dr="$A$799:$XFD$799" dn="Z_10610988_B7D0_46D7_B8FD_DA5F72A4893C_.wvu.Rows" sId="1"/>
    <undo index="8" exp="area" ref3D="1" dr="$A$655:$XFD$655" dn="Z_10610988_B7D0_46D7_B8FD_DA5F72A4893C_.wvu.Rows" sId="1"/>
    <undo index="6" exp="area" ref3D="1" dr="$A$651:$XFD$651" dn="Z_10610988_B7D0_46D7_B8FD_DA5F72A4893C_.wvu.Rows" sId="1"/>
    <undo index="8" exp="area" ref3D="1" dr="$A$799:$XFD$799" dn="Z_161695C3_1CE5_4E5C_AD86_E27CE310F608_.wvu.Rows" sId="1"/>
    <undo index="2" exp="area" ref3D="1" dr="$A$655:$XFD$655" dn="Z_161695C3_1CE5_4E5C_AD86_E27CE310F608_.wvu.Rows" sId="1"/>
    <undo index="1" exp="area" ref3D="1" dr="$A$651:$XFD$651"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4" sId="1" ref="A641:XFD641" action="deleteRow">
    <undo index="14" exp="area" ref3D="1" dr="$A$798:$XFD$798" dn="Z_10610988_B7D0_46D7_B8FD_DA5F72A4893C_.wvu.Rows" sId="1"/>
    <undo index="8" exp="area" ref3D="1" dr="$A$654:$XFD$654" dn="Z_10610988_B7D0_46D7_B8FD_DA5F72A4893C_.wvu.Rows" sId="1"/>
    <undo index="6" exp="area" ref3D="1" dr="$A$650:$XFD$650" dn="Z_10610988_B7D0_46D7_B8FD_DA5F72A4893C_.wvu.Rows" sId="1"/>
    <undo index="8" exp="area" ref3D="1" dr="$A$798:$XFD$798" dn="Z_161695C3_1CE5_4E5C_AD86_E27CE310F608_.wvu.Rows" sId="1"/>
    <undo index="2" exp="area" ref3D="1" dr="$A$654:$XFD$654" dn="Z_161695C3_1CE5_4E5C_AD86_E27CE310F608_.wvu.Rows" sId="1"/>
    <undo index="1" exp="area" ref3D="1" dr="$A$650:$XFD$650"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5" sId="1" ref="A641:XFD641" action="deleteRow">
    <undo index="14" exp="area" ref3D="1" dr="$A$797:$XFD$797" dn="Z_10610988_B7D0_46D7_B8FD_DA5F72A4893C_.wvu.Rows" sId="1"/>
    <undo index="8" exp="area" ref3D="1" dr="$A$653:$XFD$653" dn="Z_10610988_B7D0_46D7_B8FD_DA5F72A4893C_.wvu.Rows" sId="1"/>
    <undo index="6" exp="area" ref3D="1" dr="$A$649:$XFD$649" dn="Z_10610988_B7D0_46D7_B8FD_DA5F72A4893C_.wvu.Rows" sId="1"/>
    <undo index="8" exp="area" ref3D="1" dr="$A$797:$XFD$797" dn="Z_161695C3_1CE5_4E5C_AD86_E27CE310F608_.wvu.Rows" sId="1"/>
    <undo index="2" exp="area" ref3D="1" dr="$A$653:$XFD$653" dn="Z_161695C3_1CE5_4E5C_AD86_E27CE310F608_.wvu.Rows" sId="1"/>
    <undo index="1" exp="area" ref3D="1" dr="$A$649:$XFD$649"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6" sId="1" ref="A641:XFD641" action="deleteRow">
    <undo index="14" exp="area" ref3D="1" dr="$A$796:$XFD$796" dn="Z_10610988_B7D0_46D7_B8FD_DA5F72A4893C_.wvu.Rows" sId="1"/>
    <undo index="8" exp="area" ref3D="1" dr="$A$652:$XFD$652" dn="Z_10610988_B7D0_46D7_B8FD_DA5F72A4893C_.wvu.Rows" sId="1"/>
    <undo index="6" exp="area" ref3D="1" dr="$A$648:$XFD$648" dn="Z_10610988_B7D0_46D7_B8FD_DA5F72A4893C_.wvu.Rows" sId="1"/>
    <undo index="8" exp="area" ref3D="1" dr="$A$796:$XFD$796" dn="Z_161695C3_1CE5_4E5C_AD86_E27CE310F608_.wvu.Rows" sId="1"/>
    <undo index="2" exp="area" ref3D="1" dr="$A$652:$XFD$652" dn="Z_161695C3_1CE5_4E5C_AD86_E27CE310F608_.wvu.Rows" sId="1"/>
    <undo index="1" exp="area" ref3D="1" dr="$A$648:$XFD$648"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rc rId="4417" sId="1" ref="A641:XFD641" action="deleteRow">
    <undo index="14" exp="area" ref3D="1" dr="$A$795:$XFD$795" dn="Z_10610988_B7D0_46D7_B8FD_DA5F72A4893C_.wvu.Rows" sId="1"/>
    <undo index="8" exp="area" ref3D="1" dr="$A$651:$XFD$651" dn="Z_10610988_B7D0_46D7_B8FD_DA5F72A4893C_.wvu.Rows" sId="1"/>
    <undo index="6" exp="area" ref3D="1" dr="$A$647:$XFD$647" dn="Z_10610988_B7D0_46D7_B8FD_DA5F72A4893C_.wvu.Rows" sId="1"/>
    <undo index="8" exp="area" ref3D="1" dr="$A$795:$XFD$795" dn="Z_161695C3_1CE5_4E5C_AD86_E27CE310F608_.wvu.Rows" sId="1"/>
    <undo index="2" exp="area" ref3D="1" dr="$A$651:$XFD$651" dn="Z_161695C3_1CE5_4E5C_AD86_E27CE310F608_.wvu.Rows" sId="1"/>
    <undo index="1" exp="area" ref3D="1" dr="$A$647:$XFD$647" dn="Z_161695C3_1CE5_4E5C_AD86_E27CE310F608_.wvu.Rows" sId="1"/>
    <rfmt sheetId="1" xfDxf="1" sqref="A641:XFD641" start="0" length="0">
      <dxf>
        <font>
          <color rgb="FFFF0000"/>
        </font>
      </dxf>
    </rfmt>
    <rfmt sheetId="1" sqref="A641" start="0" length="0">
      <dxf>
        <font>
          <b/>
          <sz val="16"/>
          <color rgb="FFFF0000"/>
        </font>
        <alignment vertical="center" readingOrder="0"/>
      </dxf>
    </rfmt>
    <rfmt sheetId="1" sqref="B641" start="0" length="0">
      <dxf>
        <alignment vertical="top" readingOrder="0"/>
      </dxf>
    </rfmt>
    <rfmt sheetId="1" sqref="C641" start="0" length="0">
      <dxf>
        <alignment horizontal="right" vertical="center" readingOrder="0"/>
      </dxf>
    </rfmt>
    <rfmt sheetId="1" sqref="D641" start="0" length="0">
      <dxf>
        <alignment horizontal="right" vertical="center" readingOrder="0"/>
      </dxf>
    </rfmt>
    <rfmt sheetId="1" sqref="E641" start="0" length="0">
      <dxf>
        <alignment horizontal="right" vertical="center" readingOrder="0"/>
      </dxf>
    </rfmt>
    <rfmt sheetId="1" sqref="F641" start="0" length="0">
      <dxf>
        <alignment horizontal="justify" vertical="top" readingOrder="0"/>
      </dxf>
    </rfmt>
    <rfmt sheetId="1" sqref="G641" start="0" length="0">
      <dxf>
        <font>
          <sz val="14"/>
          <color rgb="FFFF0000"/>
        </font>
      </dxf>
    </rfmt>
  </rrc>
  <rfmt sheetId="1" sqref="A723:XFD723">
    <dxf>
      <fill>
        <patternFill>
          <bgColor rgb="FFFFFF00"/>
        </patternFill>
      </fill>
    </dxf>
  </rfmt>
  <rrc rId="4418" sId="1" ref="A724:XFD739" action="insertRow">
    <undo index="14" exp="area" ref3D="1" dr="$A$794:$XFD$794" dn="Z_10610988_B7D0_46D7_B8FD_DA5F72A4893C_.wvu.Rows" sId="1"/>
    <undo index="8" exp="area" ref3D="1" dr="$A$794:$XFD$794" dn="Z_161695C3_1CE5_4E5C_AD86_E27CE310F608_.wvu.Rows" sId="1"/>
  </rrc>
  <rm rId="4419" sheetId="1" source="A768:XFD783" destination="A724:XFD739" sourceSheetId="1">
    <rfmt sheetId="1" xfDxf="1" sqref="A724:XFD724" start="0" length="0">
      <dxf>
        <font>
          <color rgb="FFFF0000"/>
        </font>
        <fill>
          <patternFill patternType="solid">
            <bgColor rgb="FFFFFF00"/>
          </patternFill>
        </fill>
      </dxf>
    </rfmt>
    <rfmt sheetId="1" xfDxf="1" sqref="A725:XFD725" start="0" length="0">
      <dxf>
        <font>
          <color rgb="FFFF0000"/>
        </font>
        <fill>
          <patternFill patternType="solid">
            <bgColor rgb="FFFFFF00"/>
          </patternFill>
        </fill>
      </dxf>
    </rfmt>
    <rfmt sheetId="1" xfDxf="1" sqref="A726:XFD726" start="0" length="0">
      <dxf>
        <font>
          <color rgb="FFFF0000"/>
        </font>
        <fill>
          <patternFill patternType="solid">
            <bgColor rgb="FFFFFF00"/>
          </patternFill>
        </fill>
      </dxf>
    </rfmt>
    <rfmt sheetId="1" xfDxf="1" sqref="A727:XFD727" start="0" length="0">
      <dxf>
        <font>
          <color rgb="FFFF0000"/>
        </font>
        <fill>
          <patternFill patternType="solid">
            <bgColor rgb="FFFFFF00"/>
          </patternFill>
        </fill>
      </dxf>
    </rfmt>
    <rfmt sheetId="1" xfDxf="1" sqref="A728:XFD728" start="0" length="0">
      <dxf>
        <font>
          <color rgb="FFFF0000"/>
        </font>
        <fill>
          <patternFill patternType="solid">
            <bgColor rgb="FFFFFF00"/>
          </patternFill>
        </fill>
      </dxf>
    </rfmt>
    <rfmt sheetId="1" xfDxf="1" sqref="A729:XFD729" start="0" length="0">
      <dxf>
        <font>
          <color rgb="FFFF0000"/>
        </font>
        <fill>
          <patternFill patternType="solid">
            <bgColor rgb="FFFFFF00"/>
          </patternFill>
        </fill>
      </dxf>
    </rfmt>
    <rfmt sheetId="1" xfDxf="1" sqref="A730:XFD730" start="0" length="0">
      <dxf>
        <font>
          <color rgb="FFFF0000"/>
        </font>
        <fill>
          <patternFill patternType="solid">
            <bgColor rgb="FFFFFF00"/>
          </patternFill>
        </fill>
      </dxf>
    </rfmt>
    <rfmt sheetId="1" xfDxf="1" sqref="A731:XFD731" start="0" length="0">
      <dxf>
        <font>
          <color rgb="FFFF0000"/>
        </font>
        <fill>
          <patternFill patternType="solid">
            <bgColor rgb="FFFFFF00"/>
          </patternFill>
        </fill>
      </dxf>
    </rfmt>
    <rfmt sheetId="1" xfDxf="1" sqref="A732:XFD732" start="0" length="0">
      <dxf>
        <font>
          <color rgb="FFFF0000"/>
        </font>
        <fill>
          <patternFill patternType="solid">
            <bgColor rgb="FFFFFF00"/>
          </patternFill>
        </fill>
      </dxf>
    </rfmt>
    <rfmt sheetId="1" xfDxf="1" sqref="A733:XFD733" start="0" length="0">
      <dxf>
        <font>
          <color rgb="FFFF0000"/>
        </font>
        <fill>
          <patternFill patternType="solid">
            <bgColor rgb="FFFFFF00"/>
          </patternFill>
        </fill>
      </dxf>
    </rfmt>
    <rfmt sheetId="1" xfDxf="1" sqref="A734:XFD734" start="0" length="0">
      <dxf>
        <font>
          <color rgb="FFFF0000"/>
        </font>
        <fill>
          <patternFill patternType="solid">
            <bgColor rgb="FFFFFF00"/>
          </patternFill>
        </fill>
      </dxf>
    </rfmt>
    <rfmt sheetId="1" xfDxf="1" sqref="A735:XFD735" start="0" length="0">
      <dxf>
        <font>
          <color rgb="FFFF0000"/>
        </font>
        <fill>
          <patternFill patternType="solid">
            <bgColor rgb="FFFFFF00"/>
          </patternFill>
        </fill>
      </dxf>
    </rfmt>
    <rfmt sheetId="1" xfDxf="1" sqref="A736:XFD736" start="0" length="0">
      <dxf>
        <font>
          <color rgb="FFFF0000"/>
        </font>
        <fill>
          <patternFill patternType="solid">
            <bgColor rgb="FFFFFF00"/>
          </patternFill>
        </fill>
      </dxf>
    </rfmt>
    <rfmt sheetId="1" xfDxf="1" sqref="A737:XFD737" start="0" length="0">
      <dxf>
        <font>
          <color rgb="FFFF0000"/>
        </font>
        <fill>
          <patternFill patternType="solid">
            <bgColor rgb="FFFFFF00"/>
          </patternFill>
        </fill>
      </dxf>
    </rfmt>
    <rfmt sheetId="1" xfDxf="1" sqref="A738:XFD738" start="0" length="0">
      <dxf>
        <font>
          <color rgb="FFFF0000"/>
        </font>
        <fill>
          <patternFill patternType="solid">
            <bgColor rgb="FFFFFF00"/>
          </patternFill>
        </fill>
      </dxf>
    </rfmt>
    <rfmt sheetId="1" xfDxf="1" sqref="A739:XFD739" start="0" length="0">
      <dxf>
        <font>
          <color rgb="FFFF0000"/>
        </font>
        <fill>
          <patternFill patternType="solid">
            <bgColor rgb="FFFFFF00"/>
          </patternFill>
        </fill>
      </dxf>
    </rfmt>
    <rfmt sheetId="1" sqref="A724" start="0" length="0">
      <dxf>
        <font>
          <b/>
          <sz val="16"/>
          <color rgb="FFFF0000"/>
        </font>
        <alignment vertical="center" readingOrder="0"/>
      </dxf>
    </rfmt>
    <rfmt sheetId="1" sqref="B724"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4"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4" start="0" length="0">
      <dxf>
        <font>
          <sz val="13"/>
          <color rgb="FFFF0000"/>
        </font>
      </dxf>
    </rfmt>
    <rfmt sheetId="1" sqref="H724" start="0" length="0">
      <dxf>
        <font>
          <sz val="13"/>
          <color rgb="FFFF0000"/>
        </font>
      </dxf>
    </rfmt>
    <rfmt sheetId="1" sqref="A725" start="0" length="0">
      <dxf>
        <font>
          <b/>
          <sz val="16"/>
          <color rgb="FFFF0000"/>
        </font>
        <alignment vertical="center" readingOrder="0"/>
      </dxf>
    </rfmt>
    <rfmt sheetId="1" sqref="B725"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5"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5" start="0" length="0">
      <dxf>
        <font>
          <sz val="13"/>
          <color rgb="FFFF0000"/>
        </font>
      </dxf>
    </rfmt>
    <rfmt sheetId="1" sqref="H725" start="0" length="0">
      <dxf>
        <font>
          <sz val="13"/>
          <color rgb="FFFF0000"/>
        </font>
      </dxf>
    </rfmt>
    <rfmt sheetId="1" sqref="A726" start="0" length="0">
      <dxf>
        <font>
          <b/>
          <sz val="16"/>
          <color rgb="FFFF0000"/>
        </font>
        <alignment vertical="center" readingOrder="0"/>
      </dxf>
    </rfmt>
    <rfmt sheetId="1" sqref="B726"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6"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6" start="0" length="0">
      <dxf>
        <font>
          <sz val="13"/>
          <color rgb="FFFF0000"/>
        </font>
      </dxf>
    </rfmt>
    <rfmt sheetId="1" sqref="H726" start="0" length="0">
      <dxf>
        <font>
          <sz val="13"/>
          <color rgb="FFFF0000"/>
        </font>
      </dxf>
    </rfmt>
    <rfmt sheetId="1" sqref="A727" start="0" length="0">
      <dxf>
        <font>
          <b/>
          <sz val="16"/>
          <color rgb="FFFF0000"/>
        </font>
        <alignment vertical="center" readingOrder="0"/>
      </dxf>
    </rfmt>
    <rfmt sheetId="1" sqref="B727"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7"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7" start="0" length="0">
      <dxf>
        <font>
          <sz val="13"/>
          <color rgb="FFFF0000"/>
        </font>
      </dxf>
    </rfmt>
    <rfmt sheetId="1" sqref="H727" start="0" length="0">
      <dxf>
        <font>
          <sz val="13"/>
          <color rgb="FFFF0000"/>
        </font>
      </dxf>
    </rfmt>
    <rfmt sheetId="1" sqref="A728" start="0" length="0">
      <dxf>
        <font>
          <b/>
          <sz val="16"/>
          <color rgb="FFFF0000"/>
        </font>
        <alignment vertical="center" readingOrder="0"/>
      </dxf>
    </rfmt>
    <rfmt sheetId="1" sqref="B728"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8"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8" start="0" length="0">
      <dxf>
        <font>
          <sz val="13"/>
          <color rgb="FFFF0000"/>
        </font>
      </dxf>
    </rfmt>
    <rfmt sheetId="1" sqref="H728" start="0" length="0">
      <dxf>
        <font>
          <sz val="13"/>
          <color rgb="FFFF0000"/>
        </font>
      </dxf>
    </rfmt>
    <rfmt sheetId="1" sqref="A729" start="0" length="0">
      <dxf>
        <font>
          <b/>
          <sz val="16"/>
          <color rgb="FFFF0000"/>
        </font>
        <alignment vertical="center" readingOrder="0"/>
      </dxf>
    </rfmt>
    <rfmt sheetId="1" sqref="B729"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2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2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2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29"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29" start="0" length="0">
      <dxf>
        <font>
          <sz val="13"/>
          <color rgb="FFFF0000"/>
        </font>
      </dxf>
    </rfmt>
    <rfmt sheetId="1" sqref="H729" start="0" length="0">
      <dxf>
        <font>
          <sz val="13"/>
          <color rgb="FFFF0000"/>
        </font>
      </dxf>
    </rfmt>
    <rfmt sheetId="1" sqref="A730" start="0" length="0">
      <dxf>
        <font>
          <b/>
          <sz val="16"/>
          <color rgb="FFFF0000"/>
        </font>
        <alignment vertical="center" readingOrder="0"/>
      </dxf>
    </rfmt>
    <rfmt sheetId="1" sqref="B730"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0"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0"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0"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0"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0" start="0" length="0">
      <dxf>
        <font>
          <sz val="13"/>
          <color rgb="FFFF0000"/>
        </font>
      </dxf>
    </rfmt>
    <rfmt sheetId="1" sqref="H730" start="0" length="0">
      <dxf>
        <font>
          <sz val="13"/>
          <color rgb="FFFF0000"/>
        </font>
      </dxf>
    </rfmt>
    <rfmt sheetId="1" sqref="A731" start="0" length="0">
      <dxf>
        <font>
          <b/>
          <sz val="16"/>
          <color rgb="FFFF0000"/>
        </font>
        <alignment vertical="center" readingOrder="0"/>
      </dxf>
    </rfmt>
    <rfmt sheetId="1" sqref="B731"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1"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1"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1"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1"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1" start="0" length="0">
      <dxf>
        <font>
          <sz val="13"/>
          <color rgb="FFFF0000"/>
        </font>
      </dxf>
    </rfmt>
    <rfmt sheetId="1" sqref="H731" start="0" length="0">
      <dxf>
        <font>
          <sz val="13"/>
          <color rgb="FFFF0000"/>
        </font>
      </dxf>
    </rfmt>
    <rfmt sheetId="1" sqref="A732" start="0" length="0">
      <dxf>
        <font>
          <b/>
          <sz val="16"/>
          <color rgb="FFFF0000"/>
        </font>
        <alignment vertical="center" readingOrder="0"/>
      </dxf>
    </rfmt>
    <rfmt sheetId="1" sqref="B732"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2"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2"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2"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2"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2" start="0" length="0">
      <dxf>
        <font>
          <sz val="13"/>
          <color rgb="FFFF0000"/>
        </font>
      </dxf>
    </rfmt>
    <rfmt sheetId="1" sqref="H732" start="0" length="0">
      <dxf>
        <font>
          <sz val="13"/>
          <color rgb="FFFF0000"/>
        </font>
      </dxf>
    </rfmt>
    <rfmt sheetId="1" sqref="A733" start="0" length="0">
      <dxf>
        <font>
          <b/>
          <sz val="16"/>
          <color rgb="FFFF0000"/>
        </font>
        <alignment vertical="center" readingOrder="0"/>
      </dxf>
    </rfmt>
    <rfmt sheetId="1" sqref="B733"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3"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3"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3"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3"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3" start="0" length="0">
      <dxf>
        <font>
          <sz val="13"/>
          <color rgb="FFFF0000"/>
        </font>
      </dxf>
    </rfmt>
    <rfmt sheetId="1" sqref="H733" start="0" length="0">
      <dxf>
        <font>
          <sz val="13"/>
          <color rgb="FFFF0000"/>
        </font>
      </dxf>
    </rfmt>
    <rfmt sheetId="1" sqref="A734" start="0" length="0">
      <dxf>
        <font>
          <b/>
          <sz val="16"/>
          <color rgb="FFFF0000"/>
        </font>
        <alignment vertical="center" readingOrder="0"/>
      </dxf>
    </rfmt>
    <rfmt sheetId="1" sqref="B734"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4"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4"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4" start="0" length="0">
      <dxf>
        <font>
          <sz val="13"/>
          <color rgb="FFFF0000"/>
        </font>
      </dxf>
    </rfmt>
    <rfmt sheetId="1" sqref="H734" start="0" length="0">
      <dxf>
        <font>
          <sz val="13"/>
          <color rgb="FFFF0000"/>
        </font>
      </dxf>
    </rfmt>
    <rfmt sheetId="1" sqref="A735" start="0" length="0">
      <dxf>
        <font>
          <b/>
          <sz val="16"/>
          <color rgb="FFFF0000"/>
        </font>
        <alignment vertical="center" readingOrder="0"/>
      </dxf>
    </rfmt>
    <rfmt sheetId="1" sqref="B735"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5"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5"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5" start="0" length="0">
      <dxf>
        <font>
          <sz val="13"/>
          <color rgb="FFFF0000"/>
        </font>
      </dxf>
    </rfmt>
    <rfmt sheetId="1" sqref="H735" start="0" length="0">
      <dxf>
        <font>
          <sz val="13"/>
          <color rgb="FFFF0000"/>
        </font>
      </dxf>
    </rfmt>
    <rfmt sheetId="1" sqref="A736" start="0" length="0">
      <dxf>
        <font>
          <b/>
          <sz val="16"/>
          <color rgb="FFFF0000"/>
        </font>
        <alignment vertical="center" readingOrder="0"/>
      </dxf>
    </rfmt>
    <rfmt sheetId="1" sqref="B736"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6"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6"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6" start="0" length="0">
      <dxf>
        <font>
          <sz val="13"/>
          <color rgb="FFFF0000"/>
        </font>
      </dxf>
    </rfmt>
    <rfmt sheetId="1" sqref="H736" start="0" length="0">
      <dxf>
        <font>
          <sz val="13"/>
          <color rgb="FFFF0000"/>
        </font>
      </dxf>
    </rfmt>
    <rfmt sheetId="1" sqref="A737" start="0" length="0">
      <dxf>
        <font>
          <b/>
          <sz val="16"/>
          <color rgb="FFFF0000"/>
        </font>
        <alignment vertical="center" readingOrder="0"/>
      </dxf>
    </rfmt>
    <rfmt sheetId="1" sqref="B737"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7"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7"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7" start="0" length="0">
      <dxf>
        <font>
          <sz val="13"/>
          <color rgb="FFFF0000"/>
        </font>
      </dxf>
    </rfmt>
    <rfmt sheetId="1" sqref="H737" start="0" length="0">
      <dxf>
        <font>
          <sz val="13"/>
          <color rgb="FFFF0000"/>
        </font>
      </dxf>
    </rfmt>
    <rfmt sheetId="1" sqref="A738" start="0" length="0">
      <dxf>
        <font>
          <b/>
          <sz val="16"/>
          <color rgb="FFFF0000"/>
        </font>
        <alignment vertical="center" readingOrder="0"/>
      </dxf>
    </rfmt>
    <rfmt sheetId="1" sqref="B738"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8"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8"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8" start="0" length="0">
      <dxf>
        <font>
          <sz val="13"/>
          <color rgb="FFFF0000"/>
        </font>
      </dxf>
    </rfmt>
    <rfmt sheetId="1" sqref="H738" start="0" length="0">
      <dxf>
        <font>
          <sz val="13"/>
          <color rgb="FFFF0000"/>
        </font>
      </dxf>
    </rfmt>
    <rfmt sheetId="1" sqref="A739" start="0" length="0">
      <dxf>
        <font>
          <b/>
          <sz val="16"/>
          <color rgb="FFFF0000"/>
        </font>
        <alignment vertical="center" readingOrder="0"/>
      </dxf>
    </rfmt>
    <rfmt sheetId="1" sqref="B739" start="0" length="0">
      <dxf>
        <font>
          <b/>
          <sz val="13"/>
          <color auto="1"/>
          <name val="Times New Roman"/>
          <scheme val="none"/>
        </font>
        <alignment horizontal="center" vertical="center" wrapText="1" readingOrder="0"/>
        <border outline="0">
          <left style="thin">
            <color indexed="64"/>
          </left>
          <top style="thin">
            <color indexed="64"/>
          </top>
          <bottom style="thin">
            <color indexed="64"/>
          </bottom>
        </border>
      </dxf>
    </rfmt>
    <rfmt sheetId="1" sqref="C73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D73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E739" start="0" length="0">
      <dxf>
        <font>
          <b/>
          <sz val="13"/>
          <color auto="1"/>
          <name val="Times New Roman"/>
          <scheme val="none"/>
        </font>
        <alignment horizontal="center" vertical="center" wrapText="1" readingOrder="0"/>
        <border outline="0">
          <top style="thin">
            <color indexed="64"/>
          </top>
          <bottom style="thin">
            <color indexed="64"/>
          </bottom>
        </border>
      </dxf>
    </rfmt>
    <rfmt sheetId="1" sqref="F739" start="0" length="0">
      <dxf>
        <font>
          <b/>
          <sz val="13"/>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G739" start="0" length="0">
      <dxf>
        <font>
          <sz val="13"/>
          <color rgb="FFFF0000"/>
        </font>
      </dxf>
    </rfmt>
    <rfmt sheetId="1" sqref="H739" start="0" length="0">
      <dxf>
        <font>
          <sz val="13"/>
          <color rgb="FFFF0000"/>
        </font>
      </dxf>
    </rfmt>
  </rm>
  <rrc rId="4420" sId="1" ref="A768:XFD768" action="deleteRow">
    <undo index="14" exp="area" ref3D="1" dr="$A$810:$XFD$810" dn="Z_10610988_B7D0_46D7_B8FD_DA5F72A4893C_.wvu.Rows" sId="1"/>
    <undo index="8" exp="area" ref3D="1" dr="$A$810:$XFD$81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1" sId="1" ref="A768:XFD768" action="deleteRow">
    <undo index="14" exp="area" ref3D="1" dr="$A$809:$XFD$809" dn="Z_10610988_B7D0_46D7_B8FD_DA5F72A4893C_.wvu.Rows" sId="1"/>
    <undo index="8" exp="area" ref3D="1" dr="$A$809:$XFD$80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2" sId="1" ref="A768:XFD768" action="deleteRow">
    <undo index="14" exp="area" ref3D="1" dr="$A$808:$XFD$808" dn="Z_10610988_B7D0_46D7_B8FD_DA5F72A4893C_.wvu.Rows" sId="1"/>
    <undo index="8" exp="area" ref3D="1" dr="$A$808:$XFD$80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3" sId="1" ref="A768:XFD768" action="deleteRow">
    <undo index="14" exp="area" ref3D="1" dr="$A$807:$XFD$807" dn="Z_10610988_B7D0_46D7_B8FD_DA5F72A4893C_.wvu.Rows" sId="1"/>
    <undo index="8" exp="area" ref3D="1" dr="$A$807:$XFD$80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4" sId="1" ref="A768:XFD768" action="deleteRow">
    <undo index="14" exp="area" ref3D="1" dr="$A$806:$XFD$806" dn="Z_10610988_B7D0_46D7_B8FD_DA5F72A4893C_.wvu.Rows" sId="1"/>
    <undo index="8" exp="area" ref3D="1" dr="$A$806:$XFD$80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5" sId="1" ref="A768:XFD768" action="deleteRow">
    <undo index="14" exp="area" ref3D="1" dr="$A$805:$XFD$805" dn="Z_10610988_B7D0_46D7_B8FD_DA5F72A4893C_.wvu.Rows" sId="1"/>
    <undo index="8" exp="area" ref3D="1" dr="$A$805:$XFD$80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6" sId="1" ref="A768:XFD768" action="deleteRow">
    <undo index="14" exp="area" ref3D="1" dr="$A$804:$XFD$804" dn="Z_10610988_B7D0_46D7_B8FD_DA5F72A4893C_.wvu.Rows" sId="1"/>
    <undo index="8" exp="area" ref3D="1" dr="$A$804:$XFD$804"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7" sId="1" ref="A768:XFD768" action="deleteRow">
    <undo index="14" exp="area" ref3D="1" dr="$A$803:$XFD$803" dn="Z_10610988_B7D0_46D7_B8FD_DA5F72A4893C_.wvu.Rows" sId="1"/>
    <undo index="8" exp="area" ref3D="1" dr="$A$803:$XFD$803"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8" sId="1" ref="A768:XFD768" action="deleteRow">
    <undo index="14" exp="area" ref3D="1" dr="$A$802:$XFD$802" dn="Z_10610988_B7D0_46D7_B8FD_DA5F72A4893C_.wvu.Rows" sId="1"/>
    <undo index="8" exp="area" ref3D="1" dr="$A$802:$XFD$802"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29" sId="1" ref="A768:XFD768" action="deleteRow">
    <undo index="14" exp="area" ref3D="1" dr="$A$801:$XFD$801" dn="Z_10610988_B7D0_46D7_B8FD_DA5F72A4893C_.wvu.Rows" sId="1"/>
    <undo index="8" exp="area" ref3D="1" dr="$A$801:$XFD$801"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0" sId="1" ref="A768:XFD768" action="deleteRow">
    <undo index="14" exp="area" ref3D="1" dr="$A$800:$XFD$800" dn="Z_10610988_B7D0_46D7_B8FD_DA5F72A4893C_.wvu.Rows" sId="1"/>
    <undo index="8" exp="area" ref3D="1" dr="$A$800:$XFD$800"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1" sId="1" ref="A768:XFD768" action="deleteRow">
    <undo index="14" exp="area" ref3D="1" dr="$A$799:$XFD$799" dn="Z_10610988_B7D0_46D7_B8FD_DA5F72A4893C_.wvu.Rows" sId="1"/>
    <undo index="8" exp="area" ref3D="1" dr="$A$799:$XFD$799"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2" sId="1" ref="A768:XFD768" action="deleteRow">
    <undo index="14" exp="area" ref3D="1" dr="$A$798:$XFD$798" dn="Z_10610988_B7D0_46D7_B8FD_DA5F72A4893C_.wvu.Rows" sId="1"/>
    <undo index="8" exp="area" ref3D="1" dr="$A$798:$XFD$798"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3" sId="1" ref="A768:XFD768" action="deleteRow">
    <undo index="14" exp="area" ref3D="1" dr="$A$797:$XFD$797" dn="Z_10610988_B7D0_46D7_B8FD_DA5F72A4893C_.wvu.Rows" sId="1"/>
    <undo index="8" exp="area" ref3D="1" dr="$A$797:$XFD$797"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4" sId="1" ref="A768:XFD768" action="deleteRow">
    <undo index="14" exp="area" ref3D="1" dr="$A$796:$XFD$796" dn="Z_10610988_B7D0_46D7_B8FD_DA5F72A4893C_.wvu.Rows" sId="1"/>
    <undo index="8" exp="area" ref3D="1" dr="$A$796:$XFD$796"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5" sId="1" ref="A768:XFD768" action="deleteRow">
    <undo index="14" exp="area" ref3D="1" dr="$A$795:$XFD$795" dn="Z_10610988_B7D0_46D7_B8FD_DA5F72A4893C_.wvu.Rows" sId="1"/>
    <undo index="8" exp="area" ref3D="1" dr="$A$795:$XFD$795" dn="Z_161695C3_1CE5_4E5C_AD86_E27CE310F608_.wvu.Rows" sId="1"/>
    <rfmt sheetId="1" xfDxf="1" sqref="A768:XFD768" start="0" length="0">
      <dxf>
        <font>
          <color rgb="FFFF0000"/>
        </font>
      </dxf>
    </rfmt>
    <rfmt sheetId="1" sqref="A768" start="0" length="0">
      <dxf>
        <font>
          <b/>
          <sz val="16"/>
          <color rgb="FFFF0000"/>
        </font>
        <alignment vertical="center" readingOrder="0"/>
      </dxf>
    </rfmt>
    <rfmt sheetId="1" sqref="B768" start="0" length="0">
      <dxf>
        <alignment vertical="top" readingOrder="0"/>
      </dxf>
    </rfmt>
    <rfmt sheetId="1" sqref="C768" start="0" length="0">
      <dxf>
        <alignment horizontal="right" vertical="center" readingOrder="0"/>
      </dxf>
    </rfmt>
    <rfmt sheetId="1" sqref="D768" start="0" length="0">
      <dxf>
        <alignment horizontal="right" vertical="center" readingOrder="0"/>
      </dxf>
    </rfmt>
    <rfmt sheetId="1" sqref="E768" start="0" length="0">
      <dxf>
        <alignment horizontal="right" vertical="center" readingOrder="0"/>
      </dxf>
    </rfmt>
    <rfmt sheetId="1" sqref="F768" start="0" length="0">
      <dxf>
        <alignment horizontal="justify" vertical="top" readingOrder="0"/>
      </dxf>
    </rfmt>
    <rfmt sheetId="1" sqref="G768" start="0" length="0">
      <dxf>
        <font>
          <sz val="14"/>
          <color rgb="FFFF0000"/>
        </font>
      </dxf>
    </rfmt>
  </rrc>
  <rrc rId="4436" sId="1" ref="A740:XFD769" action="insertRow">
    <undo index="14" exp="area" ref3D="1" dr="$A$794:$XFD$794" dn="Z_10610988_B7D0_46D7_B8FD_DA5F72A4893C_.wvu.Rows" sId="1"/>
    <undo index="8" exp="area" ref3D="1" dr="$A$794:$XFD$794" dn="Z_161695C3_1CE5_4E5C_AD86_E27CE310F608_.wvu.Rows" sId="1"/>
  </rrc>
  <rm rId="4437" sheetId="1" source="A798:XFD827" destination="A740:XFD769" sourceSheetId="1">
    <undo index="14" exp="area" ref3D="1" dr="$A$824:$XFD$824" dn="Z_10610988_B7D0_46D7_B8FD_DA5F72A4893C_.wvu.Rows" sId="1"/>
    <undo index="8" exp="area" ref3D="1" dr="$A$824:$XFD$824" dn="Z_161695C3_1CE5_4E5C_AD86_E27CE310F608_.wvu.Rows" sId="1"/>
    <rfmt sheetId="1" xfDxf="1" sqref="A740:XFD740" start="0" length="0">
      <dxf>
        <font>
          <color rgb="FFFF0000"/>
        </font>
      </dxf>
    </rfmt>
    <rfmt sheetId="1" xfDxf="1" sqref="A741:XFD741" start="0" length="0">
      <dxf>
        <font>
          <color rgb="FFFF0000"/>
        </font>
      </dxf>
    </rfmt>
    <rfmt sheetId="1" xfDxf="1" sqref="A742:XFD742" start="0" length="0">
      <dxf>
        <font>
          <color rgb="FFFF0000"/>
        </font>
      </dxf>
    </rfmt>
    <rfmt sheetId="1" xfDxf="1" sqref="A743:XFD743" start="0" length="0">
      <dxf>
        <font>
          <color rgb="FFFF0000"/>
        </font>
      </dxf>
    </rfmt>
    <rfmt sheetId="1" xfDxf="1" sqref="A744:XFD744" start="0" length="0">
      <dxf>
        <font>
          <color rgb="FFFF0000"/>
        </font>
      </dxf>
    </rfmt>
    <rfmt sheetId="1" xfDxf="1" sqref="A745:XFD745" start="0" length="0">
      <dxf>
        <font>
          <color rgb="FFFF0000"/>
        </font>
      </dxf>
    </rfmt>
    <rfmt sheetId="1" xfDxf="1" sqref="A746:XFD746" start="0" length="0">
      <dxf>
        <font>
          <color rgb="FFFF0000"/>
        </font>
      </dxf>
    </rfmt>
    <rfmt sheetId="1" xfDxf="1" sqref="A747:XFD747" start="0" length="0">
      <dxf>
        <font>
          <color rgb="FFFF0000"/>
        </font>
      </dxf>
    </rfmt>
    <rfmt sheetId="1" xfDxf="1" sqref="A748:XFD748" start="0" length="0">
      <dxf>
        <font>
          <color rgb="FFFF0000"/>
        </font>
      </dxf>
    </rfmt>
    <rfmt sheetId="1" xfDxf="1" sqref="A749:XFD749" start="0" length="0">
      <dxf>
        <font>
          <color rgb="FFFF0000"/>
        </font>
      </dxf>
    </rfmt>
    <rfmt sheetId="1" xfDxf="1" sqref="A750:XFD750" start="0" length="0">
      <dxf>
        <font>
          <color rgb="FFFF0000"/>
        </font>
      </dxf>
    </rfmt>
    <rfmt sheetId="1" xfDxf="1" sqref="A751:XFD751" start="0" length="0">
      <dxf>
        <font>
          <color rgb="FFFF0000"/>
        </font>
      </dxf>
    </rfmt>
    <rfmt sheetId="1" xfDxf="1" sqref="A752:XFD752" start="0" length="0">
      <dxf>
        <font>
          <color rgb="FFFF0000"/>
        </font>
      </dxf>
    </rfmt>
    <rfmt sheetId="1" xfDxf="1" sqref="A753:XFD753" start="0" length="0">
      <dxf>
        <font>
          <color rgb="FFFF0000"/>
        </font>
      </dxf>
    </rfmt>
    <rfmt sheetId="1" xfDxf="1" sqref="A754:XFD754" start="0" length="0">
      <dxf>
        <font>
          <color rgb="FFFF0000"/>
        </font>
      </dxf>
    </rfmt>
    <rfmt sheetId="1" xfDxf="1" sqref="A755:XFD755" start="0" length="0">
      <dxf>
        <font>
          <color rgb="FFFF0000"/>
        </font>
      </dxf>
    </rfmt>
    <rfmt sheetId="1" xfDxf="1" sqref="A756:XFD756" start="0" length="0">
      <dxf>
        <font>
          <color rgb="FFFF0000"/>
        </font>
      </dxf>
    </rfmt>
    <rfmt sheetId="1" xfDxf="1" sqref="A757:XFD757" start="0" length="0">
      <dxf>
        <font>
          <color rgb="FFFF0000"/>
        </font>
      </dxf>
    </rfmt>
    <rfmt sheetId="1" xfDxf="1" sqref="A758:XFD758" start="0" length="0">
      <dxf>
        <font>
          <color rgb="FFFF0000"/>
        </font>
      </dxf>
    </rfmt>
    <rfmt sheetId="1" xfDxf="1" sqref="A759:XFD759" start="0" length="0">
      <dxf>
        <font>
          <color rgb="FFFF0000"/>
        </font>
      </dxf>
    </rfmt>
    <rfmt sheetId="1" xfDxf="1" sqref="A760:XFD760" start="0" length="0">
      <dxf>
        <font>
          <color rgb="FFFF0000"/>
        </font>
      </dxf>
    </rfmt>
    <rfmt sheetId="1" xfDxf="1" sqref="A761:XFD761" start="0" length="0">
      <dxf>
        <font>
          <color rgb="FFFF0000"/>
        </font>
      </dxf>
    </rfmt>
    <rfmt sheetId="1" xfDxf="1" sqref="A762:XFD762" start="0" length="0">
      <dxf>
        <font>
          <color rgb="FFFF0000"/>
        </font>
      </dxf>
    </rfmt>
    <rfmt sheetId="1" xfDxf="1" sqref="A763:XFD763" start="0" length="0">
      <dxf>
        <font>
          <color rgb="FFFF0000"/>
        </font>
      </dxf>
    </rfmt>
    <rfmt sheetId="1" xfDxf="1" sqref="A764:XFD764" start="0" length="0">
      <dxf>
        <font>
          <color rgb="FFFF0000"/>
        </font>
      </dxf>
    </rfmt>
    <rfmt sheetId="1" xfDxf="1" sqref="A765:XFD765" start="0" length="0">
      <dxf>
        <font>
          <color rgb="FFFF0000"/>
        </font>
      </dxf>
    </rfmt>
    <rfmt sheetId="1" xfDxf="1" sqref="A766:XFD766" start="0" length="0">
      <dxf>
        <font>
          <color rgb="FFFF0000"/>
        </font>
      </dxf>
    </rfmt>
    <rfmt sheetId="1" xfDxf="1" sqref="A767:XFD767" start="0" length="0">
      <dxf>
        <font>
          <color rgb="FFFF0000"/>
        </font>
      </dxf>
    </rfmt>
    <rfmt sheetId="1" xfDxf="1" sqref="A768:XFD768" start="0" length="0">
      <dxf>
        <font>
          <color rgb="FFFF0000"/>
        </font>
      </dxf>
    </rfmt>
    <rfmt sheetId="1" xfDxf="1" sqref="A769:XFD769" start="0" length="0">
      <dxf>
        <font>
          <color rgb="FFFF0000"/>
        </font>
      </dxf>
    </rfmt>
    <rfmt sheetId="1" sqref="A740" start="0" length="0">
      <dxf>
        <font>
          <b/>
          <sz val="16"/>
          <color rgb="FFFF0000"/>
        </font>
        <alignment vertical="center" readingOrder="0"/>
      </dxf>
    </rfmt>
    <rfmt sheetId="1" sqref="B74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0" start="0" length="0">
      <dxf>
        <font>
          <b/>
          <sz val="13"/>
          <color rgb="FFFF0000"/>
        </font>
        <numFmt numFmtId="165" formatCode="#,##0.0"/>
      </dxf>
    </rfmt>
    <rfmt sheetId="1" sqref="H740" start="0" length="0">
      <dxf>
        <font>
          <sz val="13"/>
          <color rgb="FFFF0000"/>
        </font>
      </dxf>
    </rfmt>
    <rfmt sheetId="1" sqref="A741" start="0" length="0">
      <dxf>
        <font>
          <b/>
          <sz val="16"/>
          <color rgb="FFFF0000"/>
        </font>
        <alignment vertical="center" readingOrder="0"/>
      </dxf>
    </rfmt>
    <rfmt sheetId="1" sqref="B74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1" start="0" length="0">
      <dxf>
        <font>
          <b/>
          <sz val="13"/>
          <color rgb="FFFF0000"/>
        </font>
        <numFmt numFmtId="165" formatCode="#,##0.0"/>
      </dxf>
    </rfmt>
    <rfmt sheetId="1" sqref="H741" start="0" length="0">
      <dxf>
        <font>
          <sz val="13"/>
          <color rgb="FFFF0000"/>
        </font>
      </dxf>
    </rfmt>
    <rfmt sheetId="1" sqref="A742" start="0" length="0">
      <dxf>
        <font>
          <b/>
          <sz val="16"/>
          <color rgb="FFFF0000"/>
        </font>
        <alignment vertical="center" readingOrder="0"/>
      </dxf>
    </rfmt>
    <rfmt sheetId="1" sqref="B74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2" start="0" length="0">
      <dxf>
        <font>
          <b/>
          <sz val="13"/>
          <color rgb="FFFF0000"/>
        </font>
        <numFmt numFmtId="165" formatCode="#,##0.0"/>
      </dxf>
    </rfmt>
    <rfmt sheetId="1" sqref="H742" start="0" length="0">
      <dxf>
        <font>
          <sz val="13"/>
          <color rgb="FFFF0000"/>
        </font>
      </dxf>
    </rfmt>
    <rfmt sheetId="1" sqref="A743" start="0" length="0">
      <dxf>
        <font>
          <b/>
          <sz val="16"/>
          <color rgb="FFFF0000"/>
        </font>
        <alignment vertical="center" readingOrder="0"/>
      </dxf>
    </rfmt>
    <rfmt sheetId="1" sqref="B74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3" start="0" length="0">
      <dxf>
        <font>
          <b/>
          <sz val="13"/>
          <color rgb="FFFF0000"/>
        </font>
        <numFmt numFmtId="165" formatCode="#,##0.0"/>
      </dxf>
    </rfmt>
    <rfmt sheetId="1" sqref="H743" start="0" length="0">
      <dxf>
        <font>
          <sz val="13"/>
          <color rgb="FFFF0000"/>
        </font>
      </dxf>
    </rfmt>
    <rfmt sheetId="1" sqref="A744" start="0" length="0">
      <dxf>
        <font>
          <b/>
          <sz val="16"/>
          <color rgb="FFFF0000"/>
        </font>
        <alignment vertical="center" readingOrder="0"/>
      </dxf>
    </rfmt>
    <rfmt sheetId="1" sqref="B74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4" start="0" length="0">
      <dxf>
        <font>
          <b/>
          <sz val="13"/>
          <color rgb="FFFF0000"/>
        </font>
        <numFmt numFmtId="165" formatCode="#,##0.0"/>
      </dxf>
    </rfmt>
    <rfmt sheetId="1" sqref="H744" start="0" length="0">
      <dxf>
        <font>
          <sz val="13"/>
          <color rgb="FFFF0000"/>
        </font>
      </dxf>
    </rfmt>
    <rfmt sheetId="1" sqref="A745" start="0" length="0">
      <dxf>
        <font>
          <b/>
          <sz val="16"/>
          <color rgb="FFFF0000"/>
        </font>
        <alignment vertical="center" readingOrder="0"/>
      </dxf>
    </rfmt>
    <rfmt sheetId="1" sqref="B74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5" start="0" length="0">
      <dxf>
        <font>
          <b/>
          <sz val="13"/>
          <color rgb="FFFF0000"/>
        </font>
        <numFmt numFmtId="165" formatCode="#,##0.0"/>
      </dxf>
    </rfmt>
    <rfmt sheetId="1" sqref="H745" start="0" length="0">
      <dxf>
        <font>
          <sz val="13"/>
          <color rgb="FFFF0000"/>
        </font>
      </dxf>
    </rfmt>
    <rfmt sheetId="1" sqref="A746" start="0" length="0">
      <dxf>
        <font>
          <b/>
          <sz val="16"/>
          <color rgb="FFFF0000"/>
        </font>
        <alignment vertical="center" readingOrder="0"/>
      </dxf>
    </rfmt>
    <rfmt sheetId="1" sqref="B74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6" start="0" length="0">
      <dxf>
        <font>
          <b/>
          <sz val="13"/>
          <color rgb="FFFF0000"/>
        </font>
        <numFmt numFmtId="165" formatCode="#,##0.0"/>
      </dxf>
    </rfmt>
    <rfmt sheetId="1" sqref="H746" start="0" length="0">
      <dxf>
        <font>
          <sz val="13"/>
          <color rgb="FFFF0000"/>
        </font>
      </dxf>
    </rfmt>
    <rfmt sheetId="1" sqref="A747" start="0" length="0">
      <dxf>
        <font>
          <b/>
          <sz val="16"/>
          <color rgb="FFFF0000"/>
        </font>
        <alignment vertical="center" readingOrder="0"/>
      </dxf>
    </rfmt>
    <rfmt sheetId="1" sqref="B74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7" start="0" length="0">
      <dxf>
        <font>
          <b/>
          <sz val="13"/>
          <color rgb="FFFF0000"/>
        </font>
        <numFmt numFmtId="165" formatCode="#,##0.0"/>
      </dxf>
    </rfmt>
    <rfmt sheetId="1" sqref="H747" start="0" length="0">
      <dxf>
        <font>
          <sz val="13"/>
          <color rgb="FFFF0000"/>
        </font>
      </dxf>
    </rfmt>
    <rfmt sheetId="1" sqref="A748" start="0" length="0">
      <dxf>
        <font>
          <b/>
          <sz val="16"/>
          <color rgb="FFFF0000"/>
        </font>
        <alignment vertical="center" readingOrder="0"/>
      </dxf>
    </rfmt>
    <rfmt sheetId="1" sqref="B74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8" start="0" length="0">
      <dxf>
        <font>
          <b/>
          <sz val="13"/>
          <color rgb="FFFF0000"/>
        </font>
        <numFmt numFmtId="165" formatCode="#,##0.0"/>
      </dxf>
    </rfmt>
    <rfmt sheetId="1" sqref="H748" start="0" length="0">
      <dxf>
        <font>
          <sz val="13"/>
          <color rgb="FFFF0000"/>
        </font>
      </dxf>
    </rfmt>
    <rfmt sheetId="1" sqref="A749" start="0" length="0">
      <dxf>
        <font>
          <b/>
          <sz val="16"/>
          <color rgb="FFFF0000"/>
        </font>
        <alignment vertical="center" readingOrder="0"/>
      </dxf>
    </rfmt>
    <rfmt sheetId="1" sqref="B74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4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4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49" start="0" length="0">
      <dxf>
        <font>
          <b/>
          <sz val="13"/>
          <color rgb="FFFF0000"/>
        </font>
        <numFmt numFmtId="165" formatCode="#,##0.0"/>
      </dxf>
    </rfmt>
    <rfmt sheetId="1" sqref="H749" start="0" length="0">
      <dxf>
        <font>
          <sz val="13"/>
          <color rgb="FFFF0000"/>
        </font>
      </dxf>
    </rfmt>
    <rfmt sheetId="1" sqref="A750" start="0" length="0">
      <dxf>
        <font>
          <b/>
          <sz val="16"/>
          <color rgb="FFFF0000"/>
        </font>
        <alignment vertical="center" readingOrder="0"/>
      </dxf>
    </rfmt>
    <rfmt sheetId="1" sqref="B75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0" start="0" length="0">
      <dxf>
        <font>
          <b/>
          <sz val="13"/>
          <color rgb="FFFF0000"/>
        </font>
        <numFmt numFmtId="165" formatCode="#,##0.0"/>
      </dxf>
    </rfmt>
    <rfmt sheetId="1" sqref="H750" start="0" length="0">
      <dxf>
        <font>
          <sz val="13"/>
          <color rgb="FFFF0000"/>
        </font>
      </dxf>
    </rfmt>
    <rfmt sheetId="1" sqref="A751" start="0" length="0">
      <dxf>
        <font>
          <b/>
          <sz val="16"/>
          <color rgb="FFFF0000"/>
        </font>
        <alignment vertical="center" readingOrder="0"/>
      </dxf>
    </rfmt>
    <rfmt sheetId="1" sqref="B75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1" start="0" length="0">
      <dxf>
        <font>
          <b/>
          <sz val="13"/>
          <color rgb="FFFF0000"/>
        </font>
        <numFmt numFmtId="165" formatCode="#,##0.0"/>
      </dxf>
    </rfmt>
    <rfmt sheetId="1" sqref="H751" start="0" length="0">
      <dxf>
        <font>
          <sz val="13"/>
          <color rgb="FFFF0000"/>
        </font>
      </dxf>
    </rfmt>
    <rfmt sheetId="1" sqref="A752" start="0" length="0">
      <dxf>
        <font>
          <b/>
          <sz val="16"/>
          <color rgb="FFFF0000"/>
        </font>
        <alignment vertical="center" readingOrder="0"/>
      </dxf>
    </rfmt>
    <rfmt sheetId="1" sqref="B75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2" start="0" length="0">
      <dxf>
        <font>
          <b/>
          <sz val="13"/>
          <color rgb="FFFF0000"/>
        </font>
        <numFmt numFmtId="165" formatCode="#,##0.0"/>
      </dxf>
    </rfmt>
    <rfmt sheetId="1" sqref="H752" start="0" length="0">
      <dxf>
        <font>
          <sz val="13"/>
          <color rgb="FFFF0000"/>
        </font>
      </dxf>
    </rfmt>
    <rfmt sheetId="1" sqref="A753" start="0" length="0">
      <dxf>
        <font>
          <b/>
          <sz val="16"/>
          <color rgb="FFFF0000"/>
        </font>
        <alignment vertical="center" readingOrder="0"/>
      </dxf>
    </rfmt>
    <rfmt sheetId="1" sqref="B75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3" start="0" length="0">
      <dxf>
        <font>
          <b/>
          <sz val="13"/>
          <color rgb="FFFF0000"/>
        </font>
        <numFmt numFmtId="165" formatCode="#,##0.0"/>
      </dxf>
    </rfmt>
    <rfmt sheetId="1" sqref="H753" start="0" length="0">
      <dxf>
        <font>
          <sz val="13"/>
          <color rgb="FFFF0000"/>
        </font>
      </dxf>
    </rfmt>
    <rfmt sheetId="1" sqref="A754" start="0" length="0">
      <dxf>
        <font>
          <b/>
          <sz val="16"/>
          <color rgb="FFFF0000"/>
        </font>
        <alignment vertical="center" readingOrder="0"/>
      </dxf>
    </rfmt>
    <rfmt sheetId="1" sqref="B75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4" start="0" length="0">
      <dxf>
        <font>
          <b/>
          <sz val="13"/>
          <color rgb="FFFF0000"/>
        </font>
        <numFmt numFmtId="165" formatCode="#,##0.0"/>
      </dxf>
    </rfmt>
    <rfmt sheetId="1" sqref="H754" start="0" length="0">
      <dxf>
        <font>
          <sz val="13"/>
          <color rgb="FFFF0000"/>
        </font>
      </dxf>
    </rfmt>
    <rfmt sheetId="1" sqref="A755" start="0" length="0">
      <dxf>
        <font>
          <b/>
          <sz val="16"/>
          <color rgb="FFFF0000"/>
        </font>
        <alignment vertical="center" readingOrder="0"/>
      </dxf>
    </rfmt>
    <rfmt sheetId="1" sqref="B75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5" start="0" length="0">
      <dxf>
        <font>
          <b/>
          <sz val="13"/>
          <color rgb="FFFF0000"/>
        </font>
        <numFmt numFmtId="165" formatCode="#,##0.0"/>
      </dxf>
    </rfmt>
    <rfmt sheetId="1" sqref="H755" start="0" length="0">
      <dxf>
        <font>
          <sz val="13"/>
          <color rgb="FFFF0000"/>
        </font>
      </dxf>
    </rfmt>
    <rfmt sheetId="1" sqref="A756" start="0" length="0">
      <dxf>
        <font>
          <b/>
          <sz val="16"/>
          <color rgb="FFFF0000"/>
        </font>
        <alignment vertical="center" readingOrder="0"/>
      </dxf>
    </rfmt>
    <rfmt sheetId="1" sqref="B75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6" start="0" length="0">
      <dxf>
        <font>
          <b/>
          <sz val="13"/>
          <color rgb="FFFF0000"/>
        </font>
        <numFmt numFmtId="165" formatCode="#,##0.0"/>
      </dxf>
    </rfmt>
    <rfmt sheetId="1" sqref="H756" start="0" length="0">
      <dxf>
        <font>
          <sz val="13"/>
          <color rgb="FFFF0000"/>
        </font>
      </dxf>
    </rfmt>
    <rfmt sheetId="1" sqref="A757" start="0" length="0">
      <dxf>
        <font>
          <b/>
          <sz val="16"/>
          <color rgb="FFFF0000"/>
        </font>
        <alignment vertical="center" readingOrder="0"/>
      </dxf>
    </rfmt>
    <rfmt sheetId="1" sqref="B75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7" start="0" length="0">
      <dxf>
        <font>
          <b/>
          <sz val="13"/>
          <color rgb="FFFF0000"/>
        </font>
        <numFmt numFmtId="165" formatCode="#,##0.0"/>
      </dxf>
    </rfmt>
    <rfmt sheetId="1" sqref="H757" start="0" length="0">
      <dxf>
        <font>
          <sz val="13"/>
          <color rgb="FFFF0000"/>
        </font>
      </dxf>
    </rfmt>
    <rfmt sheetId="1" sqref="A758" start="0" length="0">
      <dxf>
        <font>
          <b/>
          <sz val="16"/>
          <color rgb="FFFF0000"/>
        </font>
        <alignment vertical="center" readingOrder="0"/>
      </dxf>
    </rfmt>
    <rfmt sheetId="1" sqref="B75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8" start="0" length="0">
      <dxf>
        <font>
          <b/>
          <sz val="13"/>
          <color rgb="FFFF0000"/>
        </font>
        <numFmt numFmtId="165" formatCode="#,##0.0"/>
      </dxf>
    </rfmt>
    <rfmt sheetId="1" sqref="H758" start="0" length="0">
      <dxf>
        <font>
          <sz val="13"/>
          <color rgb="FFFF0000"/>
        </font>
      </dxf>
    </rfmt>
    <rfmt sheetId="1" sqref="A759" start="0" length="0">
      <dxf>
        <font>
          <b/>
          <sz val="16"/>
          <color rgb="FFFF0000"/>
        </font>
        <alignment vertical="center" readingOrder="0"/>
      </dxf>
    </rfmt>
    <rfmt sheetId="1" sqref="B7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5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59" start="0" length="0">
      <dxf>
        <font>
          <b/>
          <sz val="13"/>
          <color rgb="FFFF0000"/>
        </font>
        <numFmt numFmtId="165" formatCode="#,##0.0"/>
      </dxf>
    </rfmt>
    <rfmt sheetId="1" sqref="H759" start="0" length="0">
      <dxf>
        <font>
          <sz val="13"/>
          <color rgb="FFFF0000"/>
        </font>
      </dxf>
    </rfmt>
    <rfmt sheetId="1" sqref="A760" start="0" length="0">
      <dxf>
        <font>
          <b/>
          <sz val="16"/>
          <color rgb="FFFF0000"/>
        </font>
        <alignment vertical="center" readingOrder="0"/>
      </dxf>
    </rfmt>
    <rfmt sheetId="1" sqref="B7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0"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0"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0" start="0" length="0">
      <dxf>
        <font>
          <b/>
          <sz val="13"/>
          <color rgb="FFFF0000"/>
        </font>
        <numFmt numFmtId="165" formatCode="#,##0.0"/>
      </dxf>
    </rfmt>
    <rfmt sheetId="1" sqref="H760" start="0" length="0">
      <dxf>
        <font>
          <sz val="13"/>
          <color rgb="FFFF0000"/>
        </font>
      </dxf>
    </rfmt>
    <rfmt sheetId="1" sqref="A761" start="0" length="0">
      <dxf>
        <font>
          <b/>
          <sz val="16"/>
          <color rgb="FFFF0000"/>
        </font>
        <alignment vertical="center" readingOrder="0"/>
      </dxf>
    </rfmt>
    <rfmt sheetId="1" sqref="B7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1"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1"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1" start="0" length="0">
      <dxf>
        <font>
          <b/>
          <sz val="13"/>
          <color rgb="FFFF0000"/>
        </font>
        <numFmt numFmtId="165" formatCode="#,##0.0"/>
      </dxf>
    </rfmt>
    <rfmt sheetId="1" sqref="H761" start="0" length="0">
      <dxf>
        <font>
          <sz val="13"/>
          <color rgb="FFFF0000"/>
        </font>
      </dxf>
    </rfmt>
    <rfmt sheetId="1" sqref="A762" start="0" length="0">
      <dxf>
        <font>
          <b/>
          <sz val="16"/>
          <color rgb="FFFF0000"/>
        </font>
        <alignment vertical="center" readingOrder="0"/>
      </dxf>
    </rfmt>
    <rfmt sheetId="1" sqref="B7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2"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2"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2" start="0" length="0">
      <dxf>
        <font>
          <b/>
          <sz val="13"/>
          <color rgb="FFFF0000"/>
        </font>
        <numFmt numFmtId="165" formatCode="#,##0.0"/>
      </dxf>
    </rfmt>
    <rfmt sheetId="1" sqref="H762" start="0" length="0">
      <dxf>
        <font>
          <sz val="13"/>
          <color rgb="FFFF0000"/>
        </font>
      </dxf>
    </rfmt>
    <rfmt sheetId="1" sqref="A763" start="0" length="0">
      <dxf>
        <font>
          <b/>
          <sz val="16"/>
          <color rgb="FFFF0000"/>
        </font>
        <alignment vertical="center" readingOrder="0"/>
      </dxf>
    </rfmt>
    <rfmt sheetId="1" sqref="B7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3"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3"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3" start="0" length="0">
      <dxf>
        <font>
          <b/>
          <sz val="13"/>
          <color rgb="FFFF0000"/>
        </font>
        <numFmt numFmtId="165" formatCode="#,##0.0"/>
      </dxf>
    </rfmt>
    <rfmt sheetId="1" sqref="H763" start="0" length="0">
      <dxf>
        <font>
          <sz val="13"/>
          <color rgb="FFFF0000"/>
        </font>
      </dxf>
    </rfmt>
    <rfmt sheetId="1" sqref="A764" start="0" length="0">
      <dxf>
        <font>
          <b/>
          <sz val="16"/>
          <color rgb="FFFF0000"/>
        </font>
        <alignment vertical="center" readingOrder="0"/>
      </dxf>
    </rfmt>
    <rfmt sheetId="1" sqref="B7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4"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4"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4" start="0" length="0">
      <dxf>
        <font>
          <b/>
          <sz val="13"/>
          <color rgb="FFFF0000"/>
        </font>
        <numFmt numFmtId="165" formatCode="#,##0.0"/>
      </dxf>
    </rfmt>
    <rfmt sheetId="1" sqref="H764" start="0" length="0">
      <dxf>
        <font>
          <sz val="13"/>
          <color rgb="FFFF0000"/>
        </font>
      </dxf>
    </rfmt>
    <rfmt sheetId="1" sqref="A765" start="0" length="0">
      <dxf>
        <font>
          <b/>
          <sz val="16"/>
          <color rgb="FFFF0000"/>
        </font>
        <alignment vertical="center" readingOrder="0"/>
      </dxf>
    </rfmt>
    <rfmt sheetId="1" sqref="B7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5"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5"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5" start="0" length="0">
      <dxf>
        <font>
          <b/>
          <sz val="13"/>
          <color rgb="FFFF0000"/>
        </font>
        <numFmt numFmtId="165" formatCode="#,##0.0"/>
      </dxf>
    </rfmt>
    <rfmt sheetId="1" sqref="H765" start="0" length="0">
      <dxf>
        <font>
          <sz val="13"/>
          <color rgb="FFFF0000"/>
        </font>
      </dxf>
    </rfmt>
    <rfmt sheetId="1" sqref="A766" start="0" length="0">
      <dxf>
        <font>
          <b/>
          <sz val="16"/>
          <color rgb="FFFF0000"/>
        </font>
        <alignment vertical="center" readingOrder="0"/>
      </dxf>
    </rfmt>
    <rfmt sheetId="1" sqref="B7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6"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6"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6" start="0" length="0">
      <dxf>
        <font>
          <b/>
          <sz val="13"/>
          <color rgb="FFFF0000"/>
        </font>
        <numFmt numFmtId="165" formatCode="#,##0.0"/>
      </dxf>
    </rfmt>
    <rfmt sheetId="1" sqref="H766" start="0" length="0">
      <dxf>
        <font>
          <sz val="13"/>
          <color rgb="FFFF0000"/>
        </font>
      </dxf>
    </rfmt>
    <rfmt sheetId="1" sqref="A767" start="0" length="0">
      <dxf>
        <font>
          <b/>
          <sz val="16"/>
          <color rgb="FFFF0000"/>
        </font>
        <alignment vertical="center" readingOrder="0"/>
      </dxf>
    </rfmt>
    <rfmt sheetId="1" sqref="B7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7"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7"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7" start="0" length="0">
      <dxf>
        <font>
          <b/>
          <sz val="13"/>
          <color rgb="FFFF0000"/>
        </font>
        <numFmt numFmtId="165" formatCode="#,##0.0"/>
      </dxf>
    </rfmt>
    <rfmt sheetId="1" sqref="H767" start="0" length="0">
      <dxf>
        <font>
          <sz val="13"/>
          <color rgb="FFFF0000"/>
        </font>
      </dxf>
    </rfmt>
    <rfmt sheetId="1" sqref="A768" start="0" length="0">
      <dxf>
        <font>
          <b/>
          <sz val="16"/>
          <color rgb="FFFF0000"/>
        </font>
        <alignment vertical="center" readingOrder="0"/>
      </dxf>
    </rfmt>
    <rfmt sheetId="1" sqref="B7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8"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8"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8" start="0" length="0">
      <dxf>
        <font>
          <b/>
          <sz val="13"/>
          <color rgb="FFFF0000"/>
        </font>
        <numFmt numFmtId="165" formatCode="#,##0.0"/>
      </dxf>
    </rfmt>
    <rfmt sheetId="1" sqref="H768" start="0" length="0">
      <dxf>
        <font>
          <sz val="13"/>
          <color rgb="FFFF0000"/>
        </font>
      </dxf>
    </rfmt>
    <rfmt sheetId="1" sqref="A769" start="0" length="0">
      <dxf>
        <font>
          <b/>
          <sz val="16"/>
          <color rgb="FFFF0000"/>
        </font>
        <alignment vertical="center" readingOrder="0"/>
      </dxf>
    </rfmt>
    <rfmt sheetId="1" sqref="B7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769" start="0" length="0">
      <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7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769" start="0" length="0">
      <dxf>
        <font>
          <b/>
          <sz val="13"/>
          <color rgb="FFFF0000"/>
        </font>
        <numFmt numFmtId="165" formatCode="#,##0.0"/>
      </dxf>
    </rfmt>
    <rfmt sheetId="1" sqref="H769" start="0" length="0">
      <dxf>
        <font>
          <sz val="13"/>
          <color rgb="FFFF0000"/>
        </font>
      </dxf>
    </rfmt>
  </rm>
  <rrc rId="4438"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39"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0"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1"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2"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3"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4"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5"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6"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7"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8"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49"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0"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1"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2"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3"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4"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5"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6"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7"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8"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59"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0"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1"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2"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3"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4"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5"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6"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rc rId="4467" sId="1" ref="A798:XFD798" action="deleteRow">
    <rfmt sheetId="1" xfDxf="1" sqref="A798:XFD798" start="0" length="0">
      <dxf>
        <font>
          <color rgb="FFFF0000"/>
        </font>
      </dxf>
    </rfmt>
    <rfmt sheetId="1" sqref="A798" start="0" length="0">
      <dxf>
        <font>
          <b/>
          <sz val="16"/>
          <color rgb="FFFF0000"/>
        </font>
        <alignment vertical="center" readingOrder="0"/>
      </dxf>
    </rfmt>
    <rfmt sheetId="1" sqref="B798" start="0" length="0">
      <dxf>
        <alignment vertical="top" readingOrder="0"/>
      </dxf>
    </rfmt>
    <rfmt sheetId="1" sqref="C798" start="0" length="0">
      <dxf>
        <alignment horizontal="right" vertical="center" readingOrder="0"/>
      </dxf>
    </rfmt>
    <rfmt sheetId="1" sqref="D798" start="0" length="0">
      <dxf>
        <alignment horizontal="right" vertical="center" readingOrder="0"/>
      </dxf>
    </rfmt>
    <rfmt sheetId="1" sqref="E798" start="0" length="0">
      <dxf>
        <alignment horizontal="right" vertical="center" readingOrder="0"/>
      </dxf>
    </rfmt>
    <rfmt sheetId="1" sqref="F798" start="0" length="0">
      <dxf>
        <alignment horizontal="justify" vertical="top" readingOrder="0"/>
      </dxf>
    </rfmt>
    <rfmt sheetId="1" sqref="G798" start="0" length="0">
      <dxf>
        <font>
          <sz val="14"/>
          <color rgb="FFFF0000"/>
        </font>
      </dxf>
    </rfmt>
  </rrc>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588">
    <dxf>
      <fill>
        <patternFill patternType="none">
          <bgColor auto="1"/>
        </patternFill>
      </fill>
    </dxf>
  </rfmt>
  <rcc rId="4472" sId="1">
    <oc r="G589" t="inlineStr">
      <is>
        <t>испр</t>
      </is>
    </oc>
    <nc r="G589"/>
  </rcc>
  <rfmt sheetId="1" sqref="D589">
    <dxf>
      <fill>
        <patternFill patternType="none">
          <bgColor auto="1"/>
        </patternFill>
      </fill>
    </dxf>
  </rfmt>
  <rfmt sheetId="1" sqref="C585">
    <dxf>
      <fill>
        <patternFill patternType="none">
          <bgColor auto="1"/>
        </patternFill>
      </fill>
    </dxf>
  </rfmt>
  <rcc rId="4473" sId="1">
    <oc r="F604" t="inlineStr">
      <is>
        <t xml:space="preserve">Создание условий для вовлечения граждан, детско-юношеских, молодежных объединений в профилактику незаконного потребления наркотических средств и психотропных веществ, наркомании; повышение профессионального уровня. </t>
      </is>
    </oc>
    <nc r="F604"/>
  </rcc>
  <rcc rId="4474" sId="1">
    <oc r="F614" t="inlineStr">
      <is>
        <t xml:space="preserve">Мероприятия направлены на здоровый образ жизни, формирования             у молодежи психологического иммунитета к потреблению наркотиков, такие как: флэш-мобы, велопробеги, сдача норм ГТО, конкурсы рисунков среди подростков, спортивные состязания; формирование культуры, здорового образа жизни, укрепления физического здоровья подростков (походы, сплав по реке, марш - броски и другие формы); организация занятости обучающихся, развитие детского движения, повышение уровня профессиональных навыков педагогов - организаторов детского движения, развития профилактической антинаркотической деятельности; постановка спектаклей, организация                  и проведение турниров, соревнований, выставок и других мероприятий, направленных на формирование негативного отношения к незаконному обороту и потреблению наркотиков в целях привлечения молодежи к решению проблем наркомании. </t>
      </is>
    </oc>
    <nc r="F614"/>
  </rcc>
  <rfmt sheetId="1" sqref="D617">
    <dxf>
      <fill>
        <patternFill patternType="none">
          <bgColor auto="1"/>
        </patternFill>
      </fill>
    </dxf>
  </rfmt>
  <rfmt sheetId="1" sqref="E631">
    <dxf>
      <fill>
        <patternFill patternType="none">
          <bgColor auto="1"/>
        </patternFill>
      </fill>
    </dxf>
  </rfmt>
  <rfmt sheetId="1" sqref="C629">
    <dxf>
      <fill>
        <patternFill patternType="none">
          <bgColor auto="1"/>
        </patternFill>
      </fill>
    </dxf>
  </rfmt>
  <rfmt sheetId="1" sqref="C633">
    <dxf>
      <fill>
        <patternFill patternType="none">
          <bgColor auto="1"/>
        </patternFill>
      </fill>
    </dxf>
  </rfmt>
  <rfmt sheetId="1" sqref="D634">
    <dxf>
      <fill>
        <patternFill patternType="none">
          <bgColor auto="1"/>
        </patternFill>
      </fill>
    </dxf>
  </rfmt>
  <rfmt sheetId="1" sqref="D634">
    <dxf>
      <fill>
        <patternFill>
          <bgColor auto="1"/>
        </patternFill>
      </fill>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9" sId="1">
    <oc r="D799">
      <f>SUM(D50,D11,D16,D22,D27,D179,D184,D189,D194,D199,D205,D210,D215,D220,D225,D231,D380,D236,D241,D246,D251,D44,D39,D256,D323,D129,D134,D139,D144,#REF!,#REF!,D150,D155,D161,D167,D92,D97,D107,D112,D421,D426,D431,D436,D441,D446,D452,D462,D468,D473,D478,D773,#REF!,D779,D784,#REF!,#REF!,#REF!,#REF!,#REF!,#REF!,#REF!,D574,D579,D584,D589,D594,D599,D605,D610,D615,D621,D268,D273,D278,D284,D289,D295,D300,D305,D311,D490,#REF!,#REF!,D496,D501,D61,D71,D76,D81,D522,D527,D532,D537,D542,D547,D552,D557,D562,D644,D649,D655,D660,D672,D677,D682,D687,D693,D698,D703,D709,D714,D368,D374,D385,D398,D409,#REF!,#REF!,D726,D731,D328,D334,D339,D344,D350,D356,D743,D755,D761)</f>
    </oc>
    <nc r="D799">
      <f>SUM(D50,D11,D16,D22,D27,D179,D184,D189,D194,D199,D205,D210,D215,D220,D225,D231,D380,D236,D241,D246,D251,D44,D39,D256,D323,D129,D134,D139,D144,D150,D155,D161,D167,D92,D97,D107,D112,D421,D426,D431,D436,D441,D446,D452,D462,D468,D473,D478,D773,,D779,D784,D574,D579,D584,D589,D594,D599,D605,D610,D615,D621,D268,D273,D278,D284,D289,D295,D300,D305,D311,D490,D496,D501,D61,D71,D76,D81,D522,D527,D532,D537,D542,D547,D552,D557,D562,D644,D649,D655,D660,D672,D677,D682,D687,D693,D698,D703,D709,D714,D368,D374,D385,D398,D409,D726,D731,D328,D334,D339,D344,D350,D356,D743,D755,D761)</f>
    </nc>
  </rcc>
  <rcc rId="4480" sId="1">
    <oc r="C800">
      <f>SUM(C51,C12,C17,C23,C28,C180,C185,C190,C195,C200,C206,C211,C216,C221,C226,C232,C381,C237,C242,C247,C252,C45,C40,C257,C324,C130,C135,C140,C145,#REF!,#REF!,C151,C156,C162,C168,C93,C98,C108,C113,C422,C427,C432,C437,C442,C447,C453,C463,C469,C474,C479,C774,#REF!,C780,C785,#REF!,#REF!,#REF!,#REF!,#REF!,#REF!,#REF!,C575,C580,C585,C590,C595,C600,C606,C611,C616,C622,C269,C274,C279,C285,C290,C296,C301,C306,C312,C491,#REF!,#REF!,C497,C502,C62,C72,C77,C82,C523,C528,C533,C538,C543,C548,C553,C558,C563,C645,C650,C656,C661,C673,C678,C683,C688,C694,C699,C704,C710,C715,C369,C375,C386,C399,C410,#REF!,#REF!,C727,C732,C329,C335,C340,C345,C351,C357,C744,C756,C762)</f>
    </oc>
    <nc r="C800">
      <f>SUM(C51,C12,C17,C23,C28,C180,C185,C190,C195,C200,C206,C211,C216,C221,C226,C232,C381,C237,C242,C247,C252,C45,C40,C257,C324,C130,C135,C140,C145,C151,C156,C162,C168,C93,C98,C108,C113,C422,C427,C432,C437,C442,C447,C453,C463,C469,C474,C479,C774,C780,C785,C575,C580,C585,C590,C595,C600,C606,C611,C616,C622,C269,C274,C279,C285,C290,C296,C301,C306,C312,C491,C497,C502,C62,C72,C77,C82,C523,C528,C533,C538,C543,C548,C553,C558,C563,C645,C650,C656,C661,C673,C678,C683,C688,C694,C699,C704,C710,C715,C369,C375,C386,C399,C410,C727,C732,C329,C335,C340,C345,C351,C357,C744,C756,C762)</f>
    </nc>
  </rcc>
  <rcc rId="4481" sId="1">
    <oc r="D800">
      <f>SUM(D51,D12,D17,D23,D28,D180,D185,D190,D195,D200,D206,D211,D216,D221,D226,D232,D381,D237,D242,D247,D252,D45,D40,D257,D324,D130,D135,D140,D145,#REF!,#REF!,D151,D156,D162,D168,D93,D98,D108,D113,D422,D427,D432,D437,D442,D447,D453,D463,D469,D474,D479,D774,#REF!,D780,D785,#REF!,#REF!,#REF!,#REF!,#REF!,#REF!,#REF!,D575,D580,D585,D590,D595,D600,D606,D611,D616,D622,D269,D274,D279,D285,D290,D296,D301,D306,D312,D491,#REF!,#REF!,D497,D502,D62,D72,D77,D82,D523,D528,D533,D538,D543,D548,D553,D558,D563,D645,D650,D656,D661,D673,D678,D683,D688,D694,D699,D704,D710,D715,D369,D375,D386,D399,D410,#REF!,#REF!,D727,D732,D329,D335,D340,D345,D351,D357,D744,D756,D762)</f>
    </oc>
    <nc r="D800">
      <f>SUM(D51,D12,D17,D23,D28,D180,D185,D190,D195,D200,D206,D211,D216,D221,D226,D232,D381,D237,D242,D247,D252,D45,D40,D257,D324,D130,D135,D140,D145,D151,D156,D162,D168,D93,D98,D108,D113,D422,D427,D432,D437,D442,D447,D453,D463,D469,D474,D479,D774,D780,D785,D575,D580,D585,D590,D595,D600,D606,D611,D616,D622,D269,D274,D279,D285,D290,D296,D301,D306,D312,D491,D497,D502,D62,D72,D77,D82,D523,D528,D533,D538,D543,D548,D553,D558,D563,D645,D650,D656,D661,D673,D678,D683,D688,D694,D699,D704,D710,D715,D369,D375,D386,D399,D410,D727,D732,D329,D335,D340,D345,D351,D357,D744,D756,D762)</f>
    </nc>
  </rcc>
  <rcc rId="4482" sId="1">
    <oc r="C801">
      <f>SUM(C52,C13,C18,C24,C29,C181,C186,C191,C196,C201,C207,C212,C217,C222,C227,C233,C382,C238,C243,C248,C253,C46,C41,C258,C325,C131,C136,C141,C146,#REF!,#REF!,C152,C157,C163,C169,C94,C99,C109,C114,C423,C428,C433,C438,C443,C448,C454,C464,C470,C475,C480,C775,#REF!,C781,C786,#REF!,#REF!,#REF!,#REF!,#REF!,#REF!,#REF!,C576,C581,C586,C591,C596,C601,C607,C612,C617,C623,C270,C275,C280,C286,C291,C297,C302,C307,C313,C492,#REF!,#REF!,C498,C503,C63,C73,C78,C83,C524,C529,C534,C539,C544,C549,C554,C559,C564,C646,C651,C657,C662,C674,C679,C684,C689,C695,C700,C705,C711,C716,C370,C376,C387,C400,C411,#REF!,#REF!,C728,C733,C330,C336,C341,C346,C352,C358,C745,C757,C763)</f>
    </oc>
    <nc r="C801">
      <f>SUM(C52,C13,C18,C24,C29,C181,C186,C191,C196,C201,C207,C212,C217,C222,C227,C233,C382,C238,C243,C248,C253,C46,C41,C258,C325,C131,C136,C141,C146,C152,C157,C163,C169,C94,C99,C109,C114,C423,C428,C433,C438,C443,C448,C454,C464,C470,C475,C480,C775,C781,C786,C576,C581,C586,C591,C596,C601,C607,C612,C617,C623,C270,C275,C280,C286,C291,C297,C302,C307,C313,C492,C498,C503,C63,C73,C78,C83,C524,C529,C534,C539,C544,C549,C554,C559,C564,C646,C651,C657,C662,C674,C679,C684,C689,C695,C700,C705,C711,C716,C370,C376,C387,C400,C411,C733,C330,C336,C341,C346,C352,C358,C745,C757,C763)</f>
    </nc>
  </rcc>
  <rcc rId="4483" sId="1">
    <oc r="D801">
      <f>SUM(D52,D13,D18,D24,D29,D181,D186,D191,D196,D201,D207,D212,D217,D222,D227,D233,D382,D238,D243,D248,D253,D46,D41,D258,D325,D131,D136,D141,D146,#REF!,#REF!,D152,D157,D163,D169,D94,D99,D109,D114,D423,D428,D433,D438,D443,D448,D454,D464,D470,D475,D480,D775,#REF!,D781,D786,#REF!,#REF!,#REF!,#REF!,#REF!,#REF!,#REF!,D576,D581,D586,D591,D596,D601,D607,D612,D617,D623,D270,D275,D280,D286,D291,D297,D302,D307,D313,D492,#REF!,#REF!,D498,D503,D63,D73,D78,D83,D524,D529,D534,D539,D544,D549,D554,D559,D564,D646,D651,D657,D662,D674,D679,D684,D689,D695,D700,D705,D711,D716,D370,D376,D387,D400,D411,#REF!,#REF!,D728,D733,D330,D336,D341,D346,D352,D358,D745,D757,D763)</f>
    </oc>
    <nc r="D801">
      <f>SUM(D52,D13,D18,D24,D29,D181,D186,D191,D196,D201,D207,D212,D217,D222,D227,D233,D382,D238,D243,D248,D253,D46,D41,D258,D325,D131,D136,D141,D146,D152,D157,D163,D169,D94,D99,D109,D114,D423,D428,D433,D438,D443,D448,D454,D464,D470,D475,D480,D775,D781,D786,D576,D581,D586,D591,D596,D601,D607,D612,D617,D623,D270,D275,D280,D286,D291,D297,D302,D307,D313,D492,D498,D503,D63,D73,D78,D83,D524,D529,D534,D539,D544,D549,D554,D559,D564,D646,D651,D657,D662,D674,D679,D684,D689,D695,D700,D705,D711,D716,D370,D376,D387,D400,D411,D733,D330,D336,D341,D346,D352,D358,D745,D757,D763)</f>
    </nc>
  </rcc>
  <rcc rId="4484" sId="1">
    <oc r="C802">
      <f>SUM(C53,C14,C19,C25,C30,C182,C187,C192,C197,C202,C208,C213,C218,C223,C228,C234,C383,C239,C244,C249,C254,C47,C42,C259,C326,C132,C137,C142,C147,#REF!,#REF!,C153,C158,C164,C170,C95,C100,C110,C115,C424,C429,C434,C439,C444,C449,C455,C465,C471,C476,C481,C776,#REF!,C782,C787,#REF!,#REF!,#REF!,#REF!,#REF!,#REF!,#REF!,C577,C582,C587,C592,C597,C602,C608,C613,C618,C624,C271,C276,C281,C287,C292,C298,C303,C308,C314,C493,#REF!,#REF!,C499,C504,C64,C74,C79,C84,C525,C530,C535,C540,C545,C550,C555,C560,C565,C647,C652,C658,C663,C675,C680,C685,C690,C696,C701,C706,C712,C717,C371,C377,C388,C401,C412,#REF!,#REF!,C729,C734,C331,C337,C342,C347,C353,C359,C746,C758,C764)</f>
    </oc>
    <nc r="C802">
      <f>SUM(C53,C14,C19,C25,C30,C182,C187,C192,C197,C202,C208,C213,C218,C223,C228,C234,C383,C239,C244,C249,C254,C47,C42,C259,C326,C132,C137,C142,C147,C153,C158,C164,C170,C95,C100,C110,C115,C424,C429,C434,C439,C444,C449,C455,C465,C471,C476,C481,C776,C782,C787,C577,C582,C587,C592,C597,C602,C608,C613,C618,C624,C271,C276,C281,C287,C292,C298,C303,C308,C314,C493,C499,C504,C64,C74,C79,C84,C525,C530,C535,C540,C545,C550,C555,C560,C565,C647,C652,C658,C663,C675,C680,C685,C690,C696,C701,C706,C712,C717,C371,C377,C388,C401,C412,C729,C734,C331,C337,C342,C347,C353,C359,C746,C758,C764)</f>
    </nc>
  </rcc>
  <rcc rId="4485" sId="1">
    <oc r="D802">
      <f>SUM(D53,D14,D19,D25,D30,D182,D187,D192,D197,D202,D208,D213,D218,D223,D228,D234,D383,D239,D244,D249,D254,D47,D42,D259,D326,D132,D137,D142,D147,#REF!,#REF!,D153,D158,D164,D170,D95,D100,D110,D115,D424,D429,D434,D439,D444,D449,D455,D465,D471,D476,D481,D776,#REF!,D782,D787,#REF!,#REF!,#REF!,#REF!,#REF!,#REF!,#REF!,D577,D582,D587,D592,D597,D602,D608,D613,D618,D624,D271,D276,D281,D287,D292,D298,D303,D308,D314,D493,#REF!,#REF!,D499,D504,D64,D74,D79,D84,D525,D530,D535,D540,D545,D550,D555,D560,D565,D647,D652,D658,D663,D675,D680,D685,D690,D696,D701,D706,D712,D717,D371,D377,D388,D401,D412,#REF!,#REF!,D729,D734,D331,D337,D342,D347,D353,D359,D746,D758,D764)</f>
    </oc>
    <nc r="D802">
      <f>SUM(D53,D14,D19,D25,D30,D182,D187,D192,D197,D202,D208,D213,D218,D223,D228,D234,D383,D239,D244,D249,D254,D47,D42,D259,D326,D132,D137,D142,D147,D153,D158,D164,D170,D95,D100,D110,D115,D424,D429,D434,D439,D444,D449,D455,D465,D471,D476,D481,D776,D782,D787,D577,D582,D587,D592,D597,D602,D608,D613,D618,D624,D271,D276,D281,D287,D292,D298,D303,D308,D314,D493,D499,D504,D64,D74,D79,D84,D525,D530,D535,D540,D545,D550,D555,D560,D565,D647,D652,D658,D663,D675,D680,D685,D690,D696,D701,D706,D712,D717,D371,D377,D388,D401,D412,D729,D734,D331,D337,D342,D347,D353,D359,D746,D758,D764)</f>
    </nc>
  </rcc>
  <rcc rId="4486" sId="1">
    <oc r="C798">
      <f>SUM(C54,C31,C260,C171,C116,C482,C793,#REF!,C636,C315,C510,C85,C566,C664,C718,C389,C413,C735,C360,C765)</f>
    </oc>
    <nc r="C798">
      <f>SUM(C54,C31,C260,C171,C116,C482,C793,C636,C315,C510,C85,C566,C664,C718,C389,C413,C735,C360,C765)</f>
    </nc>
  </rcc>
  <rcc rId="4487" sId="1">
    <oc r="D798">
      <f>SUM(D54,D31,D260,D171,D116,D482,D793,#REF!,D636,D315,D510,D85,D566,D664,D718,D389,D413,D735,D360,D765)</f>
    </oc>
    <nc r="D798">
      <f>SUM(D54,D31,D260,D171,D116,D482,D793,D636,D315,D510,D85,D566,D664,D718,D389,D413,D735,D360,D765)</f>
    </nc>
  </rcc>
  <rcc rId="4488" sId="1">
    <nc r="C809">
      <v>8317287.9699999997</v>
    </nc>
  </rcc>
  <rcc rId="4489" sId="1">
    <nc r="C810">
      <v>4151212.25</v>
    </nc>
  </rcc>
  <rcc rId="4490" sId="1" numFmtId="4">
    <nc r="C811">
      <v>3926233.67</v>
    </nc>
  </rcc>
  <rcc rId="4491" sId="1">
    <nc r="C812">
      <v>239842.05</v>
    </nc>
  </rcc>
  <rcc rId="4492" sId="1">
    <nc r="D809">
      <v>7287706.0300000003</v>
    </nc>
  </rcc>
  <rcc rId="4493" sId="1">
    <nc r="D810">
      <v>3588053.11</v>
    </nc>
  </rcc>
  <rcc rId="4494" sId="1">
    <nc r="D811">
      <v>3460287.57</v>
    </nc>
  </rcc>
  <rcc rId="4495" sId="1">
    <nc r="D812">
      <v>239365.34</v>
    </nc>
  </rcc>
  <rcc rId="4496" sId="1">
    <nc r="B809" t="inlineStr">
      <is>
        <t>всего</t>
      </is>
    </nc>
  </rcc>
  <rcc rId="4497" sId="1">
    <nc r="B810" t="inlineStr">
      <is>
        <t>мест</t>
      </is>
    </nc>
  </rcc>
  <rcc rId="4498" sId="1">
    <nc r="B811" t="inlineStr">
      <is>
        <t>окр</t>
      </is>
    </nc>
  </rcc>
  <rcc rId="4499" sId="1">
    <nc r="B812" t="inlineStr">
      <is>
        <t>фед</t>
      </is>
    </nc>
  </rcc>
  <rfmt sheetId="1" sqref="B809:D812">
    <dxf>
      <alignment horizontal="right" readingOrder="0"/>
    </dxf>
  </rfmt>
  <rfmt sheetId="1" sqref="B809:D812">
    <dxf>
      <fill>
        <patternFill patternType="solid">
          <bgColor rgb="FFFFFF00"/>
        </patternFill>
      </fill>
    </dxf>
  </rfmt>
  <rfmt sheetId="1" sqref="B809:D812" start="0" length="2147483647">
    <dxf>
      <font>
        <color auto="1"/>
      </font>
    </dxf>
  </rfmt>
  <rfmt sheetId="1" sqref="C809:D812">
    <dxf>
      <numFmt numFmtId="35" formatCode="_-* #,##0.00\ _₽_-;\-* #,##0.00\ _₽_-;_-* &quot;-&quot;??\ _₽_-;_-@_-"/>
    </dxf>
  </rfmt>
  <rcc rId="4500" sId="1">
    <oc r="C799">
      <f>SUM(C50,C11,C16,C22,C27,C179,C184,C189,C194,C199,C205,C210,C215,C220,C225,C231,C380,C236,C241,C246,C251,C44,C39,C256,C323,C129,C134,C139,C144,#REF!,#REF!,C150,C155,C161,C167,C92,C97,C107,C112,C421,C426,C431,C436,C441,C446,C452,C462,C468,C473,C478,C773,#REF!,C779,C784,#REF!,#REF!,#REF!,#REF!,#REF!,#REF!,#REF!,C574,C579,C584,C589,C594,C599,C605,C610,C615,C621,C268,C273,C278,C284,C289,C295,C300,C305,C311,C490,#REF!,#REF!,C496,C501,C61,C71,C76,C81,C522,C527,C532,C537,C542,C547,C552,C557,C562,C644,C649,C655,C660,C672,C677,C682,C687,C693,C698,C703,C709,C714,C368,C374,C385,C398,C409,#REF!,#REF!,C726,C731,C328,C334,C339,C344,C350,C356,C743,C755,C761)</f>
    </oc>
    <nc r="C799">
      <f>SUM(+CC6650,C11,C16,C22,C27,C179,C184,C189,C194,C199,C205,C210,C215,C220,C225,C231,C380,C236,C241,C246,C251,C44,C39,C256,C323,C129,C134,C139,C144,C150,C155,C161,C167,C92,C97,C107,C112,C421,C426,C431,C436,C441,C446,C452,C462,C468,C473,C478,C773,,C779,C784,C574,C579,C584,C589,C594,C599,C605,C610,C615,C621,C268,C273,C278,C284,C289,C295,C300,C305,C311,C490,C496,C501,C61,C71,C76,C81,C522,C527,C532,C537,C542,C547,C552,C557,C562,C644,C649,C655,C660,C672,C677,C682,C687,C693,C698,C703,C709,C714,C368,C374,C385,C398,C409,C726,C731,C328,C334,C339,C344,C350,C356,C743,C755,C761)</f>
    </nc>
  </rcc>
  <rcc rId="4501" sId="1" odxf="1" dxf="1">
    <nc r="G799">
      <f>C794+C766+C736+C719+C665+C637+C567+C516+C483+C414+C390++C361+C316+C261+C172+C117+C86+C55+C32</f>
    </nc>
    <odxf>
      <numFmt numFmtId="0" formatCode="General"/>
    </odxf>
    <ndxf>
      <numFmt numFmtId="165" formatCode="#,##0.0"/>
    </ndxf>
  </rcc>
  <rcc rId="4502" sId="1" odxf="1" dxf="1">
    <nc r="H799">
      <f>D794+D766+D736+D719+D665+D637+D567+D516+D483+D414+D390++D361+D316+D261+D172+D117+D86+D55+D32</f>
    </nc>
    <odxf>
      <font>
        <sz val="13"/>
        <color rgb="FFFF0000"/>
      </font>
      <numFmt numFmtId="0" formatCode="General"/>
    </odxf>
    <ndxf>
      <font>
        <sz val="14"/>
        <color rgb="FFFF0000"/>
      </font>
      <numFmt numFmtId="165" formatCode="#,##0.0"/>
    </ndxf>
  </rcc>
  <rcc rId="4503" sId="1" odxf="1" dxf="1">
    <nc r="G800">
      <f>C795+C767+C737+C720+C661+C638+C568+C517+C484+C415+C391+C362+C317+C262+C173+C118+C87+C56+C33</f>
    </nc>
    <odxf>
      <numFmt numFmtId="0" formatCode="General"/>
    </odxf>
    <ndxf>
      <numFmt numFmtId="165" formatCode="#,##0.0"/>
    </ndxf>
  </rcc>
  <rcc rId="4504" sId="1" odxf="1" dxf="1">
    <nc r="H800">
      <f>D795+D767+D737+D720+D661+D638+D568+D517+D484+D415+D391+D362+D317+D262+D173+D118+D87+D56+D33</f>
    </nc>
    <odxf>
      <font>
        <sz val="13"/>
        <color rgb="FFFF0000"/>
      </font>
      <numFmt numFmtId="0" formatCode="General"/>
    </odxf>
    <ndxf>
      <font>
        <sz val="14"/>
        <color rgb="FFFF0000"/>
      </font>
      <numFmt numFmtId="165" formatCode="#,##0.0"/>
    </ndxf>
  </rcc>
  <rcc rId="4505" sId="1" odxf="1" dxf="1">
    <nc r="G801">
      <f>C796+C768+C738+C721+C667+C639+C569+C518+C485+C416+C392+C363+C318+C263+C174+C119+C88+C57+C34</f>
    </nc>
    <odxf>
      <numFmt numFmtId="0" formatCode="General"/>
    </odxf>
    <ndxf>
      <numFmt numFmtId="165" formatCode="#,##0.0"/>
    </ndxf>
  </rcc>
  <rcc rId="4506" sId="1" odxf="1" dxf="1">
    <nc r="H801">
      <f>D796+D768+D738+D721+D667+D639+D569+D518+D485+D416+D392+D363+D318+D263+D174+D119+D88+D57+D34</f>
    </nc>
    <odxf>
      <font>
        <sz val="13"/>
        <color rgb="FFFF0000"/>
      </font>
      <numFmt numFmtId="0" formatCode="General"/>
    </odxf>
    <ndxf>
      <font>
        <sz val="14"/>
        <color rgb="FFFF0000"/>
      </font>
      <numFmt numFmtId="165" formatCode="#,##0.0"/>
    </ndxf>
  </rcc>
  <rcc rId="4507" sId="1" odxf="1" dxf="1">
    <nc r="G802">
      <f>C797+C769+C739+C722+C668+C640+C570+C519+C486+C417+C393+C364+C319+C264+C175+C120+C89+C58+C35</f>
    </nc>
    <odxf>
      <numFmt numFmtId="0" formatCode="General"/>
    </odxf>
    <ndxf>
      <numFmt numFmtId="165" formatCode="#,##0.0"/>
    </ndxf>
  </rcc>
  <rcc rId="4508" sId="1" odxf="1" dxf="1">
    <nc r="H802">
      <f>D797+D769+D739+D722+D668+D640+D570+D519+D486+D417+D393+D364+D319+D264+D175+D120+D89+D58+D35</f>
    </nc>
    <odxf>
      <font>
        <sz val="13"/>
        <color rgb="FFFF0000"/>
      </font>
      <numFmt numFmtId="0" formatCode="General"/>
    </odxf>
    <ndxf>
      <font>
        <sz val="14"/>
        <color rgb="FFFF0000"/>
      </font>
      <numFmt numFmtId="165" formatCode="#,##0.0"/>
    </ndxf>
  </rcc>
  <rcc rId="4509" sId="1">
    <nc r="G798">
      <f>G799+G800+G801+G802</f>
    </nc>
  </rcc>
  <rcc rId="4510" sId="1" odxf="1" dxf="1">
    <nc r="H798">
      <f>H799+H800+H801+H802</f>
    </nc>
    <odxf>
      <numFmt numFmtId="0" formatCode="General"/>
    </odxf>
    <ndxf>
      <numFmt numFmtId="168" formatCode="_-* #,##0.0\ _₽_-;\-* #,##0.0\ _₽_-;_-* &quot;-&quot;?\ _₽_-;_-@_-"/>
    </ndxf>
  </rcc>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15" sId="1">
    <oc r="D87">
      <f>D62+D67+D72+D77+D82</f>
    </oc>
    <nc r="D87">
      <f>D62+D67+D72+D77+D82</f>
    </nc>
  </rcc>
  <rfmt sheetId="1" sqref="D87">
    <dxf>
      <numFmt numFmtId="4" formatCode="#,##0.00"/>
    </dxf>
  </rfmt>
  <rfmt sheetId="1" sqref="D87">
    <dxf>
      <numFmt numFmtId="165" formatCode="#,##0.0"/>
    </dxf>
  </rfmt>
  <rfmt sheetId="1" sqref="C116">
    <dxf>
      <numFmt numFmtId="4" formatCode="#,##0.00"/>
    </dxf>
  </rfmt>
  <rfmt sheetId="1" sqref="C116">
    <dxf>
      <numFmt numFmtId="165" formatCode="#,##0.0"/>
    </dxf>
  </rfmt>
  <rfmt sheetId="1" sqref="C117">
    <dxf>
      <numFmt numFmtId="4" formatCode="#,##0.00"/>
    </dxf>
  </rfmt>
  <rfmt sheetId="1" sqref="C117">
    <dxf>
      <numFmt numFmtId="165" formatCode="#,##0.0"/>
    </dxf>
  </rfmt>
  <rfmt sheetId="1" sqref="C117:D117">
    <dxf>
      <numFmt numFmtId="4" formatCode="#,##0.00"/>
    </dxf>
  </rfmt>
  <rfmt sheetId="1" sqref="C117:D117">
    <dxf>
      <numFmt numFmtId="165" formatCode="#,##0.0"/>
    </dxf>
  </rfmt>
  <rfmt sheetId="1" sqref="C117:D117">
    <dxf>
      <numFmt numFmtId="3" formatCode="#,##0"/>
    </dxf>
  </rfmt>
  <rfmt sheetId="1" sqref="C117:D117">
    <dxf>
      <numFmt numFmtId="165" formatCode="#,##0.0"/>
    </dxf>
  </rfmt>
  <rfmt sheetId="1" sqref="C117:D117">
    <dxf>
      <fill>
        <patternFill patternType="solid">
          <bgColor rgb="FFFFC000"/>
        </patternFill>
      </fill>
    </dxf>
  </rfmt>
  <rfmt sheetId="1" sqref="D413">
    <dxf>
      <numFmt numFmtId="165" formatCode="#,##0.0"/>
    </dxf>
  </rfmt>
  <rfmt sheetId="1" sqref="C518">
    <dxf>
      <fill>
        <patternFill patternType="solid">
          <bgColor rgb="FFFFC000"/>
        </patternFill>
      </fill>
    </dxf>
  </rfmt>
  <rfmt sheetId="1" sqref="D518">
    <dxf>
      <fill>
        <patternFill patternType="solid">
          <bgColor rgb="FFFFC000"/>
        </patternFill>
      </fill>
    </dxf>
  </rfmt>
  <rfmt sheetId="1" sqref="C517:D517">
    <dxf>
      <fill>
        <patternFill patternType="solid">
          <bgColor rgb="FFFFC000"/>
        </patternFill>
      </fill>
    </dxf>
  </rfmt>
  <rcc rId="4516" sId="1">
    <oc r="E503">
      <f>IFERROR(D503/C503*100,0)</f>
    </oc>
    <nc r="E503">
      <f>IFERROR(D503/C503*100,0)</f>
    </nc>
  </rcc>
  <rcc rId="4517" sId="1" numFmtId="4">
    <oc r="D503">
      <v>0</v>
    </oc>
    <nc r="D503">
      <v>736.72</v>
    </nc>
  </rcc>
  <rcc rId="4518" sId="1" numFmtId="4">
    <oc r="C502">
      <v>765.6</v>
    </oc>
    <nc r="C502">
      <v>0</v>
    </nc>
  </rcc>
  <rcc rId="4519" sId="1" numFmtId="4">
    <oc r="D502">
      <v>736.72</v>
    </oc>
    <nc r="D502">
      <v>0</v>
    </nc>
  </rcc>
  <rcc rId="4520" sId="1" numFmtId="4">
    <oc r="E502">
      <f>IFERROR(D502/C502*100,0)</f>
    </oc>
    <nc r="E502">
      <v>0</v>
    </nc>
  </rcc>
  <rfmt sheetId="1" sqref="C517:D517">
    <dxf>
      <fill>
        <patternFill patternType="none">
          <bgColor auto="1"/>
        </patternFill>
      </fill>
    </dxf>
  </rfmt>
  <rfmt sheetId="1" sqref="D518">
    <dxf>
      <fill>
        <patternFill patternType="none">
          <bgColor auto="1"/>
        </patternFill>
      </fill>
    </dxf>
  </rfmt>
  <rcc rId="4521" sId="1" numFmtId="4">
    <oc r="C503">
      <v>0</v>
    </oc>
    <nc r="C503">
      <v>765.6</v>
    </nc>
  </rcc>
  <rfmt sheetId="1" sqref="C518">
    <dxf>
      <fill>
        <patternFill patternType="none">
          <bgColor auto="1"/>
        </patternFill>
      </fill>
    </dxf>
  </rfmt>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78">
    <dxf>
      <fill>
        <patternFill patternType="none">
          <bgColor auto="1"/>
        </patternFill>
      </fill>
    </dxf>
  </rfmt>
  <rcc rId="4522" sId="1">
    <nc r="G718">
      <f>51406.37-D718</f>
    </nc>
  </rcc>
  <rfmt sheetId="1" sqref="D716">
    <dxf>
      <fill>
        <patternFill patternType="solid">
          <bgColor rgb="FFFFFF00"/>
        </patternFill>
      </fill>
    </dxf>
  </rfmt>
  <rcc rId="4523" sId="1" numFmtId="4">
    <oc r="D674">
      <v>863.97</v>
    </oc>
    <nc r="D674">
      <v>865.89</v>
    </nc>
  </rcc>
  <rfmt sheetId="1" sqref="D674">
    <dxf>
      <fill>
        <patternFill patternType="solid">
          <bgColor rgb="FFFFFF00"/>
        </patternFill>
      </fill>
    </dxf>
  </rfmt>
  <rcmt sheetId="1" cell="D718" guid="{00000000-0000-0000-0000-000000000000}" action="delete" author="Степаненко Наталья Алексеевна"/>
  <rfmt sheetId="1" sqref="D716">
    <dxf>
      <fill>
        <patternFill patternType="none">
          <bgColor auto="1"/>
        </patternFill>
      </fill>
    </dxf>
  </rfmt>
  <rfmt sheetId="1" sqref="D718:D722" start="0" length="2147483647">
    <dxf>
      <font>
        <color auto="1"/>
      </font>
    </dxf>
  </rfmt>
  <rm rId="4524" sheetId="1" source="G799:G802" destination="C799:C802" sourceSheetId="1">
    <undo index="1" exp="ref" v="1" dr="C802" r="E802" sId="1"/>
    <undo index="1" exp="ref" v="1" dr="C801" r="E801" sId="1"/>
    <undo index="1" exp="ref" v="1" dr="C800" r="E800" sId="1"/>
    <undo index="1" exp="ref" v="1" dr="C799" r="E799" sId="1"/>
    <undo index="1" exp="ref" v="1" dr="C802" r="C803" sId="1"/>
    <undo index="0" exp="ref" v="1" dr="C801" r="C803" sId="1"/>
    <rcc rId="0" sId="1" dxf="1">
      <nc r="C799">
        <f>SUM(+CC6650,C11,C16,C22,C27,C179,C184,C189,C194,C199,C205,C210,C215,C220,C225,C231,C380,C236,C241,C246,C251,C44,C39,C256,C323,C129,C134,C139,C144,C150,C155,C161,C167,C92,C97,C107,C112,C421,C426,C431,C436,C441,C446,C452,C462,C468,C473,C478,C773,,C779,C784,C574,C579,C584,C589,C594,C599,C605,C610,C615,C621,C268,C273,C278,C284,C289,C295,C300,C305,C311,C490,C496,C501,C61,C71,C76,C81,C522,C527,C532,C537,C542,C547,C552,C557,C562,C644,C649,C655,C660,C672,C677,C682,C687,C693,C698,C703,C709,C714,C368,C374,C385,C398,C409,C726,C731,C328,C334,C339,C344,C350,C356,C743,C755,C761)</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C800">
        <f>SUM(C51,C12,C17,C23,C28,C180,C185,C190,C195,C200,C206,C211,C216,C221,C226,C232,C381,C237,C242,C247,C252,C45,C40,C257,C324,C130,C135,C140,C145,C151,C156,C162,C168,C93,C98,C108,C113,C422,C427,C432,C437,C442,C447,C453,C463,C469,C474,C479,C774,C780,C785,C575,C580,C585,C590,C595,C600,C606,C611,C616,C622,C269,C274,C279,C285,C290,C296,C301,C306,C312,C491,C497,C502,C62,C72,C77,C82,C523,C528,C533,C538,C543,C548,C553,C558,C563,C645,C650,C656,C661,C673,C678,C683,C688,C694,C699,C704,C710,C715,C369,C375,C386,C399,C410,C727,C732,C329,C335,C340,C345,C351,C357,C744,C756,C762)</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C801">
        <f>SUM(C52,C13,C18,C24,C29,C181,C186,C191,C196,C201,C207,C212,C217,C222,C227,C233,C382,C238,C243,C248,C253,C46,C41,C258,C325,C131,C136,C141,C146,C152,C157,C163,C169,C94,C99,C109,C114,C423,C428,C433,C438,C443,C448,C454,C464,C470,C475,C480,C775,C781,C786,C576,C581,C586,C591,C596,C601,C607,C612,C617,C623,C270,C275,C280,C286,C291,C297,C302,C307,C313,C492,C498,C503,C63,C73,C78,C83,C524,C529,C534,C539,C544,C549,C554,C559,C564,C646,C651,C657,C662,C674,C679,C684,C689,C695,C700,C705,C711,C716,C370,C376,C387,C400,C411,C733,C330,C336,C341,C346,C352,C358,C745,C757,C763)</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C802">
        <f>SUM(C53,C14,C19,C25,C30,C182,C187,C192,C197,C202,C208,C213,C218,C223,C228,C234,C383,C239,C244,C249,C254,C47,C42,C259,C326,C132,C137,C142,C147,C153,C158,C164,C170,C95,C100,C110,C115,C424,C429,C434,C439,C444,C449,C455,C465,C471,C476,C481,C776,C782,C787,C577,C582,C587,C592,C597,C602,C608,C613,C618,C624,C271,C276,C281,C287,C292,C298,C303,C308,C314,C493,C499,C504,C64,C74,C79,C84,C525,C530,C535,C540,C545,C550,C555,C560,C565,C647,C652,C658,C663,C675,C680,C685,C690,C696,C701,C706,C712,C717,C371,C377,C388,C401,C412,C729,C734,C331,C337,C342,C347,C353,C359,C746,C758,C764)</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m>
  <rm rId="4525" sheetId="1" source="H799:H802" destination="D799:D802" sourceSheetId="1">
    <undo index="0" exp="ref" v="1" dr="D802" r="E802" sId="1"/>
    <undo index="0" exp="ref" v="1" dr="D801" r="E801" sId="1"/>
    <undo index="0" exp="ref" v="1" dr="D800" r="E800" sId="1"/>
    <undo index="0" exp="ref" v="1" dr="D799" r="E799" sId="1"/>
    <undo index="1" exp="ref" v="1" dr="D802" r="D803" sId="1"/>
    <undo index="0" exp="ref" v="1" dr="D801" r="D803" sId="1"/>
    <rcc rId="0" sId="1" dxf="1">
      <nc r="D799">
        <f>SUM(D50,D11,D16,D22,D27,D179,D184,D189,D194,D199,D205,D210,D215,D220,D225,D231,D380,D236,D241,D246,D251,D44,D39,D256,D323,D129,D134,D139,D144,D150,D155,D161,D167,D92,D97,D107,D112,D421,D426,D431,D436,D441,D446,D452,D462,D468,D473,D478,D773,,D779,D784,D574,D579,D584,D589,D594,D599,D605,D610,D615,D621,D268,D273,D278,D284,D289,D295,D300,D305,D311,D490,D496,D501,D61,D71,D76,D81,D522,D527,D532,D537,D542,D547,D552,D557,D562,D644,D649,D655,D660,D672,D677,D682,D687,D693,D698,D703,D709,D714,D368,D374,D385,D398,D409,D726,D731,D328,D334,D339,D344,D350,D356,D743,D755,D761)</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D800">
        <f>SUM(D51,D12,D17,D23,D28,D180,D185,D190,D195,D200,D206,D211,D216,D221,D226,D232,D381,D237,D242,D247,D252,D45,D40,D257,D324,D130,D135,D140,D145,D151,D156,D162,D168,D93,D98,D108,D113,D422,D427,D432,D437,D442,D447,D453,D463,D469,D474,D479,D774,D780,D785,D575,D580,D585,D590,D595,D600,D606,D611,D616,D622,D269,D274,D279,D285,D290,D296,D301,D306,D312,D491,D497,D502,D62,D72,D77,D82,D523,D528,D533,D538,D543,D548,D553,D558,D563,D645,D650,D656,D661,D673,D678,D683,D688,D694,D699,D704,D710,D715,D369,D375,D386,D399,D410,D727,D732,D329,D335,D340,D345,D351,D357,D744,D756,D762)</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D801">
        <f>SUM(D52,D13,D18,D24,D29,D181,D186,D191,D196,D201,D207,D212,D217,D222,D227,D233,D382,D238,D243,D248,D253,D46,D41,D258,D325,D131,D136,D141,D146,D152,D157,D163,D169,D94,D99,D109,D114,D423,D428,D433,D438,D443,D448,D454,D464,D470,D475,D480,D775,D781,D786,D576,D581,D586,D591,D596,D601,D607,D612,D617,D623,D270,D275,D280,D286,D291,D297,D302,D307,D313,D492,D498,D503,D63,D73,D78,D83,D524,D529,D534,D539,D544,D549,D554,D559,D564,D646,D651,D657,D662,D674,D679,D684,D689,D695,D700,D705,D711,D716,D370,D376,D387,D400,D411,D733,D330,D336,D341,D346,D352,D358,D745,D757,D763)</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cc rId="0" sId="1" dxf="1">
      <nc r="D802">
        <f>SUM(D53,D14,D19,D25,D30,D182,D187,D192,D197,D202,D208,D213,D218,D223,D228,D234,D383,D239,D244,D249,D254,D47,D42,D259,D326,D132,D137,D142,D147,D153,D158,D164,D170,D95,D100,D110,D115,D424,D429,D434,D439,D444,D449,D455,D465,D471,D476,D481,D776,D782,D787,D577,D582,D587,D592,D597,D602,D608,D613,D618,D624,D271,D276,D281,D287,D292,D298,D303,D308,D314,D493,D499,D504,D64,D74,D79,D84,D525,D530,D535,D540,D545,D550,D555,D560,D565,D647,D652,D658,D663,D675,D680,D685,D690,D696,D701,D706,D712,D717,D371,D377,D388,D401,D412,D729,D734,D331,D337,D342,D347,D353,D359,D746,D758,D764)</f>
      </nc>
      <ndxf>
        <font>
          <sz val="13"/>
          <color rgb="FFFF0000"/>
          <name val="Times New Roman"/>
          <scheme val="none"/>
        </font>
        <numFmt numFmtId="170" formatCode="_-* #,##0.0\ _₽_-;\-* #,##0.0\ _₽_-;_-* &quot;-&quot;??\ _₽_-;_-@_-"/>
        <alignment horizontal="right" vertical="center" wrapText="1" readingOrder="0"/>
        <border outline="0">
          <left style="thin">
            <color indexed="64"/>
          </left>
          <right style="thin">
            <color indexed="64"/>
          </right>
          <top style="thin">
            <color indexed="64"/>
          </top>
          <bottom style="thin">
            <color indexed="64"/>
          </bottom>
        </border>
      </ndxf>
    </rcc>
  </rm>
  <rcc rId="4526" sId="1">
    <oc r="C803">
      <f>#REF!+#REF!</f>
    </oc>
    <nc r="C803">
      <f>#REF!+#REF!</f>
    </nc>
  </rcc>
  <rfmt sheetId="1" sqref="B798">
    <dxf>
      <alignment wrapText="1" readingOrder="0"/>
    </dxf>
  </rfmt>
  <rfmt sheetId="1" sqref="B802:F802" start="0" length="0">
    <dxf>
      <border>
        <bottom style="thin">
          <color indexed="64"/>
        </bottom>
      </border>
    </dxf>
  </rfmt>
  <rfmt sheetId="1" sqref="B799:F802" start="0" length="2147483647">
    <dxf>
      <font>
        <name val="Times New Roman"/>
        <scheme val="none"/>
      </font>
    </dxf>
  </rfmt>
  <rfmt sheetId="1" sqref="B798:F802" start="0" length="2147483647">
    <dxf>
      <font>
        <color rgb="FF7030A0"/>
      </font>
    </dxf>
  </rfmt>
  <rfmt sheetId="1" sqref="B802:F802">
    <dxf>
      <border>
        <top style="thin">
          <color indexed="64"/>
        </top>
        <bottom style="thin">
          <color indexed="64"/>
        </bottom>
        <horizontal style="thin">
          <color indexed="64"/>
        </horizontal>
      </border>
    </dxf>
  </rfmt>
  <rcc rId="4527" sId="1">
    <oc r="C798">
      <f>SUM(C54,C31,C260,C171,C116,C482,C793,C636,C315,C510,C85,C566,C664,C718,C389,C413,C735,C360,C765)</f>
    </oc>
    <nc r="C798">
      <f>C799+C800+C801+C802</f>
    </nc>
  </rcc>
  <rcc rId="4528" sId="1">
    <oc r="D798">
      <f>SUM(D54,D31,D260,D171,D116,D482,D793,D636,D315,D510,D85,D566,D664,D718,D389,D413,D735,D360,D765)</f>
    </oc>
    <nc r="D798">
      <f>D799+D800+D801+D802</f>
    </nc>
  </rcc>
  <rm rId="4529" sheetId="1" source="B811:D811" destination="B813:D813" sourceSheetId="1">
    <rfmt sheetId="1" sqref="B813" start="0" length="0">
      <dxf>
        <font>
          <sz val="11"/>
          <color rgb="FFFF0000"/>
          <name val="Calibri"/>
          <scheme val="minor"/>
        </font>
        <alignment vertical="top" readingOrder="0"/>
      </dxf>
    </rfmt>
    <rfmt sheetId="1" sqref="C813" start="0" length="0">
      <dxf>
        <font>
          <sz val="11"/>
          <color rgb="FFFF0000"/>
          <name val="Calibri"/>
          <scheme val="minor"/>
        </font>
        <numFmt numFmtId="4" formatCode="#,##0.00"/>
        <alignment horizontal="justify" vertical="center" readingOrder="0"/>
      </dxf>
    </rfmt>
    <rfmt sheetId="1" sqref="D813" start="0" length="0">
      <dxf>
        <font>
          <sz val="11"/>
          <color rgb="FFFF0000"/>
          <name val="Calibri"/>
          <scheme val="minor"/>
        </font>
        <alignment horizontal="right" vertical="center" readingOrder="0"/>
      </dxf>
    </rfmt>
  </rm>
  <rm rId="4530" sheetId="1" source="B810:D810" destination="B814:D814" sourceSheetId="1">
    <rfmt sheetId="1" sqref="B814" start="0" length="0">
      <dxf>
        <font>
          <sz val="11"/>
          <color rgb="FFFF0000"/>
          <name val="Calibri"/>
          <scheme val="minor"/>
        </font>
        <alignment vertical="top" readingOrder="0"/>
      </dxf>
    </rfmt>
    <rfmt sheetId="1" sqref="C814" start="0" length="0">
      <dxf>
        <font>
          <sz val="11"/>
          <color rgb="FFFF0000"/>
          <name val="Calibri"/>
          <scheme val="minor"/>
        </font>
      </dxf>
    </rfmt>
    <rfmt sheetId="1" sqref="D814" start="0" length="0">
      <dxf>
        <font>
          <sz val="11"/>
          <color rgb="FFFF0000"/>
          <name val="Calibri"/>
          <scheme val="minor"/>
        </font>
        <alignment horizontal="right" vertical="center" readingOrder="0"/>
      </dxf>
    </rfmt>
  </rm>
  <rm rId="4531" sheetId="1" source="B809:D809" destination="B815:D815" sourceSheetId="1">
    <rfmt sheetId="1" sqref="B815" start="0" length="0">
      <dxf>
        <font>
          <sz val="11"/>
          <color rgb="FFFF0000"/>
          <name val="Calibri"/>
          <scheme val="minor"/>
        </font>
        <alignment vertical="top" readingOrder="0"/>
      </dxf>
    </rfmt>
    <rfmt sheetId="1" sqref="C815" start="0" length="0">
      <dxf>
        <font>
          <sz val="11"/>
          <color rgb="FFFF0000"/>
          <name val="Calibri"/>
          <scheme val="minor"/>
        </font>
        <numFmt numFmtId="4" formatCode="#,##0.00"/>
        <alignment horizontal="justify" vertical="center" readingOrder="0"/>
      </dxf>
    </rfmt>
    <rfmt sheetId="1" sqref="D815" start="0" length="0">
      <dxf>
        <font>
          <sz val="11"/>
          <color rgb="FFFF0000"/>
          <name val="Calibri"/>
          <scheme val="minor"/>
        </font>
        <alignment horizontal="right" vertical="center" readingOrder="0"/>
      </dxf>
    </rfmt>
  </rm>
  <rm rId="4532" sheetId="1" source="B812:D815" destination="B809:D812" sourceSheetId="1">
    <rfmt sheetId="1" sqref="B809" start="0" length="0">
      <dxf>
        <font>
          <sz val="11"/>
          <color rgb="FFFF0000"/>
          <name val="Calibri"/>
          <scheme val="minor"/>
        </font>
        <alignment vertical="top" readingOrder="0"/>
      </dxf>
    </rfmt>
    <rfmt sheetId="1" sqref="C809" start="0" length="0">
      <dxf>
        <font>
          <sz val="11"/>
          <color rgb="FFFF0000"/>
          <name val="Calibri"/>
          <scheme val="minor"/>
        </font>
        <alignment horizontal="right" vertical="center" readingOrder="0"/>
      </dxf>
    </rfmt>
    <rfmt sheetId="1" sqref="D809" start="0" length="0">
      <dxf>
        <font>
          <sz val="11"/>
          <color rgb="FFFF0000"/>
          <name val="Calibri"/>
          <scheme val="minor"/>
        </font>
        <alignment horizontal="right" vertical="center" readingOrder="0"/>
      </dxf>
    </rfmt>
    <rfmt sheetId="1" sqref="B810" start="0" length="0">
      <dxf>
        <font>
          <sz val="11"/>
          <color rgb="FFFF0000"/>
          <name val="Calibri"/>
          <scheme val="minor"/>
        </font>
        <alignment vertical="top" readingOrder="0"/>
      </dxf>
    </rfmt>
    <rfmt sheetId="1" sqref="C810" start="0" length="0">
      <dxf>
        <font>
          <sz val="11"/>
          <color rgb="FFFF0000"/>
          <name val="Calibri"/>
          <scheme val="minor"/>
        </font>
        <alignment horizontal="right" vertical="center" readingOrder="0"/>
      </dxf>
    </rfmt>
    <rfmt sheetId="1" sqref="D810" start="0" length="0">
      <dxf>
        <font>
          <sz val="11"/>
          <color rgb="FFFF0000"/>
          <name val="Calibri"/>
          <scheme val="minor"/>
        </font>
        <alignment horizontal="right" vertical="center" readingOrder="0"/>
      </dxf>
    </rfmt>
    <rfmt sheetId="1" sqref="B811" start="0" length="0">
      <dxf>
        <font>
          <sz val="11"/>
          <color rgb="FFFF0000"/>
          <name val="Calibri"/>
          <scheme val="minor"/>
        </font>
        <alignment vertical="top" readingOrder="0"/>
      </dxf>
    </rfmt>
    <rfmt sheetId="1" sqref="C811" start="0" length="0">
      <dxf>
        <font>
          <sz val="11"/>
          <color rgb="FFFF0000"/>
          <name val="Calibri"/>
          <scheme val="minor"/>
        </font>
        <alignment horizontal="right" vertical="center" readingOrder="0"/>
      </dxf>
    </rfmt>
    <rfmt sheetId="1" sqref="D811" start="0" length="0">
      <dxf>
        <font>
          <sz val="11"/>
          <color rgb="FFFF0000"/>
          <name val="Calibri"/>
          <scheme val="minor"/>
        </font>
        <alignment horizontal="right" vertical="center" readingOrder="0"/>
      </dxf>
    </rfmt>
  </rm>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37" sId="1">
    <oc r="D803">
      <f>#REF!+#REF!</f>
    </oc>
    <nc r="D803">
      <f>#REF!+#REF!</f>
    </nc>
  </rcc>
  <rcc rId="4538" sId="1">
    <nc r="C808" t="inlineStr">
      <is>
        <t>план</t>
      </is>
    </nc>
  </rcc>
  <rcc rId="4539" sId="1">
    <nc r="D808" t="inlineStr">
      <is>
        <t>факт</t>
      </is>
    </nc>
  </rcc>
  <rfmt sheetId="1" sqref="C808:D808" start="0" length="2147483647">
    <dxf>
      <font>
        <color auto="1"/>
      </font>
    </dxf>
  </rfmt>
  <rfmt sheetId="1" sqref="C809:D812">
    <dxf>
      <numFmt numFmtId="170" formatCode="_-* #,##0.0\ _₽_-;\-* #,##0.0\ _₽_-;_-* &quot;-&quot;??\ _₽_-;_-@_-"/>
    </dxf>
  </rfmt>
  <rcc rId="4540" sId="1" odxf="1" dxf="1">
    <nc r="E809">
      <f>C809-C799</f>
    </nc>
    <odxf>
      <numFmt numFmtId="0" formatCode="General"/>
    </odxf>
    <ndxf>
      <numFmt numFmtId="168" formatCode="_-* #,##0.0\ _₽_-;\-* #,##0.0\ _₽_-;_-* &quot;-&quot;?\ _₽_-;_-@_-"/>
    </ndxf>
  </rcc>
  <rcc rId="4541" sId="1" odxf="1" dxf="1">
    <nc r="F809">
      <f>D809-D799</f>
    </nc>
    <odxf>
      <numFmt numFmtId="0" formatCode="General"/>
    </odxf>
    <ndxf>
      <numFmt numFmtId="168" formatCode="_-* #,##0.0\ _₽_-;\-* #,##0.0\ _₽_-;_-* &quot;-&quot;?\ _₽_-;_-@_-"/>
    </ndxf>
  </rcc>
  <rfmt sheetId="1" sqref="F809">
    <dxf>
      <alignment horizontal="left" readingOrder="0"/>
    </dxf>
  </rfmt>
  <rfmt sheetId="1" sqref="F809">
    <dxf>
      <alignment horizontal="general" readingOrder="0"/>
    </dxf>
  </rfmt>
  <rcc rId="4542" sId="1" odxf="1" dxf="1">
    <nc r="E810">
      <f>C810-C800</f>
    </nc>
    <odxf>
      <numFmt numFmtId="0" formatCode="General"/>
    </odxf>
    <ndxf>
      <numFmt numFmtId="168" formatCode="_-* #,##0.0\ _₽_-;\-* #,##0.0\ _₽_-;_-* &quot;-&quot;?\ _₽_-;_-@_-"/>
    </ndxf>
  </rcc>
  <rcc rId="4543" sId="1" odxf="1" dxf="1">
    <nc r="F810">
      <f>D810-D800</f>
    </nc>
    <odxf>
      <numFmt numFmtId="0" formatCode="General"/>
    </odxf>
    <ndxf>
      <numFmt numFmtId="168" formatCode="_-* #,##0.0\ _₽_-;\-* #,##0.0\ _₽_-;_-* &quot;-&quot;?\ _₽_-;_-@_-"/>
    </ndxf>
  </rcc>
  <rcc rId="4544" sId="1" odxf="1" dxf="1">
    <nc r="E811">
      <f>C811-C801-C802</f>
    </nc>
    <odxf>
      <numFmt numFmtId="0" formatCode="General"/>
    </odxf>
    <ndxf>
      <numFmt numFmtId="168" formatCode="_-* #,##0.0\ _₽_-;\-* #,##0.0\ _₽_-;_-* &quot;-&quot;?\ _₽_-;_-@_-"/>
    </ndxf>
  </rcc>
  <rcc rId="4545" sId="1" odxf="1" dxf="1">
    <nc r="F811">
      <f>D811-D801-D802</f>
    </nc>
    <odxf>
      <numFmt numFmtId="0" formatCode="General"/>
    </odxf>
    <ndxf>
      <numFmt numFmtId="168" formatCode="_-* #,##0.0\ _₽_-;\-* #,##0.0\ _₽_-;_-* &quot;-&quot;?\ _₽_-;_-@_-"/>
    </ndxf>
  </rcc>
  <rcc rId="4546" sId="1" odxf="1" dxf="1">
    <nc r="E812">
      <f>C812-C798</f>
    </nc>
    <odxf>
      <numFmt numFmtId="0" formatCode="General"/>
    </odxf>
    <ndxf>
      <numFmt numFmtId="168" formatCode="_-* #,##0.0\ _₽_-;\-* #,##0.0\ _₽_-;_-* &quot;-&quot;?\ _₽_-;_-@_-"/>
    </ndxf>
  </rcc>
  <rcc rId="4547" sId="1" odxf="1" dxf="1">
    <nc r="F812">
      <f>D812-D798</f>
    </nc>
    <odxf>
      <numFmt numFmtId="0" formatCode="General"/>
    </odxf>
    <ndxf>
      <numFmt numFmtId="168" formatCode="_-* #,##0.0\ _₽_-;\-* #,##0.0\ _₽_-;_-* &quot;-&quot;?\ _₽_-;_-@_-"/>
    </ndxf>
  </rcc>
  <rfmt sheetId="1" sqref="A723:XFD723">
    <dxf>
      <fill>
        <patternFill patternType="none">
          <bgColor auto="1"/>
        </patternFill>
      </fill>
    </dxf>
  </rfmt>
  <rfmt sheetId="1" sqref="B723:F723">
    <dxf>
      <fill>
        <patternFill patternType="solid">
          <bgColor theme="6" tint="0.39997558519241921"/>
        </patternFill>
      </fill>
    </dxf>
  </rfmt>
  <rcc rId="4548" sId="1">
    <oc r="G585" t="inlineStr">
      <is>
        <t>испр</t>
      </is>
    </oc>
    <nc r="G585"/>
  </rcc>
  <rfmt sheetId="1" sqref="A394:XFD394">
    <dxf>
      <fill>
        <patternFill patternType="none">
          <bgColor auto="1"/>
        </patternFill>
      </fill>
    </dxf>
  </rfmt>
  <rfmt sheetId="1" sqref="B394:F394">
    <dxf>
      <fill>
        <patternFill patternType="solid">
          <bgColor theme="6" tint="0.39997558519241921"/>
        </patternFill>
      </fill>
    </dxf>
  </rfmt>
  <rcc rId="4549" sId="1">
    <oc r="C803">
      <f>#REF!+#REF!</f>
    </oc>
    <nc r="C803">
      <f>#REF!+#REF!</f>
    </nc>
  </rcc>
  <rcc rId="4550" sId="1" odxf="1" dxf="1">
    <nc r="E808" t="inlineStr">
      <is>
        <t>план</t>
      </is>
    </nc>
    <odxf>
      <font>
        <color rgb="FFFF0000"/>
      </font>
    </odxf>
    <ndxf>
      <font>
        <color auto="1"/>
      </font>
    </ndxf>
  </rcc>
  <rcc rId="4551" sId="1" odxf="1" dxf="1">
    <nc r="F808" t="inlineStr">
      <is>
        <t>факт</t>
      </is>
    </nc>
    <odxf>
      <font>
        <color rgb="FFFF0000"/>
      </font>
      <alignment horizontal="justify" vertical="top" readingOrder="0"/>
    </odxf>
    <ndxf>
      <font>
        <color auto="1"/>
      </font>
      <alignment horizontal="right" vertical="center" readingOrder="0"/>
    </ndxf>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font>
        <color auto="1"/>
      </font>
    </dxf>
  </rfmt>
  <rrc rId="2227" sId="1" ref="A9:XFD9" action="insertRow">
    <undo index="8" exp="area" ref3D="1" dr="$A$805:$XFD$805" dn="Z_161695C3_1CE5_4E5C_AD86_E27CE310F608_.wvu.Rows" sId="1"/>
    <undo index="2" exp="area" ref3D="1" dr="$A$626:$XFD$626" dn="Z_161695C3_1CE5_4E5C_AD86_E27CE310F608_.wvu.Rows" sId="1"/>
    <undo index="1" exp="area" ref3D="1" dr="$A$622:$XFD$622" dn="Z_161695C3_1CE5_4E5C_AD86_E27CE310F608_.wvu.Rows" sId="1"/>
    <undo index="14" exp="area" ref3D="1" dr="$A$805:$XFD$805" dn="Z_10610988_B7D0_46D7_B8FD_DA5F72A4893C_.wvu.Rows" sId="1"/>
    <undo index="8" exp="area" ref3D="1" dr="$A$626:$XFD$626" dn="Z_10610988_B7D0_46D7_B8FD_DA5F72A4893C_.wvu.Rows" sId="1"/>
    <undo index="6" exp="area" ref3D="1" dr="$A$622:$XFD$622" dn="Z_10610988_B7D0_46D7_B8FD_DA5F72A4893C_.wvu.Rows" sId="1"/>
  </rrc>
  <rrc rId="2228" sId="1" ref="A9:XFD9" action="insertRow">
    <undo index="8" exp="area" ref3D="1" dr="$A$806:$XFD$806" dn="Z_161695C3_1CE5_4E5C_AD86_E27CE310F608_.wvu.Rows" sId="1"/>
    <undo index="2" exp="area" ref3D="1" dr="$A$627:$XFD$627" dn="Z_161695C3_1CE5_4E5C_AD86_E27CE310F608_.wvu.Rows" sId="1"/>
    <undo index="1" exp="area" ref3D="1" dr="$A$623:$XFD$623" dn="Z_161695C3_1CE5_4E5C_AD86_E27CE310F608_.wvu.Rows" sId="1"/>
    <undo index="14" exp="area" ref3D="1" dr="$A$806:$XFD$806" dn="Z_10610988_B7D0_46D7_B8FD_DA5F72A4893C_.wvu.Rows" sId="1"/>
    <undo index="8" exp="area" ref3D="1" dr="$A$627:$XFD$627" dn="Z_10610988_B7D0_46D7_B8FD_DA5F72A4893C_.wvu.Rows" sId="1"/>
    <undo index="6" exp="area" ref3D="1" dr="$A$623:$XFD$623" dn="Z_10610988_B7D0_46D7_B8FD_DA5F72A4893C_.wvu.Rows" sId="1"/>
  </rrc>
  <rrc rId="2229" sId="1" ref="A9:XFD9" action="insertRow">
    <undo index="8" exp="area" ref3D="1" dr="$A$807:$XFD$807" dn="Z_161695C3_1CE5_4E5C_AD86_E27CE310F608_.wvu.Rows" sId="1"/>
    <undo index="2" exp="area" ref3D="1" dr="$A$628:$XFD$628" dn="Z_161695C3_1CE5_4E5C_AD86_E27CE310F608_.wvu.Rows" sId="1"/>
    <undo index="1" exp="area" ref3D="1" dr="$A$624:$XFD$624" dn="Z_161695C3_1CE5_4E5C_AD86_E27CE310F608_.wvu.Rows" sId="1"/>
    <undo index="14" exp="area" ref3D="1" dr="$A$807:$XFD$807" dn="Z_10610988_B7D0_46D7_B8FD_DA5F72A4893C_.wvu.Rows" sId="1"/>
    <undo index="8" exp="area" ref3D="1" dr="$A$628:$XFD$628" dn="Z_10610988_B7D0_46D7_B8FD_DA5F72A4893C_.wvu.Rows" sId="1"/>
    <undo index="6" exp="area" ref3D="1" dr="$A$624:$XFD$624" dn="Z_10610988_B7D0_46D7_B8FD_DA5F72A4893C_.wvu.Rows" sId="1"/>
  </rrc>
  <rrc rId="2230" sId="1" ref="A9:XFD9" action="insertRow">
    <undo index="8" exp="area" ref3D="1" dr="$A$808:$XFD$808" dn="Z_161695C3_1CE5_4E5C_AD86_E27CE310F608_.wvu.Rows" sId="1"/>
    <undo index="2" exp="area" ref3D="1" dr="$A$629:$XFD$629" dn="Z_161695C3_1CE5_4E5C_AD86_E27CE310F608_.wvu.Rows" sId="1"/>
    <undo index="1" exp="area" ref3D="1" dr="$A$625:$XFD$625" dn="Z_161695C3_1CE5_4E5C_AD86_E27CE310F608_.wvu.Rows" sId="1"/>
    <undo index="14" exp="area" ref3D="1" dr="$A$808:$XFD$808" dn="Z_10610988_B7D0_46D7_B8FD_DA5F72A4893C_.wvu.Rows" sId="1"/>
    <undo index="8" exp="area" ref3D="1" dr="$A$629:$XFD$629" dn="Z_10610988_B7D0_46D7_B8FD_DA5F72A4893C_.wvu.Rows" sId="1"/>
    <undo index="6" exp="area" ref3D="1" dr="$A$625:$XFD$625" dn="Z_10610988_B7D0_46D7_B8FD_DA5F72A4893C_.wvu.Rows" sId="1"/>
  </rrc>
  <rrc rId="2231" sId="1" ref="A9:XFD9" action="insertRow">
    <undo index="8" exp="area" ref3D="1" dr="$A$809:$XFD$809" dn="Z_161695C3_1CE5_4E5C_AD86_E27CE310F608_.wvu.Rows" sId="1"/>
    <undo index="2" exp="area" ref3D="1" dr="$A$630:$XFD$630" dn="Z_161695C3_1CE5_4E5C_AD86_E27CE310F608_.wvu.Rows" sId="1"/>
    <undo index="1" exp="area" ref3D="1" dr="$A$626:$XFD$626" dn="Z_161695C3_1CE5_4E5C_AD86_E27CE310F608_.wvu.Rows" sId="1"/>
    <undo index="14" exp="area" ref3D="1" dr="$A$809:$XFD$809" dn="Z_10610988_B7D0_46D7_B8FD_DA5F72A4893C_.wvu.Rows" sId="1"/>
    <undo index="8" exp="area" ref3D="1" dr="$A$630:$XFD$630" dn="Z_10610988_B7D0_46D7_B8FD_DA5F72A4893C_.wvu.Rows" sId="1"/>
    <undo index="6" exp="area" ref3D="1" dr="$A$626:$XFD$626" dn="Z_10610988_B7D0_46D7_B8FD_DA5F72A4893C_.wvu.Rows" sId="1"/>
  </rrc>
  <rrc rId="2232" sId="1" ref="A9:XFD9" action="insertRow">
    <undo index="8" exp="area" ref3D="1" dr="$A$810:$XFD$810" dn="Z_161695C3_1CE5_4E5C_AD86_E27CE310F608_.wvu.Rows" sId="1"/>
    <undo index="2" exp="area" ref3D="1" dr="$A$631:$XFD$631" dn="Z_161695C3_1CE5_4E5C_AD86_E27CE310F608_.wvu.Rows" sId="1"/>
    <undo index="1" exp="area" ref3D="1" dr="$A$627:$XFD$627" dn="Z_161695C3_1CE5_4E5C_AD86_E27CE310F608_.wvu.Rows" sId="1"/>
    <undo index="14" exp="area" ref3D="1" dr="$A$810:$XFD$810" dn="Z_10610988_B7D0_46D7_B8FD_DA5F72A4893C_.wvu.Rows" sId="1"/>
    <undo index="8" exp="area" ref3D="1" dr="$A$631:$XFD$631" dn="Z_10610988_B7D0_46D7_B8FD_DA5F72A4893C_.wvu.Rows" sId="1"/>
    <undo index="6" exp="area" ref3D="1" dr="$A$627:$XFD$627" dn="Z_10610988_B7D0_46D7_B8FD_DA5F72A4893C_.wvu.Rows" sId="1"/>
  </rrc>
  <rfmt sheetId="1" sqref="B9:F14">
    <dxf>
      <fill>
        <patternFill patternType="none">
          <bgColor auto="1"/>
        </patternFill>
      </fill>
    </dxf>
  </rfmt>
  <rcc rId="2233" sId="1" odxf="1" dxf="1">
    <nc r="B9" t="inlineStr">
      <is>
        <t>Подпрограмма 1 Регулирование качества окружающей среды в городе Когалыме</t>
      </is>
    </nc>
    <ndxf>
      <font>
        <sz val="13"/>
        <color auto="1"/>
        <name val="Times New Roman"/>
        <scheme val="none"/>
      </font>
      <numFmt numFmtId="0" formatCode="General"/>
      <alignment horizontal="justify" vertical="top" readingOrder="0"/>
      <protection locked="1"/>
    </ndxf>
  </rcc>
  <rfmt sheetId="1" sqref="B9">
    <dxf>
      <alignment vertical="center" readingOrder="0"/>
    </dxf>
  </rfmt>
  <rfmt sheetId="1" sqref="B9">
    <dxf>
      <alignment horizontal="center" readingOrder="0"/>
    </dxf>
  </rfmt>
  <rfmt sheetId="1" sqref="B9">
    <dxf>
      <alignment horizontal="left" readingOrder="0"/>
    </dxf>
  </rfmt>
  <rcc rId="2234" sId="1">
    <nc r="B10" t="inlineStr">
      <is>
        <t>1.1. Предупреждение и ликвидация несанкционированных свалок на территории города Когалыма</t>
      </is>
    </nc>
  </rcc>
  <rfmt sheetId="1" sqref="B10">
    <dxf>
      <alignment horizontal="left" readingOrder="0"/>
    </dxf>
  </rfmt>
  <rfmt sheetId="1" sqref="B10" start="0" length="2147483647">
    <dxf>
      <font>
        <color auto="1"/>
      </font>
    </dxf>
  </rfmt>
  <rcc rId="2235" sId="1" odxf="1" dxf="1">
    <nc r="B11" t="inlineStr">
      <is>
        <t xml:space="preserve">федеральный бюджет </t>
      </is>
    </nc>
    <odxf>
      <font>
        <b/>
        <sz val="13"/>
        <color rgb="FFFF0000"/>
        <name val="Times New Roman"/>
        <scheme val="none"/>
      </font>
      <numFmt numFmtId="30" formatCode="@"/>
      <alignment horizontal="center" readingOrder="0"/>
      <protection locked="0"/>
    </odxf>
    <ndxf>
      <font>
        <b val="0"/>
        <sz val="13"/>
        <color rgb="FFFF0000"/>
        <name val="Times New Roman"/>
        <scheme val="none"/>
      </font>
      <numFmt numFmtId="4" formatCode="#,##0.00"/>
      <alignment horizontal="justify" readingOrder="0"/>
      <protection locked="1"/>
    </ndxf>
  </rcc>
  <rcc rId="2236" sId="1" odxf="1" dxf="1">
    <nc r="B12" t="inlineStr">
      <is>
        <t>бюджет автономного округа</t>
      </is>
    </nc>
    <odxf>
      <font>
        <b/>
        <sz val="13"/>
        <color rgb="FFFF0000"/>
        <name val="Times New Roman"/>
        <scheme val="none"/>
      </font>
      <numFmt numFmtId="30" formatCode="@"/>
      <alignment horizontal="center" readingOrder="0"/>
      <protection locked="0"/>
    </odxf>
    <ndxf>
      <font>
        <b val="0"/>
        <sz val="13"/>
        <color rgb="FFFF0000"/>
        <name val="Times New Roman"/>
        <scheme val="none"/>
      </font>
      <numFmt numFmtId="4" formatCode="#,##0.00"/>
      <alignment horizontal="justify" readingOrder="0"/>
      <protection locked="1"/>
    </ndxf>
  </rcc>
  <rcc rId="2237" sId="1" odxf="1" dxf="1">
    <nc r="B13" t="inlineStr">
      <is>
        <t>бюджет города Когалыма</t>
      </is>
    </nc>
    <odxf>
      <font>
        <b/>
        <sz val="13"/>
        <color rgb="FFFF0000"/>
        <name val="Times New Roman"/>
        <scheme val="none"/>
      </font>
      <numFmt numFmtId="30" formatCode="@"/>
      <alignment horizontal="center" readingOrder="0"/>
      <protection locked="0"/>
    </odxf>
    <ndxf>
      <font>
        <b val="0"/>
        <sz val="13"/>
        <color rgb="FFFF0000"/>
        <name val="Times New Roman"/>
        <scheme val="none"/>
      </font>
      <numFmt numFmtId="0" formatCode="General"/>
      <alignment horizontal="justify" readingOrder="0"/>
      <protection locked="1"/>
    </ndxf>
  </rcc>
  <rcc rId="2238" sId="1" odxf="1" dxf="1">
    <nc r="B14" t="inlineStr">
      <is>
        <t xml:space="preserve">привлеченные средства </t>
      </is>
    </nc>
    <odxf>
      <font>
        <b/>
        <sz val="13"/>
        <color rgb="FFFF0000"/>
        <name val="Times New Roman"/>
        <scheme val="none"/>
      </font>
      <numFmt numFmtId="30" formatCode="@"/>
      <alignment horizontal="center" readingOrder="0"/>
      <protection locked="0"/>
    </odxf>
    <ndxf>
      <font>
        <b val="0"/>
        <sz val="13"/>
        <color rgb="FFFF0000"/>
        <name val="Times New Roman"/>
        <scheme val="none"/>
      </font>
      <numFmt numFmtId="0" formatCode="General"/>
      <alignment horizontal="justify" readingOrder="0"/>
      <protection locked="1"/>
    </ndxf>
  </rcc>
  <rcc rId="2239" sId="1" odxf="1" dxf="1">
    <nc r="C10" t="inlineStr">
      <is>
        <t>=C11+C12+C13+C14</t>
      </is>
    </nc>
    <ndxf>
      <numFmt numFmtId="166" formatCode="#,##0.0"/>
      <alignment horizontal="right" readingOrder="0"/>
      <protection locked="1"/>
    </ndxf>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52" sId="1">
    <oc r="C392">
      <f>C370+C376+C387+C382</f>
    </oc>
    <nc r="C392">
      <f>C370+C376+C387+C382</f>
    </nc>
  </rcc>
  <rfmt sheetId="1" sqref="C117:D117">
    <dxf>
      <fill>
        <patternFill>
          <bgColor rgb="FFFFFF00"/>
        </patternFill>
      </fill>
    </dxf>
  </rfmt>
  <rfmt sheetId="1" sqref="C117:D117">
    <dxf>
      <fill>
        <patternFill patternType="none">
          <bgColor auto="1"/>
        </patternFill>
      </fill>
    </dxf>
  </rfmt>
  <rcc rId="4553" sId="1" numFmtId="34">
    <oc r="D809">
      <v>239365.34</v>
    </oc>
    <nc r="D809">
      <v>239365.4</v>
    </nc>
  </rcc>
  <rcc rId="4554" sId="1" numFmtId="34">
    <oc r="C810">
      <v>3926233.67</v>
    </oc>
    <nc r="C810">
      <v>3903187.6</v>
    </nc>
  </rcc>
  <rcc rId="4555" sId="1" numFmtId="34">
    <oc r="D810">
      <v>3460287.57</v>
    </oc>
    <nc r="D810">
      <v>3437241.5</v>
    </nc>
  </rcc>
  <rrc rId="4556" sId="1" ref="A812:XFD812" action="insertRow"/>
  <rcc rId="4557" sId="1" numFmtId="34">
    <nc r="D812">
      <v>23045.9</v>
    </nc>
  </rcc>
  <rcc rId="4558" sId="1">
    <oc r="C803">
      <f>#REF!+#REF!</f>
    </oc>
    <nc r="C803">
      <f>#REF!+#REF!</f>
    </nc>
  </rcc>
  <rcc rId="4559" sId="1">
    <oc r="C800">
      <f>C795+C767+C737+C720+C661+C638+C568+C517+C484+C415+C391+C362+C317+C262+C173+C118+C87+C56+C33</f>
    </oc>
    <nc r="C800">
      <f>C795+C767+C737+C720+C666+C638+C568+C517+C484+C415+C391+C362+C317+C262+C173+C118+C87+C56+C33</f>
    </nc>
  </rcc>
  <rcc rId="4560" sId="1">
    <oc r="D800">
      <f>D795+D767+D737+D720+D661+D638+D568+D517+D484+D415+D391+D362+D317+D262+D173+D118+D87+D56+D33</f>
    </oc>
    <nc r="D800">
      <f>D795+D767+D737+D720+D666+D638+D568+D517+D484+D415+D391+D362+D317+D262+D173+D118+D87+D56+D33</f>
    </nc>
  </rcc>
  <rfmt sheetId="1" sqref="E811">
    <dxf>
      <numFmt numFmtId="180" formatCode="_-* #,##0\ _₽_-;\-* #,##0\ _₽_-;_-* &quot;-&quot;?\ _₽_-;_-@_-"/>
    </dxf>
  </rfmt>
  <rfmt sheetId="1" sqref="F811">
    <dxf>
      <numFmt numFmtId="180" formatCode="_-* #,##0\ _₽_-;\-* #,##0\ _₽_-;_-* &quot;-&quot;?\ _₽_-;_-@_-"/>
    </dxf>
  </rfmt>
  <rfmt sheetId="1" sqref="F811">
    <dxf>
      <numFmt numFmtId="168" formatCode="_-* #,##0.0\ _₽_-;\-* #,##0.0\ _₽_-;_-* &quot;-&quot;?\ _₽_-;_-@_-"/>
    </dxf>
  </rfmt>
  <rfmt sheetId="1" sqref="F811">
    <dxf>
      <numFmt numFmtId="169" formatCode="_-* #,##0.00\ _₽_-;\-* #,##0.00\ _₽_-;_-* &quot;-&quot;?\ _₽_-;_-@_-"/>
    </dxf>
  </rfmt>
  <rfmt sheetId="1" sqref="F811">
    <dxf>
      <numFmt numFmtId="168" formatCode="_-* #,##0.0\ _₽_-;\-* #,##0.0\ _₽_-;_-* &quot;-&quot;?\ _₽_-;_-@_-"/>
    </dxf>
  </rfmt>
  <rcc rId="4561" sId="1" numFmtId="34">
    <nc r="C812">
      <v>23046</v>
    </nc>
  </rcc>
  <rcc rId="4562" sId="1">
    <nc r="B812" t="inlineStr">
      <is>
        <t>иные стчоники (фонд ЖКК)</t>
      </is>
    </nc>
  </rcc>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98:F802" start="0" length="2147483647">
    <dxf>
      <font>
        <color auto="1"/>
      </font>
    </dxf>
  </rfmt>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95">
    <dxf>
      <fill>
        <patternFill patternType="none">
          <bgColor auto="1"/>
        </patternFill>
      </fill>
    </dxf>
  </rfmt>
  <rfmt sheetId="1" sqref="E495">
    <dxf>
      <fill>
        <patternFill patternType="solid">
          <bgColor theme="4" tint="0.79998168889431442"/>
        </patternFill>
      </fill>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7" sId="1">
    <oc r="A10">
      <v>2</v>
    </oc>
    <nc r="A10">
      <v>1</v>
    </nc>
  </rcc>
  <rcc rId="4568" sId="1">
    <oc r="A15">
      <v>3</v>
    </oc>
    <nc r="A15">
      <v>2</v>
    </nc>
  </rcc>
  <rcc rId="4569" sId="1">
    <oc r="A21">
      <v>4</v>
    </oc>
    <nc r="A21">
      <v>3</v>
    </nc>
  </rcc>
  <rcc rId="4570" sId="1">
    <oc r="A26">
      <v>5</v>
    </oc>
    <nc r="A26">
      <v>4</v>
    </nc>
  </rcc>
  <rcc rId="4571" sId="1">
    <nc r="A38">
      <v>5</v>
    </nc>
  </rcc>
  <rcc rId="4572" sId="1">
    <nc r="A43">
      <v>6</v>
    </nc>
  </rcc>
  <rcc rId="4573" sId="1">
    <oc r="A49">
      <v>1</v>
    </oc>
    <nc r="A49">
      <v>7</v>
    </nc>
  </rcc>
  <rcc rId="4574" sId="1">
    <oc r="A60">
      <v>87</v>
    </oc>
    <nc r="A60">
      <v>8</v>
    </nc>
  </rcc>
  <rcc rId="4575" sId="1">
    <oc r="A65">
      <v>88</v>
    </oc>
    <nc r="A65">
      <v>9</v>
    </nc>
  </rcc>
  <rcc rId="4576" sId="1">
    <oc r="A70">
      <v>89</v>
    </oc>
    <nc r="A70">
      <v>10</v>
    </nc>
  </rcc>
  <rcc rId="4577" sId="1">
    <oc r="A80">
      <v>91</v>
    </oc>
    <nc r="A80">
      <v>11</v>
    </nc>
  </rcc>
  <rcc rId="4578" sId="1">
    <oc r="A91">
      <v>33</v>
    </oc>
    <nc r="A91">
      <v>12</v>
    </nc>
  </rcc>
  <rcc rId="4579" sId="1">
    <oc r="A96">
      <v>34</v>
    </oc>
    <nc r="A96">
      <v>13</v>
    </nc>
  </rcc>
  <rcc rId="4580" sId="1">
    <nc r="A101">
      <v>14</v>
    </nc>
  </rcc>
  <rcc rId="4581" sId="1">
    <oc r="A106">
      <v>35</v>
    </oc>
    <nc r="A106">
      <v>15</v>
    </nc>
  </rcc>
  <rcc rId="4582" sId="1">
    <oc r="A111">
      <v>36</v>
    </oc>
    <nc r="A111">
      <v>16</v>
    </nc>
  </rcc>
  <rcc rId="4583" sId="1">
    <oc r="A123">
      <v>22</v>
    </oc>
    <nc r="A123">
      <v>17</v>
    </nc>
  </rcc>
  <rcc rId="4584" sId="1">
    <oc r="A128" t="inlineStr">
      <is>
        <t>23A155:F171F155A155:F169A155:F175A155:F180A155:F183A155:F187A155:F189A155:F192A155:F191A155:F190A155:F189A155:F188A155:F187A155:F186A155:F185A155:F184A155:F182A155:F181A155:F180A155:F179A155:F178A155:F177F155A155:F169A155:F176A155:F177A155:F178A155:F180A155:F181A155:F182A155:F183A15A155:F197</t>
      </is>
    </oc>
    <nc r="A128">
      <v>18</v>
    </nc>
  </rcc>
  <rcc rId="4585" sId="1">
    <oc r="A133">
      <v>24</v>
    </oc>
    <nc r="A133">
      <v>19</v>
    </nc>
  </rcc>
  <rcc rId="4586" sId="1">
    <oc r="A138">
      <v>25</v>
    </oc>
    <nc r="A138">
      <v>20</v>
    </nc>
  </rcc>
  <rcc rId="4587" sId="1">
    <oc r="A143">
      <v>26</v>
    </oc>
    <nc r="A143">
      <v>21</v>
    </nc>
  </rcc>
  <rcc rId="4588" sId="1">
    <oc r="A149">
      <v>27</v>
    </oc>
    <nc r="A149">
      <v>22</v>
    </nc>
  </rcc>
  <rcc rId="4589" sId="1">
    <oc r="A154">
      <v>28</v>
    </oc>
    <nc r="A154">
      <v>23</v>
    </nc>
  </rcc>
  <rcc rId="4590" sId="1">
    <oc r="A160">
      <v>29</v>
    </oc>
    <nc r="A160">
      <v>24</v>
    </nc>
  </rcc>
  <rcc rId="4591" sId="1">
    <oc r="A166">
      <v>30</v>
    </oc>
    <nc r="A166">
      <v>25</v>
    </nc>
  </rcc>
  <rcc rId="4592" sId="1">
    <oc r="A178">
      <v>6</v>
    </oc>
    <nc r="A178">
      <v>26</v>
    </nc>
  </rcc>
  <rcc rId="4593" sId="1">
    <oc r="A183">
      <v>7</v>
    </oc>
    <nc r="A183">
      <v>27</v>
    </nc>
  </rcc>
  <rcc rId="4594" sId="1">
    <oc r="A188">
      <v>8</v>
    </oc>
    <nc r="A188">
      <v>28</v>
    </nc>
  </rcc>
  <rcc rId="4595" sId="1">
    <oc r="A193">
      <v>9</v>
    </oc>
    <nc r="A193">
      <v>29</v>
    </nc>
  </rcc>
  <rcc rId="4596" sId="1">
    <oc r="A198">
      <v>10</v>
    </oc>
    <nc r="A198">
      <v>30</v>
    </nc>
  </rcc>
  <rcc rId="4597" sId="1">
    <oc r="A204">
      <v>11</v>
    </oc>
    <nc r="A204">
      <v>31</v>
    </nc>
  </rcc>
  <rcc rId="4598" sId="1">
    <oc r="A209">
      <v>12</v>
    </oc>
    <nc r="A209">
      <v>32</v>
    </nc>
  </rcc>
  <rcc rId="4599" sId="1">
    <oc r="A214">
      <v>13</v>
    </oc>
    <nc r="A214">
      <v>33</v>
    </nc>
  </rcc>
  <rcc rId="4600" sId="1">
    <oc r="A219">
      <v>14</v>
    </oc>
    <nc r="A219">
      <v>34</v>
    </nc>
  </rcc>
  <rcc rId="4601" sId="1">
    <oc r="A224">
      <v>15</v>
    </oc>
    <nc r="A224">
      <v>1355</v>
    </nc>
  </rcc>
  <rcc rId="4602" sId="1">
    <oc r="A230">
      <v>16</v>
    </oc>
    <nc r="A230">
      <v>36</v>
    </nc>
  </rcc>
  <rcc rId="4603" sId="1">
    <oc r="A235">
      <v>17</v>
    </oc>
    <nc r="A235">
      <v>37</v>
    </nc>
  </rcc>
  <rcc rId="4604" sId="1">
    <oc r="A240">
      <v>18</v>
    </oc>
    <nc r="A240">
      <v>38</v>
    </nc>
  </rcc>
  <rcc rId="4605" sId="1">
    <oc r="A245">
      <v>19</v>
    </oc>
    <nc r="A245">
      <v>39</v>
    </nc>
  </rcc>
  <rcc rId="4606" sId="1">
    <oc r="A250">
      <v>20</v>
    </oc>
    <nc r="A250">
      <v>40</v>
    </nc>
  </rcc>
  <rcc rId="4607" sId="1">
    <oc r="A255">
      <v>21</v>
    </oc>
    <nc r="A255">
      <v>41</v>
    </nc>
  </rcc>
  <rcc rId="4608" sId="1">
    <oc r="A267">
      <v>73</v>
    </oc>
    <nc r="A267">
      <v>42</v>
    </nc>
  </rcc>
  <rcc rId="4609" sId="1">
    <oc r="A272">
      <v>74</v>
    </oc>
    <nc r="A272">
      <v>43</v>
    </nc>
  </rcc>
  <rcc rId="4610" sId="1">
    <oc r="A277">
      <v>75</v>
    </oc>
    <nc r="A277">
      <v>44</v>
    </nc>
  </rcc>
  <rcc rId="4611" sId="1">
    <oc r="A283">
      <v>76</v>
    </oc>
    <nc r="A283">
      <v>45</v>
    </nc>
  </rcc>
  <rcc rId="4612" sId="1">
    <oc r="A288">
      <v>77</v>
    </oc>
    <nc r="A288">
      <v>46</v>
    </nc>
  </rcc>
  <rcc rId="4613" sId="1">
    <oc r="A294">
      <v>78</v>
    </oc>
    <nc r="A294">
      <v>47</v>
    </nc>
  </rcc>
  <rcc rId="4614" sId="1">
    <oc r="A299">
      <v>79</v>
    </oc>
    <nc r="A299">
      <v>48</v>
    </nc>
  </rcc>
  <rcc rId="4615" sId="1">
    <oc r="A304">
      <v>80</v>
    </oc>
    <nc r="A304">
      <v>49</v>
    </nc>
  </rcc>
  <rcc rId="4616" sId="1">
    <oc r="A310">
      <v>81</v>
    </oc>
    <nc r="A310">
      <v>50</v>
    </nc>
  </rcc>
  <rcc rId="4617" sId="1">
    <nc r="A322">
      <v>51</v>
    </nc>
  </rcc>
  <rcc rId="4618" sId="1">
    <oc r="A327">
      <v>118</v>
    </oc>
    <nc r="A327">
      <v>52</v>
    </nc>
  </rcc>
  <rcc rId="4619" sId="1">
    <oc r="A333">
      <v>119</v>
    </oc>
    <nc r="A333">
      <v>53</v>
    </nc>
  </rcc>
  <rcc rId="4620" sId="1">
    <oc r="A338">
      <v>120</v>
    </oc>
    <nc r="A338">
      <v>54</v>
    </nc>
  </rcc>
  <rcc rId="4621" sId="1">
    <oc r="A343">
      <v>121</v>
    </oc>
    <nc r="A343">
      <v>55</v>
    </nc>
  </rcc>
  <rcc rId="4622" sId="1">
    <oc r="A349">
      <v>122</v>
    </oc>
    <nc r="A349">
      <v>56</v>
    </nc>
  </rcc>
  <rcc rId="4623" sId="1">
    <oc r="A355">
      <v>123</v>
    </oc>
    <nc r="A355">
      <v>57</v>
    </nc>
  </rcc>
  <rcc rId="4624" sId="1">
    <oc r="A367">
      <v>113</v>
    </oc>
    <nc r="A367">
      <v>58</v>
    </nc>
  </rcc>
  <rcc rId="4625" sId="1">
    <nc r="A372">
      <v>59</v>
    </nc>
  </rcc>
  <rcc rId="4626" sId="1">
    <oc r="A373">
      <v>114</v>
    </oc>
    <nc r="A373">
      <v>60</v>
    </nc>
  </rcc>
  <rcc rId="4627" sId="1">
    <nc r="A379">
      <v>61</v>
    </nc>
  </rcc>
  <rcc rId="4628" sId="1">
    <oc r="A384">
      <v>115</v>
    </oc>
    <nc r="A384">
      <v>62</v>
    </nc>
  </rcc>
  <rcc rId="4629" sId="1">
    <oc r="A397">
      <v>59</v>
    </oc>
    <nc r="A397">
      <v>63</v>
    </nc>
  </rcc>
  <rcc rId="4630" sId="1">
    <oc r="A402">
      <v>59</v>
    </oc>
    <nc r="A402">
      <v>64</v>
    </nc>
  </rcc>
  <rcc rId="4631" sId="1">
    <oc r="A408">
      <v>60</v>
    </oc>
    <nc r="A408">
      <v>65</v>
    </nc>
  </rcc>
  <rcc rId="4632" sId="1">
    <oc r="A420">
      <v>37</v>
    </oc>
    <nc r="A420">
      <v>66</v>
    </nc>
  </rcc>
  <rcc rId="4633" sId="1">
    <oc r="A425">
      <v>38</v>
    </oc>
    <nc r="A425">
      <v>67</v>
    </nc>
  </rcc>
  <rcc rId="4634" sId="1">
    <oc r="A430">
      <v>39</v>
    </oc>
    <nc r="A430">
      <v>68</v>
    </nc>
  </rcc>
  <rcc rId="4635" sId="1">
    <oc r="A435">
      <v>40</v>
    </oc>
    <nc r="A435">
      <v>69</v>
    </nc>
  </rcc>
  <rcc rId="4636" sId="1">
    <oc r="A440">
      <v>41</v>
    </oc>
    <nc r="A440">
      <v>70</v>
    </nc>
  </rcc>
  <rcc rId="4637" sId="1">
    <oc r="A445">
      <v>42</v>
    </oc>
    <nc r="A445">
      <v>71</v>
    </nc>
  </rcc>
  <rcc rId="4638" sId="1">
    <oc r="A451">
      <v>43</v>
    </oc>
    <nc r="A451">
      <v>72</v>
    </nc>
  </rcc>
  <rcc rId="4639" sId="1">
    <nc r="A456">
      <v>73</v>
    </nc>
  </rcc>
  <rcc rId="4640" sId="1">
    <oc r="A461">
      <v>44</v>
    </oc>
    <nc r="A461">
      <v>74</v>
    </nc>
  </rcc>
  <rcc rId="4641" sId="1">
    <oc r="A467">
      <v>45</v>
    </oc>
    <nc r="A467">
      <v>75</v>
    </nc>
  </rcc>
  <rcc rId="4642" sId="1">
    <oc r="A472">
      <v>46</v>
    </oc>
    <nc r="A472">
      <v>76</v>
    </nc>
  </rcc>
  <rcc rId="4643" sId="1">
    <oc r="A477">
      <v>47</v>
    </oc>
    <nc r="A477">
      <v>77</v>
    </nc>
  </rcc>
  <rcc rId="4644" sId="1">
    <oc r="A489">
      <v>82</v>
    </oc>
    <nc r="A489">
      <v>78</v>
    </nc>
  </rcc>
  <rcc rId="4645" sId="1">
    <oc r="A495">
      <v>85</v>
    </oc>
    <nc r="A495">
      <v>79</v>
    </nc>
  </rcc>
  <rcc rId="4646" sId="1">
    <oc r="A500">
      <v>86</v>
    </oc>
    <nc r="A500">
      <v>80</v>
    </nc>
  </rcc>
  <rcc rId="4647" sId="1">
    <oc r="A521">
      <v>91</v>
    </oc>
    <nc r="A521">
      <v>81</v>
    </nc>
  </rcc>
  <rcc rId="4648" sId="1">
    <oc r="A526">
      <v>92</v>
    </oc>
    <nc r="A526">
      <v>82</v>
    </nc>
  </rcc>
  <rcc rId="4649" sId="1">
    <oc r="A531">
      <v>93</v>
    </oc>
    <nc r="A531">
      <v>83</v>
    </nc>
  </rcc>
  <rcc rId="4650" sId="1">
    <oc r="A536">
      <v>94</v>
    </oc>
    <nc r="A536">
      <v>84</v>
    </nc>
  </rcc>
  <rcc rId="4651" sId="1">
    <oc r="A541">
      <v>95</v>
    </oc>
    <nc r="A541">
      <v>85</v>
    </nc>
  </rcc>
  <rcc rId="4652" sId="1">
    <oc r="A546">
      <v>96</v>
    </oc>
    <nc r="A546">
      <v>86</v>
    </nc>
  </rcc>
  <rcc rId="4653" sId="1">
    <oc r="A551">
      <v>97</v>
    </oc>
    <nc r="A551">
      <v>87</v>
    </nc>
  </rcc>
  <rcc rId="4654" sId="1">
    <oc r="A556">
      <v>98</v>
    </oc>
    <nc r="A556">
      <v>88</v>
    </nc>
  </rcc>
  <rcc rId="4655" sId="1">
    <oc r="A561">
      <v>99</v>
    </oc>
    <nc r="A561">
      <v>89</v>
    </nc>
  </rcc>
  <rcc rId="4656" sId="1">
    <oc r="A573">
      <v>63</v>
    </oc>
    <nc r="A573">
      <v>90</v>
    </nc>
  </rcc>
  <rcc rId="4657" sId="1">
    <oc r="A578">
      <v>64</v>
    </oc>
    <nc r="A578">
      <v>91</v>
    </nc>
  </rcc>
  <rcc rId="4658" sId="1">
    <oc r="A583">
      <v>65</v>
    </oc>
    <nc r="A583">
      <v>92</v>
    </nc>
  </rcc>
  <rcc rId="4659" sId="1">
    <oc r="A588">
      <v>66</v>
    </oc>
    <nc r="A588">
      <v>93</v>
    </nc>
  </rcc>
  <rcc rId="4660" sId="1">
    <oc r="A593">
      <v>67</v>
    </oc>
    <nc r="A593">
      <v>94</v>
    </nc>
  </rcc>
  <rcc rId="4661" sId="1">
    <oc r="A598">
      <v>68</v>
    </oc>
    <nc r="A598">
      <v>95</v>
    </nc>
  </rcc>
  <rcc rId="4662" sId="1">
    <oc r="A604">
      <v>69</v>
    </oc>
    <nc r="A604">
      <v>96</v>
    </nc>
  </rcc>
  <rcc rId="4663" sId="1">
    <oc r="A609">
      <v>70</v>
    </oc>
    <nc r="A609">
      <v>97</v>
    </nc>
  </rcc>
  <rcc rId="4664" sId="1">
    <oc r="A614">
      <v>71</v>
    </oc>
    <nc r="A614">
      <v>98</v>
    </nc>
  </rcc>
  <rcc rId="4665" sId="1">
    <oc r="A626">
      <v>72</v>
    </oc>
    <nc r="A626">
      <v>99</v>
    </nc>
  </rcc>
  <rcc rId="4666" sId="1">
    <oc r="A631">
      <v>72</v>
    </oc>
    <nc r="A631">
      <v>100</v>
    </nc>
  </rcc>
  <rfmt sheetId="1" sqref="E631">
    <dxf>
      <fill>
        <patternFill patternType="solid">
          <bgColor theme="4" tint="0.79998168889431442"/>
        </patternFill>
      </fill>
    </dxf>
  </rfmt>
  <rcc rId="4667" sId="1">
    <oc r="A643">
      <v>100</v>
    </oc>
    <nc r="A643">
      <v>101</v>
    </nc>
  </rcc>
  <rcc rId="4668" sId="1">
    <oc r="A648">
      <v>101</v>
    </oc>
    <nc r="A648">
      <v>102</v>
    </nc>
  </rcc>
  <rcc rId="4669" sId="1">
    <oc r="A654">
      <v>102</v>
    </oc>
    <nc r="A654">
      <v>103</v>
    </nc>
  </rcc>
  <rcc rId="4670" sId="1">
    <oc r="A659">
      <v>103</v>
    </oc>
    <nc r="A659">
      <v>104</v>
    </nc>
  </rcc>
  <rcc rId="4671" sId="1">
    <oc r="A671">
      <v>104</v>
    </oc>
    <nc r="A671">
      <v>105</v>
    </nc>
  </rcc>
  <rcc rId="4672" sId="1">
    <oc r="A676">
      <v>105</v>
    </oc>
    <nc r="A676">
      <v>106</v>
    </nc>
  </rcc>
  <rcc rId="4673" sId="1">
    <oc r="A681">
      <v>106</v>
    </oc>
    <nc r="A681">
      <v>107</v>
    </nc>
  </rcc>
  <rcc rId="4674" sId="1">
    <oc r="A686">
      <v>107</v>
    </oc>
    <nc r="A686">
      <v>108</v>
    </nc>
  </rcc>
  <rcc rId="4675" sId="1">
    <oc r="A692">
      <v>108</v>
    </oc>
    <nc r="A692">
      <v>109</v>
    </nc>
  </rcc>
  <rcc rId="4676" sId="1">
    <oc r="A697">
      <v>109</v>
    </oc>
    <nc r="A697">
      <v>110</v>
    </nc>
  </rcc>
  <rcc rId="4677" sId="1">
    <oc r="A702">
      <v>110</v>
    </oc>
    <nc r="A702">
      <v>111</v>
    </nc>
  </rcc>
  <rcc rId="4678" sId="1">
    <oc r="A708">
      <v>111</v>
    </oc>
    <nc r="A708">
      <v>112</v>
    </nc>
  </rcc>
  <rcc rId="4679" sId="1">
    <oc r="A713">
      <v>112</v>
    </oc>
    <nc r="A713">
      <v>113</v>
    </nc>
  </rcc>
  <rcc rId="4680" sId="1">
    <oc r="A725">
      <v>116</v>
    </oc>
    <nc r="A725">
      <v>114</v>
    </nc>
  </rcc>
  <rcc rId="4681" sId="1">
    <oc r="A730">
      <v>117</v>
    </oc>
    <nc r="A730">
      <v>115</v>
    </nc>
  </rcc>
  <rcc rId="4682" sId="1">
    <oc r="A742">
      <v>124</v>
    </oc>
    <nc r="A742">
      <v>116</v>
    </nc>
  </rcc>
  <rcc rId="4683" sId="1">
    <oc r="A748">
      <v>125</v>
    </oc>
    <nc r="A748">
      <v>117</v>
    </nc>
  </rcc>
  <rcc rId="4684" sId="1">
    <oc r="A754">
      <v>126</v>
    </oc>
    <nc r="A754">
      <v>118</v>
    </nc>
  </rcc>
  <rcc rId="4685" sId="1">
    <oc r="A760">
      <v>127</v>
    </oc>
    <nc r="A760">
      <v>119</v>
    </nc>
  </rcc>
  <rcc rId="4686" sId="1">
    <oc r="A772">
      <v>48</v>
    </oc>
    <nc r="A772">
      <v>120</v>
    </nc>
  </rcc>
  <rcc rId="4687" sId="1">
    <oc r="A778">
      <v>50</v>
    </oc>
    <nc r="A778">
      <v>121</v>
    </nc>
  </rcc>
  <rcc rId="4688" sId="1">
    <oc r="A783">
      <v>51</v>
    </oc>
    <nc r="A783">
      <v>122</v>
    </nc>
  </rcc>
  <rcc rId="4689" sId="1">
    <oc r="A788">
      <v>51</v>
    </oc>
    <nc r="A788">
      <v>123</v>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74">
    <dxf>
      <fill>
        <patternFill patternType="none">
          <bgColor auto="1"/>
        </patternFill>
      </fill>
    </dxf>
  </rfmt>
  <rcc rId="4690" sId="1">
    <oc r="F702" t="inlineStr">
      <is>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Средства, в размере 53 600,00 тыс. руб., предусмотренные на выполнение строительно-монтажных работ, возможно будет освоить после выделения недостающего объема финансирования.</t>
      </is>
    </oc>
    <nc r="F702" t="inlineStr">
      <is>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 (трехмерной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Средства, в размере 53 600,00 тыс. руб., предусмотренные на выполнение строительно-монтажных работ, возможно будет освоить после выделения недостающего объема финансирования.</t>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1" sId="1">
    <oc r="G771">
      <f>C771-D771</f>
    </oc>
    <nc r="G771">
      <f>C771-D771</f>
    </nc>
  </rcc>
  <rcc rId="4692" sId="1">
    <nc r="I771">
      <f>3/4*100</f>
    </nc>
  </rcc>
  <rcc rId="4693" sId="1">
    <oc r="F783" t="inlineStr">
      <is>
        <t>Заключены договоры на: 
приобретение канц.товаров, приобретение расх. материалов к оргтехнике, приобретение наградной атрибутики,  прочих матер-ых запасов однок-го применения (ежедневник,брелок и т.д.).
Оплата по фактически предоставленным документам.</t>
      </is>
    </oc>
    <nc r="F783" t="inlineStr">
      <is>
        <t>Заключены договоры на приобретение канцелярских  товаров, расходных материалов к оргтехнике, наградной атрибутики,  прочих материальных запасов однократного применения (ежедневник, брелок и т.д.).
Оплата по фактически предоставленным документам.</t>
      </is>
    </nc>
  </rcc>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585">
    <dxf>
      <fill>
        <patternFill patternType="none">
          <bgColor auto="1"/>
        </patternFill>
      </fill>
    </dxf>
  </rfmt>
  <rfmt sheetId="1" sqref="D596">
    <dxf>
      <fill>
        <patternFill patternType="none">
          <bgColor auto="1"/>
        </patternFill>
      </fill>
    </dxf>
  </rfmt>
  <rfmt sheetId="1" sqref="D633">
    <dxf>
      <fill>
        <patternFill patternType="none">
          <bgColor auto="1"/>
        </patternFill>
      </fill>
    </dxf>
  </rfmt>
  <rcc rId="4694" sId="1" odxf="1" dxf="1">
    <nc r="F585">
      <f>C585-D585</f>
    </nc>
    <odxf>
      <numFmt numFmtId="0" formatCode="General"/>
    </odxf>
    <ndxf>
      <numFmt numFmtId="165" formatCode="#,##0.0"/>
    </ndxf>
  </rcc>
  <rcc rId="4695" sId="1" odxf="1" dxf="1">
    <nc r="F586">
      <f>C586-D586</f>
    </nc>
    <odxf>
      <numFmt numFmtId="0" formatCode="General"/>
    </odxf>
    <ndxf>
      <numFmt numFmtId="165" formatCode="#,##0.0"/>
    </ndxf>
  </rcc>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00" sId="1">
    <oc r="C803">
      <f>#REF!+#REF!</f>
    </oc>
    <nc r="C803">
      <f>C801+C802</f>
    </nc>
  </rcc>
  <rcc rId="4701" sId="1">
    <oc r="D803">
      <f>#REF!+#REF!</f>
    </oc>
    <nc r="D803">
      <f>D801+D802</f>
    </nc>
  </rcc>
  <rcc rId="4702" sId="1">
    <oc r="G796">
      <f>(D794+D795+D797)/(C797+C795+C794)*100</f>
    </oc>
    <nc r="G796">
      <f>(D794+D795+D797)/(C797+C795+C794)*100</f>
    </nc>
  </rcc>
  <rfmt sheetId="1" sqref="E367" start="0" length="0">
    <dxf>
      <fill>
        <patternFill>
          <bgColor theme="6" tint="0.59999389629810485"/>
        </patternFill>
      </fill>
    </dxf>
  </rfmt>
  <rcc rId="4703" sId="1" odxf="1" dxf="1">
    <oc r="E373">
      <f>IFERROR(D373/C373*100,0)</f>
    </oc>
    <nc r="E373">
      <f>IFERROR(D373/C373*100,0)</f>
    </nc>
    <odxf>
      <fill>
        <patternFill>
          <bgColor rgb="FF92D050"/>
        </patternFill>
      </fill>
    </odxf>
    <ndxf>
      <fill>
        <patternFill>
          <bgColor theme="6" tint="0.59999389629810485"/>
        </patternFill>
      </fill>
    </ndxf>
  </rcc>
  <rcc rId="4704" sId="1" odxf="1" dxf="1">
    <oc r="E379">
      <f>IFERROR(D379/C379*100,0)</f>
    </oc>
    <nc r="E379">
      <f>IFERROR(D379/C379*100,0)</f>
    </nc>
    <odxf>
      <fill>
        <patternFill>
          <bgColor rgb="FF92D050"/>
        </patternFill>
      </fill>
    </odxf>
    <ndxf>
      <fill>
        <patternFill>
          <bgColor theme="6" tint="0.59999389629810485"/>
        </patternFill>
      </fill>
    </ndxf>
  </rcc>
  <rcc rId="4705" sId="1">
    <oc r="B8" t="inlineStr">
      <is>
        <t>2. Муниципальная программа «Социально-экономическое развитие и инвестиции муниципального образования город Когалым»</t>
      </is>
    </oc>
    <nc r="B8" t="inlineStr">
      <is>
        <t>1. Муниципальная программа «Социально-экономическое развитие и инвестиции муниципального образования город Когалым»</t>
      </is>
    </nc>
  </rcc>
  <rcc rId="4706" sId="1">
    <oc r="B36" t="inlineStr">
      <is>
        <t>1. Муниципальная программа «Экологическая безопасность города Когалыма»</t>
      </is>
    </oc>
    <nc r="B36" t="inlineStr">
      <is>
        <t>2. Муниципальная программа «Экологическая безопасность города Когалыма»</t>
      </is>
    </nc>
  </rcc>
  <rrc rId="4707" sId="1" ref="A59:XFD127" action="insertRow">
    <undo index="0" exp="area" ref3D="1" dr="$A$619:$XFD$624" dn="Z_E804F883_CA9D_4450_B2B1_A56C9C315ECD_.wvu.Rows" sId="1"/>
    <undo index="8" exp="area" ref3D="1" dr="$A$766:$XFD$766" dn="Z_161695C3_1CE5_4E5C_AD86_E27CE310F608_.wvu.Rows" sId="1"/>
    <undo index="2" exp="area" ref3D="1" dr="$A$650:$XFD$650" dn="Z_161695C3_1CE5_4E5C_AD86_E27CE310F608_.wvu.Rows" sId="1"/>
    <undo index="1" exp="area" ref3D="1" dr="$A$646:$XFD$646" dn="Z_161695C3_1CE5_4E5C_AD86_E27CE310F608_.wvu.Rows" sId="1"/>
    <undo index="14" exp="area" ref3D="1" dr="$A$766:$XFD$766" dn="Z_10610988_B7D0_46D7_B8FD_DA5F72A4893C_.wvu.Rows" sId="1"/>
    <undo index="8" exp="area" ref3D="1" dr="$A$650:$XFD$650" dn="Z_10610988_B7D0_46D7_B8FD_DA5F72A4893C_.wvu.Rows" sId="1"/>
    <undo index="6" exp="area" ref3D="1" dr="$A$646:$XFD$646" dn="Z_10610988_B7D0_46D7_B8FD_DA5F72A4893C_.wvu.Rows" sId="1"/>
  </rrc>
  <rm rId="4708" sheetId="1" source="A487:XFD555" destination="A59:XFD127" sourceSheetId="1">
    <rfmt sheetId="1" xfDxf="1" sqref="A59:XFD59" start="0" length="0">
      <dxf>
        <font>
          <color rgb="FFFF0000"/>
        </font>
      </dxf>
    </rfmt>
    <rfmt sheetId="1" xfDxf="1" sqref="A60:XFD60" start="0" length="0">
      <dxf>
        <font>
          <color rgb="FFFF0000"/>
        </font>
      </dxf>
    </rfmt>
    <rfmt sheetId="1" xfDxf="1" sqref="A61:XFD61" start="0" length="0">
      <dxf>
        <font>
          <color rgb="FFFF0000"/>
        </font>
      </dxf>
    </rfmt>
    <rfmt sheetId="1" xfDxf="1" sqref="A62:XFD62" start="0" length="0">
      <dxf>
        <font>
          <color rgb="FFFF0000"/>
        </font>
      </dxf>
    </rfmt>
    <rfmt sheetId="1" xfDxf="1" sqref="A63:XFD63" start="0" length="0">
      <dxf>
        <font>
          <color rgb="FFFF0000"/>
        </font>
      </dxf>
    </rfmt>
    <rfmt sheetId="1" xfDxf="1" sqref="A64:XFD64" start="0" length="0">
      <dxf>
        <font>
          <color rgb="FFFF0000"/>
        </font>
      </dxf>
    </rfmt>
    <rfmt sheetId="1" xfDxf="1" sqref="A65:XFD65" start="0" length="0">
      <dxf>
        <font>
          <color rgb="FFFF0000"/>
        </font>
      </dxf>
    </rfmt>
    <rfmt sheetId="1" xfDxf="1" sqref="A66:XFD66" start="0" length="0">
      <dxf>
        <font>
          <color rgb="FFFF0000"/>
        </font>
      </dxf>
    </rfmt>
    <rfmt sheetId="1" xfDxf="1" sqref="A67:XFD67" start="0" length="0">
      <dxf>
        <font>
          <color rgb="FFFF0000"/>
        </font>
      </dxf>
    </rfmt>
    <rfmt sheetId="1" xfDxf="1" sqref="A68:XFD68" start="0" length="0">
      <dxf>
        <font>
          <color rgb="FFFF0000"/>
        </font>
      </dxf>
    </rfmt>
    <rfmt sheetId="1" xfDxf="1" sqref="A69:XFD69" start="0" length="0">
      <dxf>
        <font>
          <color rgb="FFFF0000"/>
        </font>
      </dxf>
    </rfmt>
    <rfmt sheetId="1" xfDxf="1" sqref="A70:XFD70" start="0" length="0">
      <dxf>
        <font>
          <color rgb="FFFF0000"/>
        </font>
      </dxf>
    </rfmt>
    <rfmt sheetId="1" xfDxf="1" sqref="A71:XFD71" start="0" length="0">
      <dxf>
        <font>
          <color rgb="FFFF0000"/>
        </font>
      </dxf>
    </rfmt>
    <rfmt sheetId="1" xfDxf="1" sqref="A72:XFD72" start="0" length="0">
      <dxf>
        <font>
          <color rgb="FFFF0000"/>
        </font>
      </dxf>
    </rfmt>
    <rfmt sheetId="1" xfDxf="1" sqref="A73:XFD73" start="0" length="0">
      <dxf>
        <font>
          <color rgb="FFFF0000"/>
        </font>
      </dxf>
    </rfmt>
    <rfmt sheetId="1" xfDxf="1" sqref="A74:XFD74" start="0" length="0">
      <dxf>
        <font>
          <color rgb="FFFF0000"/>
        </font>
      </dxf>
    </rfmt>
    <rfmt sheetId="1" xfDxf="1" sqref="A75:XFD75" start="0" length="0">
      <dxf>
        <font>
          <color rgb="FFFF0000"/>
        </font>
      </dxf>
    </rfmt>
    <rfmt sheetId="1" xfDxf="1" sqref="A76:XFD76" start="0" length="0">
      <dxf>
        <font>
          <color rgb="FFFF0000"/>
        </font>
      </dxf>
    </rfmt>
    <rfmt sheetId="1" xfDxf="1" sqref="A77:XFD77" start="0" length="0">
      <dxf>
        <font>
          <color rgb="FFFF0000"/>
        </font>
      </dxf>
    </rfmt>
    <rfmt sheetId="1" xfDxf="1" sqref="A78:XFD78" start="0" length="0">
      <dxf>
        <font>
          <color rgb="FFFF0000"/>
        </font>
      </dxf>
    </rfmt>
    <rfmt sheetId="1" xfDxf="1" sqref="A79:XFD79" start="0" length="0">
      <dxf>
        <font>
          <color rgb="FFFF0000"/>
        </font>
      </dxf>
    </rfmt>
    <rfmt sheetId="1" xfDxf="1" sqref="A80:XFD80" start="0" length="0">
      <dxf>
        <font>
          <color rgb="FFFF0000"/>
        </font>
      </dxf>
    </rfmt>
    <rfmt sheetId="1" xfDxf="1" sqref="A81:XFD81" start="0" length="0">
      <dxf>
        <font>
          <color rgb="FFFF0000"/>
        </font>
      </dxf>
    </rfmt>
    <rfmt sheetId="1" xfDxf="1" sqref="A82:XFD82" start="0" length="0">
      <dxf>
        <font>
          <color rgb="FFFF0000"/>
        </font>
      </dxf>
    </rfmt>
    <rfmt sheetId="1" xfDxf="1" sqref="A83:XFD83" start="0" length="0">
      <dxf>
        <font>
          <color rgb="FFFF0000"/>
        </font>
      </dxf>
    </rfmt>
    <rfmt sheetId="1" xfDxf="1" sqref="A84:XFD84" start="0" length="0">
      <dxf>
        <font>
          <color rgb="FFFF0000"/>
        </font>
      </dxf>
    </rfmt>
    <rfmt sheetId="1" xfDxf="1" sqref="A85:XFD85" start="0" length="0">
      <dxf>
        <font>
          <color rgb="FFFF0000"/>
        </font>
      </dxf>
    </rfmt>
    <rfmt sheetId="1" xfDxf="1" sqref="A86:XFD86" start="0" length="0">
      <dxf>
        <font>
          <color rgb="FFFF0000"/>
        </font>
      </dxf>
    </rfmt>
    <rfmt sheetId="1" xfDxf="1" sqref="A87:XFD87" start="0" length="0">
      <dxf>
        <font>
          <color rgb="FFFF0000"/>
        </font>
      </dxf>
    </rfmt>
    <rfmt sheetId="1" xfDxf="1" sqref="A88:XFD88" start="0" length="0">
      <dxf>
        <font>
          <color rgb="FFFF0000"/>
        </font>
      </dxf>
    </rfmt>
    <rfmt sheetId="1" xfDxf="1" sqref="A89:XFD89" start="0" length="0">
      <dxf>
        <font>
          <color rgb="FFFF0000"/>
        </font>
      </dxf>
    </rfmt>
    <rfmt sheetId="1" xfDxf="1" sqref="A90:XFD90" start="0" length="0">
      <dxf>
        <font>
          <color rgb="FFFF0000"/>
        </font>
      </dxf>
    </rfmt>
    <rfmt sheetId="1" xfDxf="1" sqref="A91:XFD91" start="0" length="0">
      <dxf>
        <font>
          <color rgb="FFFF0000"/>
        </font>
      </dxf>
    </rfmt>
    <rfmt sheetId="1" xfDxf="1" sqref="A92:XFD92" start="0" length="0">
      <dxf>
        <font>
          <color rgb="FFFF0000"/>
        </font>
      </dxf>
    </rfmt>
    <rfmt sheetId="1" xfDxf="1" sqref="A93:XFD93" start="0" length="0">
      <dxf>
        <font>
          <color rgb="FFFF0000"/>
        </font>
      </dxf>
    </rfmt>
    <rfmt sheetId="1" xfDxf="1" sqref="A94:XFD94" start="0" length="0">
      <dxf>
        <font>
          <color rgb="FFFF0000"/>
        </font>
      </dxf>
    </rfmt>
    <rfmt sheetId="1" xfDxf="1" sqref="A95:XFD95" start="0" length="0">
      <dxf>
        <font>
          <color rgb="FFFF0000"/>
        </font>
      </dxf>
    </rfmt>
    <rfmt sheetId="1" xfDxf="1" sqref="A96:XFD96" start="0" length="0">
      <dxf>
        <font>
          <color rgb="FFFF0000"/>
        </font>
      </dxf>
    </rfmt>
    <rfmt sheetId="1" xfDxf="1" sqref="A97:XFD97" start="0" length="0">
      <dxf>
        <font>
          <color rgb="FFFF0000"/>
        </font>
      </dxf>
    </rfmt>
    <rfmt sheetId="1" xfDxf="1" sqref="A98:XFD98" start="0" length="0">
      <dxf>
        <font>
          <color rgb="FFFF0000"/>
        </font>
      </dxf>
    </rfmt>
    <rfmt sheetId="1" xfDxf="1" sqref="A99:XFD99" start="0" length="0">
      <dxf>
        <font>
          <color rgb="FFFF0000"/>
        </font>
      </dxf>
    </rfmt>
    <rfmt sheetId="1" xfDxf="1" sqref="A100:XFD100" start="0" length="0">
      <dxf>
        <font>
          <color rgb="FFFF0000"/>
        </font>
      </dxf>
    </rfmt>
    <rfmt sheetId="1" xfDxf="1" sqref="A101:XFD101" start="0" length="0">
      <dxf>
        <font>
          <color rgb="FFFF0000"/>
        </font>
      </dxf>
    </rfmt>
    <rfmt sheetId="1" xfDxf="1" sqref="A102:XFD102" start="0" length="0">
      <dxf>
        <font>
          <color rgb="FFFF0000"/>
        </font>
      </dxf>
    </rfmt>
    <rfmt sheetId="1" xfDxf="1" sqref="A103:XFD103" start="0" length="0">
      <dxf>
        <font>
          <color rgb="FFFF0000"/>
        </font>
      </dxf>
    </rfmt>
    <rfmt sheetId="1" xfDxf="1" sqref="A104:XFD104" start="0" length="0">
      <dxf>
        <font>
          <color rgb="FFFF0000"/>
        </font>
      </dxf>
    </rfmt>
    <rfmt sheetId="1" xfDxf="1" sqref="A105:XFD105" start="0" length="0">
      <dxf>
        <font>
          <color rgb="FFFF0000"/>
        </font>
      </dxf>
    </rfmt>
    <rfmt sheetId="1" xfDxf="1" sqref="A106:XFD106" start="0" length="0">
      <dxf>
        <font>
          <color rgb="FFFF0000"/>
        </font>
      </dxf>
    </rfmt>
    <rfmt sheetId="1" xfDxf="1" sqref="A107:XFD107" start="0" length="0">
      <dxf>
        <font>
          <color rgb="FFFF0000"/>
        </font>
      </dxf>
    </rfmt>
    <rfmt sheetId="1" xfDxf="1" sqref="A108:XFD108" start="0" length="0">
      <dxf>
        <font>
          <color rgb="FFFF0000"/>
        </font>
      </dxf>
    </rfmt>
    <rfmt sheetId="1" xfDxf="1" sqref="A109:XFD109" start="0" length="0">
      <dxf>
        <font>
          <color rgb="FFFF0000"/>
        </font>
      </dxf>
    </rfmt>
    <rfmt sheetId="1" xfDxf="1" sqref="A110:XFD110" start="0" length="0">
      <dxf>
        <font>
          <color rgb="FFFF0000"/>
        </font>
      </dxf>
    </rfmt>
    <rfmt sheetId="1" xfDxf="1" sqref="A111:XFD111" start="0" length="0">
      <dxf>
        <font>
          <color rgb="FFFF0000"/>
        </font>
      </dxf>
    </rfmt>
    <rfmt sheetId="1" xfDxf="1" sqref="A112:XFD112" start="0" length="0">
      <dxf>
        <font>
          <color rgb="FFFF0000"/>
        </font>
      </dxf>
    </rfmt>
    <rfmt sheetId="1" xfDxf="1" sqref="A113:XFD113" start="0" length="0">
      <dxf>
        <font>
          <color rgb="FFFF0000"/>
        </font>
      </dxf>
    </rfmt>
    <rfmt sheetId="1" xfDxf="1" sqref="A114:XFD114" start="0" length="0">
      <dxf>
        <font>
          <color rgb="FFFF0000"/>
        </font>
      </dxf>
    </rfmt>
    <rfmt sheetId="1" xfDxf="1" sqref="A115:XFD115" start="0" length="0">
      <dxf>
        <font>
          <color rgb="FFFF0000"/>
        </font>
      </dxf>
    </rfmt>
    <rfmt sheetId="1" xfDxf="1" sqref="A116:XFD116" start="0" length="0">
      <dxf>
        <font>
          <color rgb="FFFF0000"/>
        </font>
      </dxf>
    </rfmt>
    <rfmt sheetId="1" xfDxf="1" sqref="A117:XFD117" start="0" length="0">
      <dxf>
        <font>
          <color rgb="FFFF0000"/>
        </font>
      </dxf>
    </rfmt>
    <rfmt sheetId="1" xfDxf="1" sqref="A118:XFD118" start="0" length="0">
      <dxf>
        <font>
          <color rgb="FFFF0000"/>
        </font>
      </dxf>
    </rfmt>
    <rfmt sheetId="1" xfDxf="1" sqref="A119:XFD119" start="0" length="0">
      <dxf>
        <font>
          <color rgb="FFFF0000"/>
        </font>
      </dxf>
    </rfmt>
    <rfmt sheetId="1" xfDxf="1" sqref="A120:XFD120" start="0" length="0">
      <dxf>
        <font>
          <color rgb="FFFF0000"/>
        </font>
      </dxf>
    </rfmt>
    <rfmt sheetId="1" xfDxf="1" sqref="A121:XFD121" start="0" length="0">
      <dxf>
        <font>
          <color rgb="FFFF0000"/>
        </font>
      </dxf>
    </rfmt>
    <rfmt sheetId="1" xfDxf="1" sqref="A122:XFD122" start="0" length="0">
      <dxf>
        <font>
          <color rgb="FFFF0000"/>
        </font>
      </dxf>
    </rfmt>
    <rfmt sheetId="1" xfDxf="1" sqref="A123:XFD123" start="0" length="0">
      <dxf>
        <font>
          <color rgb="FFFF0000"/>
        </font>
      </dxf>
    </rfmt>
    <rfmt sheetId="1" xfDxf="1" sqref="A124:XFD124" start="0" length="0">
      <dxf>
        <font>
          <color rgb="FFFF0000"/>
        </font>
      </dxf>
    </rfmt>
    <rfmt sheetId="1" xfDxf="1" sqref="A125:XFD125" start="0" length="0">
      <dxf>
        <font>
          <color rgb="FFFF0000"/>
        </font>
      </dxf>
    </rfmt>
    <rfmt sheetId="1" xfDxf="1" sqref="A126:XFD126" start="0" length="0">
      <dxf>
        <font>
          <color rgb="FFFF0000"/>
        </font>
      </dxf>
    </rfmt>
    <rfmt sheetId="1" xfDxf="1" sqref="A127:XFD127" start="0" length="0">
      <dxf>
        <font>
          <color rgb="FFFF0000"/>
        </font>
      </dxf>
    </rfmt>
    <rfmt sheetId="1" sqref="A59" start="0" length="0">
      <dxf>
        <font>
          <b/>
          <sz val="16"/>
          <color rgb="FFFF0000"/>
        </font>
        <alignment vertical="center" readingOrder="0"/>
      </dxf>
    </rfmt>
    <rfmt sheetId="1" sqref="B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5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5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0" start="0" length="0">
      <dxf>
        <font>
          <b/>
          <sz val="16"/>
          <color rgb="FFFF0000"/>
        </font>
        <alignment vertical="center" readingOrder="0"/>
      </dxf>
    </rfmt>
    <rfmt sheetId="1" sqref="B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1" start="0" length="0">
      <dxf>
        <font>
          <b/>
          <sz val="16"/>
          <color rgb="FFFF0000"/>
        </font>
        <alignment vertical="center" readingOrder="0"/>
      </dxf>
    </rfmt>
    <rfmt sheetId="1" sqref="B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2" start="0" length="0">
      <dxf>
        <font>
          <b/>
          <sz val="16"/>
          <color rgb="FFFF0000"/>
        </font>
        <alignment vertical="center" readingOrder="0"/>
      </dxf>
    </rfmt>
    <rfmt sheetId="1" sqref="B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3" start="0" length="0">
      <dxf>
        <font>
          <b/>
          <sz val="16"/>
          <color rgb="FFFF0000"/>
        </font>
        <alignment vertical="center" readingOrder="0"/>
      </dxf>
    </rfmt>
    <rfmt sheetId="1" sqref="B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4" start="0" length="0">
      <dxf>
        <font>
          <b/>
          <sz val="16"/>
          <color rgb="FFFF0000"/>
        </font>
        <alignment vertical="center" readingOrder="0"/>
      </dxf>
    </rfmt>
    <rfmt sheetId="1" sqref="B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5" start="0" length="0">
      <dxf>
        <font>
          <b/>
          <sz val="16"/>
          <color rgb="FFFF0000"/>
        </font>
        <alignment vertical="center" readingOrder="0"/>
      </dxf>
    </rfmt>
    <rfmt sheetId="1" sqref="B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6" start="0" length="0">
      <dxf>
        <font>
          <b/>
          <sz val="16"/>
          <color rgb="FFFF0000"/>
        </font>
        <alignment vertical="center" readingOrder="0"/>
      </dxf>
    </rfmt>
    <rfmt sheetId="1" sqref="B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7" start="0" length="0">
      <dxf>
        <font>
          <b/>
          <sz val="16"/>
          <color rgb="FFFF0000"/>
        </font>
        <alignment vertical="center" readingOrder="0"/>
      </dxf>
    </rfmt>
    <rfmt sheetId="1" sqref="B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8" start="0" length="0">
      <dxf>
        <font>
          <b/>
          <sz val="16"/>
          <color rgb="FFFF0000"/>
        </font>
        <alignment vertical="center" readingOrder="0"/>
      </dxf>
    </rfmt>
    <rfmt sheetId="1" sqref="B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69" start="0" length="0">
      <dxf>
        <font>
          <b/>
          <sz val="16"/>
          <color rgb="FFFF0000"/>
        </font>
        <alignment vertical="center" readingOrder="0"/>
      </dxf>
    </rfmt>
    <rfmt sheetId="1" sqref="B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6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6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0" start="0" length="0">
      <dxf>
        <font>
          <b/>
          <sz val="16"/>
          <color rgb="FFFF0000"/>
        </font>
        <alignment vertical="center" readingOrder="0"/>
      </dxf>
    </rfmt>
    <rfmt sheetId="1" sqref="B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1" start="0" length="0">
      <dxf>
        <font>
          <b/>
          <sz val="16"/>
          <color rgb="FFFF0000"/>
        </font>
        <alignment vertical="center" readingOrder="0"/>
      </dxf>
    </rfmt>
    <rfmt sheetId="1" sqref="B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2" start="0" length="0">
      <dxf>
        <font>
          <b/>
          <sz val="16"/>
          <color rgb="FFFF0000"/>
        </font>
        <alignment vertical="center" readingOrder="0"/>
      </dxf>
    </rfmt>
    <rfmt sheetId="1" sqref="B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3" start="0" length="0">
      <dxf>
        <font>
          <b/>
          <sz val="16"/>
          <color rgb="FFFF0000"/>
        </font>
        <alignment vertical="center" readingOrder="0"/>
      </dxf>
    </rfmt>
    <rfmt sheetId="1" sqref="B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4" start="0" length="0">
      <dxf>
        <font>
          <b/>
          <sz val="16"/>
          <color rgb="FFFF0000"/>
        </font>
        <alignment vertical="center" readingOrder="0"/>
      </dxf>
    </rfmt>
    <rfmt sheetId="1" sqref="B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5" start="0" length="0">
      <dxf>
        <font>
          <b/>
          <sz val="16"/>
          <color rgb="FFFF0000"/>
        </font>
        <alignment vertical="center" readingOrder="0"/>
      </dxf>
    </rfmt>
    <rfmt sheetId="1" sqref="B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6" start="0" length="0">
      <dxf>
        <font>
          <b/>
          <sz val="16"/>
          <color rgb="FFFF0000"/>
        </font>
        <alignment vertical="center" readingOrder="0"/>
      </dxf>
    </rfmt>
    <rfmt sheetId="1" sqref="B7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7" start="0" length="0">
      <dxf>
        <font>
          <b/>
          <sz val="16"/>
          <color rgb="FFFF0000"/>
        </font>
        <alignment vertical="center" readingOrder="0"/>
      </dxf>
    </rfmt>
    <rfmt sheetId="1" sqref="B7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8" start="0" length="0">
      <dxf>
        <font>
          <b/>
          <sz val="16"/>
          <color rgb="FFFF0000"/>
        </font>
        <alignment vertical="center" readingOrder="0"/>
      </dxf>
    </rfmt>
    <rfmt sheetId="1" sqref="B7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79" start="0" length="0">
      <dxf>
        <font>
          <b/>
          <sz val="16"/>
          <color rgb="FFFF0000"/>
        </font>
        <alignment vertical="center" readingOrder="0"/>
      </dxf>
    </rfmt>
    <rfmt sheetId="1" sqref="B7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7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7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0" start="0" length="0">
      <dxf>
        <font>
          <b/>
          <sz val="16"/>
          <color rgb="FFFF0000"/>
        </font>
        <alignment vertical="center" readingOrder="0"/>
      </dxf>
    </rfmt>
    <rfmt sheetId="1" sqref="B8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1" start="0" length="0">
      <dxf>
        <font>
          <b/>
          <sz val="16"/>
          <color rgb="FFFF0000"/>
        </font>
        <alignment vertical="center" readingOrder="0"/>
      </dxf>
    </rfmt>
    <rfmt sheetId="1" sqref="B8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2" start="0" length="0">
      <dxf>
        <font>
          <b/>
          <sz val="16"/>
          <color rgb="FFFF0000"/>
        </font>
        <alignment vertical="center" readingOrder="0"/>
      </dxf>
    </rfmt>
    <rfmt sheetId="1" sqref="B8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3" start="0" length="0">
      <dxf>
        <font>
          <b/>
          <sz val="16"/>
          <color rgb="FFFF0000"/>
        </font>
        <alignment vertical="center" readingOrder="0"/>
      </dxf>
    </rfmt>
    <rfmt sheetId="1" sqref="B8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4" start="0" length="0">
      <dxf>
        <font>
          <b/>
          <sz val="16"/>
          <color rgb="FFFF0000"/>
        </font>
        <alignment vertical="center" readingOrder="0"/>
      </dxf>
    </rfmt>
    <rfmt sheetId="1" sqref="B8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5" start="0" length="0">
      <dxf>
        <font>
          <b/>
          <sz val="16"/>
          <color rgb="FFFF0000"/>
        </font>
        <alignment vertical="center" readingOrder="0"/>
      </dxf>
    </rfmt>
    <rfmt sheetId="1" sqref="B8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6" start="0" length="0">
      <dxf>
        <font>
          <b/>
          <sz val="16"/>
          <color rgb="FFFF0000"/>
        </font>
        <alignment vertical="center" readingOrder="0"/>
      </dxf>
    </rfmt>
    <rfmt sheetId="1" sqref="B8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7" start="0" length="0">
      <dxf>
        <font>
          <b/>
          <sz val="16"/>
          <color rgb="FFFF0000"/>
        </font>
        <alignment vertical="center" readingOrder="0"/>
      </dxf>
    </rfmt>
    <rfmt sheetId="1" sqref="B8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8" start="0" length="0">
      <dxf>
        <font>
          <b/>
          <sz val="16"/>
          <color rgb="FFFF0000"/>
        </font>
        <alignment vertical="center" readingOrder="0"/>
      </dxf>
    </rfmt>
    <rfmt sheetId="1" sqref="B8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89" start="0" length="0">
      <dxf>
        <font>
          <b/>
          <sz val="16"/>
          <color rgb="FFFF0000"/>
        </font>
        <alignment vertical="center" readingOrder="0"/>
      </dxf>
    </rfmt>
    <rfmt sheetId="1" sqref="B8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8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8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0" start="0" length="0">
      <dxf>
        <font>
          <b/>
          <sz val="16"/>
          <color rgb="FFFF0000"/>
        </font>
        <alignment vertical="center" readingOrder="0"/>
      </dxf>
    </rfmt>
    <rfmt sheetId="1" sqref="B9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1" start="0" length="0">
      <dxf>
        <font>
          <b/>
          <sz val="16"/>
          <color rgb="FFFF0000"/>
        </font>
        <alignment vertical="center" readingOrder="0"/>
      </dxf>
    </rfmt>
    <rfmt sheetId="1" sqref="B9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2" start="0" length="0">
      <dxf>
        <font>
          <b/>
          <sz val="16"/>
          <color rgb="FFFF0000"/>
        </font>
        <alignment vertical="center" readingOrder="0"/>
      </dxf>
    </rfmt>
    <rfmt sheetId="1" sqref="B9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3" start="0" length="0">
      <dxf>
        <font>
          <b/>
          <sz val="16"/>
          <color rgb="FFFF0000"/>
        </font>
        <alignment vertical="center" readingOrder="0"/>
      </dxf>
    </rfmt>
    <rfmt sheetId="1" sqref="B9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4" start="0" length="0">
      <dxf>
        <font>
          <b/>
          <sz val="16"/>
          <color rgb="FFFF0000"/>
        </font>
        <alignment vertical="center" readingOrder="0"/>
      </dxf>
    </rfmt>
    <rfmt sheetId="1" sqref="B9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5" start="0" length="0">
      <dxf>
        <font>
          <b/>
          <sz val="16"/>
          <color rgb="FFFF0000"/>
        </font>
        <alignment vertical="center" readingOrder="0"/>
      </dxf>
    </rfmt>
    <rfmt sheetId="1" sqref="B9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6" start="0" length="0">
      <dxf>
        <font>
          <b/>
          <sz val="16"/>
          <color rgb="FFFF0000"/>
        </font>
        <alignment vertical="center" readingOrder="0"/>
      </dxf>
    </rfmt>
    <rfmt sheetId="1" sqref="B9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7" start="0" length="0">
      <dxf>
        <font>
          <b/>
          <sz val="16"/>
          <color rgb="FFFF0000"/>
        </font>
        <alignment vertical="center" readingOrder="0"/>
      </dxf>
    </rfmt>
    <rfmt sheetId="1" sqref="B9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8" start="0" length="0">
      <dxf>
        <font>
          <b/>
          <sz val="16"/>
          <color rgb="FFFF0000"/>
        </font>
        <alignment vertical="center" readingOrder="0"/>
      </dxf>
    </rfmt>
    <rfmt sheetId="1" sqref="B9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99" start="0" length="0">
      <dxf>
        <font>
          <b/>
          <sz val="16"/>
          <color rgb="FFFF0000"/>
        </font>
        <alignment vertical="center" readingOrder="0"/>
      </dxf>
    </rfmt>
    <rfmt sheetId="1" sqref="B9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9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9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9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9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0" start="0" length="0">
      <dxf>
        <font>
          <b/>
          <sz val="16"/>
          <color rgb="FFFF0000"/>
        </font>
        <alignment vertical="center" readingOrder="0"/>
      </dxf>
    </rfmt>
    <rfmt sheetId="1" sqref="B10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1" start="0" length="0">
      <dxf>
        <font>
          <b/>
          <sz val="16"/>
          <color rgb="FFFF0000"/>
        </font>
        <alignment vertical="center" readingOrder="0"/>
      </dxf>
    </rfmt>
    <rfmt sheetId="1" sqref="B10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2" start="0" length="0">
      <dxf>
        <font>
          <b/>
          <sz val="16"/>
          <color rgb="FFFF0000"/>
        </font>
        <alignment vertical="center" readingOrder="0"/>
      </dxf>
    </rfmt>
    <rfmt sheetId="1" sqref="B10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3" start="0" length="0">
      <dxf>
        <font>
          <b/>
          <sz val="16"/>
          <color rgb="FFFF0000"/>
        </font>
        <alignment vertical="center" readingOrder="0"/>
      </dxf>
    </rfmt>
    <rfmt sheetId="1" sqref="B10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4" start="0" length="0">
      <dxf>
        <font>
          <b/>
          <sz val="16"/>
          <color rgb="FFFF0000"/>
        </font>
        <alignment vertical="center" readingOrder="0"/>
      </dxf>
    </rfmt>
    <rfmt sheetId="1" sqref="B10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5" start="0" length="0">
      <dxf>
        <font>
          <b/>
          <sz val="16"/>
          <color rgb="FFFF0000"/>
        </font>
        <alignment vertical="center" readingOrder="0"/>
      </dxf>
    </rfmt>
    <rfmt sheetId="1" sqref="B10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6" start="0" length="0">
      <dxf>
        <font>
          <b/>
          <sz val="16"/>
          <color rgb="FFFF0000"/>
        </font>
        <alignment vertical="center" readingOrder="0"/>
      </dxf>
    </rfmt>
    <rfmt sheetId="1" sqref="B10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7" start="0" length="0">
      <dxf>
        <font>
          <b/>
          <sz val="16"/>
          <color rgb="FFFF0000"/>
        </font>
        <alignment vertical="center" readingOrder="0"/>
      </dxf>
    </rfmt>
    <rfmt sheetId="1" sqref="B10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8" start="0" length="0">
      <dxf>
        <font>
          <b/>
          <sz val="16"/>
          <color rgb="FFFF0000"/>
        </font>
        <alignment vertical="center" readingOrder="0"/>
      </dxf>
    </rfmt>
    <rfmt sheetId="1" sqref="B10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09" start="0" length="0">
      <dxf>
        <font>
          <b/>
          <sz val="16"/>
          <color rgb="FFFF0000"/>
        </font>
        <alignment vertical="center" readingOrder="0"/>
      </dxf>
    </rfmt>
    <rfmt sheetId="1" sqref="B10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0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0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0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0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0" start="0" length="0">
      <dxf>
        <font>
          <b/>
          <sz val="16"/>
          <color rgb="FFFF0000"/>
        </font>
        <alignment vertical="center" readingOrder="0"/>
      </dxf>
    </rfmt>
    <rfmt sheetId="1" sqref="B11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1" start="0" length="0">
      <dxf>
        <font>
          <b/>
          <sz val="16"/>
          <color rgb="FFFF0000"/>
        </font>
        <alignment vertical="center" readingOrder="0"/>
      </dxf>
    </rfmt>
    <rfmt sheetId="1" sqref="B11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2" start="0" length="0">
      <dxf>
        <font>
          <b/>
          <sz val="16"/>
          <color rgb="FFFF0000"/>
        </font>
        <alignment vertical="center" readingOrder="0"/>
      </dxf>
    </rfmt>
    <rfmt sheetId="1" sqref="B11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3" start="0" length="0">
      <dxf>
        <font>
          <b/>
          <sz val="16"/>
          <color rgb="FFFF0000"/>
        </font>
        <alignment vertical="center" readingOrder="0"/>
      </dxf>
    </rfmt>
    <rfmt sheetId="1" sqref="B11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4" start="0" length="0">
      <dxf>
        <font>
          <b/>
          <sz val="16"/>
          <color rgb="FFFF0000"/>
        </font>
        <alignment vertical="center" readingOrder="0"/>
      </dxf>
    </rfmt>
    <rfmt sheetId="1" sqref="B11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5" start="0" length="0">
      <dxf>
        <font>
          <b/>
          <sz val="16"/>
          <color rgb="FFFF0000"/>
        </font>
        <alignment vertical="center" readingOrder="0"/>
      </dxf>
    </rfmt>
    <rfmt sheetId="1" sqref="B11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6" start="0" length="0">
      <dxf>
        <font>
          <b/>
          <sz val="16"/>
          <color rgb="FFFF0000"/>
        </font>
        <alignment vertical="center" readingOrder="0"/>
      </dxf>
    </rfmt>
    <rfmt sheetId="1" sqref="B11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7" start="0" length="0">
      <dxf>
        <font>
          <b/>
          <sz val="16"/>
          <color rgb="FFFF0000"/>
        </font>
        <alignment vertical="center" readingOrder="0"/>
      </dxf>
    </rfmt>
    <rfmt sheetId="1" sqref="B11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8" start="0" length="0">
      <dxf>
        <font>
          <b/>
          <sz val="16"/>
          <color rgb="FFFF0000"/>
        </font>
        <alignment vertical="center" readingOrder="0"/>
      </dxf>
    </rfmt>
    <rfmt sheetId="1" sqref="B11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8"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8"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19" start="0" length="0">
      <dxf>
        <font>
          <b/>
          <sz val="16"/>
          <color rgb="FFFF0000"/>
        </font>
        <alignment vertical="center" readingOrder="0"/>
      </dxf>
    </rfmt>
    <rfmt sheetId="1" sqref="B11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1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1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19"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19"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0" start="0" length="0">
      <dxf>
        <font>
          <b/>
          <sz val="16"/>
          <color rgb="FFFF0000"/>
        </font>
        <alignment vertical="center" readingOrder="0"/>
      </dxf>
    </rfmt>
    <rfmt sheetId="1" sqref="B12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0"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0"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1" start="0" length="0">
      <dxf>
        <font>
          <b/>
          <sz val="16"/>
          <color rgb="FFFF0000"/>
        </font>
        <alignment vertical="center" readingOrder="0"/>
      </dxf>
    </rfmt>
    <rfmt sheetId="1" sqref="B12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1"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1"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2" start="0" length="0">
      <dxf>
        <font>
          <b/>
          <sz val="16"/>
          <color rgb="FFFF0000"/>
        </font>
        <alignment vertical="center" readingOrder="0"/>
      </dxf>
    </rfmt>
    <rfmt sheetId="1" sqref="B12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2"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2"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3" start="0" length="0">
      <dxf>
        <font>
          <b/>
          <sz val="16"/>
          <color rgb="FFFF0000"/>
        </font>
        <alignment vertical="center" readingOrder="0"/>
      </dxf>
    </rfmt>
    <rfmt sheetId="1" sqref="B12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3"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3"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4" start="0" length="0">
      <dxf>
        <font>
          <b/>
          <sz val="16"/>
          <color rgb="FFFF0000"/>
        </font>
        <alignment vertical="center" readingOrder="0"/>
      </dxf>
    </rfmt>
    <rfmt sheetId="1" sqref="B12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4"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4"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5" start="0" length="0">
      <dxf>
        <font>
          <b/>
          <sz val="16"/>
          <color rgb="FFFF0000"/>
        </font>
        <alignment vertical="center" readingOrder="0"/>
      </dxf>
    </rfmt>
    <rfmt sheetId="1" sqref="B12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5"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5"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6" start="0" length="0">
      <dxf>
        <font>
          <b/>
          <sz val="16"/>
          <color rgb="FFFF0000"/>
        </font>
        <alignment vertical="center" readingOrder="0"/>
      </dxf>
    </rfmt>
    <rfmt sheetId="1" sqref="B12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6"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6"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A127" start="0" length="0">
      <dxf>
        <font>
          <b/>
          <sz val="16"/>
          <color rgb="FFFF0000"/>
        </font>
        <alignment vertical="center" readingOrder="0"/>
      </dxf>
    </rfmt>
    <rfmt sheetId="1" sqref="B12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C1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D1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E127" start="0" length="0">
      <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127" start="0" length="0">
      <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m>
  <rrc rId="4709" sId="1" ref="A487:XFD487" action="deleteRow">
    <undo index="0" exp="area" ref3D="1" dr="$A$688:$XFD$693" dn="Z_E804F883_CA9D_4450_B2B1_A56C9C315ECD_.wvu.Rows" sId="1"/>
    <undo index="8" exp="area" ref3D="1" dr="$A$835:$XFD$835" dn="Z_161695C3_1CE5_4E5C_AD86_E27CE310F608_.wvu.Rows" sId="1"/>
    <undo index="2" exp="area" ref3D="1" dr="$A$719:$XFD$719" dn="Z_161695C3_1CE5_4E5C_AD86_E27CE310F608_.wvu.Rows" sId="1"/>
    <undo index="1" exp="area" ref3D="1" dr="$A$715:$XFD$715" dn="Z_161695C3_1CE5_4E5C_AD86_E27CE310F608_.wvu.Rows" sId="1"/>
    <undo index="14" exp="area" ref3D="1" dr="$A$835:$XFD$835" dn="Z_10610988_B7D0_46D7_B8FD_DA5F72A4893C_.wvu.Rows" sId="1"/>
    <undo index="8" exp="area" ref3D="1" dr="$A$719:$XFD$719" dn="Z_10610988_B7D0_46D7_B8FD_DA5F72A4893C_.wvu.Rows" sId="1"/>
    <undo index="6" exp="area" ref3D="1" dr="$A$715:$XFD$71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0" sId="1" ref="A487:XFD487" action="deleteRow">
    <undo index="0" exp="area" ref3D="1" dr="$A$687:$XFD$692" dn="Z_E804F883_CA9D_4450_B2B1_A56C9C315ECD_.wvu.Rows" sId="1"/>
    <undo index="8" exp="area" ref3D="1" dr="$A$834:$XFD$834" dn="Z_161695C3_1CE5_4E5C_AD86_E27CE310F608_.wvu.Rows" sId="1"/>
    <undo index="2" exp="area" ref3D="1" dr="$A$718:$XFD$718" dn="Z_161695C3_1CE5_4E5C_AD86_E27CE310F608_.wvu.Rows" sId="1"/>
    <undo index="1" exp="area" ref3D="1" dr="$A$714:$XFD$714" dn="Z_161695C3_1CE5_4E5C_AD86_E27CE310F608_.wvu.Rows" sId="1"/>
    <undo index="14" exp="area" ref3D="1" dr="$A$834:$XFD$834" dn="Z_10610988_B7D0_46D7_B8FD_DA5F72A4893C_.wvu.Rows" sId="1"/>
    <undo index="8" exp="area" ref3D="1" dr="$A$718:$XFD$718" dn="Z_10610988_B7D0_46D7_B8FD_DA5F72A4893C_.wvu.Rows" sId="1"/>
    <undo index="6" exp="area" ref3D="1" dr="$A$714:$XFD$71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1" sId="1" ref="A487:XFD487" action="deleteRow">
    <undo index="0" exp="area" ref3D="1" dr="$A$686:$XFD$691" dn="Z_E804F883_CA9D_4450_B2B1_A56C9C315ECD_.wvu.Rows" sId="1"/>
    <undo index="8" exp="area" ref3D="1" dr="$A$833:$XFD$833" dn="Z_161695C3_1CE5_4E5C_AD86_E27CE310F608_.wvu.Rows" sId="1"/>
    <undo index="2" exp="area" ref3D="1" dr="$A$717:$XFD$717" dn="Z_161695C3_1CE5_4E5C_AD86_E27CE310F608_.wvu.Rows" sId="1"/>
    <undo index="1" exp="area" ref3D="1" dr="$A$713:$XFD$713" dn="Z_161695C3_1CE5_4E5C_AD86_E27CE310F608_.wvu.Rows" sId="1"/>
    <undo index="14" exp="area" ref3D="1" dr="$A$833:$XFD$833" dn="Z_10610988_B7D0_46D7_B8FD_DA5F72A4893C_.wvu.Rows" sId="1"/>
    <undo index="8" exp="area" ref3D="1" dr="$A$717:$XFD$717" dn="Z_10610988_B7D0_46D7_B8FD_DA5F72A4893C_.wvu.Rows" sId="1"/>
    <undo index="6" exp="area" ref3D="1" dr="$A$713:$XFD$71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2" sId="1" ref="A487:XFD487" action="deleteRow">
    <undo index="0" exp="area" ref3D="1" dr="$A$685:$XFD$690" dn="Z_E804F883_CA9D_4450_B2B1_A56C9C315ECD_.wvu.Rows" sId="1"/>
    <undo index="8" exp="area" ref3D="1" dr="$A$832:$XFD$832" dn="Z_161695C3_1CE5_4E5C_AD86_E27CE310F608_.wvu.Rows" sId="1"/>
    <undo index="2" exp="area" ref3D="1" dr="$A$716:$XFD$716" dn="Z_161695C3_1CE5_4E5C_AD86_E27CE310F608_.wvu.Rows" sId="1"/>
    <undo index="1" exp="area" ref3D="1" dr="$A$712:$XFD$712" dn="Z_161695C3_1CE5_4E5C_AD86_E27CE310F608_.wvu.Rows" sId="1"/>
    <undo index="14" exp="area" ref3D="1" dr="$A$832:$XFD$832" dn="Z_10610988_B7D0_46D7_B8FD_DA5F72A4893C_.wvu.Rows" sId="1"/>
    <undo index="8" exp="area" ref3D="1" dr="$A$716:$XFD$716" dn="Z_10610988_B7D0_46D7_B8FD_DA5F72A4893C_.wvu.Rows" sId="1"/>
    <undo index="6" exp="area" ref3D="1" dr="$A$712:$XFD$71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3" sId="1" ref="A487:XFD487" action="deleteRow">
    <undo index="0" exp="area" ref3D="1" dr="$A$684:$XFD$689" dn="Z_E804F883_CA9D_4450_B2B1_A56C9C315ECD_.wvu.Rows" sId="1"/>
    <undo index="8" exp="area" ref3D="1" dr="$A$831:$XFD$831" dn="Z_161695C3_1CE5_4E5C_AD86_E27CE310F608_.wvu.Rows" sId="1"/>
    <undo index="2" exp="area" ref3D="1" dr="$A$715:$XFD$715" dn="Z_161695C3_1CE5_4E5C_AD86_E27CE310F608_.wvu.Rows" sId="1"/>
    <undo index="1" exp="area" ref3D="1" dr="$A$711:$XFD$711" dn="Z_161695C3_1CE5_4E5C_AD86_E27CE310F608_.wvu.Rows" sId="1"/>
    <undo index="14" exp="area" ref3D="1" dr="$A$831:$XFD$831" dn="Z_10610988_B7D0_46D7_B8FD_DA5F72A4893C_.wvu.Rows" sId="1"/>
    <undo index="8" exp="area" ref3D="1" dr="$A$715:$XFD$715" dn="Z_10610988_B7D0_46D7_B8FD_DA5F72A4893C_.wvu.Rows" sId="1"/>
    <undo index="6" exp="area" ref3D="1" dr="$A$711:$XFD$71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4" sId="1" ref="A487:XFD487" action="deleteRow">
    <undo index="0" exp="area" ref3D="1" dr="$A$683:$XFD$688" dn="Z_E804F883_CA9D_4450_B2B1_A56C9C315ECD_.wvu.Rows" sId="1"/>
    <undo index="8" exp="area" ref3D="1" dr="$A$830:$XFD$830" dn="Z_161695C3_1CE5_4E5C_AD86_E27CE310F608_.wvu.Rows" sId="1"/>
    <undo index="2" exp="area" ref3D="1" dr="$A$714:$XFD$714" dn="Z_161695C3_1CE5_4E5C_AD86_E27CE310F608_.wvu.Rows" sId="1"/>
    <undo index="1" exp="area" ref3D="1" dr="$A$710:$XFD$710" dn="Z_161695C3_1CE5_4E5C_AD86_E27CE310F608_.wvu.Rows" sId="1"/>
    <undo index="14" exp="area" ref3D="1" dr="$A$830:$XFD$830" dn="Z_10610988_B7D0_46D7_B8FD_DA5F72A4893C_.wvu.Rows" sId="1"/>
    <undo index="8" exp="area" ref3D="1" dr="$A$714:$XFD$714" dn="Z_10610988_B7D0_46D7_B8FD_DA5F72A4893C_.wvu.Rows" sId="1"/>
    <undo index="6" exp="area" ref3D="1" dr="$A$710:$XFD$71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5" sId="1" ref="A487:XFD487" action="deleteRow">
    <undo index="0" exp="area" ref3D="1" dr="$A$682:$XFD$687" dn="Z_E804F883_CA9D_4450_B2B1_A56C9C315ECD_.wvu.Rows" sId="1"/>
    <undo index="8" exp="area" ref3D="1" dr="$A$829:$XFD$829" dn="Z_161695C3_1CE5_4E5C_AD86_E27CE310F608_.wvu.Rows" sId="1"/>
    <undo index="2" exp="area" ref3D="1" dr="$A$713:$XFD$713" dn="Z_161695C3_1CE5_4E5C_AD86_E27CE310F608_.wvu.Rows" sId="1"/>
    <undo index="1" exp="area" ref3D="1" dr="$A$709:$XFD$709" dn="Z_161695C3_1CE5_4E5C_AD86_E27CE310F608_.wvu.Rows" sId="1"/>
    <undo index="14" exp="area" ref3D="1" dr="$A$829:$XFD$829" dn="Z_10610988_B7D0_46D7_B8FD_DA5F72A4893C_.wvu.Rows" sId="1"/>
    <undo index="8" exp="area" ref3D="1" dr="$A$713:$XFD$713" dn="Z_10610988_B7D0_46D7_B8FD_DA5F72A4893C_.wvu.Rows" sId="1"/>
    <undo index="6" exp="area" ref3D="1" dr="$A$709:$XFD$70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6" sId="1" ref="A487:XFD487" action="deleteRow">
    <undo index="0" exp="area" ref3D="1" dr="$A$681:$XFD$686" dn="Z_E804F883_CA9D_4450_B2B1_A56C9C315ECD_.wvu.Rows" sId="1"/>
    <undo index="8" exp="area" ref3D="1" dr="$A$828:$XFD$828" dn="Z_161695C3_1CE5_4E5C_AD86_E27CE310F608_.wvu.Rows" sId="1"/>
    <undo index="2" exp="area" ref3D="1" dr="$A$712:$XFD$712" dn="Z_161695C3_1CE5_4E5C_AD86_E27CE310F608_.wvu.Rows" sId="1"/>
    <undo index="1" exp="area" ref3D="1" dr="$A$708:$XFD$708" dn="Z_161695C3_1CE5_4E5C_AD86_E27CE310F608_.wvu.Rows" sId="1"/>
    <undo index="14" exp="area" ref3D="1" dr="$A$828:$XFD$828" dn="Z_10610988_B7D0_46D7_B8FD_DA5F72A4893C_.wvu.Rows" sId="1"/>
    <undo index="8" exp="area" ref3D="1" dr="$A$712:$XFD$712" dn="Z_10610988_B7D0_46D7_B8FD_DA5F72A4893C_.wvu.Rows" sId="1"/>
    <undo index="6" exp="area" ref3D="1" dr="$A$708:$XFD$70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7" sId="1" ref="A487:XFD487" action="deleteRow">
    <undo index="0" exp="area" ref3D="1" dr="$A$680:$XFD$685" dn="Z_E804F883_CA9D_4450_B2B1_A56C9C315ECD_.wvu.Rows" sId="1"/>
    <undo index="8" exp="area" ref3D="1" dr="$A$827:$XFD$827" dn="Z_161695C3_1CE5_4E5C_AD86_E27CE310F608_.wvu.Rows" sId="1"/>
    <undo index="2" exp="area" ref3D="1" dr="$A$711:$XFD$711" dn="Z_161695C3_1CE5_4E5C_AD86_E27CE310F608_.wvu.Rows" sId="1"/>
    <undo index="1" exp="area" ref3D="1" dr="$A$707:$XFD$707" dn="Z_161695C3_1CE5_4E5C_AD86_E27CE310F608_.wvu.Rows" sId="1"/>
    <undo index="14" exp="area" ref3D="1" dr="$A$827:$XFD$827" dn="Z_10610988_B7D0_46D7_B8FD_DA5F72A4893C_.wvu.Rows" sId="1"/>
    <undo index="8" exp="area" ref3D="1" dr="$A$711:$XFD$711" dn="Z_10610988_B7D0_46D7_B8FD_DA5F72A4893C_.wvu.Rows" sId="1"/>
    <undo index="6" exp="area" ref3D="1" dr="$A$707:$XFD$70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8" sId="1" ref="A487:XFD487" action="deleteRow">
    <undo index="0" exp="area" ref3D="1" dr="$A$679:$XFD$684" dn="Z_E804F883_CA9D_4450_B2B1_A56C9C315ECD_.wvu.Rows" sId="1"/>
    <undo index="8" exp="area" ref3D="1" dr="$A$826:$XFD$826" dn="Z_161695C3_1CE5_4E5C_AD86_E27CE310F608_.wvu.Rows" sId="1"/>
    <undo index="2" exp="area" ref3D="1" dr="$A$710:$XFD$710" dn="Z_161695C3_1CE5_4E5C_AD86_E27CE310F608_.wvu.Rows" sId="1"/>
    <undo index="1" exp="area" ref3D="1" dr="$A$706:$XFD$706" dn="Z_161695C3_1CE5_4E5C_AD86_E27CE310F608_.wvu.Rows" sId="1"/>
    <undo index="14" exp="area" ref3D="1" dr="$A$826:$XFD$826" dn="Z_10610988_B7D0_46D7_B8FD_DA5F72A4893C_.wvu.Rows" sId="1"/>
    <undo index="8" exp="area" ref3D="1" dr="$A$710:$XFD$710" dn="Z_10610988_B7D0_46D7_B8FD_DA5F72A4893C_.wvu.Rows" sId="1"/>
    <undo index="6" exp="area" ref3D="1" dr="$A$706:$XFD$70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19" sId="1" ref="A487:XFD487" action="deleteRow">
    <undo index="0" exp="area" ref3D="1" dr="$A$678:$XFD$683" dn="Z_E804F883_CA9D_4450_B2B1_A56C9C315ECD_.wvu.Rows" sId="1"/>
    <undo index="8" exp="area" ref3D="1" dr="$A$825:$XFD$825" dn="Z_161695C3_1CE5_4E5C_AD86_E27CE310F608_.wvu.Rows" sId="1"/>
    <undo index="2" exp="area" ref3D="1" dr="$A$709:$XFD$709" dn="Z_161695C3_1CE5_4E5C_AD86_E27CE310F608_.wvu.Rows" sId="1"/>
    <undo index="1" exp="area" ref3D="1" dr="$A$705:$XFD$705" dn="Z_161695C3_1CE5_4E5C_AD86_E27CE310F608_.wvu.Rows" sId="1"/>
    <undo index="14" exp="area" ref3D="1" dr="$A$825:$XFD$825" dn="Z_10610988_B7D0_46D7_B8FD_DA5F72A4893C_.wvu.Rows" sId="1"/>
    <undo index="8" exp="area" ref3D="1" dr="$A$709:$XFD$709" dn="Z_10610988_B7D0_46D7_B8FD_DA5F72A4893C_.wvu.Rows" sId="1"/>
    <undo index="6" exp="area" ref3D="1" dr="$A$705:$XFD$70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0" sId="1" ref="A487:XFD487" action="deleteRow">
    <undo index="0" exp="area" ref3D="1" dr="$A$677:$XFD$682" dn="Z_E804F883_CA9D_4450_B2B1_A56C9C315ECD_.wvu.Rows" sId="1"/>
    <undo index="8" exp="area" ref3D="1" dr="$A$824:$XFD$824" dn="Z_161695C3_1CE5_4E5C_AD86_E27CE310F608_.wvu.Rows" sId="1"/>
    <undo index="2" exp="area" ref3D="1" dr="$A$708:$XFD$708" dn="Z_161695C3_1CE5_4E5C_AD86_E27CE310F608_.wvu.Rows" sId="1"/>
    <undo index="1" exp="area" ref3D="1" dr="$A$704:$XFD$704" dn="Z_161695C3_1CE5_4E5C_AD86_E27CE310F608_.wvu.Rows" sId="1"/>
    <undo index="14" exp="area" ref3D="1" dr="$A$824:$XFD$824" dn="Z_10610988_B7D0_46D7_B8FD_DA5F72A4893C_.wvu.Rows" sId="1"/>
    <undo index="8" exp="area" ref3D="1" dr="$A$708:$XFD$708" dn="Z_10610988_B7D0_46D7_B8FD_DA5F72A4893C_.wvu.Rows" sId="1"/>
    <undo index="6" exp="area" ref3D="1" dr="$A$704:$XFD$70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1" sId="1" ref="A487:XFD487" action="deleteRow">
    <undo index="0" exp="area" ref3D="1" dr="$A$676:$XFD$681" dn="Z_E804F883_CA9D_4450_B2B1_A56C9C315ECD_.wvu.Rows" sId="1"/>
    <undo index="8" exp="area" ref3D="1" dr="$A$823:$XFD$823" dn="Z_161695C3_1CE5_4E5C_AD86_E27CE310F608_.wvu.Rows" sId="1"/>
    <undo index="2" exp="area" ref3D="1" dr="$A$707:$XFD$707" dn="Z_161695C3_1CE5_4E5C_AD86_E27CE310F608_.wvu.Rows" sId="1"/>
    <undo index="1" exp="area" ref3D="1" dr="$A$703:$XFD$703" dn="Z_161695C3_1CE5_4E5C_AD86_E27CE310F608_.wvu.Rows" sId="1"/>
    <undo index="14" exp="area" ref3D="1" dr="$A$823:$XFD$823" dn="Z_10610988_B7D0_46D7_B8FD_DA5F72A4893C_.wvu.Rows" sId="1"/>
    <undo index="8" exp="area" ref3D="1" dr="$A$707:$XFD$707" dn="Z_10610988_B7D0_46D7_B8FD_DA5F72A4893C_.wvu.Rows" sId="1"/>
    <undo index="6" exp="area" ref3D="1" dr="$A$703:$XFD$70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2" sId="1" ref="A487:XFD487" action="deleteRow">
    <undo index="0" exp="area" ref3D="1" dr="$A$675:$XFD$680" dn="Z_E804F883_CA9D_4450_B2B1_A56C9C315ECD_.wvu.Rows" sId="1"/>
    <undo index="8" exp="area" ref3D="1" dr="$A$822:$XFD$822" dn="Z_161695C3_1CE5_4E5C_AD86_E27CE310F608_.wvu.Rows" sId="1"/>
    <undo index="2" exp="area" ref3D="1" dr="$A$706:$XFD$706" dn="Z_161695C3_1CE5_4E5C_AD86_E27CE310F608_.wvu.Rows" sId="1"/>
    <undo index="1" exp="area" ref3D="1" dr="$A$702:$XFD$702" dn="Z_161695C3_1CE5_4E5C_AD86_E27CE310F608_.wvu.Rows" sId="1"/>
    <undo index="14" exp="area" ref3D="1" dr="$A$822:$XFD$822" dn="Z_10610988_B7D0_46D7_B8FD_DA5F72A4893C_.wvu.Rows" sId="1"/>
    <undo index="8" exp="area" ref3D="1" dr="$A$706:$XFD$706" dn="Z_10610988_B7D0_46D7_B8FD_DA5F72A4893C_.wvu.Rows" sId="1"/>
    <undo index="6" exp="area" ref3D="1" dr="$A$702:$XFD$70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3" sId="1" ref="A487:XFD487" action="deleteRow">
    <undo index="0" exp="area" ref3D="1" dr="$A$674:$XFD$679" dn="Z_E804F883_CA9D_4450_B2B1_A56C9C315ECD_.wvu.Rows" sId="1"/>
    <undo index="8" exp="area" ref3D="1" dr="$A$821:$XFD$821" dn="Z_161695C3_1CE5_4E5C_AD86_E27CE310F608_.wvu.Rows" sId="1"/>
    <undo index="2" exp="area" ref3D="1" dr="$A$705:$XFD$705" dn="Z_161695C3_1CE5_4E5C_AD86_E27CE310F608_.wvu.Rows" sId="1"/>
    <undo index="1" exp="area" ref3D="1" dr="$A$701:$XFD$701" dn="Z_161695C3_1CE5_4E5C_AD86_E27CE310F608_.wvu.Rows" sId="1"/>
    <undo index="14" exp="area" ref3D="1" dr="$A$821:$XFD$821" dn="Z_10610988_B7D0_46D7_B8FD_DA5F72A4893C_.wvu.Rows" sId="1"/>
    <undo index="8" exp="area" ref3D="1" dr="$A$705:$XFD$705" dn="Z_10610988_B7D0_46D7_B8FD_DA5F72A4893C_.wvu.Rows" sId="1"/>
    <undo index="6" exp="area" ref3D="1" dr="$A$701:$XFD$70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4" sId="1" ref="A487:XFD487" action="deleteRow">
    <undo index="0" exp="area" ref3D="1" dr="$A$673:$XFD$678" dn="Z_E804F883_CA9D_4450_B2B1_A56C9C315ECD_.wvu.Rows" sId="1"/>
    <undo index="8" exp="area" ref3D="1" dr="$A$820:$XFD$820" dn="Z_161695C3_1CE5_4E5C_AD86_E27CE310F608_.wvu.Rows" sId="1"/>
    <undo index="2" exp="area" ref3D="1" dr="$A$704:$XFD$704" dn="Z_161695C3_1CE5_4E5C_AD86_E27CE310F608_.wvu.Rows" sId="1"/>
    <undo index="1" exp="area" ref3D="1" dr="$A$700:$XFD$700" dn="Z_161695C3_1CE5_4E5C_AD86_E27CE310F608_.wvu.Rows" sId="1"/>
    <undo index="14" exp="area" ref3D="1" dr="$A$820:$XFD$820" dn="Z_10610988_B7D0_46D7_B8FD_DA5F72A4893C_.wvu.Rows" sId="1"/>
    <undo index="8" exp="area" ref3D="1" dr="$A$704:$XFD$704" dn="Z_10610988_B7D0_46D7_B8FD_DA5F72A4893C_.wvu.Rows" sId="1"/>
    <undo index="6" exp="area" ref3D="1" dr="$A$700:$XFD$70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5" sId="1" ref="A487:XFD487" action="deleteRow">
    <undo index="0" exp="area" ref3D="1" dr="$A$672:$XFD$677" dn="Z_E804F883_CA9D_4450_B2B1_A56C9C315ECD_.wvu.Rows" sId="1"/>
    <undo index="8" exp="area" ref3D="1" dr="$A$819:$XFD$819" dn="Z_161695C3_1CE5_4E5C_AD86_E27CE310F608_.wvu.Rows" sId="1"/>
    <undo index="2" exp="area" ref3D="1" dr="$A$703:$XFD$703" dn="Z_161695C3_1CE5_4E5C_AD86_E27CE310F608_.wvu.Rows" sId="1"/>
    <undo index="1" exp="area" ref3D="1" dr="$A$699:$XFD$699" dn="Z_161695C3_1CE5_4E5C_AD86_E27CE310F608_.wvu.Rows" sId="1"/>
    <undo index="14" exp="area" ref3D="1" dr="$A$819:$XFD$819" dn="Z_10610988_B7D0_46D7_B8FD_DA5F72A4893C_.wvu.Rows" sId="1"/>
    <undo index="8" exp="area" ref3D="1" dr="$A$703:$XFD$703" dn="Z_10610988_B7D0_46D7_B8FD_DA5F72A4893C_.wvu.Rows" sId="1"/>
    <undo index="6" exp="area" ref3D="1" dr="$A$699:$XFD$69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6" sId="1" ref="A487:XFD487" action="deleteRow">
    <undo index="0" exp="area" ref3D="1" dr="$A$671:$XFD$676" dn="Z_E804F883_CA9D_4450_B2B1_A56C9C315ECD_.wvu.Rows" sId="1"/>
    <undo index="8" exp="area" ref3D="1" dr="$A$818:$XFD$818" dn="Z_161695C3_1CE5_4E5C_AD86_E27CE310F608_.wvu.Rows" sId="1"/>
    <undo index="2" exp="area" ref3D="1" dr="$A$702:$XFD$702" dn="Z_161695C3_1CE5_4E5C_AD86_E27CE310F608_.wvu.Rows" sId="1"/>
    <undo index="1" exp="area" ref3D="1" dr="$A$698:$XFD$698" dn="Z_161695C3_1CE5_4E5C_AD86_E27CE310F608_.wvu.Rows" sId="1"/>
    <undo index="14" exp="area" ref3D="1" dr="$A$818:$XFD$818" dn="Z_10610988_B7D0_46D7_B8FD_DA5F72A4893C_.wvu.Rows" sId="1"/>
    <undo index="8" exp="area" ref3D="1" dr="$A$702:$XFD$702" dn="Z_10610988_B7D0_46D7_B8FD_DA5F72A4893C_.wvu.Rows" sId="1"/>
    <undo index="6" exp="area" ref3D="1" dr="$A$698:$XFD$69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7" sId="1" ref="A487:XFD487" action="deleteRow">
    <undo index="0" exp="area" ref3D="1" dr="$A$670:$XFD$675" dn="Z_E804F883_CA9D_4450_B2B1_A56C9C315ECD_.wvu.Rows" sId="1"/>
    <undo index="8" exp="area" ref3D="1" dr="$A$817:$XFD$817" dn="Z_161695C3_1CE5_4E5C_AD86_E27CE310F608_.wvu.Rows" sId="1"/>
    <undo index="2" exp="area" ref3D="1" dr="$A$701:$XFD$701" dn="Z_161695C3_1CE5_4E5C_AD86_E27CE310F608_.wvu.Rows" sId="1"/>
    <undo index="1" exp="area" ref3D="1" dr="$A$697:$XFD$697" dn="Z_161695C3_1CE5_4E5C_AD86_E27CE310F608_.wvu.Rows" sId="1"/>
    <undo index="14" exp="area" ref3D="1" dr="$A$817:$XFD$817" dn="Z_10610988_B7D0_46D7_B8FD_DA5F72A4893C_.wvu.Rows" sId="1"/>
    <undo index="8" exp="area" ref3D="1" dr="$A$701:$XFD$701" dn="Z_10610988_B7D0_46D7_B8FD_DA5F72A4893C_.wvu.Rows" sId="1"/>
    <undo index="6" exp="area" ref3D="1" dr="$A$697:$XFD$69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8" sId="1" ref="A487:XFD487" action="deleteRow">
    <undo index="0" exp="area" ref3D="1" dr="$A$669:$XFD$674" dn="Z_E804F883_CA9D_4450_B2B1_A56C9C315ECD_.wvu.Rows" sId="1"/>
    <undo index="8" exp="area" ref3D="1" dr="$A$816:$XFD$816" dn="Z_161695C3_1CE5_4E5C_AD86_E27CE310F608_.wvu.Rows" sId="1"/>
    <undo index="2" exp="area" ref3D="1" dr="$A$700:$XFD$700" dn="Z_161695C3_1CE5_4E5C_AD86_E27CE310F608_.wvu.Rows" sId="1"/>
    <undo index="1" exp="area" ref3D="1" dr="$A$696:$XFD$696" dn="Z_161695C3_1CE5_4E5C_AD86_E27CE310F608_.wvu.Rows" sId="1"/>
    <undo index="14" exp="area" ref3D="1" dr="$A$816:$XFD$816" dn="Z_10610988_B7D0_46D7_B8FD_DA5F72A4893C_.wvu.Rows" sId="1"/>
    <undo index="8" exp="area" ref3D="1" dr="$A$700:$XFD$700" dn="Z_10610988_B7D0_46D7_B8FD_DA5F72A4893C_.wvu.Rows" sId="1"/>
    <undo index="6" exp="area" ref3D="1" dr="$A$696:$XFD$69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29" sId="1" ref="A487:XFD487" action="deleteRow">
    <undo index="0" exp="area" ref3D="1" dr="$A$668:$XFD$673" dn="Z_E804F883_CA9D_4450_B2B1_A56C9C315ECD_.wvu.Rows" sId="1"/>
    <undo index="8" exp="area" ref3D="1" dr="$A$815:$XFD$815" dn="Z_161695C3_1CE5_4E5C_AD86_E27CE310F608_.wvu.Rows" sId="1"/>
    <undo index="2" exp="area" ref3D="1" dr="$A$699:$XFD$699" dn="Z_161695C3_1CE5_4E5C_AD86_E27CE310F608_.wvu.Rows" sId="1"/>
    <undo index="1" exp="area" ref3D="1" dr="$A$695:$XFD$695" dn="Z_161695C3_1CE5_4E5C_AD86_E27CE310F608_.wvu.Rows" sId="1"/>
    <undo index="14" exp="area" ref3D="1" dr="$A$815:$XFD$815" dn="Z_10610988_B7D0_46D7_B8FD_DA5F72A4893C_.wvu.Rows" sId="1"/>
    <undo index="8" exp="area" ref3D="1" dr="$A$699:$XFD$699" dn="Z_10610988_B7D0_46D7_B8FD_DA5F72A4893C_.wvu.Rows" sId="1"/>
    <undo index="6" exp="area" ref3D="1" dr="$A$695:$XFD$69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0" sId="1" ref="A487:XFD487" action="deleteRow">
    <undo index="0" exp="area" ref3D="1" dr="$A$667:$XFD$672" dn="Z_E804F883_CA9D_4450_B2B1_A56C9C315ECD_.wvu.Rows" sId="1"/>
    <undo index="8" exp="area" ref3D="1" dr="$A$814:$XFD$814" dn="Z_161695C3_1CE5_4E5C_AD86_E27CE310F608_.wvu.Rows" sId="1"/>
    <undo index="2" exp="area" ref3D="1" dr="$A$698:$XFD$698" dn="Z_161695C3_1CE5_4E5C_AD86_E27CE310F608_.wvu.Rows" sId="1"/>
    <undo index="1" exp="area" ref3D="1" dr="$A$694:$XFD$694" dn="Z_161695C3_1CE5_4E5C_AD86_E27CE310F608_.wvu.Rows" sId="1"/>
    <undo index="14" exp="area" ref3D="1" dr="$A$814:$XFD$814" dn="Z_10610988_B7D0_46D7_B8FD_DA5F72A4893C_.wvu.Rows" sId="1"/>
    <undo index="8" exp="area" ref3D="1" dr="$A$698:$XFD$698" dn="Z_10610988_B7D0_46D7_B8FD_DA5F72A4893C_.wvu.Rows" sId="1"/>
    <undo index="6" exp="area" ref3D="1" dr="$A$694:$XFD$69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1" sId="1" ref="A487:XFD487" action="deleteRow">
    <undo index="0" exp="area" ref3D="1" dr="$A$666:$XFD$671" dn="Z_E804F883_CA9D_4450_B2B1_A56C9C315ECD_.wvu.Rows" sId="1"/>
    <undo index="8" exp="area" ref3D="1" dr="$A$813:$XFD$813" dn="Z_161695C3_1CE5_4E5C_AD86_E27CE310F608_.wvu.Rows" sId="1"/>
    <undo index="2" exp="area" ref3D="1" dr="$A$697:$XFD$697" dn="Z_161695C3_1CE5_4E5C_AD86_E27CE310F608_.wvu.Rows" sId="1"/>
    <undo index="1" exp="area" ref3D="1" dr="$A$693:$XFD$693" dn="Z_161695C3_1CE5_4E5C_AD86_E27CE310F608_.wvu.Rows" sId="1"/>
    <undo index="14" exp="area" ref3D="1" dr="$A$813:$XFD$813" dn="Z_10610988_B7D0_46D7_B8FD_DA5F72A4893C_.wvu.Rows" sId="1"/>
    <undo index="8" exp="area" ref3D="1" dr="$A$697:$XFD$697" dn="Z_10610988_B7D0_46D7_B8FD_DA5F72A4893C_.wvu.Rows" sId="1"/>
    <undo index="6" exp="area" ref3D="1" dr="$A$693:$XFD$69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2" sId="1" ref="A487:XFD487" action="deleteRow">
    <undo index="0" exp="area" ref3D="1" dr="$A$665:$XFD$670" dn="Z_E804F883_CA9D_4450_B2B1_A56C9C315ECD_.wvu.Rows" sId="1"/>
    <undo index="8" exp="area" ref3D="1" dr="$A$812:$XFD$812" dn="Z_161695C3_1CE5_4E5C_AD86_E27CE310F608_.wvu.Rows" sId="1"/>
    <undo index="2" exp="area" ref3D="1" dr="$A$696:$XFD$696" dn="Z_161695C3_1CE5_4E5C_AD86_E27CE310F608_.wvu.Rows" sId="1"/>
    <undo index="1" exp="area" ref3D="1" dr="$A$692:$XFD$692" dn="Z_161695C3_1CE5_4E5C_AD86_E27CE310F608_.wvu.Rows" sId="1"/>
    <undo index="14" exp="area" ref3D="1" dr="$A$812:$XFD$812" dn="Z_10610988_B7D0_46D7_B8FD_DA5F72A4893C_.wvu.Rows" sId="1"/>
    <undo index="8" exp="area" ref3D="1" dr="$A$696:$XFD$696" dn="Z_10610988_B7D0_46D7_B8FD_DA5F72A4893C_.wvu.Rows" sId="1"/>
    <undo index="6" exp="area" ref3D="1" dr="$A$692:$XFD$69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3" sId="1" ref="A487:XFD487" action="deleteRow">
    <undo index="0" exp="area" ref3D="1" dr="$A$664:$XFD$669" dn="Z_E804F883_CA9D_4450_B2B1_A56C9C315ECD_.wvu.Rows" sId="1"/>
    <undo index="8" exp="area" ref3D="1" dr="$A$811:$XFD$811" dn="Z_161695C3_1CE5_4E5C_AD86_E27CE310F608_.wvu.Rows" sId="1"/>
    <undo index="2" exp="area" ref3D="1" dr="$A$695:$XFD$695" dn="Z_161695C3_1CE5_4E5C_AD86_E27CE310F608_.wvu.Rows" sId="1"/>
    <undo index="1" exp="area" ref3D="1" dr="$A$691:$XFD$691" dn="Z_161695C3_1CE5_4E5C_AD86_E27CE310F608_.wvu.Rows" sId="1"/>
    <undo index="14" exp="area" ref3D="1" dr="$A$811:$XFD$811" dn="Z_10610988_B7D0_46D7_B8FD_DA5F72A4893C_.wvu.Rows" sId="1"/>
    <undo index="8" exp="area" ref3D="1" dr="$A$695:$XFD$695" dn="Z_10610988_B7D0_46D7_B8FD_DA5F72A4893C_.wvu.Rows" sId="1"/>
    <undo index="6" exp="area" ref3D="1" dr="$A$691:$XFD$69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4" sId="1" ref="A487:XFD487" action="deleteRow">
    <undo index="0" exp="area" ref3D="1" dr="$A$663:$XFD$668" dn="Z_E804F883_CA9D_4450_B2B1_A56C9C315ECD_.wvu.Rows" sId="1"/>
    <undo index="8" exp="area" ref3D="1" dr="$A$810:$XFD$810" dn="Z_161695C3_1CE5_4E5C_AD86_E27CE310F608_.wvu.Rows" sId="1"/>
    <undo index="2" exp="area" ref3D="1" dr="$A$694:$XFD$694" dn="Z_161695C3_1CE5_4E5C_AD86_E27CE310F608_.wvu.Rows" sId="1"/>
    <undo index="1" exp="area" ref3D="1" dr="$A$690:$XFD$690" dn="Z_161695C3_1CE5_4E5C_AD86_E27CE310F608_.wvu.Rows" sId="1"/>
    <undo index="14" exp="area" ref3D="1" dr="$A$810:$XFD$810" dn="Z_10610988_B7D0_46D7_B8FD_DA5F72A4893C_.wvu.Rows" sId="1"/>
    <undo index="8" exp="area" ref3D="1" dr="$A$694:$XFD$694" dn="Z_10610988_B7D0_46D7_B8FD_DA5F72A4893C_.wvu.Rows" sId="1"/>
    <undo index="6" exp="area" ref3D="1" dr="$A$690:$XFD$69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5" sId="1" ref="A487:XFD487" action="deleteRow">
    <undo index="0" exp="area" ref3D="1" dr="$A$662:$XFD$667" dn="Z_E804F883_CA9D_4450_B2B1_A56C9C315ECD_.wvu.Rows" sId="1"/>
    <undo index="8" exp="area" ref3D="1" dr="$A$809:$XFD$809" dn="Z_161695C3_1CE5_4E5C_AD86_E27CE310F608_.wvu.Rows" sId="1"/>
    <undo index="2" exp="area" ref3D="1" dr="$A$693:$XFD$693" dn="Z_161695C3_1CE5_4E5C_AD86_E27CE310F608_.wvu.Rows" sId="1"/>
    <undo index="1" exp="area" ref3D="1" dr="$A$689:$XFD$689" dn="Z_161695C3_1CE5_4E5C_AD86_E27CE310F608_.wvu.Rows" sId="1"/>
    <undo index="14" exp="area" ref3D="1" dr="$A$809:$XFD$809" dn="Z_10610988_B7D0_46D7_B8FD_DA5F72A4893C_.wvu.Rows" sId="1"/>
    <undo index="8" exp="area" ref3D="1" dr="$A$693:$XFD$693" dn="Z_10610988_B7D0_46D7_B8FD_DA5F72A4893C_.wvu.Rows" sId="1"/>
    <undo index="6" exp="area" ref3D="1" dr="$A$689:$XFD$68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6" sId="1" ref="A487:XFD487" action="deleteRow">
    <undo index="0" exp="area" ref3D="1" dr="$A$661:$XFD$666" dn="Z_E804F883_CA9D_4450_B2B1_A56C9C315ECD_.wvu.Rows" sId="1"/>
    <undo index="8" exp="area" ref3D="1" dr="$A$808:$XFD$808" dn="Z_161695C3_1CE5_4E5C_AD86_E27CE310F608_.wvu.Rows" sId="1"/>
    <undo index="2" exp="area" ref3D="1" dr="$A$692:$XFD$692" dn="Z_161695C3_1CE5_4E5C_AD86_E27CE310F608_.wvu.Rows" sId="1"/>
    <undo index="1" exp="area" ref3D="1" dr="$A$688:$XFD$688" dn="Z_161695C3_1CE5_4E5C_AD86_E27CE310F608_.wvu.Rows" sId="1"/>
    <undo index="14" exp="area" ref3D="1" dr="$A$808:$XFD$808" dn="Z_10610988_B7D0_46D7_B8FD_DA5F72A4893C_.wvu.Rows" sId="1"/>
    <undo index="8" exp="area" ref3D="1" dr="$A$692:$XFD$692" dn="Z_10610988_B7D0_46D7_B8FD_DA5F72A4893C_.wvu.Rows" sId="1"/>
    <undo index="6" exp="area" ref3D="1" dr="$A$688:$XFD$68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7" sId="1" ref="A487:XFD487" action="deleteRow">
    <undo index="0" exp="area" ref3D="1" dr="$A$660:$XFD$665" dn="Z_E804F883_CA9D_4450_B2B1_A56C9C315ECD_.wvu.Rows" sId="1"/>
    <undo index="8" exp="area" ref3D="1" dr="$A$807:$XFD$807" dn="Z_161695C3_1CE5_4E5C_AD86_E27CE310F608_.wvu.Rows" sId="1"/>
    <undo index="2" exp="area" ref3D="1" dr="$A$691:$XFD$691" dn="Z_161695C3_1CE5_4E5C_AD86_E27CE310F608_.wvu.Rows" sId="1"/>
    <undo index="1" exp="area" ref3D="1" dr="$A$687:$XFD$687" dn="Z_161695C3_1CE5_4E5C_AD86_E27CE310F608_.wvu.Rows" sId="1"/>
    <undo index="14" exp="area" ref3D="1" dr="$A$807:$XFD$807" dn="Z_10610988_B7D0_46D7_B8FD_DA5F72A4893C_.wvu.Rows" sId="1"/>
    <undo index="8" exp="area" ref3D="1" dr="$A$691:$XFD$691" dn="Z_10610988_B7D0_46D7_B8FD_DA5F72A4893C_.wvu.Rows" sId="1"/>
    <undo index="6" exp="area" ref3D="1" dr="$A$687:$XFD$68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8" sId="1" ref="A487:XFD487" action="deleteRow">
    <undo index="0" exp="area" ref3D="1" dr="$A$659:$XFD$664" dn="Z_E804F883_CA9D_4450_B2B1_A56C9C315ECD_.wvu.Rows" sId="1"/>
    <undo index="8" exp="area" ref3D="1" dr="$A$806:$XFD$806" dn="Z_161695C3_1CE5_4E5C_AD86_E27CE310F608_.wvu.Rows" sId="1"/>
    <undo index="2" exp="area" ref3D="1" dr="$A$690:$XFD$690" dn="Z_161695C3_1CE5_4E5C_AD86_E27CE310F608_.wvu.Rows" sId="1"/>
    <undo index="1" exp="area" ref3D="1" dr="$A$686:$XFD$686" dn="Z_161695C3_1CE5_4E5C_AD86_E27CE310F608_.wvu.Rows" sId="1"/>
    <undo index="14" exp="area" ref3D="1" dr="$A$806:$XFD$806" dn="Z_10610988_B7D0_46D7_B8FD_DA5F72A4893C_.wvu.Rows" sId="1"/>
    <undo index="8" exp="area" ref3D="1" dr="$A$690:$XFD$690" dn="Z_10610988_B7D0_46D7_B8FD_DA5F72A4893C_.wvu.Rows" sId="1"/>
    <undo index="6" exp="area" ref3D="1" dr="$A$686:$XFD$68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39" sId="1" ref="A487:XFD487" action="deleteRow">
    <undo index="0" exp="area" ref3D="1" dr="$A$658:$XFD$663" dn="Z_E804F883_CA9D_4450_B2B1_A56C9C315ECD_.wvu.Rows" sId="1"/>
    <undo index="8" exp="area" ref3D="1" dr="$A$805:$XFD$805" dn="Z_161695C3_1CE5_4E5C_AD86_E27CE310F608_.wvu.Rows" sId="1"/>
    <undo index="2" exp="area" ref3D="1" dr="$A$689:$XFD$689" dn="Z_161695C3_1CE5_4E5C_AD86_E27CE310F608_.wvu.Rows" sId="1"/>
    <undo index="1" exp="area" ref3D="1" dr="$A$685:$XFD$685" dn="Z_161695C3_1CE5_4E5C_AD86_E27CE310F608_.wvu.Rows" sId="1"/>
    <undo index="14" exp="area" ref3D="1" dr="$A$805:$XFD$805" dn="Z_10610988_B7D0_46D7_B8FD_DA5F72A4893C_.wvu.Rows" sId="1"/>
    <undo index="8" exp="area" ref3D="1" dr="$A$689:$XFD$689" dn="Z_10610988_B7D0_46D7_B8FD_DA5F72A4893C_.wvu.Rows" sId="1"/>
    <undo index="6" exp="area" ref3D="1" dr="$A$685:$XFD$68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0" sId="1" ref="A487:XFD487" action="deleteRow">
    <undo index="0" exp="area" ref3D="1" dr="$A$657:$XFD$662" dn="Z_E804F883_CA9D_4450_B2B1_A56C9C315ECD_.wvu.Rows" sId="1"/>
    <undo index="8" exp="area" ref3D="1" dr="$A$804:$XFD$804" dn="Z_161695C3_1CE5_4E5C_AD86_E27CE310F608_.wvu.Rows" sId="1"/>
    <undo index="2" exp="area" ref3D="1" dr="$A$688:$XFD$688" dn="Z_161695C3_1CE5_4E5C_AD86_E27CE310F608_.wvu.Rows" sId="1"/>
    <undo index="1" exp="area" ref3D="1" dr="$A$684:$XFD$684" dn="Z_161695C3_1CE5_4E5C_AD86_E27CE310F608_.wvu.Rows" sId="1"/>
    <undo index="14" exp="area" ref3D="1" dr="$A$804:$XFD$804" dn="Z_10610988_B7D0_46D7_B8FD_DA5F72A4893C_.wvu.Rows" sId="1"/>
    <undo index="8" exp="area" ref3D="1" dr="$A$688:$XFD$688" dn="Z_10610988_B7D0_46D7_B8FD_DA5F72A4893C_.wvu.Rows" sId="1"/>
    <undo index="6" exp="area" ref3D="1" dr="$A$684:$XFD$68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1" sId="1" ref="A487:XFD487" action="deleteRow">
    <undo index="0" exp="area" ref3D="1" dr="$A$656:$XFD$661" dn="Z_E804F883_CA9D_4450_B2B1_A56C9C315ECD_.wvu.Rows" sId="1"/>
    <undo index="8" exp="area" ref3D="1" dr="$A$803:$XFD$803" dn="Z_161695C3_1CE5_4E5C_AD86_E27CE310F608_.wvu.Rows" sId="1"/>
    <undo index="2" exp="area" ref3D="1" dr="$A$687:$XFD$687" dn="Z_161695C3_1CE5_4E5C_AD86_E27CE310F608_.wvu.Rows" sId="1"/>
    <undo index="1" exp="area" ref3D="1" dr="$A$683:$XFD$683" dn="Z_161695C3_1CE5_4E5C_AD86_E27CE310F608_.wvu.Rows" sId="1"/>
    <undo index="14" exp="area" ref3D="1" dr="$A$803:$XFD$803" dn="Z_10610988_B7D0_46D7_B8FD_DA5F72A4893C_.wvu.Rows" sId="1"/>
    <undo index="8" exp="area" ref3D="1" dr="$A$687:$XFD$687" dn="Z_10610988_B7D0_46D7_B8FD_DA5F72A4893C_.wvu.Rows" sId="1"/>
    <undo index="6" exp="area" ref3D="1" dr="$A$683:$XFD$68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2" sId="1" ref="A487:XFD487" action="deleteRow">
    <undo index="0" exp="area" ref3D="1" dr="$A$655:$XFD$660" dn="Z_E804F883_CA9D_4450_B2B1_A56C9C315ECD_.wvu.Rows" sId="1"/>
    <undo index="8" exp="area" ref3D="1" dr="$A$802:$XFD$802" dn="Z_161695C3_1CE5_4E5C_AD86_E27CE310F608_.wvu.Rows" sId="1"/>
    <undo index="2" exp="area" ref3D="1" dr="$A$686:$XFD$686" dn="Z_161695C3_1CE5_4E5C_AD86_E27CE310F608_.wvu.Rows" sId="1"/>
    <undo index="1" exp="area" ref3D="1" dr="$A$682:$XFD$682" dn="Z_161695C3_1CE5_4E5C_AD86_E27CE310F608_.wvu.Rows" sId="1"/>
    <undo index="14" exp="area" ref3D="1" dr="$A$802:$XFD$802" dn="Z_10610988_B7D0_46D7_B8FD_DA5F72A4893C_.wvu.Rows" sId="1"/>
    <undo index="8" exp="area" ref3D="1" dr="$A$686:$XFD$686" dn="Z_10610988_B7D0_46D7_B8FD_DA5F72A4893C_.wvu.Rows" sId="1"/>
    <undo index="6" exp="area" ref3D="1" dr="$A$682:$XFD$68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3" sId="1" ref="A487:XFD487" action="deleteRow">
    <undo index="0" exp="area" ref3D="1" dr="$A$654:$XFD$659" dn="Z_E804F883_CA9D_4450_B2B1_A56C9C315ECD_.wvu.Rows" sId="1"/>
    <undo index="8" exp="area" ref3D="1" dr="$A$801:$XFD$801" dn="Z_161695C3_1CE5_4E5C_AD86_E27CE310F608_.wvu.Rows" sId="1"/>
    <undo index="2" exp="area" ref3D="1" dr="$A$685:$XFD$685" dn="Z_161695C3_1CE5_4E5C_AD86_E27CE310F608_.wvu.Rows" sId="1"/>
    <undo index="1" exp="area" ref3D="1" dr="$A$681:$XFD$681" dn="Z_161695C3_1CE5_4E5C_AD86_E27CE310F608_.wvu.Rows" sId="1"/>
    <undo index="14" exp="area" ref3D="1" dr="$A$801:$XFD$801" dn="Z_10610988_B7D0_46D7_B8FD_DA5F72A4893C_.wvu.Rows" sId="1"/>
    <undo index="8" exp="area" ref3D="1" dr="$A$685:$XFD$685" dn="Z_10610988_B7D0_46D7_B8FD_DA5F72A4893C_.wvu.Rows" sId="1"/>
    <undo index="6" exp="area" ref3D="1" dr="$A$681:$XFD$68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4" sId="1" ref="A487:XFD487" action="deleteRow">
    <undo index="0" exp="area" ref3D="1" dr="$A$653:$XFD$658" dn="Z_E804F883_CA9D_4450_B2B1_A56C9C315ECD_.wvu.Rows" sId="1"/>
    <undo index="8" exp="area" ref3D="1" dr="$A$800:$XFD$800" dn="Z_161695C3_1CE5_4E5C_AD86_E27CE310F608_.wvu.Rows" sId="1"/>
    <undo index="2" exp="area" ref3D="1" dr="$A$684:$XFD$684" dn="Z_161695C3_1CE5_4E5C_AD86_E27CE310F608_.wvu.Rows" sId="1"/>
    <undo index="1" exp="area" ref3D="1" dr="$A$680:$XFD$680" dn="Z_161695C3_1CE5_4E5C_AD86_E27CE310F608_.wvu.Rows" sId="1"/>
    <undo index="14" exp="area" ref3D="1" dr="$A$800:$XFD$800" dn="Z_10610988_B7D0_46D7_B8FD_DA5F72A4893C_.wvu.Rows" sId="1"/>
    <undo index="8" exp="area" ref3D="1" dr="$A$684:$XFD$684" dn="Z_10610988_B7D0_46D7_B8FD_DA5F72A4893C_.wvu.Rows" sId="1"/>
    <undo index="6" exp="area" ref3D="1" dr="$A$680:$XFD$68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5" sId="1" ref="A487:XFD487" action="deleteRow">
    <undo index="0" exp="area" ref3D="1" dr="$A$652:$XFD$657" dn="Z_E804F883_CA9D_4450_B2B1_A56C9C315ECD_.wvu.Rows" sId="1"/>
    <undo index="8" exp="area" ref3D="1" dr="$A$799:$XFD$799" dn="Z_161695C3_1CE5_4E5C_AD86_E27CE310F608_.wvu.Rows" sId="1"/>
    <undo index="2" exp="area" ref3D="1" dr="$A$683:$XFD$683" dn="Z_161695C3_1CE5_4E5C_AD86_E27CE310F608_.wvu.Rows" sId="1"/>
    <undo index="1" exp="area" ref3D="1" dr="$A$679:$XFD$679" dn="Z_161695C3_1CE5_4E5C_AD86_E27CE310F608_.wvu.Rows" sId="1"/>
    <undo index="14" exp="area" ref3D="1" dr="$A$799:$XFD$799" dn="Z_10610988_B7D0_46D7_B8FD_DA5F72A4893C_.wvu.Rows" sId="1"/>
    <undo index="8" exp="area" ref3D="1" dr="$A$683:$XFD$683" dn="Z_10610988_B7D0_46D7_B8FD_DA5F72A4893C_.wvu.Rows" sId="1"/>
    <undo index="6" exp="area" ref3D="1" dr="$A$679:$XFD$67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6" sId="1" ref="A487:XFD487" action="deleteRow">
    <undo index="0" exp="area" ref3D="1" dr="$A$651:$XFD$656" dn="Z_E804F883_CA9D_4450_B2B1_A56C9C315ECD_.wvu.Rows" sId="1"/>
    <undo index="8" exp="area" ref3D="1" dr="$A$798:$XFD$798" dn="Z_161695C3_1CE5_4E5C_AD86_E27CE310F608_.wvu.Rows" sId="1"/>
    <undo index="2" exp="area" ref3D="1" dr="$A$682:$XFD$682" dn="Z_161695C3_1CE5_4E5C_AD86_E27CE310F608_.wvu.Rows" sId="1"/>
    <undo index="1" exp="area" ref3D="1" dr="$A$678:$XFD$678" dn="Z_161695C3_1CE5_4E5C_AD86_E27CE310F608_.wvu.Rows" sId="1"/>
    <undo index="14" exp="area" ref3D="1" dr="$A$798:$XFD$798" dn="Z_10610988_B7D0_46D7_B8FD_DA5F72A4893C_.wvu.Rows" sId="1"/>
    <undo index="8" exp="area" ref3D="1" dr="$A$682:$XFD$682" dn="Z_10610988_B7D0_46D7_B8FD_DA5F72A4893C_.wvu.Rows" sId="1"/>
    <undo index="6" exp="area" ref3D="1" dr="$A$678:$XFD$67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7" sId="1" ref="A487:XFD487" action="deleteRow">
    <undo index="0" exp="area" ref3D="1" dr="$A$650:$XFD$655" dn="Z_E804F883_CA9D_4450_B2B1_A56C9C315ECD_.wvu.Rows" sId="1"/>
    <undo index="8" exp="area" ref3D="1" dr="$A$797:$XFD$797" dn="Z_161695C3_1CE5_4E5C_AD86_E27CE310F608_.wvu.Rows" sId="1"/>
    <undo index="2" exp="area" ref3D="1" dr="$A$681:$XFD$681" dn="Z_161695C3_1CE5_4E5C_AD86_E27CE310F608_.wvu.Rows" sId="1"/>
    <undo index="1" exp="area" ref3D="1" dr="$A$677:$XFD$677" dn="Z_161695C3_1CE5_4E5C_AD86_E27CE310F608_.wvu.Rows" sId="1"/>
    <undo index="14" exp="area" ref3D="1" dr="$A$797:$XFD$797" dn="Z_10610988_B7D0_46D7_B8FD_DA5F72A4893C_.wvu.Rows" sId="1"/>
    <undo index="8" exp="area" ref3D="1" dr="$A$681:$XFD$681" dn="Z_10610988_B7D0_46D7_B8FD_DA5F72A4893C_.wvu.Rows" sId="1"/>
    <undo index="6" exp="area" ref3D="1" dr="$A$677:$XFD$67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8" sId="1" ref="A487:XFD487" action="deleteRow">
    <undo index="0" exp="area" ref3D="1" dr="$A$649:$XFD$654" dn="Z_E804F883_CA9D_4450_B2B1_A56C9C315ECD_.wvu.Rows" sId="1"/>
    <undo index="8" exp="area" ref3D="1" dr="$A$796:$XFD$796" dn="Z_161695C3_1CE5_4E5C_AD86_E27CE310F608_.wvu.Rows" sId="1"/>
    <undo index="2" exp="area" ref3D="1" dr="$A$680:$XFD$680" dn="Z_161695C3_1CE5_4E5C_AD86_E27CE310F608_.wvu.Rows" sId="1"/>
    <undo index="1" exp="area" ref3D="1" dr="$A$676:$XFD$676" dn="Z_161695C3_1CE5_4E5C_AD86_E27CE310F608_.wvu.Rows" sId="1"/>
    <undo index="14" exp="area" ref3D="1" dr="$A$796:$XFD$796" dn="Z_10610988_B7D0_46D7_B8FD_DA5F72A4893C_.wvu.Rows" sId="1"/>
    <undo index="8" exp="area" ref3D="1" dr="$A$680:$XFD$680" dn="Z_10610988_B7D0_46D7_B8FD_DA5F72A4893C_.wvu.Rows" sId="1"/>
    <undo index="6" exp="area" ref3D="1" dr="$A$676:$XFD$67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49" sId="1" ref="A487:XFD487" action="deleteRow">
    <undo index="0" exp="area" ref3D="1" dr="$A$648:$XFD$653" dn="Z_E804F883_CA9D_4450_B2B1_A56C9C315ECD_.wvu.Rows" sId="1"/>
    <undo index="8" exp="area" ref3D="1" dr="$A$795:$XFD$795" dn="Z_161695C3_1CE5_4E5C_AD86_E27CE310F608_.wvu.Rows" sId="1"/>
    <undo index="2" exp="area" ref3D="1" dr="$A$679:$XFD$679" dn="Z_161695C3_1CE5_4E5C_AD86_E27CE310F608_.wvu.Rows" sId="1"/>
    <undo index="1" exp="area" ref3D="1" dr="$A$675:$XFD$675" dn="Z_161695C3_1CE5_4E5C_AD86_E27CE310F608_.wvu.Rows" sId="1"/>
    <undo index="14" exp="area" ref3D="1" dr="$A$795:$XFD$795" dn="Z_10610988_B7D0_46D7_B8FD_DA5F72A4893C_.wvu.Rows" sId="1"/>
    <undo index="8" exp="area" ref3D="1" dr="$A$679:$XFD$679" dn="Z_10610988_B7D0_46D7_B8FD_DA5F72A4893C_.wvu.Rows" sId="1"/>
    <undo index="6" exp="area" ref3D="1" dr="$A$675:$XFD$67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0" sId="1" ref="A487:XFD487" action="deleteRow">
    <undo index="0" exp="area" ref3D="1" dr="$A$647:$XFD$652" dn="Z_E804F883_CA9D_4450_B2B1_A56C9C315ECD_.wvu.Rows" sId="1"/>
    <undo index="8" exp="area" ref3D="1" dr="$A$794:$XFD$794" dn="Z_161695C3_1CE5_4E5C_AD86_E27CE310F608_.wvu.Rows" sId="1"/>
    <undo index="2" exp="area" ref3D="1" dr="$A$678:$XFD$678" dn="Z_161695C3_1CE5_4E5C_AD86_E27CE310F608_.wvu.Rows" sId="1"/>
    <undo index="1" exp="area" ref3D="1" dr="$A$674:$XFD$674" dn="Z_161695C3_1CE5_4E5C_AD86_E27CE310F608_.wvu.Rows" sId="1"/>
    <undo index="14" exp="area" ref3D="1" dr="$A$794:$XFD$794" dn="Z_10610988_B7D0_46D7_B8FD_DA5F72A4893C_.wvu.Rows" sId="1"/>
    <undo index="8" exp="area" ref3D="1" dr="$A$678:$XFD$678" dn="Z_10610988_B7D0_46D7_B8FD_DA5F72A4893C_.wvu.Rows" sId="1"/>
    <undo index="6" exp="area" ref3D="1" dr="$A$674:$XFD$67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1" sId="1" ref="A487:XFD487" action="deleteRow">
    <undo index="0" exp="area" ref3D="1" dr="$A$646:$XFD$651" dn="Z_E804F883_CA9D_4450_B2B1_A56C9C315ECD_.wvu.Rows" sId="1"/>
    <undo index="8" exp="area" ref3D="1" dr="$A$793:$XFD$793" dn="Z_161695C3_1CE5_4E5C_AD86_E27CE310F608_.wvu.Rows" sId="1"/>
    <undo index="2" exp="area" ref3D="1" dr="$A$677:$XFD$677" dn="Z_161695C3_1CE5_4E5C_AD86_E27CE310F608_.wvu.Rows" sId="1"/>
    <undo index="1" exp="area" ref3D="1" dr="$A$673:$XFD$673" dn="Z_161695C3_1CE5_4E5C_AD86_E27CE310F608_.wvu.Rows" sId="1"/>
    <undo index="14" exp="area" ref3D="1" dr="$A$793:$XFD$793" dn="Z_10610988_B7D0_46D7_B8FD_DA5F72A4893C_.wvu.Rows" sId="1"/>
    <undo index="8" exp="area" ref3D="1" dr="$A$677:$XFD$677" dn="Z_10610988_B7D0_46D7_B8FD_DA5F72A4893C_.wvu.Rows" sId="1"/>
    <undo index="6" exp="area" ref3D="1" dr="$A$673:$XFD$67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2" sId="1" ref="A487:XFD487" action="deleteRow">
    <undo index="0" exp="area" ref3D="1" dr="$A$645:$XFD$650" dn="Z_E804F883_CA9D_4450_B2B1_A56C9C315ECD_.wvu.Rows" sId="1"/>
    <undo index="8" exp="area" ref3D="1" dr="$A$792:$XFD$792" dn="Z_161695C3_1CE5_4E5C_AD86_E27CE310F608_.wvu.Rows" sId="1"/>
    <undo index="2" exp="area" ref3D="1" dr="$A$676:$XFD$676" dn="Z_161695C3_1CE5_4E5C_AD86_E27CE310F608_.wvu.Rows" sId="1"/>
    <undo index="1" exp="area" ref3D="1" dr="$A$672:$XFD$672" dn="Z_161695C3_1CE5_4E5C_AD86_E27CE310F608_.wvu.Rows" sId="1"/>
    <undo index="14" exp="area" ref3D="1" dr="$A$792:$XFD$792" dn="Z_10610988_B7D0_46D7_B8FD_DA5F72A4893C_.wvu.Rows" sId="1"/>
    <undo index="8" exp="area" ref3D="1" dr="$A$676:$XFD$676" dn="Z_10610988_B7D0_46D7_B8FD_DA5F72A4893C_.wvu.Rows" sId="1"/>
    <undo index="6" exp="area" ref3D="1" dr="$A$672:$XFD$67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3" sId="1" ref="A487:XFD487" action="deleteRow">
    <undo index="0" exp="area" ref3D="1" dr="$A$644:$XFD$649" dn="Z_E804F883_CA9D_4450_B2B1_A56C9C315ECD_.wvu.Rows" sId="1"/>
    <undo index="8" exp="area" ref3D="1" dr="$A$791:$XFD$791" dn="Z_161695C3_1CE5_4E5C_AD86_E27CE310F608_.wvu.Rows" sId="1"/>
    <undo index="2" exp="area" ref3D="1" dr="$A$675:$XFD$675" dn="Z_161695C3_1CE5_4E5C_AD86_E27CE310F608_.wvu.Rows" sId="1"/>
    <undo index="1" exp="area" ref3D="1" dr="$A$671:$XFD$671" dn="Z_161695C3_1CE5_4E5C_AD86_E27CE310F608_.wvu.Rows" sId="1"/>
    <undo index="14" exp="area" ref3D="1" dr="$A$791:$XFD$791" dn="Z_10610988_B7D0_46D7_B8FD_DA5F72A4893C_.wvu.Rows" sId="1"/>
    <undo index="8" exp="area" ref3D="1" dr="$A$675:$XFD$675" dn="Z_10610988_B7D0_46D7_B8FD_DA5F72A4893C_.wvu.Rows" sId="1"/>
    <undo index="6" exp="area" ref3D="1" dr="$A$671:$XFD$67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4" sId="1" ref="A487:XFD487" action="deleteRow">
    <undo index="0" exp="area" ref3D="1" dr="$A$643:$XFD$648" dn="Z_E804F883_CA9D_4450_B2B1_A56C9C315ECD_.wvu.Rows" sId="1"/>
    <undo index="8" exp="area" ref3D="1" dr="$A$790:$XFD$790" dn="Z_161695C3_1CE5_4E5C_AD86_E27CE310F608_.wvu.Rows" sId="1"/>
    <undo index="2" exp="area" ref3D="1" dr="$A$674:$XFD$674" dn="Z_161695C3_1CE5_4E5C_AD86_E27CE310F608_.wvu.Rows" sId="1"/>
    <undo index="1" exp="area" ref3D="1" dr="$A$670:$XFD$670" dn="Z_161695C3_1CE5_4E5C_AD86_E27CE310F608_.wvu.Rows" sId="1"/>
    <undo index="14" exp="area" ref3D="1" dr="$A$790:$XFD$790" dn="Z_10610988_B7D0_46D7_B8FD_DA5F72A4893C_.wvu.Rows" sId="1"/>
    <undo index="8" exp="area" ref3D="1" dr="$A$674:$XFD$674" dn="Z_10610988_B7D0_46D7_B8FD_DA5F72A4893C_.wvu.Rows" sId="1"/>
    <undo index="6" exp="area" ref3D="1" dr="$A$670:$XFD$67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5" sId="1" ref="A487:XFD487" action="deleteRow">
    <undo index="0" exp="area" ref3D="1" dr="$A$642:$XFD$647" dn="Z_E804F883_CA9D_4450_B2B1_A56C9C315ECD_.wvu.Rows" sId="1"/>
    <undo index="8" exp="area" ref3D="1" dr="$A$789:$XFD$789" dn="Z_161695C3_1CE5_4E5C_AD86_E27CE310F608_.wvu.Rows" sId="1"/>
    <undo index="2" exp="area" ref3D="1" dr="$A$673:$XFD$673" dn="Z_161695C3_1CE5_4E5C_AD86_E27CE310F608_.wvu.Rows" sId="1"/>
    <undo index="1" exp="area" ref3D="1" dr="$A$669:$XFD$669" dn="Z_161695C3_1CE5_4E5C_AD86_E27CE310F608_.wvu.Rows" sId="1"/>
    <undo index="14" exp="area" ref3D="1" dr="$A$789:$XFD$789" dn="Z_10610988_B7D0_46D7_B8FD_DA5F72A4893C_.wvu.Rows" sId="1"/>
    <undo index="8" exp="area" ref3D="1" dr="$A$673:$XFD$673" dn="Z_10610988_B7D0_46D7_B8FD_DA5F72A4893C_.wvu.Rows" sId="1"/>
    <undo index="6" exp="area" ref3D="1" dr="$A$669:$XFD$66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6" sId="1" ref="A487:XFD487" action="deleteRow">
    <undo index="0" exp="area" ref3D="1" dr="$A$641:$XFD$646" dn="Z_E804F883_CA9D_4450_B2B1_A56C9C315ECD_.wvu.Rows" sId="1"/>
    <undo index="8" exp="area" ref3D="1" dr="$A$788:$XFD$788" dn="Z_161695C3_1CE5_4E5C_AD86_E27CE310F608_.wvu.Rows" sId="1"/>
    <undo index="2" exp="area" ref3D="1" dr="$A$672:$XFD$672" dn="Z_161695C3_1CE5_4E5C_AD86_E27CE310F608_.wvu.Rows" sId="1"/>
    <undo index="1" exp="area" ref3D="1" dr="$A$668:$XFD$668" dn="Z_161695C3_1CE5_4E5C_AD86_E27CE310F608_.wvu.Rows" sId="1"/>
    <undo index="14" exp="area" ref3D="1" dr="$A$788:$XFD$788" dn="Z_10610988_B7D0_46D7_B8FD_DA5F72A4893C_.wvu.Rows" sId="1"/>
    <undo index="8" exp="area" ref3D="1" dr="$A$672:$XFD$672" dn="Z_10610988_B7D0_46D7_B8FD_DA5F72A4893C_.wvu.Rows" sId="1"/>
    <undo index="6" exp="area" ref3D="1" dr="$A$668:$XFD$66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7" sId="1" ref="A487:XFD487" action="deleteRow">
    <undo index="0" exp="area" ref3D="1" dr="$A$640:$XFD$645" dn="Z_E804F883_CA9D_4450_B2B1_A56C9C315ECD_.wvu.Rows" sId="1"/>
    <undo index="8" exp="area" ref3D="1" dr="$A$787:$XFD$787" dn="Z_161695C3_1CE5_4E5C_AD86_E27CE310F608_.wvu.Rows" sId="1"/>
    <undo index="2" exp="area" ref3D="1" dr="$A$671:$XFD$671" dn="Z_161695C3_1CE5_4E5C_AD86_E27CE310F608_.wvu.Rows" sId="1"/>
    <undo index="1" exp="area" ref3D="1" dr="$A$667:$XFD$667" dn="Z_161695C3_1CE5_4E5C_AD86_E27CE310F608_.wvu.Rows" sId="1"/>
    <undo index="14" exp="area" ref3D="1" dr="$A$787:$XFD$787" dn="Z_10610988_B7D0_46D7_B8FD_DA5F72A4893C_.wvu.Rows" sId="1"/>
    <undo index="8" exp="area" ref3D="1" dr="$A$671:$XFD$671" dn="Z_10610988_B7D0_46D7_B8FD_DA5F72A4893C_.wvu.Rows" sId="1"/>
    <undo index="6" exp="area" ref3D="1" dr="$A$667:$XFD$66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8" sId="1" ref="A487:XFD487" action="deleteRow">
    <undo index="0" exp="area" ref3D="1" dr="$A$639:$XFD$644" dn="Z_E804F883_CA9D_4450_B2B1_A56C9C315ECD_.wvu.Rows" sId="1"/>
    <undo index="8" exp="area" ref3D="1" dr="$A$786:$XFD$786" dn="Z_161695C3_1CE5_4E5C_AD86_E27CE310F608_.wvu.Rows" sId="1"/>
    <undo index="2" exp="area" ref3D="1" dr="$A$670:$XFD$670" dn="Z_161695C3_1CE5_4E5C_AD86_E27CE310F608_.wvu.Rows" sId="1"/>
    <undo index="1" exp="area" ref3D="1" dr="$A$666:$XFD$666" dn="Z_161695C3_1CE5_4E5C_AD86_E27CE310F608_.wvu.Rows" sId="1"/>
    <undo index="14" exp="area" ref3D="1" dr="$A$786:$XFD$786" dn="Z_10610988_B7D0_46D7_B8FD_DA5F72A4893C_.wvu.Rows" sId="1"/>
    <undo index="8" exp="area" ref3D="1" dr="$A$670:$XFD$670" dn="Z_10610988_B7D0_46D7_B8FD_DA5F72A4893C_.wvu.Rows" sId="1"/>
    <undo index="6" exp="area" ref3D="1" dr="$A$666:$XFD$66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59" sId="1" ref="A487:XFD487" action="deleteRow">
    <undo index="0" exp="area" ref3D="1" dr="$A$638:$XFD$643" dn="Z_E804F883_CA9D_4450_B2B1_A56C9C315ECD_.wvu.Rows" sId="1"/>
    <undo index="8" exp="area" ref3D="1" dr="$A$785:$XFD$785" dn="Z_161695C3_1CE5_4E5C_AD86_E27CE310F608_.wvu.Rows" sId="1"/>
    <undo index="2" exp="area" ref3D="1" dr="$A$669:$XFD$669" dn="Z_161695C3_1CE5_4E5C_AD86_E27CE310F608_.wvu.Rows" sId="1"/>
    <undo index="1" exp="area" ref3D="1" dr="$A$665:$XFD$665" dn="Z_161695C3_1CE5_4E5C_AD86_E27CE310F608_.wvu.Rows" sId="1"/>
    <undo index="14" exp="area" ref3D="1" dr="$A$785:$XFD$785" dn="Z_10610988_B7D0_46D7_B8FD_DA5F72A4893C_.wvu.Rows" sId="1"/>
    <undo index="8" exp="area" ref3D="1" dr="$A$669:$XFD$669" dn="Z_10610988_B7D0_46D7_B8FD_DA5F72A4893C_.wvu.Rows" sId="1"/>
    <undo index="6" exp="area" ref3D="1" dr="$A$665:$XFD$66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0" sId="1" ref="A487:XFD487" action="deleteRow">
    <undo index="0" exp="area" ref3D="1" dr="$A$637:$XFD$642" dn="Z_E804F883_CA9D_4450_B2B1_A56C9C315ECD_.wvu.Rows" sId="1"/>
    <undo index="8" exp="area" ref3D="1" dr="$A$784:$XFD$784" dn="Z_161695C3_1CE5_4E5C_AD86_E27CE310F608_.wvu.Rows" sId="1"/>
    <undo index="2" exp="area" ref3D="1" dr="$A$668:$XFD$668" dn="Z_161695C3_1CE5_4E5C_AD86_E27CE310F608_.wvu.Rows" sId="1"/>
    <undo index="1" exp="area" ref3D="1" dr="$A$664:$XFD$664" dn="Z_161695C3_1CE5_4E5C_AD86_E27CE310F608_.wvu.Rows" sId="1"/>
    <undo index="14" exp="area" ref3D="1" dr="$A$784:$XFD$784" dn="Z_10610988_B7D0_46D7_B8FD_DA5F72A4893C_.wvu.Rows" sId="1"/>
    <undo index="8" exp="area" ref3D="1" dr="$A$668:$XFD$668" dn="Z_10610988_B7D0_46D7_B8FD_DA5F72A4893C_.wvu.Rows" sId="1"/>
    <undo index="6" exp="area" ref3D="1" dr="$A$664:$XFD$66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1" sId="1" ref="A487:XFD487" action="deleteRow">
    <undo index="0" exp="area" ref3D="1" dr="$A$636:$XFD$641" dn="Z_E804F883_CA9D_4450_B2B1_A56C9C315ECD_.wvu.Rows" sId="1"/>
    <undo index="8" exp="area" ref3D="1" dr="$A$783:$XFD$783" dn="Z_161695C3_1CE5_4E5C_AD86_E27CE310F608_.wvu.Rows" sId="1"/>
    <undo index="2" exp="area" ref3D="1" dr="$A$667:$XFD$667" dn="Z_161695C3_1CE5_4E5C_AD86_E27CE310F608_.wvu.Rows" sId="1"/>
    <undo index="1" exp="area" ref3D="1" dr="$A$663:$XFD$663" dn="Z_161695C3_1CE5_4E5C_AD86_E27CE310F608_.wvu.Rows" sId="1"/>
    <undo index="14" exp="area" ref3D="1" dr="$A$783:$XFD$783" dn="Z_10610988_B7D0_46D7_B8FD_DA5F72A4893C_.wvu.Rows" sId="1"/>
    <undo index="8" exp="area" ref3D="1" dr="$A$667:$XFD$667" dn="Z_10610988_B7D0_46D7_B8FD_DA5F72A4893C_.wvu.Rows" sId="1"/>
    <undo index="6" exp="area" ref3D="1" dr="$A$663:$XFD$66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2" sId="1" ref="A487:XFD487" action="deleteRow">
    <undo index="0" exp="area" ref3D="1" dr="$A$635:$XFD$640" dn="Z_E804F883_CA9D_4450_B2B1_A56C9C315ECD_.wvu.Rows" sId="1"/>
    <undo index="8" exp="area" ref3D="1" dr="$A$782:$XFD$782" dn="Z_161695C3_1CE5_4E5C_AD86_E27CE310F608_.wvu.Rows" sId="1"/>
    <undo index="2" exp="area" ref3D="1" dr="$A$666:$XFD$666" dn="Z_161695C3_1CE5_4E5C_AD86_E27CE310F608_.wvu.Rows" sId="1"/>
    <undo index="1" exp="area" ref3D="1" dr="$A$662:$XFD$662" dn="Z_161695C3_1CE5_4E5C_AD86_E27CE310F608_.wvu.Rows" sId="1"/>
    <undo index="14" exp="area" ref3D="1" dr="$A$782:$XFD$782" dn="Z_10610988_B7D0_46D7_B8FD_DA5F72A4893C_.wvu.Rows" sId="1"/>
    <undo index="8" exp="area" ref3D="1" dr="$A$666:$XFD$666" dn="Z_10610988_B7D0_46D7_B8FD_DA5F72A4893C_.wvu.Rows" sId="1"/>
    <undo index="6" exp="area" ref3D="1" dr="$A$662:$XFD$66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3" sId="1" ref="A487:XFD487" action="deleteRow">
    <undo index="0" exp="area" ref3D="1" dr="$A$634:$XFD$639" dn="Z_E804F883_CA9D_4450_B2B1_A56C9C315ECD_.wvu.Rows" sId="1"/>
    <undo index="8" exp="area" ref3D="1" dr="$A$781:$XFD$781" dn="Z_161695C3_1CE5_4E5C_AD86_E27CE310F608_.wvu.Rows" sId="1"/>
    <undo index="2" exp="area" ref3D="1" dr="$A$665:$XFD$665" dn="Z_161695C3_1CE5_4E5C_AD86_E27CE310F608_.wvu.Rows" sId="1"/>
    <undo index="1" exp="area" ref3D="1" dr="$A$661:$XFD$661" dn="Z_161695C3_1CE5_4E5C_AD86_E27CE310F608_.wvu.Rows" sId="1"/>
    <undo index="14" exp="area" ref3D="1" dr="$A$781:$XFD$781" dn="Z_10610988_B7D0_46D7_B8FD_DA5F72A4893C_.wvu.Rows" sId="1"/>
    <undo index="8" exp="area" ref3D="1" dr="$A$665:$XFD$665" dn="Z_10610988_B7D0_46D7_B8FD_DA5F72A4893C_.wvu.Rows" sId="1"/>
    <undo index="6" exp="area" ref3D="1" dr="$A$661:$XFD$66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4" sId="1" ref="A487:XFD487" action="deleteRow">
    <undo index="0" exp="area" ref3D="1" dr="$A$633:$XFD$638" dn="Z_E804F883_CA9D_4450_B2B1_A56C9C315ECD_.wvu.Rows" sId="1"/>
    <undo index="8" exp="area" ref3D="1" dr="$A$780:$XFD$780" dn="Z_161695C3_1CE5_4E5C_AD86_E27CE310F608_.wvu.Rows" sId="1"/>
    <undo index="2" exp="area" ref3D="1" dr="$A$664:$XFD$664" dn="Z_161695C3_1CE5_4E5C_AD86_E27CE310F608_.wvu.Rows" sId="1"/>
    <undo index="1" exp="area" ref3D="1" dr="$A$660:$XFD$660" dn="Z_161695C3_1CE5_4E5C_AD86_E27CE310F608_.wvu.Rows" sId="1"/>
    <undo index="14" exp="area" ref3D="1" dr="$A$780:$XFD$780" dn="Z_10610988_B7D0_46D7_B8FD_DA5F72A4893C_.wvu.Rows" sId="1"/>
    <undo index="8" exp="area" ref3D="1" dr="$A$664:$XFD$664" dn="Z_10610988_B7D0_46D7_B8FD_DA5F72A4893C_.wvu.Rows" sId="1"/>
    <undo index="6" exp="area" ref3D="1" dr="$A$660:$XFD$66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5" sId="1" ref="A487:XFD487" action="deleteRow">
    <undo index="0" exp="area" ref3D="1" dr="$A$632:$XFD$637" dn="Z_E804F883_CA9D_4450_B2B1_A56C9C315ECD_.wvu.Rows" sId="1"/>
    <undo index="8" exp="area" ref3D="1" dr="$A$779:$XFD$779" dn="Z_161695C3_1CE5_4E5C_AD86_E27CE310F608_.wvu.Rows" sId="1"/>
    <undo index="2" exp="area" ref3D="1" dr="$A$663:$XFD$663" dn="Z_161695C3_1CE5_4E5C_AD86_E27CE310F608_.wvu.Rows" sId="1"/>
    <undo index="1" exp="area" ref3D="1" dr="$A$659:$XFD$659" dn="Z_161695C3_1CE5_4E5C_AD86_E27CE310F608_.wvu.Rows" sId="1"/>
    <undo index="14" exp="area" ref3D="1" dr="$A$779:$XFD$779" dn="Z_10610988_B7D0_46D7_B8FD_DA5F72A4893C_.wvu.Rows" sId="1"/>
    <undo index="8" exp="area" ref3D="1" dr="$A$663:$XFD$663" dn="Z_10610988_B7D0_46D7_B8FD_DA5F72A4893C_.wvu.Rows" sId="1"/>
    <undo index="6" exp="area" ref3D="1" dr="$A$659:$XFD$65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6" sId="1" ref="A487:XFD487" action="deleteRow">
    <undo index="0" exp="area" ref3D="1" dr="$A$631:$XFD$636" dn="Z_E804F883_CA9D_4450_B2B1_A56C9C315ECD_.wvu.Rows" sId="1"/>
    <undo index="8" exp="area" ref3D="1" dr="$A$778:$XFD$778" dn="Z_161695C3_1CE5_4E5C_AD86_E27CE310F608_.wvu.Rows" sId="1"/>
    <undo index="2" exp="area" ref3D="1" dr="$A$662:$XFD$662" dn="Z_161695C3_1CE5_4E5C_AD86_E27CE310F608_.wvu.Rows" sId="1"/>
    <undo index="1" exp="area" ref3D="1" dr="$A$658:$XFD$658" dn="Z_161695C3_1CE5_4E5C_AD86_E27CE310F608_.wvu.Rows" sId="1"/>
    <undo index="14" exp="area" ref3D="1" dr="$A$778:$XFD$778" dn="Z_10610988_B7D0_46D7_B8FD_DA5F72A4893C_.wvu.Rows" sId="1"/>
    <undo index="8" exp="area" ref3D="1" dr="$A$662:$XFD$662" dn="Z_10610988_B7D0_46D7_B8FD_DA5F72A4893C_.wvu.Rows" sId="1"/>
    <undo index="6" exp="area" ref3D="1" dr="$A$658:$XFD$65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7" sId="1" ref="A487:XFD487" action="deleteRow">
    <undo index="0" exp="area" ref3D="1" dr="$A$630:$XFD$635" dn="Z_E804F883_CA9D_4450_B2B1_A56C9C315ECD_.wvu.Rows" sId="1"/>
    <undo index="8" exp="area" ref3D="1" dr="$A$777:$XFD$777" dn="Z_161695C3_1CE5_4E5C_AD86_E27CE310F608_.wvu.Rows" sId="1"/>
    <undo index="2" exp="area" ref3D="1" dr="$A$661:$XFD$661" dn="Z_161695C3_1CE5_4E5C_AD86_E27CE310F608_.wvu.Rows" sId="1"/>
    <undo index="1" exp="area" ref3D="1" dr="$A$657:$XFD$657" dn="Z_161695C3_1CE5_4E5C_AD86_E27CE310F608_.wvu.Rows" sId="1"/>
    <undo index="14" exp="area" ref3D="1" dr="$A$777:$XFD$777" dn="Z_10610988_B7D0_46D7_B8FD_DA5F72A4893C_.wvu.Rows" sId="1"/>
    <undo index="8" exp="area" ref3D="1" dr="$A$661:$XFD$661" dn="Z_10610988_B7D0_46D7_B8FD_DA5F72A4893C_.wvu.Rows" sId="1"/>
    <undo index="6" exp="area" ref3D="1" dr="$A$657:$XFD$65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8" sId="1" ref="A487:XFD487" action="deleteRow">
    <undo index="0" exp="area" ref3D="1" dr="$A$629:$XFD$634" dn="Z_E804F883_CA9D_4450_B2B1_A56C9C315ECD_.wvu.Rows" sId="1"/>
    <undo index="8" exp="area" ref3D="1" dr="$A$776:$XFD$776" dn="Z_161695C3_1CE5_4E5C_AD86_E27CE310F608_.wvu.Rows" sId="1"/>
    <undo index="2" exp="area" ref3D="1" dr="$A$660:$XFD$660" dn="Z_161695C3_1CE5_4E5C_AD86_E27CE310F608_.wvu.Rows" sId="1"/>
    <undo index="1" exp="area" ref3D="1" dr="$A$656:$XFD$656" dn="Z_161695C3_1CE5_4E5C_AD86_E27CE310F608_.wvu.Rows" sId="1"/>
    <undo index="14" exp="area" ref3D="1" dr="$A$776:$XFD$776" dn="Z_10610988_B7D0_46D7_B8FD_DA5F72A4893C_.wvu.Rows" sId="1"/>
    <undo index="8" exp="area" ref3D="1" dr="$A$660:$XFD$660" dn="Z_10610988_B7D0_46D7_B8FD_DA5F72A4893C_.wvu.Rows" sId="1"/>
    <undo index="6" exp="area" ref3D="1" dr="$A$656:$XFD$656"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69" sId="1" ref="A487:XFD487" action="deleteRow">
    <undo index="0" exp="area" ref3D="1" dr="$A$628:$XFD$633" dn="Z_E804F883_CA9D_4450_B2B1_A56C9C315ECD_.wvu.Rows" sId="1"/>
    <undo index="8" exp="area" ref3D="1" dr="$A$775:$XFD$775" dn="Z_161695C3_1CE5_4E5C_AD86_E27CE310F608_.wvu.Rows" sId="1"/>
    <undo index="2" exp="area" ref3D="1" dr="$A$659:$XFD$659" dn="Z_161695C3_1CE5_4E5C_AD86_E27CE310F608_.wvu.Rows" sId="1"/>
    <undo index="1" exp="area" ref3D="1" dr="$A$655:$XFD$655" dn="Z_161695C3_1CE5_4E5C_AD86_E27CE310F608_.wvu.Rows" sId="1"/>
    <undo index="14" exp="area" ref3D="1" dr="$A$775:$XFD$775" dn="Z_10610988_B7D0_46D7_B8FD_DA5F72A4893C_.wvu.Rows" sId="1"/>
    <undo index="8" exp="area" ref3D="1" dr="$A$659:$XFD$659" dn="Z_10610988_B7D0_46D7_B8FD_DA5F72A4893C_.wvu.Rows" sId="1"/>
    <undo index="6" exp="area" ref3D="1" dr="$A$655:$XFD$655"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0" sId="1" ref="A487:XFD487" action="deleteRow">
    <undo index="0" exp="area" ref3D="1" dr="$A$627:$XFD$632" dn="Z_E804F883_CA9D_4450_B2B1_A56C9C315ECD_.wvu.Rows" sId="1"/>
    <undo index="8" exp="area" ref3D="1" dr="$A$774:$XFD$774" dn="Z_161695C3_1CE5_4E5C_AD86_E27CE310F608_.wvu.Rows" sId="1"/>
    <undo index="2" exp="area" ref3D="1" dr="$A$658:$XFD$658" dn="Z_161695C3_1CE5_4E5C_AD86_E27CE310F608_.wvu.Rows" sId="1"/>
    <undo index="1" exp="area" ref3D="1" dr="$A$654:$XFD$654" dn="Z_161695C3_1CE5_4E5C_AD86_E27CE310F608_.wvu.Rows" sId="1"/>
    <undo index="14" exp="area" ref3D="1" dr="$A$774:$XFD$774" dn="Z_10610988_B7D0_46D7_B8FD_DA5F72A4893C_.wvu.Rows" sId="1"/>
    <undo index="8" exp="area" ref3D="1" dr="$A$658:$XFD$658" dn="Z_10610988_B7D0_46D7_B8FD_DA5F72A4893C_.wvu.Rows" sId="1"/>
    <undo index="6" exp="area" ref3D="1" dr="$A$654:$XFD$654"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1" sId="1" ref="A487:XFD487" action="deleteRow">
    <undo index="0" exp="area" ref3D="1" dr="$A$626:$XFD$631" dn="Z_E804F883_CA9D_4450_B2B1_A56C9C315ECD_.wvu.Rows" sId="1"/>
    <undo index="8" exp="area" ref3D="1" dr="$A$773:$XFD$773" dn="Z_161695C3_1CE5_4E5C_AD86_E27CE310F608_.wvu.Rows" sId="1"/>
    <undo index="2" exp="area" ref3D="1" dr="$A$657:$XFD$657" dn="Z_161695C3_1CE5_4E5C_AD86_E27CE310F608_.wvu.Rows" sId="1"/>
    <undo index="1" exp="area" ref3D="1" dr="$A$653:$XFD$653" dn="Z_161695C3_1CE5_4E5C_AD86_E27CE310F608_.wvu.Rows" sId="1"/>
    <undo index="14" exp="area" ref3D="1" dr="$A$773:$XFD$773" dn="Z_10610988_B7D0_46D7_B8FD_DA5F72A4893C_.wvu.Rows" sId="1"/>
    <undo index="8" exp="area" ref3D="1" dr="$A$657:$XFD$657" dn="Z_10610988_B7D0_46D7_B8FD_DA5F72A4893C_.wvu.Rows" sId="1"/>
    <undo index="6" exp="area" ref3D="1" dr="$A$653:$XFD$653"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2" sId="1" ref="A487:XFD487" action="deleteRow">
    <undo index="0" exp="area" ref3D="1" dr="$A$625:$XFD$630" dn="Z_E804F883_CA9D_4450_B2B1_A56C9C315ECD_.wvu.Rows" sId="1"/>
    <undo index="8" exp="area" ref3D="1" dr="$A$772:$XFD$772" dn="Z_161695C3_1CE5_4E5C_AD86_E27CE310F608_.wvu.Rows" sId="1"/>
    <undo index="2" exp="area" ref3D="1" dr="$A$656:$XFD$656" dn="Z_161695C3_1CE5_4E5C_AD86_E27CE310F608_.wvu.Rows" sId="1"/>
    <undo index="1" exp="area" ref3D="1" dr="$A$652:$XFD$652" dn="Z_161695C3_1CE5_4E5C_AD86_E27CE310F608_.wvu.Rows" sId="1"/>
    <undo index="14" exp="area" ref3D="1" dr="$A$772:$XFD$772" dn="Z_10610988_B7D0_46D7_B8FD_DA5F72A4893C_.wvu.Rows" sId="1"/>
    <undo index="8" exp="area" ref3D="1" dr="$A$656:$XFD$656" dn="Z_10610988_B7D0_46D7_B8FD_DA5F72A4893C_.wvu.Rows" sId="1"/>
    <undo index="6" exp="area" ref3D="1" dr="$A$652:$XFD$652"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3" sId="1" ref="A487:XFD487" action="deleteRow">
    <undo index="0" exp="area" ref3D="1" dr="$A$624:$XFD$629" dn="Z_E804F883_CA9D_4450_B2B1_A56C9C315ECD_.wvu.Rows" sId="1"/>
    <undo index="8" exp="area" ref3D="1" dr="$A$771:$XFD$771" dn="Z_161695C3_1CE5_4E5C_AD86_E27CE310F608_.wvu.Rows" sId="1"/>
    <undo index="2" exp="area" ref3D="1" dr="$A$655:$XFD$655" dn="Z_161695C3_1CE5_4E5C_AD86_E27CE310F608_.wvu.Rows" sId="1"/>
    <undo index="1" exp="area" ref3D="1" dr="$A$651:$XFD$651" dn="Z_161695C3_1CE5_4E5C_AD86_E27CE310F608_.wvu.Rows" sId="1"/>
    <undo index="14" exp="area" ref3D="1" dr="$A$771:$XFD$771" dn="Z_10610988_B7D0_46D7_B8FD_DA5F72A4893C_.wvu.Rows" sId="1"/>
    <undo index="8" exp="area" ref3D="1" dr="$A$655:$XFD$655" dn="Z_10610988_B7D0_46D7_B8FD_DA5F72A4893C_.wvu.Rows" sId="1"/>
    <undo index="6" exp="area" ref3D="1" dr="$A$651:$XFD$651"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4" sId="1" ref="A487:XFD487" action="deleteRow">
    <undo index="0" exp="area" ref3D="1" dr="$A$623:$XFD$628" dn="Z_E804F883_CA9D_4450_B2B1_A56C9C315ECD_.wvu.Rows" sId="1"/>
    <undo index="8" exp="area" ref3D="1" dr="$A$770:$XFD$770" dn="Z_161695C3_1CE5_4E5C_AD86_E27CE310F608_.wvu.Rows" sId="1"/>
    <undo index="2" exp="area" ref3D="1" dr="$A$654:$XFD$654" dn="Z_161695C3_1CE5_4E5C_AD86_E27CE310F608_.wvu.Rows" sId="1"/>
    <undo index="1" exp="area" ref3D="1" dr="$A$650:$XFD$650" dn="Z_161695C3_1CE5_4E5C_AD86_E27CE310F608_.wvu.Rows" sId="1"/>
    <undo index="14" exp="area" ref3D="1" dr="$A$770:$XFD$770" dn="Z_10610988_B7D0_46D7_B8FD_DA5F72A4893C_.wvu.Rows" sId="1"/>
    <undo index="8" exp="area" ref3D="1" dr="$A$654:$XFD$654" dn="Z_10610988_B7D0_46D7_B8FD_DA5F72A4893C_.wvu.Rows" sId="1"/>
    <undo index="6" exp="area" ref3D="1" dr="$A$650:$XFD$650"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5" sId="1" ref="A487:XFD487" action="deleteRow">
    <undo index="0" exp="area" ref3D="1" dr="$A$622:$XFD$627" dn="Z_E804F883_CA9D_4450_B2B1_A56C9C315ECD_.wvu.Rows" sId="1"/>
    <undo index="8" exp="area" ref3D="1" dr="$A$769:$XFD$769" dn="Z_161695C3_1CE5_4E5C_AD86_E27CE310F608_.wvu.Rows" sId="1"/>
    <undo index="2" exp="area" ref3D="1" dr="$A$653:$XFD$653" dn="Z_161695C3_1CE5_4E5C_AD86_E27CE310F608_.wvu.Rows" sId="1"/>
    <undo index="1" exp="area" ref3D="1" dr="$A$649:$XFD$649" dn="Z_161695C3_1CE5_4E5C_AD86_E27CE310F608_.wvu.Rows" sId="1"/>
    <undo index="14" exp="area" ref3D="1" dr="$A$769:$XFD$769" dn="Z_10610988_B7D0_46D7_B8FD_DA5F72A4893C_.wvu.Rows" sId="1"/>
    <undo index="8" exp="area" ref3D="1" dr="$A$653:$XFD$653" dn="Z_10610988_B7D0_46D7_B8FD_DA5F72A4893C_.wvu.Rows" sId="1"/>
    <undo index="6" exp="area" ref3D="1" dr="$A$649:$XFD$649"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6" sId="1" ref="A487:XFD487" action="deleteRow">
    <undo index="0" exp="area" ref3D="1" dr="$A$621:$XFD$626" dn="Z_E804F883_CA9D_4450_B2B1_A56C9C315ECD_.wvu.Rows" sId="1"/>
    <undo index="8" exp="area" ref3D="1" dr="$A$768:$XFD$768" dn="Z_161695C3_1CE5_4E5C_AD86_E27CE310F608_.wvu.Rows" sId="1"/>
    <undo index="2" exp="area" ref3D="1" dr="$A$652:$XFD$652" dn="Z_161695C3_1CE5_4E5C_AD86_E27CE310F608_.wvu.Rows" sId="1"/>
    <undo index="1" exp="area" ref3D="1" dr="$A$648:$XFD$648" dn="Z_161695C3_1CE5_4E5C_AD86_E27CE310F608_.wvu.Rows" sId="1"/>
    <undo index="14" exp="area" ref3D="1" dr="$A$768:$XFD$768" dn="Z_10610988_B7D0_46D7_B8FD_DA5F72A4893C_.wvu.Rows" sId="1"/>
    <undo index="8" exp="area" ref3D="1" dr="$A$652:$XFD$652" dn="Z_10610988_B7D0_46D7_B8FD_DA5F72A4893C_.wvu.Rows" sId="1"/>
    <undo index="6" exp="area" ref3D="1" dr="$A$648:$XFD$648"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rc rId="4777" sId="1" ref="A487:XFD487" action="deleteRow">
    <undo index="0" exp="area" ref3D="1" dr="$A$620:$XFD$625" dn="Z_E804F883_CA9D_4450_B2B1_A56C9C315ECD_.wvu.Rows" sId="1"/>
    <undo index="8" exp="area" ref3D="1" dr="$A$767:$XFD$767" dn="Z_161695C3_1CE5_4E5C_AD86_E27CE310F608_.wvu.Rows" sId="1"/>
    <undo index="2" exp="area" ref3D="1" dr="$A$651:$XFD$651" dn="Z_161695C3_1CE5_4E5C_AD86_E27CE310F608_.wvu.Rows" sId="1"/>
    <undo index="1" exp="area" ref3D="1" dr="$A$647:$XFD$647" dn="Z_161695C3_1CE5_4E5C_AD86_E27CE310F608_.wvu.Rows" sId="1"/>
    <undo index="14" exp="area" ref3D="1" dr="$A$767:$XFD$767" dn="Z_10610988_B7D0_46D7_B8FD_DA5F72A4893C_.wvu.Rows" sId="1"/>
    <undo index="8" exp="area" ref3D="1" dr="$A$651:$XFD$651" dn="Z_10610988_B7D0_46D7_B8FD_DA5F72A4893C_.wvu.Rows" sId="1"/>
    <undo index="6" exp="area" ref3D="1" dr="$A$647:$XFD$647" dn="Z_10610988_B7D0_46D7_B8FD_DA5F72A4893C_.wvu.Rows" sId="1"/>
    <rfmt sheetId="1" xfDxf="1" sqref="A487:XFD487" start="0" length="0">
      <dxf>
        <font>
          <color rgb="FFFF0000"/>
        </font>
      </dxf>
    </rfmt>
    <rfmt sheetId="1" sqref="A487" start="0" length="0">
      <dxf>
        <font>
          <b/>
          <sz val="16"/>
          <color rgb="FFFF0000"/>
        </font>
        <alignment vertical="center" readingOrder="0"/>
      </dxf>
    </rfmt>
    <rfmt sheetId="1" sqref="B487" start="0" length="0">
      <dxf>
        <alignment vertical="top" readingOrder="0"/>
      </dxf>
    </rfmt>
    <rfmt sheetId="1" sqref="C487" start="0" length="0">
      <dxf>
        <alignment horizontal="right" vertical="center" readingOrder="0"/>
      </dxf>
    </rfmt>
    <rfmt sheetId="1" sqref="D487" start="0" length="0">
      <dxf>
        <alignment horizontal="right" vertical="center" readingOrder="0"/>
      </dxf>
    </rfmt>
    <rfmt sheetId="1" sqref="E487" start="0" length="0">
      <dxf>
        <alignment horizontal="right" vertical="center" readingOrder="0"/>
      </dxf>
    </rfmt>
    <rfmt sheetId="1" sqref="F487" start="0" length="0">
      <dxf>
        <alignment horizontal="justify" vertical="top" readingOrder="0"/>
      </dxf>
    </rfmt>
    <rfmt sheetId="1" sqref="G487" start="0" length="0">
      <dxf>
        <font>
          <sz val="14"/>
          <color rgb="FFFF0000"/>
        </font>
      </dxf>
    </rfmt>
  </rrc>
  <rcc rId="4778" sId="1">
    <oc r="B59" t="inlineStr">
      <is>
        <t>6. Муниципальная программа «Развитие жилищной сферы города Когалыма»</t>
      </is>
    </oc>
    <nc r="B59" t="inlineStr">
      <is>
        <t>3. Муниципальная программа «Развитие жилищной сферы города Когалыма»</t>
      </is>
    </nc>
  </rcc>
  <rcc rId="4779" sId="1">
    <oc r="B128" t="inlineStr">
      <is>
        <t>13. Муниципальная программа «Управление муниципальным имуществом города Когалыма»</t>
      </is>
    </oc>
    <nc r="B128" t="inlineStr">
      <is>
        <t>4. Муниципальная программа «Управление муниципальным имуществом города Когалыма»</t>
      </is>
    </nc>
  </rcc>
  <rcc rId="4780" sId="1">
    <oc r="B190" t="inlineStr">
      <is>
        <t>4. Муниципальная программа «Развитие физической культуры и спорта в городе Когалыме»</t>
      </is>
    </oc>
    <nc r="B190" t="inlineStr">
      <is>
        <t>6. Муниципальная программа «Развитие физической культуры и спорта в городе Когалыме»</t>
      </is>
    </nc>
  </rcc>
  <rcc rId="4781" sId="1">
    <oc r="B245" t="inlineStr">
      <is>
        <t>3. Муниципальная программа  «Развитие образования в городе Когалыме»</t>
      </is>
    </oc>
    <nc r="B245" t="inlineStr">
      <is>
        <t>7. Муниципальная программа  «Развитие образования в городе Когалыме»</t>
      </is>
    </nc>
  </rcc>
  <rcc rId="4782" sId="1">
    <oc r="B334" t="inlineStr">
      <is>
        <t>11. Муниципальная программа «Культурное пространство города Когалыма»</t>
      </is>
    </oc>
    <nc r="B334" t="inlineStr">
      <is>
        <t>8. Муниципальная программа «Культурное пространство города Когалыма»</t>
      </is>
    </nc>
  </rcc>
  <rcc rId="4783" sId="1">
    <oc r="B389" t="inlineStr">
      <is>
        <t>19. Муниципальная программа «Развитие транспортной системы города Когалыма»</t>
      </is>
    </oc>
    <nc r="B389" t="inlineStr">
      <is>
        <t>9. Муниципальная программа «Развитие транспортной системы города Когалыма»</t>
      </is>
    </nc>
  </rcc>
  <rcc rId="4784" sId="1">
    <oc r="B434" t="inlineStr">
      <is>
        <t>17. Муниципальная программа «Развитие жилищно-коммунального комплекса в городе Когалыме»</t>
      </is>
    </oc>
    <nc r="B434" t="inlineStr">
      <is>
        <t>10. Муниципальная программа «Развитие жилищно-коммунального комплекса в городе Когалыме»</t>
      </is>
    </nc>
  </rcc>
  <rcc rId="4785" sId="1">
    <oc r="B464" t="inlineStr">
      <is>
        <t xml:space="preserve">
7. Муниципальная программа «Содействие занятости населения города Когалыма»
</t>
      </is>
    </oc>
    <nc r="B464" t="inlineStr">
      <is>
        <t xml:space="preserve">
11. Муниципальная программа «Содействие занятости населения города Когалыма»
</t>
      </is>
    </nc>
  </rcc>
  <rcc rId="4786" sId="1">
    <oc r="B520" t="inlineStr">
      <is>
        <t>14. Муниципальная программа «Содержание объектов городского хозяйства и инженерной инфраструктуры в городе Когалыме»</t>
      </is>
    </oc>
    <nc r="B520" t="inlineStr">
      <is>
        <t>13. Муниципальная программа «Содержание объектов городского хозяйства и инженерной инфраструктуры в городе Когалыме»</t>
      </is>
    </nc>
  </rcc>
  <rcc rId="4787" sId="1">
    <oc r="B571" t="inlineStr">
      <is>
        <t>10. Муниципальная программа «Профилактика правонарушений и обеспечение отдельных прав граждан в городе Когалыме»</t>
      </is>
    </oc>
    <nc r="B571" t="inlineStr">
      <is>
        <t>14. Муниципальная программа «Профилактика правонарушений и обеспечение отдельных прав граждан в городе Когалыме»</t>
      </is>
    </nc>
  </rcc>
  <rfmt sheetId="1" sqref="F583" start="0" length="2147483647">
    <dxf>
      <font>
        <color auto="1"/>
      </font>
    </dxf>
  </rfmt>
  <rfmt sheetId="1" sqref="F583">
    <dxf>
      <fill>
        <patternFill patternType="none">
          <bgColor auto="1"/>
        </patternFill>
      </fill>
    </dxf>
  </rfmt>
  <rcc rId="4788" sId="1">
    <nc r="F583" t="inlineStr">
      <is>
        <t xml:space="preserve">Окружной бюджет. Экономия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Админ. города МБ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УОДОМС ОБ - фактические расходы на услуги связи (м/г) сложились меньше, чем было запланировано. Экономия по торгам (поставка расходных материалов (картриджи).
</t>
      </is>
    </nc>
  </rcc>
  <rfmt sheetId="1" sqref="F583" start="0" length="2147483647">
    <dxf>
      <font>
        <color rgb="FFC00000"/>
      </font>
    </dxf>
  </rfmt>
  <rcc rId="4789" sId="1">
    <oc r="F585">
      <f>C585-D585</f>
    </oc>
    <nc r="F585"/>
  </rcc>
  <rcc rId="4790" sId="1">
    <oc r="F586">
      <f>C586-D586</f>
    </oc>
    <nc r="F586"/>
  </rcc>
  <rcc rId="4791" sId="1">
    <oc r="B724" t="inlineStr">
      <is>
        <t>18. Муниципальная программа «Управление муниципальными финансами в городе Когалыме»</t>
      </is>
    </oc>
    <nc r="B724" t="inlineStr">
      <is>
        <t>17. Муниципальная программа «Управление муниципальными финансами в городе Когалыме»</t>
      </is>
    </nc>
  </rcc>
  <rcc rId="4792" sId="1">
    <oc r="B740" t="inlineStr">
      <is>
        <t>20. Муниципальная программа «Развитие институтов гражданского общества города Когалыма»</t>
      </is>
    </oc>
    <nc r="B740" t="inlineStr">
      <is>
        <t>18. Муниципальная программа «Развитие институтов гражданского общества города Когалыма»</t>
      </is>
    </nc>
  </rcc>
  <rcc rId="4793" sId="1">
    <oc r="B770" t="inlineStr">
      <is>
        <t>9. Муниципальная программа «Укрепление межнационального и межконфессионального согласия, профилактика экстремизма и терроризма в городе Когалыме»</t>
      </is>
    </oc>
    <nc r="B770" t="inlineStr">
      <is>
        <t>19. Муниципальная программа «Укрепление межнационального и межконфессионального согласия, профилактика экстремизма и терроризма в городе Когалыме»</t>
      </is>
    </nc>
  </rcc>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Cols" hidden="1" oldHidden="1">
    <formula>'Приложение 1'!$A:$A</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9" sId="1">
    <oc r="F583" t="inlineStr">
      <is>
        <t xml:space="preserve">Окружной бюджет. Экономия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Админ. города МБ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УОДОМС ОБ - фактические расходы на услуги связи (м/г) сложились меньше, чем было запланировано. Экономия по торгам (поставка расходных материалов (картриджи).
</t>
      </is>
    </oc>
    <nc r="F583" t="inlineStr">
      <is>
        <t xml:space="preserve">Отклонение сложилось в результате экономии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за счет средств окруждного бюджета.  
Административная коммисия города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за чет средст местного бюджета. 
УОДОМС - фактические расходы на услуги связи (м/г) сложились меньше, чем было запланировано. Экономия по торгам (поставка расходных материалов (картриджи) за счет средств окруждного бюджета.
</t>
      </is>
    </nc>
  </rcc>
  <rfmt sheetId="1" sqref="F583" start="0" length="2147483647">
    <dxf>
      <font>
        <color auto="1"/>
      </font>
    </dxf>
  </rfmt>
  <rfmt sheetId="1" sqref="B803:F814" start="0" length="2147483647">
    <dxf>
      <font>
        <color auto="1"/>
      </font>
    </dxf>
  </rfmt>
  <rfmt sheetId="1" sqref="B803:F814">
    <dxf>
      <fill>
        <patternFill patternType="none">
          <bgColor auto="1"/>
        </patternFill>
      </fill>
    </dxf>
  </rfmt>
  <rfmt sheetId="1" sqref="B813:D813" start="0" length="2147483647">
    <dxf>
      <font>
        <b/>
      </font>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Cols" hidden="1" oldHidden="1">
    <formula>'Приложение 1'!$A:$A,'Приложение 1'!$G:$L</formula>
    <oldFormula>'Приложение 1'!$A:$A</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61695C3_1CE5_4E5C_AD86_E27CE310F608_.wvu.Rows" hidden="1" oldHidden="1">
    <oldFormula>'Приложение 1'!$646:$646,'Приложение 1'!$650:$650,'Приложение 1'!#REF!,'Приложение 1'!#REF!,'Приложение 1'!$766:$766,'Приложение 1'!#REF!,'Приложение 1'!#REF!,'Приложение 1'!#REF!,'Приложение 1'!#REF!</oldFormula>
  </rdn>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rdn>
  <rcv guid="{161695C3-1CE5-4E5C-AD86-E27CE310F60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0" sId="1" odxf="1" dxf="1">
    <nc r="D10" t="inlineStr">
      <is>
        <t>=C11+C12+C13+C15</t>
      </is>
    </nc>
    <odxf>
      <numFmt numFmtId="30" formatCode="@"/>
      <alignment horizontal="center" readingOrder="0"/>
      <protection locked="0"/>
    </odxf>
    <ndxf>
      <numFmt numFmtId="166" formatCode="#,##0.0"/>
      <alignment horizontal="right" readingOrder="0"/>
      <protection locked="1"/>
    </ndxf>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9" sId="1">
    <oc r="F21" t="inlineStr">
      <is>
        <t>В рамках реализации регионального проекта "Создание условий для легкого старта и комфортного ведения бизнеса" финансовая поддержка предоставлена 5 начинающим предпринимателям (впервые зарегистрированному и действующему менее 1 года), осуществляющему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is>
    </oc>
    <nc r="F21" t="inlineStr">
      <is>
        <t>В рамках реализации регионального проекта "Создание условий для легкого старта и комфортного ведения бизнеса" финансовая поддержка предоставлена 5 начинающим предпринимателям (впервые зарегистрированным и действующим менее 1 года), осуществляющим социально значимые (приоритетные) виды деятельности в городе Когалыме, в виде возмещения части затрат, связанных с началом предпринимательской деятельности</t>
      </is>
    </nc>
  </rcc>
  <rcc rId="4810" sId="1">
    <oc r="F97" t="inlineStr">
      <is>
        <t xml:space="preserve">В перечне отдельных категорий граждан, установленных Федеральными законами от 12.01.1995 №5-ФЗ «О ветеранах», от 24.11.1995 №181-ФЗ «О социальной защите инвалидов в Российской Федерации» нуждающихся в улучшении жилищных условий, вставших на учет до 1 января 2005 года, изъявивших желание получить субсидию в 2023 году по городу Когалым числился 1 гражданин, который реализовал свое право на получение субсидии по данному Положению и приобрел жилое помещение в собственность. </t>
      </is>
    </oc>
    <nc r="F97" t="inlineStr">
      <is>
        <t xml:space="preserve">В перечне отдельных категорий граждан, установленных Федеральными законами от 12.01.1995 №5-ФЗ «О ветеранах», от 24.11.1995 №181-ФЗ «О социальной защите инвалидов в Российской Федерации» нуждающихся в улучшении жилищных условий, вставших на учет до 1 января 2005 года, изъявивших желание получить субсидию в 2023 году по городу Когалыму числился 1 гражданин, который реализовал свое право на получение субсидии по данному Положению и приобрел жилое помещение в собственность. </t>
      </is>
    </nc>
  </rcc>
  <rcc rId="4811" sId="1">
    <oc r="F129" t="inlineStr">
      <is>
        <t>Причиной отклонения является экономия, сложившаяся на основании фактически оказанных услуг по содержанию имцщества.</t>
      </is>
    </oc>
    <nc r="F129" t="inlineStr">
      <is>
        <t>Причиной отклонения является экономия, сложившаяся на основании фактически оказанных услуг по содержанию имущества.</t>
      </is>
    </nc>
  </rcc>
  <rcc rId="4812" sId="1">
    <oc r="F139" t="inlineStr">
      <is>
        <r>
          <rPr>
            <sz val="13"/>
            <rFont val="Times New Roman"/>
            <family val="1"/>
            <charset val="204"/>
          </rPr>
          <t>2.1.1.; 2.1.4.
Экономия по заработной плате и начислениям на оплату труда (наличие вакансий, листов временной нетрудоспособности).</t>
        </r>
        <r>
          <rPr>
            <sz val="13"/>
            <color rgb="FFFF0000"/>
            <rFont val="Times New Roman"/>
            <family val="1"/>
            <charset val="204"/>
          </rPr>
          <t xml:space="preserve">
</t>
        </r>
        <r>
          <rPr>
            <sz val="13"/>
            <rFont val="Times New Roman"/>
            <family val="1"/>
            <charset val="204"/>
          </rPr>
          <t>2.1.2.1.</t>
        </r>
        <r>
          <rPr>
            <sz val="13"/>
            <color rgb="FFFF0000"/>
            <rFont val="Times New Roman"/>
            <family val="1"/>
            <charset val="204"/>
          </rPr>
          <t xml:space="preserve">
</t>
        </r>
        <r>
          <rPr>
            <sz val="13"/>
            <rFont val="Times New Roman"/>
            <family val="1"/>
            <charset val="204"/>
          </rPr>
          <t>Экономия: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 неисполнение субсидии по статье начисления на оплату труда возникло в связи с оплатой страховых взносов в апреле 2023г.;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 неисполнение субсидии по статье  оплата транспортного налога, оплата произведена согласно декларации;
- неисполнение по статье расходов  пособий по уходу за ребенком инвалидом, оплата  произведена по факту предоставленных документов;
- неисполнение по статье расходов  арендная плата за пользование имуществом (20 гаражей), оплата произведена на основании выставленных документов
2.1.3.
Экономия: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r>
      </is>
    </oc>
    <nc r="F139" t="inlineStr">
      <is>
        <r>
          <rPr>
            <sz val="13"/>
            <rFont val="Times New Roman"/>
            <family val="1"/>
            <charset val="204"/>
          </rPr>
          <t>2.1.1.; 2.1.4.
Экономия по заработной плате и начислениям на оплату труда (наличие вакансий, листов временной нетрудоспособности).</t>
        </r>
        <r>
          <rPr>
            <sz val="13"/>
            <color rgb="FFFF0000"/>
            <rFont val="Times New Roman"/>
            <family val="1"/>
            <charset val="204"/>
          </rPr>
          <t xml:space="preserve">
</t>
        </r>
        <r>
          <rPr>
            <sz val="13"/>
            <rFont val="Times New Roman"/>
            <family val="1"/>
            <charset val="204"/>
          </rPr>
          <t>2.1.2.1.</t>
        </r>
        <r>
          <rPr>
            <sz val="13"/>
            <color rgb="FFFF0000"/>
            <rFont val="Times New Roman"/>
            <family val="1"/>
            <charset val="204"/>
          </rPr>
          <t xml:space="preserve">
</t>
        </r>
        <r>
          <rPr>
            <sz val="13"/>
            <rFont val="Times New Roman"/>
            <family val="1"/>
            <charset val="204"/>
          </rPr>
          <t>Экономия: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 неисполнение субсидии по статье начисления на оплату труда возникло в связи с оплатой страховых взносов в апреле 2023 г.;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прохождение техосмотра, будет произведена согласно выставленных документов. 
3.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4. Оплата за вывоз и транспортировку прочих отходов будет произведена по факту оказанных услуг;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 неисполнение субсидии по статье  оплата транспортного налога, оплата произведена согласно декларации;
- неисполнение по статье расходов  пособий по уходу за ребенком инвалидом, оплата  произведена по факту предоставленных документов;
- неисполнение по статье расходов  арендная плата за пользование имуществом (20 гаражей), оплата произведена на основании выставленных документов
2.1.3.
Экономия: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r>
      </is>
    </nc>
  </rcc>
  <rfmt sheetId="1" sqref="F139" start="0" length="2147483647">
    <dxf>
      <font>
        <color rgb="FFFF0000"/>
      </font>
    </dxf>
  </rfmt>
  <rcc rId="4813" sId="1">
    <oc r="F144" t="inlineStr">
      <is>
        <t>Нарушены сроки выполнения работ по муниципальным контрактам на выполнение ремонтных работ и работ по капитальному ремонту комплекса зданий, находящихся в муниципальной собственности, расположенных по адресу: г. Когалым, улица Югорская, 3; Кроме того, муниципальный контракт на выполнение работ по замене оконных блоков здания, расположенного по адресу: город Когалым, улица Дружбы народов, дом 7 расторгнут путем одностронего отказа заказчика от исполнения контракта.</t>
      </is>
    </oc>
    <nc r="F144" t="inlineStr">
      <is>
        <t>Нарушены сроки выполнения работ по муниципальным контрактам на выполнение ремонтных работ и работ по капитальному ремонту комплекса зданий, находящихся в муниципальной собственности, расположенных по адресу: г. Когалым, улица Югорская, 3.
Кроме того, муниципальный контракт на выполнение работ по замене оконных блоков здания, расположенного по адресу: город Когалым, улица Дружбы народов, дом 7 расторгнут путем одностронего отказа заказчика от исполнения контракта.</t>
      </is>
    </nc>
  </rcc>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17" sId="1">
    <nc r="F192" t="inlineStr">
      <is>
        <t>что сделано? Кратко</t>
      </is>
    </nc>
  </rcc>
  <rfmt sheetId="1" sqref="F192">
    <dxf>
      <fill>
        <patternFill patternType="solid">
          <bgColor rgb="FFFFFF00"/>
        </patternFill>
      </fill>
    </dxf>
  </rfmt>
  <rfmt sheetId="1" sqref="F192" start="0" length="2147483647">
    <dxf>
      <font>
        <color rgb="FFFF0000"/>
      </font>
    </dxf>
  </rfmt>
  <rcc rId="4818" sId="1">
    <oc r="F197" t="inlineStr">
      <is>
        <r>
          <t>В рамках данного мероприятия предусмотрено:
Содержание муниципального автономного учреждения "Спортивная школа "Дворец спорта".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oc>
    <nc r="F197" t="inlineStr">
      <is>
        <r>
          <t>В рамках данного мероприятия предусмотрено:
Содержание муниципального автономного учреждения дополнительного образования "Спортивная школа "Дворец спорта".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nc>
  </rcc>
  <rcc rId="4819" sId="1">
    <nc r="F207" t="inlineStr">
      <is>
        <t>что сделано? Кратко</t>
      </is>
    </nc>
  </rcc>
  <rfmt sheetId="1" sqref="F207">
    <dxf>
      <fill>
        <patternFill patternType="solid">
          <bgColor rgb="FFFFFF00"/>
        </patternFill>
      </fill>
    </dxf>
  </rfmt>
  <rfmt sheetId="1" sqref="B229" start="0" length="2147483647">
    <dxf>
      <font>
        <color rgb="FFFF0000"/>
      </font>
    </dxf>
  </rfmt>
  <rfmt sheetId="1" sqref="B229">
    <dxf>
      <fill>
        <patternFill patternType="solid">
          <bgColor rgb="FFFFFF00"/>
        </patternFill>
      </fill>
    </dxf>
  </rfmt>
  <rcc rId="4820" sId="1">
    <nc r="G229" t="inlineStr">
      <is>
        <t>уточнить наименование мероприятия</t>
      </is>
    </nc>
  </rcc>
  <rfmt sheetId="1" sqref="G229">
    <dxf>
      <fill>
        <patternFill patternType="solid">
          <bgColor rgb="FFFFFF00"/>
        </patternFill>
      </fill>
    </dxf>
  </rfmt>
  <rcc rId="4821" sId="1">
    <oc r="F229" t="inlineStr">
      <is>
        <t>Экономия сложилась по заработной плате и начислениям на оплату труда в результате наличия листов нетрудоспособности, выплаты денежного поощрения по результатам работы за год , за отработанное время , наличие вакантной должности.</t>
      </is>
    </oc>
    <nc r="F229" t="inlineStr">
      <is>
        <t>Экономия сложилась по заработной плате и начислениям на оплату труда в результате наличия листов нетрудоспособности, выплаты денежного поощрения по результатам работы за год, за отработанное время, наличие вакантной должности.</t>
      </is>
    </nc>
  </rcc>
  <rcc rId="4822" sId="1">
    <oc r="F252" t="inlineStr">
      <is>
        <r>
          <rPr>
            <sz val="13"/>
            <rFont val="Times New Roman"/>
            <family val="1"/>
            <charset val="204"/>
          </rPr>
          <t>1.3.1 - Сотрудничество с ПНИП.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t>
        </r>
        <r>
          <rPr>
            <sz val="13"/>
            <color rgb="FFFF0000"/>
            <rFont val="Times New Roman"/>
            <family val="1"/>
            <charset val="204"/>
          </rPr>
          <t xml:space="preserve">
</t>
        </r>
        <r>
          <rPr>
            <sz val="13"/>
            <rFont val="Times New Roman"/>
            <family val="1"/>
            <charset val="204"/>
          </rPr>
          <t>1.3.2 - Поощрение лучших учителей, воспитателей согласно постановлений Администрации города Когалыма.</t>
        </r>
      </is>
    </oc>
    <nc r="F252" t="inlineStr">
      <is>
        <r>
          <t xml:space="preserve">1.3.1 </t>
        </r>
        <r>
          <rPr>
            <sz val="13"/>
            <rFont val="Times New Roman"/>
            <family val="1"/>
            <charset val="204"/>
          </rPr>
          <t xml:space="preserve">- Сотрудничество с </t>
        </r>
        <r>
          <rPr>
            <sz val="13"/>
            <color rgb="FFFF0000"/>
            <rFont val="Times New Roman"/>
            <family val="1"/>
            <charset val="204"/>
          </rPr>
          <t>ПНИП.</t>
        </r>
        <r>
          <rPr>
            <sz val="13"/>
            <rFont val="Times New Roman"/>
            <family val="1"/>
            <charset val="204"/>
          </rPr>
          <t xml:space="preserve">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t>
        </r>
        <r>
          <rPr>
            <sz val="13"/>
            <color rgb="FFFF0000"/>
            <rFont val="Times New Roman"/>
            <family val="1"/>
            <charset val="204"/>
          </rPr>
          <t xml:space="preserve">
1.3.2</t>
        </r>
        <r>
          <rPr>
            <sz val="13"/>
            <rFont val="Times New Roman"/>
            <family val="1"/>
            <charset val="204"/>
          </rPr>
          <t xml:space="preserve"> - Поощрение лучших учителей, воспитателей согласно постановлений Администрации города Когалыма.</t>
        </r>
      </is>
    </nc>
  </rcc>
  <rcc rId="4823" sId="1" odxf="1" dxf="1">
    <nc r="G252" t="inlineStr">
      <is>
        <t>ПНИП - расшифровка
нумерация мероприятий</t>
      </is>
    </nc>
    <ndxf>
      <alignment wrapText="1" readingOrder="0"/>
    </ndxf>
  </rcc>
  <rcc rId="4824" sId="1">
    <oc r="F267" t="inlineStr">
      <is>
        <t>1.4.1 - Отдохнули за пределами города (ХМАО-Югра - 441 человек, за пределами автономного округа - 441 человек); в оздоровительных лагерях с дневным пребыванием детей: в период весенних, осенних  каникул отдохнули 3190 человек. Экономия средств на организацию питания при школьных лагерях согласно предоставленных счетов.
1.4.2 - Организация культурно-досуговых мероприятий.</t>
      </is>
    </oc>
    <nc r="F267" t="inlineStr">
      <is>
        <t>1.4.1 - Отдохнули за пределами города (ХМАО-Югра - 441 человек, за пределами автономного округа - 441 человек); 
в оздоровительных лагерях с дневным пребыванием детей: в период весенних, осенних  каникул отдохнули 3190 человек. Экономия средств на организацию питания в пришкольных лагерях согласно предоставленных счетов.
1.4.2 - Организация культурно-досуговых мероприятий.</t>
      </is>
    </nc>
  </rcc>
  <rcc rId="4825" sId="1">
    <oc r="F288" t="inlineStr">
      <is>
        <t>3.2.1 -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3.2.2 - Волонтерский проект "Свет в окне" ;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oc>
    <nc r="F288" t="inlineStr">
      <is>
        <t>3.2.1 -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3.2.2 - Волонтерский проект "Свет в окне";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nc>
  </rcc>
  <rcc rId="4826" sId="1">
    <nc r="G288" t="inlineStr">
      <is>
        <t>много мероприятий отменили?</t>
      </is>
    </nc>
  </rcc>
  <rfmt sheetId="1" sqref="F288">
    <dxf>
      <fill>
        <patternFill patternType="solid">
          <bgColor rgb="FFFFFF00"/>
        </patternFill>
      </fill>
    </dxf>
  </rfmt>
  <rcc rId="4827" sId="1">
    <oc r="F293" t="inlineStr">
      <is>
        <t>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по фактически предоставленным документам</t>
      </is>
    </oc>
    <nc r="F293" t="inlineStr">
      <is>
        <t>Финансовое и организационное сопровождение по исполнению  МАУ «МКЦ «Феникс» муниципального задания, укрепление материально-технической базы учреждения. Экономия по фактически предоставленным документам.</t>
      </is>
    </nc>
  </rcc>
  <rcc rId="4828" sId="1">
    <oc r="B314" t="inlineStr">
      <is>
        <t>4.1. Финансовое обеспечение полномочий 
управления образования и ресурсного 
центра</t>
      </is>
    </oc>
    <nc r="B314" t="inlineStr">
      <is>
        <t>4.1. Финансовое обеспечение полномочий управления образования и ресурсного центра</t>
      </is>
    </nc>
  </rcc>
  <rcc rId="4829" sId="1">
    <oc r="F319" t="inlineStr">
      <is>
        <r>
          <rPr>
            <sz val="13"/>
            <rFont val="Times New Roman"/>
            <family val="1"/>
            <charset val="204"/>
          </rPr>
          <t xml:space="preserve">4.2.1 - Проведение ремонтных работ в образовательных учреждениях. Оплата согласно актов выполненных работ. </t>
        </r>
        <r>
          <rPr>
            <sz val="13"/>
            <color rgb="FFFF0000"/>
            <rFont val="Times New Roman"/>
            <family val="1"/>
            <charset val="204"/>
          </rPr>
          <t xml:space="preserve">
</t>
        </r>
        <r>
          <rPr>
            <sz val="13"/>
            <rFont val="Times New Roman"/>
            <family val="1"/>
            <charset val="204"/>
          </rPr>
          <t>4.2.2 - Организация питания в Школах. Экономия согласно оплаты по детодням питания по фактически предоставленным счетам.</t>
        </r>
      </is>
    </oc>
    <nc r="F319" t="inlineStr">
      <is>
        <r>
          <rPr>
            <sz val="13"/>
            <rFont val="Times New Roman"/>
            <family val="1"/>
            <charset val="204"/>
          </rPr>
          <t xml:space="preserve">4.2.1 - Проведение ремонтных работ в образовательных учреждениях. Оплата согласно актов выполненных работ. </t>
        </r>
        <r>
          <rPr>
            <sz val="13"/>
            <color rgb="FFFF0000"/>
            <rFont val="Times New Roman"/>
            <family val="1"/>
            <charset val="204"/>
          </rPr>
          <t xml:space="preserve">
</t>
        </r>
        <r>
          <rPr>
            <sz val="13"/>
            <rFont val="Times New Roman"/>
            <family val="1"/>
            <charset val="204"/>
          </rPr>
          <t>4.2.2 - Организация питания в школах. Экономия согласно оплаты по детодням питания по фактически предоставленным счетам.</t>
        </r>
      </is>
    </nc>
  </rcc>
  <rcc rId="4830" sId="1">
    <oc r="F352" t="inlineStr">
      <is>
        <t>К Дню оленевода и Дням национальных культур приобретены национальнпые костюмы - 2 единицы (МАУ «КДК «АРТ-Праздник»), 11 единиц хранения предметов этнографии (МАУ «МВЦ»), и пр.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is>
    </oc>
    <nc r="F352" t="inlineStr">
      <is>
        <t>Ко Дню оленевода и Дням национальных культур приобретены национальные костюмы - 2 единицы (МАУ «КДК «АРТ-Праздник»), 11 единиц хранения предметов этнографии (МАУ «МВЦ»), и пр.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is>
    </nc>
  </rcc>
  <rcc rId="4831" sId="1">
    <oc r="F357" t="inlineStr">
      <is>
        <t xml:space="preserve">Всего в 2023 году проведено 1 955 культурно-массовых мероприятий, зрителями которых стали 314 043 человека, в том числе в очной форме – 1 942 мероприятий, 313 657 зрителей; в режиме демонстрации видеопрограмм – 12 мероприятий, 86 просмотров, в режиме онлайн - 1 мероприятие, 300 просмотров.
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
Экономия сложилась:- по командировочным расходам в связи с изменением конкурсов - фестивалей, транспортным услугам, на мероприятия "Проводы зимы", "День города» экономия по сцене, отмена фейерверка, а также по приобретению новогодних подарков для детей из семей мобилизованных граждан;
-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
</t>
      </is>
    </oc>
    <nc r="F357" t="inlineStr">
      <is>
        <t xml:space="preserve">Всего в 2023 году проведено 1 955 культурно-массовых мероприятий, зрителями которых стали 314 043 человека, в том числе в очной форме – 1 942 мероприятия, 313 657 зрителей; в режиме демонстрации видеопрограмм – 12 мероприятий, 86 просмотров, в режиме онлайн - 1 мероприятие, 300 просмотров.
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
Экономия сложилась:- по командировочным расходам в связи с изменением конкурсов - фестивалей, транспортным услугам, на мероприятия "Проводы зимы", "День города" экономия по сцене, отмена фейерверка, а также по приобретению новогодних подарков для детей из семей мобилизованных граждан;
-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
</t>
      </is>
    </nc>
  </rcc>
  <rcc rId="4832" sId="1">
    <oc r="F396" t="inlineStr">
      <is>
        <t>В рамках осуществлялись регулярные перевозки пассажиров и багажа автомобильным транспортом на 7 автобусных маршрутах города Когалыма.</t>
      </is>
    </oc>
    <nc r="F396" t="inlineStr">
      <is>
        <t>В рамках мероприятия осуществлялись регулярные перевозки пассажиров и багажа автомобильным транспортом на 7 автобусных маршрутах города Когалыма.</t>
      </is>
    </nc>
  </rcc>
  <rfmt sheetId="1" sqref="D436:E436">
    <dxf>
      <fill>
        <patternFill>
          <bgColor rgb="FFFFFF00"/>
        </patternFill>
      </fill>
    </dxf>
  </rfmt>
  <rfmt sheetId="1" sqref="D436:E436" start="0" length="2147483647">
    <dxf>
      <font>
        <color rgb="FFFF0000"/>
      </font>
    </dxf>
  </rfmt>
  <rcc rId="4833" sId="1">
    <oc r="F453" t="inlineStr">
      <is>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is>
    </oc>
    <nc r="F453" t="inlineStr">
      <is>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4" sId="1">
    <oc r="F139" t="inlineStr">
      <is>
        <t>2.1.1.; 2.1.4.
Экономия по заработной плате и начислениям на оплату труда (наличие вакансий, листов временной нетрудоспособности).
2.1.2.1.
Экономия: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 неисполнение субсидии по статье начисления на оплату труда возникло в связи с оплатой страховых взносов в апреле 2023 г.;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за прохождение техосмотра, будет произведена согласно выставленных документов. 
3.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4. Оплата за вывоз и транспортировку прочих отходов будет произведена по факту оказанных услуг;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 неисполнение субсидии по статье  оплата транспортного налога, оплата произведена согласно декларации;
- неисполнение по статье расходов  пособий по уходу за ребенком инвалидом, оплата  произведена по факту предоставленных документов;
- неисполнение по статье расходов  арендная плата за пользование имуществом (20 гаражей), оплата произведена на основании выставленных документов
2.1.3.
Экономия: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 проезд в отпуск и обратно, компенсация стоимости путёвок на сан.-кур. лечение;
- по факту начисления страховых взносов;       
- в связи с фактическими расходами на услуги связи;
-  в связи с фактическими расходами на оплату коммунальных услуг согласно показаниям приборов учета;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is>
    </oc>
    <nc r="F139" t="inlineStr">
      <is>
        <t>2.1.1.; 2.1.4.
Экономия по заработной плате и начислениям на оплату труда (наличие вакансий, листов временной нетрудоспособности).
2.1.2.1.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служебных командировок, оплатой по фактически предоставленным документам сотрудниками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фактически предоставленным документам на оплату услуг; налоговые обязательства (оплата согласно декларации).
2.1.3.
Экономия:                                                                                                                                                                                                                                                                                            - по заработной плате и начислениям на оплату труда; в связи с выплатой премии по итогам года; по наличию вакансий; оплате листа по временной нетрудоспособности; по расходам на финансовое обеспечение затрат материально-технической базы, по оплате расходов на обеспечение текущей деятельности, по оплате согласно фактически предоставленных документов на поставку товаров, оказание услуг; кредиторская задолженность.</t>
      </is>
    </nc>
  </rcc>
  <rcc rId="4835" sId="1">
    <oc r="B229" t="inlineStr">
      <is>
        <t>3.1. Содержание секторов Управления культуры, спорта и молодежной политики Администрации города Когалыма</t>
      </is>
    </oc>
    <nc r="B229" t="inlineStr">
      <is>
        <t>3.1. Содержание отдела физической культуры и спорта Администрации города Когалыма</t>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9" sId="1">
    <oc r="F252" t="inlineStr">
      <is>
        <r>
          <t xml:space="preserve">1.3.1 </t>
        </r>
        <r>
          <rPr>
            <sz val="13"/>
            <rFont val="Times New Roman"/>
            <family val="1"/>
            <charset val="204"/>
          </rPr>
          <t xml:space="preserve">- Сотрудничество с </t>
        </r>
        <r>
          <rPr>
            <sz val="13"/>
            <color rgb="FFFF0000"/>
            <rFont val="Times New Roman"/>
            <family val="1"/>
            <charset val="204"/>
          </rPr>
          <t>ПНИП.</t>
        </r>
        <r>
          <rPr>
            <sz val="13"/>
            <rFont val="Times New Roman"/>
            <family val="1"/>
            <charset val="204"/>
          </rPr>
          <t xml:space="preserve">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t>
        </r>
        <r>
          <rPr>
            <sz val="13"/>
            <color rgb="FFFF0000"/>
            <rFont val="Times New Roman"/>
            <family val="1"/>
            <charset val="204"/>
          </rPr>
          <t xml:space="preserve">
1.3.2</t>
        </r>
        <r>
          <rPr>
            <sz val="13"/>
            <rFont val="Times New Roman"/>
            <family val="1"/>
            <charset val="204"/>
          </rPr>
          <t xml:space="preserve"> - Поощрение лучших учителей, воспитателей согласно постановлений Администрации города Когалыма.</t>
        </r>
      </is>
    </oc>
    <nc r="F252" t="inlineStr">
      <is>
        <r>
          <t xml:space="preserve">1.1.1 </t>
        </r>
        <r>
          <rPr>
            <sz val="13"/>
            <rFont val="Times New Roman"/>
            <family val="1"/>
            <charset val="204"/>
          </rPr>
          <t xml:space="preserve">- Сотрудничество с Пермским национальным исследовательским политехническим университетом ( далее - </t>
        </r>
        <r>
          <rPr>
            <sz val="13"/>
            <color rgb="FFFF0000"/>
            <rFont val="Times New Roman"/>
            <family val="1"/>
            <charset val="204"/>
          </rPr>
          <t>ПНИПУ).</t>
        </r>
        <r>
          <rPr>
            <sz val="13"/>
            <rFont val="Times New Roman"/>
            <family val="1"/>
            <charset val="204"/>
          </rPr>
          <t xml:space="preserve">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t>
        </r>
        <r>
          <rPr>
            <sz val="13"/>
            <color rgb="FFFF0000"/>
            <rFont val="Times New Roman"/>
            <family val="1"/>
            <charset val="204"/>
          </rPr>
          <t xml:space="preserve">
1.1.2</t>
        </r>
        <r>
          <rPr>
            <sz val="13"/>
            <rFont val="Times New Roman"/>
            <family val="1"/>
            <charset val="204"/>
          </rPr>
          <t xml:space="preserve"> - Поощрение лучших учителей, воспитателей согласно постановлений Администрации города Когалыма.</t>
        </r>
      </is>
    </nc>
  </rcc>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91" start="0" length="0">
    <dxf>
      <numFmt numFmtId="166" formatCode="#,##0.0"/>
    </dxf>
  </rfmt>
  <rcc rId="4840" sId="1">
    <nc r="I287">
      <v>321</v>
    </nc>
  </rcc>
  <rfmt sheetId="1" sqref="I292" start="0" length="0">
    <dxf>
      <numFmt numFmtId="19" formatCode="dd/mm/yyyy"/>
    </dxf>
  </rfmt>
  <rcc rId="4841" sId="1">
    <oc r="F288" t="inlineStr">
      <is>
        <t>3.2.1 -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3.2.2 - Волонтерский проект "Свет в окне";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oc>
    <nc r="F288" t="inlineStr">
      <is>
        <t>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Экономия плановых ассигнований сложилась в связи с отменой проведения форума "Территория Севера, а также экономии по договорам ГПХ.
3.2.2 - Волонтерский проект "Свет в окне"; Акция гражданско-патриотического направления; Акция социально-культурного направления. Экономия плановых ассигнований, сложилась по прочим работам услугам, согласно фактически предоставленных счетов.</t>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5" sId="1">
    <oc r="F288" t="inlineStr">
      <is>
        <t>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Экономия плановых ассигнований сложилась в связи с отменой проведения форума "Территория Севера, а также экономии по договорам ГПХ.
3.2.2 - Волонтерский проект "Свет в окне"; Акция гражданско-патриотического направления; Акция социально-культурного направления. Экономия плановых ассигнований, сложилась по прочим работам услугам, согласно фактически предоставленных счетов.</t>
      </is>
    </oc>
    <nc r="F288" t="inlineStr">
      <is>
        <r>
          <t xml:space="preserve">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t>
        </r>
        <r>
          <rPr>
            <sz val="13"/>
            <color rgb="FFFF0000"/>
            <rFont val="Times New Roman"/>
            <family val="1"/>
            <charset val="204"/>
          </rPr>
          <t>Экономия плановых ассигнований сложилась в связи с отменой проведения форума "Территория Севера, а также экономии по договорам ГПХ.</t>
        </r>
        <r>
          <rPr>
            <sz val="13"/>
            <rFont val="Times New Roman"/>
            <family val="1"/>
            <charset val="204"/>
          </rPr>
          <t xml:space="preserve">
3.2.2 - Волонтерский проект "Свет в окне"; Акция гражданско-патриотического направления; Акция социально-культурного направления. </t>
        </r>
        <r>
          <rPr>
            <sz val="13"/>
            <color rgb="FFFF0000"/>
            <rFont val="Times New Roman"/>
            <family val="1"/>
            <charset val="204"/>
          </rPr>
          <t>Экономия плановых ассигнований сложилась по прочим работам услугам, согласно фактически предоставленных счетов.</t>
        </r>
      </is>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6" sId="1" xfDxf="1" dxf="1">
    <nc r="G207" t="inlineStr">
      <is>
        <t>что сделано? Кратко</t>
      </is>
    </nc>
    <ndxf>
      <font>
        <sz val="13"/>
        <color rgb="FFFF0000"/>
      </font>
      <alignment vertical="center" readingOrder="0"/>
    </ndxf>
  </rcc>
  <rcc rId="4847" sId="1">
    <oc r="F207" t="inlineStr">
      <is>
        <t>что сделано? Кратко</t>
      </is>
    </oc>
    <nc r="F207" t="inlineStr">
      <is>
        <t>Осуществлена грантовая поддержка некоммерческих организаций в сфере «физическая культура и спорт». Выделено 656,40 тыс. рублей: городской общественной организации "Когалымский Боксёрский Клуб Патриот" - 199,40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nc>
  </rcc>
  <rcc rId="4848" sId="1">
    <oc r="F192" t="inlineStr">
      <is>
        <t>что сделано? Кратко</t>
      </is>
    </oc>
    <nc r="F192" t="inlineStr">
      <is>
        <r>
          <rPr>
            <b/>
            <sz val="13"/>
            <color rgb="FFFF0000"/>
            <rFont val="Times New Roman"/>
            <family val="1"/>
            <charset val="204"/>
          </rPr>
          <t>что сделано? Кратко</t>
        </r>
        <r>
          <rPr>
            <sz val="13"/>
            <color rgb="FFFF0000"/>
            <rFont val="Times New Roman"/>
            <family val="1"/>
            <charset val="204"/>
          </rPr>
          <t xml:space="preserve">
В рамках мероприятия: 
- приобретен верстак,  карты-10шт, шины для картов;
- оборудован учебный класс: куплены мониторы – 2шт, системный блок – 2шт, мышь- 2, клавиатура-2шт.
Денежные средства освоены в полном объеме. </t>
        </r>
      </is>
    </nc>
  </rcc>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9" sId="1">
    <oc r="F192" t="inlineStr">
      <is>
        <r>
          <rPr>
            <b/>
            <sz val="13"/>
            <color rgb="FFFF0000"/>
            <rFont val="Times New Roman"/>
            <family val="1"/>
            <charset val="204"/>
          </rPr>
          <t>что сделано? Кратко</t>
        </r>
        <r>
          <rPr>
            <sz val="13"/>
            <color rgb="FFFF0000"/>
            <rFont val="Times New Roman"/>
            <family val="1"/>
            <charset val="204"/>
          </rPr>
          <t xml:space="preserve">
В рамках мероприятия: 
- приобретен верстак,  карты-10шт, шины для картов;
- оборудован учебный класс: куплены мониторы – 2шт, системный блок – 2шт, мышь- 2, клавиатура-2шт.
Денежные средства освоены в полном объеме. </t>
        </r>
      </is>
    </oc>
    <nc r="F192" t="inlineStr">
      <is>
        <r>
          <rPr>
            <b/>
            <sz val="13"/>
            <color rgb="FFFF0000"/>
            <rFont val="Times New Roman"/>
            <family val="1"/>
            <charset val="204"/>
          </rPr>
          <t>что сделано? Кратко</t>
        </r>
        <r>
          <rPr>
            <sz val="13"/>
            <color rgb="FFFF0000"/>
            <rFont val="Times New Roman"/>
            <family val="1"/>
            <charset val="204"/>
          </rPr>
          <t xml:space="preserve">
В рамках мероприятия: 
- приобретен верстак, карты-10шт, шины для картов;
- оборудован учебный класс: куплены мониторы – 2шт, системный блок – 2шт, мышь- 2, клавиатура-2шт.
Денежные средства освоены в полном объеме. </t>
        </r>
      </is>
    </nc>
  </rcc>
  <rcc rId="4850" sId="1">
    <oc r="F207" t="inlineStr">
      <is>
        <t>Осуществлена грантовая поддержка некоммерческих организаций в сфере «физическая культура и спорт». Выделено 656,40 тыс. рублей: городской общественной организации "Когалымский Боксёрский Клуб Патриот" - 199,40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oc>
    <nc r="F207" t="inlineStr">
      <is>
        <t>Осуществлена грантовая поддержка некоммерческих организаций в сфере «физическая культура и спорт».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nc>
  </rcc>
  <rcc rId="4851" sId="1">
    <oc r="F288" t="inlineStr">
      <is>
        <r>
          <t xml:space="preserve">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t>
        </r>
        <r>
          <rPr>
            <sz val="13"/>
            <color rgb="FFFF0000"/>
            <rFont val="Times New Roman"/>
            <family val="1"/>
            <charset val="204"/>
          </rPr>
          <t>Экономия плановых ассигнований сложилась в связи с отменой проведения форума "Территория Севера, а также экономии по договорам ГПХ.</t>
        </r>
        <r>
          <rPr>
            <sz val="13"/>
            <rFont val="Times New Roman"/>
            <family val="1"/>
            <charset val="204"/>
          </rPr>
          <t xml:space="preserve">
3.2.2 - Волонтерский проект "Свет в окне"; Акция гражданско-патриотического направления; Акция социально-культурного направления. </t>
        </r>
        <r>
          <rPr>
            <sz val="13"/>
            <color rgb="FFFF0000"/>
            <rFont val="Times New Roman"/>
            <family val="1"/>
            <charset val="204"/>
          </rPr>
          <t>Экономия плановых ассигнований сложилась по прочим работам услугам, согласно фактически предоставленных счетов.</t>
        </r>
      </is>
    </oc>
    <nc r="F288" t="inlineStr">
      <is>
        <r>
          <t xml:space="preserve">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t>
        </r>
        <r>
          <rPr>
            <sz val="13"/>
            <color rgb="FFFF0000"/>
            <rFont val="Times New Roman"/>
            <family val="1"/>
            <charset val="204"/>
          </rPr>
          <t>Экономия плановых ассигнований сложилась в связи с отменой проведения форума "Территория Севера", а также экономии по договорам ГПХ.</t>
        </r>
        <r>
          <rPr>
            <sz val="13"/>
            <rFont val="Times New Roman"/>
            <family val="1"/>
            <charset val="204"/>
          </rPr>
          <t xml:space="preserve">
3.2.2 - Волонтерский проект "Свет в окне"; Акция гражданско-патриотического направления; Акция социально-культурного направления. </t>
        </r>
        <r>
          <rPr>
            <sz val="13"/>
            <color rgb="FFFF0000"/>
            <rFont val="Times New Roman"/>
            <family val="1"/>
            <charset val="204"/>
          </rPr>
          <t>Экономия плановых ассигнований сложилась по прочим работам услугам, согласно фактически предоставленных счетов.</t>
        </r>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5" sId="1">
    <oc r="F139" t="inlineStr">
      <is>
        <t>2.1.1.; 2.1.4.
Экономия по заработной плате и начислениям на оплату труда (наличие вакансий, листов временной нетрудоспособности).
2.1.2.1.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служебных командировок, оплатой по фактически предоставленным документам сотрудниками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фактически предоставленным документам на оплату услуг; налоговые обязательства (оплата согласно декларации).
2.1.3.
Экономия:                                                                                                                                                                                                                                                                                            - по заработной плате и начислениям на оплату труда; в связи с выплатой премии по итогам года; по наличию вакансий; оплате листа по временной нетрудоспособности; по расходам на финансовое обеспечение затрат материально-технической базы, по оплате расходов на обеспечение текущей деятельности, по оплате согласно фактически предоставленных документов на поставку товаров, оказание услуг; кредиторская задолженность.</t>
      </is>
    </oc>
    <nc r="F139" t="inlineStr">
      <is>
        <t>2.1.1.; 2.1.4.
Экономия по заработной плате и начислениям на оплату труда (наличие вакансий, листов временной нетрудоспособности).
2.1.2.1.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служебными командировками, оплатой по фактически предоставленным документам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фактически предоставленным документам на оплату услуг; по налоговым обязательствам (оплата согласно декларации).
2.1.3.
Экономия:                                                                                                                                                                                                                                                                                            - по заработной плате и начислениям на оплату труда; в связи с выплатой премии по итогам года и за фактически отработанное время; по наличию вакансий; оплате листа по временной нетрудоспособности; по расходам на финансовое обеспечение затрат материально-технической базы, по оплате расходов на обеспечение текущей деятельности, по оплате согласно фактически предоставленных документов на поставку товаров, оказанных услуг; по кредиторской задолженности.</t>
      </is>
    </nc>
  </rcc>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56" sId="1">
    <oc r="F38" t="inlineStr">
      <is>
        <t>В рамках мероприятия заключены два контракта на ликвидацию мест несанкционированного размещения отходов. Были ликвидировнаы свалки по адресам: ул. Центральная, 30А, 50; ул. Дорожников, 21  в рамках выделенных финснсовых средств из бюджета города Когалыма.</t>
      </is>
    </oc>
    <nc r="F38" t="inlineStr">
      <is>
        <t>В рамках мероприятия заключены два контракта на ликвидацию мест несанкционированного размещения отходов. Были ликвидировнаы свалки по адресам: ул. Центральная, 30А, 50; ул. Дорожников, 21  в рамках выделенных финансовых средств из бюджета города Когалыма.</t>
      </is>
    </nc>
  </rcc>
  <rcc rId="4857" sId="1">
    <oc r="F43" t="inlineStr">
      <is>
        <t>В 2023 году проведено 56 экологочески мотивированных мероприятий.</t>
      </is>
    </oc>
    <nc r="F43" t="inlineStr">
      <is>
        <t>В 2023 году проведено 56 экологически мотивированных мероприятий.</t>
      </is>
    </nc>
  </rcc>
  <rfmt sheetId="1" sqref="D157:D158" start="0" length="2147483647">
    <dxf>
      <font>
        <color rgb="FFFF0000"/>
      </font>
    </dxf>
  </rfmt>
  <rfmt sheetId="1" sqref="C156:C158" start="0" length="2147483647">
    <dxf>
      <font>
        <color rgb="FFFF0000"/>
      </font>
    </dxf>
  </rfmt>
  <rfmt sheetId="1" sqref="D156:D157" start="0" length="2147483647">
    <dxf>
      <font>
        <color rgb="FFFF0000"/>
      </font>
    </dxf>
  </rfmt>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1" sId="1">
    <oc r="C10" t="inlineStr">
      <is>
        <t>=C11+C12+C13+C14</t>
      </is>
    </oc>
    <nc r="C10">
      <f>SUM(B6:F9,C11,C12,C13,C14)</f>
    </nc>
  </rcc>
  <rcc rId="2242" sId="1">
    <nc r="C11" t="inlineStr">
      <is>
        <t>0</t>
      </is>
    </nc>
  </rcc>
  <rcc rId="2243" sId="1">
    <nc r="C12" t="inlineStr">
      <is>
        <t>0</t>
      </is>
    </nc>
  </rcc>
  <rcc rId="2244" sId="1">
    <nc r="C13" t="inlineStr">
      <is>
        <t>0</t>
      </is>
    </nc>
  </rcc>
  <rcc rId="2245" sId="1">
    <nc r="C14" t="inlineStr">
      <is>
        <t>25</t>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1" sId="1">
    <oc r="F139" t="inlineStr">
      <is>
        <t>2.1.1.; 2.1.4.
Экономия по заработной плате и начислениям на оплату труда (наличие вакансий, листов временной нетрудоспособности).
2.1.2.1.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служебными командировками, оплатой по фактически предоставленным документам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фактически предоставленным документам на оплату услуг; по налоговым обязательствам (оплата согласно декларации).
2.1.3.
Экономия:                                                                                                                                                                                                                                                                                            - по заработной плате и начислениям на оплату труда; в связи с выплатой премии по итогам года и за фактически отработанное время; по наличию вакансий; оплате листа по временной нетрудоспособности; по расходам на финансовое обеспечение затрат материально-технической базы, по оплате расходов на обеспечение текущей деятельности, по оплате согласно фактически предоставленных документов на поставку товаров, оказанных услуг; по кредиторской задолженности.</t>
      </is>
    </oc>
    <nc r="F139" t="inlineStr">
      <is>
        <t>2.1.1.; 2.1.4.
Экономия по заработной плате и начислениям на оплату труда (наличие вакансий, листов временной нетрудоспособности).
2.1.2.1.; 2.1.3.
Экономия:
- по заработной плате и начислениям на оплату труда в соответствии с фактически отработанным временем, предоставлением больничных листов, служебными командировками, оплатой по фактически предоставленным документам по использованию льготного отпуска к месту отпуска и обратно; по оплате расходов на финансовое обеспечение затрат материально-технической базы; в связи с оплатой расходов на обеспечение текущей деятельности; по налоговым обязательствам (оплата согласно декларации); по оплате согласно фактически предоставленных документов на поставку товаров, оказанние услуг; по кредиторской задолженности.</t>
      </is>
    </nc>
  </rcc>
  <rcv guid="{CB1E8E26-C9C8-4BE7-9036-74B49E080E83}" action="delete"/>
  <rdn rId="0" localSheetId="1" customView="1" name="Z_CB1E8E26_C9C8_4BE7_9036_74B49E080E83_.wvu.PrintArea" hidden="1" oldHidden="1">
    <formula>'Приложение 1'!$A$1:$G$802</formula>
    <oldFormula>'Приложение 1'!$A$1:$G$802</oldFormula>
  </rdn>
  <rdn rId="0" localSheetId="1" customView="1" name="Z_CB1E8E26_C9C8_4BE7_9036_74B49E080E83_.wvu.PrintTitles" hidden="1" oldHidden="1">
    <formula>'Приложение 1'!$5:$6</formula>
    <oldFormula>'Приложение 1'!$5:$6</oldFormula>
  </rdn>
  <rdn rId="0" localSheetId="1" customView="1" name="Z_CB1E8E26_C9C8_4BE7_9036_74B49E080E83_.wvu.FilterData" hidden="1" oldHidden="1">
    <formula>'Приложение 1'!$A$6:$F$807</formula>
    <oldFormula>'Приложение 1'!$A$6:$F$807</oldFormula>
  </rdn>
  <rcv guid="{CB1E8E26-C9C8-4BE7-9036-74B49E080E83}"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39" start="0" length="2147483647">
    <dxf>
      <font>
        <color auto="1"/>
      </font>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5" sId="1">
    <oc r="D157">
      <f>D132+D137+D142+D147+D152</f>
    </oc>
    <nc r="D157">
      <f>ROUNDDOWN(D132+D137+D142+D147+D152,1)</f>
    </nc>
  </rcc>
  <rcc rId="4866" sId="1">
    <oc r="C157">
      <f>C132+C137+C142+C147+C152</f>
    </oc>
    <nc r="C157">
      <f>ROUNDDOWN(C132+C137+C142+C147+C152,1)</f>
    </nc>
  </rcc>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67" sId="1">
    <oc r="C156">
      <f>C131+C136+C141+C146+C151</f>
    </oc>
    <nc r="C156">
      <f>ROUNDDOWN(C131+C136+C141+C146+C151,1)</f>
    </nc>
  </rcc>
  <rcc rId="4868" sId="1">
    <oc r="C158">
      <f>C133+C138+C143+C148+C153</f>
    </oc>
    <nc r="C158">
      <f>ROUNDDOWN(C133+C138+C143+C148+C153,1)</f>
    </nc>
  </rcc>
  <rcc rId="4869" sId="1">
    <oc r="C157">
      <f>ROUNDDOWN(C132+C137+C142+C147+C152,1)</f>
    </oc>
    <nc r="C157">
      <f>ROUNDUP(C132+C137+C142+C147+C152,1)</f>
    </nc>
  </rcc>
  <rfmt sheetId="1" sqref="C157">
    <dxf>
      <numFmt numFmtId="4" formatCode="#,##0.00"/>
    </dxf>
  </rfmt>
  <rfmt sheetId="1" sqref="C157">
    <dxf>
      <numFmt numFmtId="173" formatCode="#,##0.000"/>
    </dxf>
  </rfmt>
  <rfmt sheetId="1" sqref="C157">
    <dxf>
      <numFmt numFmtId="4" formatCode="#,##0.00"/>
    </dxf>
  </rfmt>
  <rfmt sheetId="1" sqref="C157">
    <dxf>
      <numFmt numFmtId="166" formatCode="#,##0.0"/>
    </dxf>
  </rfmt>
  <rcc rId="4870" sId="1">
    <oc r="D156">
      <f>D131+D136+D141+D146+D151</f>
    </oc>
    <nc r="D156">
      <f>ROUNDDOWN(D131+D136+D141+D146+D151,1)</f>
    </nc>
  </rcc>
  <rcc rId="4871" sId="1">
    <oc r="D157">
      <f>ROUNDDOWN(D132+D137+D142+D147+D152,1)</f>
    </oc>
    <nc r="D157">
      <f>ROUNDUP(D132+D137+D142+D147+D152,1)</f>
    </nc>
  </rcc>
  <rfmt sheetId="1" sqref="C156:D158" start="0" length="2147483647">
    <dxf>
      <font>
        <color auto="1"/>
      </font>
    </dxf>
  </rfmt>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92">
    <dxf>
      <fill>
        <patternFill patternType="none">
          <bgColor auto="1"/>
        </patternFill>
      </fill>
    </dxf>
  </rfmt>
  <rfmt sheetId="1" sqref="F192" start="0" length="2147483647">
    <dxf>
      <font>
        <color auto="1"/>
      </font>
    </dxf>
  </rfmt>
  <rcc rId="4872" sId="1">
    <oc r="F192" t="inlineStr">
      <is>
        <r>
          <rPr>
            <b/>
            <sz val="13"/>
            <color rgb="FFFF0000"/>
            <rFont val="Times New Roman"/>
            <family val="1"/>
            <charset val="204"/>
          </rPr>
          <t>что сделано? Кратко</t>
        </r>
        <r>
          <rPr>
            <sz val="13"/>
            <color rgb="FFFF0000"/>
            <rFont val="Times New Roman"/>
            <family val="1"/>
            <charset val="204"/>
          </rPr>
          <t xml:space="preserve">
В рамках мероприятия: 
- приобретен верстак, карты-10шт, шины для картов;
- оборудован учебный класс: куплены мониторы – 2шт, системный блок – 2шт, мышь- 2, клавиатура-2шт.
Денежные средства освоены в полном объеме. </t>
        </r>
      </is>
    </oc>
    <nc r="F192" t="inlineStr">
      <is>
        <t xml:space="preserve">В рамках мероприятия: 
- приобретен верстак, карты-10 штук, шины для картов;
- оборудован учебный класс: куплены мониторы – 2 штуки, системный блок – 2 штуки, мышь- 2, клавиатура-2 штуки.
Денежные средства освоены в полном объеме. </t>
      </is>
    </nc>
  </rcc>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76" sId="1">
    <oc r="F207" t="inlineStr">
      <is>
        <t>Осуществлена грантовая поддержка некоммерческих организаций в сфере «физическая культура и спорт».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oc>
    <nc r="F207" t="inlineStr">
      <is>
        <t>Осуществлена грантовая поддержка некоммерческих организаций в сфере физической культуры и спорта.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nc>
  </rcc>
  <rcc rId="4877" sId="1">
    <oc r="G207" t="inlineStr">
      <is>
        <t>что сделано? Кратко</t>
      </is>
    </oc>
    <nc r="G207"/>
  </rcc>
  <rfmt sheetId="1" sqref="F207" start="0" length="2147483647">
    <dxf>
      <font>
        <color auto="1"/>
      </font>
    </dxf>
  </rfmt>
  <rfmt sheetId="1" sqref="F207">
    <dxf>
      <fill>
        <patternFill patternType="none">
          <bgColor auto="1"/>
        </patternFill>
      </fill>
    </dxf>
  </rfmt>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78" sId="1">
    <oc r="F207" t="inlineStr">
      <is>
        <t>Осуществлена грантовая поддержка некоммерческих организаций в сфере физической культуры и спорта.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oc>
    <nc r="F207" t="inlineStr">
      <is>
        <t>Осуществлена грантовая поддержка некоммерческих организаций в сфере физической культуры и спорта. Выделено 656,40 тыс. рублей: городской общественной организации "Когалымский Боксёрский Клуб Патриот"- 199,40 тыс. рублей; МОО "Федерация спортивной гимнастики ХМАО-Югры" - 61,40  тыс.рублей; АНО «Когалымский центр единоборств "Дзюдока" - 122,80 тыс. рублей; АНО детско-юношеский футбольный клуб "КойлДС" - 122,80 тыс. рублей. Субсидия в размере 150,0 тыс. рублей передана на грантовую поддержку АНО "Когалымский центр единоборств "Дзюдока". Денежные средства освоены в полном объеме.</t>
      </is>
    </nc>
  </rcc>
  <rcc rId="4879" sId="1">
    <oc r="G229" t="inlineStr">
      <is>
        <t>уточнить наименование мероприятия</t>
      </is>
    </oc>
    <nc r="G229"/>
  </rcc>
  <rfmt sheetId="1" sqref="B229">
    <dxf>
      <fill>
        <patternFill patternType="none">
          <bgColor auto="1"/>
        </patternFill>
      </fill>
    </dxf>
  </rfmt>
  <rfmt sheetId="1" sqref="B229" start="0" length="2147483647">
    <dxf>
      <font>
        <color auto="1"/>
      </font>
    </dxf>
  </rfmt>
  <rcc rId="4880" sId="1">
    <oc r="C243">
      <f>C195+C210+C215+C221+C226+C232+C238+C205+C200</f>
    </oc>
    <nc r="C243">
      <f>ROUNDUP(C195+C210+C215+C221+C226+C232+C238+C205+C200,1)</f>
    </nc>
  </rcc>
  <rcc rId="4881" sId="1">
    <oc r="F288" t="inlineStr">
      <is>
        <r>
          <t xml:space="preserve">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t>
        </r>
        <r>
          <rPr>
            <sz val="13"/>
            <color rgb="FFFF0000"/>
            <rFont val="Times New Roman"/>
            <family val="1"/>
            <charset val="204"/>
          </rPr>
          <t>Экономия плановых ассигнований сложилась в связи с отменой проведения форума "Территория Севера", а также экономии по договорам ГПХ.</t>
        </r>
        <r>
          <rPr>
            <sz val="13"/>
            <rFont val="Times New Roman"/>
            <family val="1"/>
            <charset val="204"/>
          </rPr>
          <t xml:space="preserve">
3.2.2 - Волонтерский проект "Свет в окне"; Акция гражданско-патриотического направления; Акция социально-культурного направления. </t>
        </r>
        <r>
          <rPr>
            <sz val="13"/>
            <color rgb="FFFF0000"/>
            <rFont val="Times New Roman"/>
            <family val="1"/>
            <charset val="204"/>
          </rPr>
          <t>Экономия плановых ассигнований сложилась по прочим работам услугам, согласно фактически предоставленных счетов.</t>
        </r>
      </is>
    </oc>
    <nc r="F288" t="inlineStr">
      <is>
        <r>
          <t xml:space="preserve">В рамках исполнения муниципального задания, были проведены следующие мероприятия: 
3.2.1 - Показательные выступления по ракетомодельному спорту, посвящённые Дню космонавтики; Молодежный слет-фестиваль "Перекресток"; Молодежный форум. </t>
        </r>
        <r>
          <rPr>
            <sz val="13"/>
            <color rgb="FFFF0000"/>
            <rFont val="Times New Roman"/>
            <family val="1"/>
            <charset val="204"/>
          </rPr>
          <t>Экономия плановых ассигнований сложилась в связи с отменой проведения форума "Территория Севера", а также экономии по договорам ГПХ.</t>
        </r>
        <r>
          <rPr>
            <sz val="13"/>
            <rFont val="Times New Roman"/>
            <family val="1"/>
            <charset val="204"/>
          </rPr>
          <t xml:space="preserve">
3.2.2 - Волонтерский проект "Свет в окне"; Акция гражданско-патриотического направления; Акция социально-культурного направления. </t>
        </r>
        <r>
          <rPr>
            <sz val="13"/>
            <color rgb="FFFF0000"/>
            <rFont val="Times New Roman"/>
            <family val="1"/>
            <charset val="204"/>
          </rPr>
          <t>Экономия плановых ассигнований сложилась по прочим работам и услугам, согласно фактически предоставленных счетов.</t>
        </r>
      </is>
    </nc>
  </rcc>
  <rfmt sheetId="1" sqref="F288" start="0" length="2147483647">
    <dxf>
      <font>
        <color auto="1"/>
      </font>
    </dxf>
  </rfmt>
  <rfmt sheetId="1" sqref="F288">
    <dxf>
      <fill>
        <patternFill patternType="none">
          <bgColor auto="1"/>
        </patternFill>
      </fill>
    </dxf>
  </rfmt>
  <rcc rId="4882" sId="1">
    <oc r="G288" t="inlineStr">
      <is>
        <t>много мероприятий отменили?</t>
      </is>
    </oc>
    <nc r="G288"/>
  </rcc>
  <rfmt sheetId="1" sqref="F252" start="0" length="2147483647">
    <dxf>
      <font>
        <color auto="1"/>
      </font>
    </dxf>
  </rfmt>
  <rcc rId="4883" sId="1">
    <oc r="G252" t="inlineStr">
      <is>
        <t>ПНИП - расшифровка
нумерация мероприятий</t>
      </is>
    </oc>
    <nc r="G252"/>
  </rcc>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7" sId="1">
    <oc r="F477" t="inlineStr">
      <is>
        <t>Остаток плановых ассигнований по бюджету автономного округа в сумме 204,4 тыс. рублей возник в связи с тем, что кассовые расходы на связь, комунальные услуги, услуги по техническому обслуживанию оргтехники производились по фактически выставленым поставщиками счетам. Экономия по торгам (поставка расходных материалов (картриджи). Специалистами отдела по труду и занятости: рассмотрено 289 устных и 4 письменных обращений,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F477" t="inlineStr">
      <is>
        <t>Остаток плановых ассигнований по бюджету автономного округа в сумме 204,4 тыс. рублей возник в связи с тем, что кассовые расходы на связь, коммунальные услуги, услуги по техническому обслуживанию оргтехники производились по фактически выставленым поставщиками счетам. Также сложилась экономия по торгам (поставка расходных материалов (картриджи).
Специалистами отдела по труду и занятости: рассмотрено 289 устных и 4 письменных обращений,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cc rId="4888" sId="1">
    <oc r="F495" t="inlineStr">
      <is>
        <t>Экономия денежных средств сложилась:
- в связи изменением периода оплаты по муниципальному контракту на оказание услуг по подписке на периодические печатные издания (с декабря 2023 года на январь 2024 года).   
-  в связи с проведением не всех запланированных мероприятий, проводимых органами местного самоуправления города Когалыма.
-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is>
    </oc>
    <nc r="F495" t="inlineStr">
      <is>
        <t>Экономия денежных средств сложилась:
- в связи изменением периода оплаты по муниципальному контракту на оказание услуг по подписке на периодические печатные издания (с декабря 2023 года на январь 2024 года);   
-  в связи с проведением не всех запланированных мероприятий, проводимых органами местного самоуправления города Когалыма;
-  в связи со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
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компенсацией стоимости оздоровительных и санаторно-курортных путёвок.   
-  в связи  с использованием видеоконференцсвязи при проведении совещаний, конференций и других мероприятий, которая не требует личного присутствия муниципальных служащих в других городах.</t>
      </is>
    </nc>
  </rcc>
  <rcc rId="4889" sId="1">
    <oc r="F505" t="inlineStr">
      <is>
        <t xml:space="preserve">Экономия денежных средств сложилась
в связи с наличием вакансий в структурных подразделениях Администрации города Когалыма.   
</t>
      </is>
    </oc>
    <nc r="F505" t="inlineStr">
      <is>
        <t xml:space="preserve">Экономия денежных средств сложилась в связи с наличием вакансий в структурных подразделениях Администрации города Когалыма.   
</t>
      </is>
    </nc>
  </rcc>
  <rcc rId="4890" sId="1">
    <oc r="F510" t="inlineStr">
      <is>
        <t xml:space="preserve">Окружной бюджет в сумме 331 209,20 руб. - экономия по заработной плате и начислениям по оплате труда в связи с тем, что выплата денежного поощрения по результатам работы за 2022 г. и премия по результатам работы за 9 месяцев 2023 г. была выплачена за фактически отработанное время.
Неисполнение сложилось в связи с тем, что муниципальные служащие не воспользовались правом на частичную компенсацию стоимости оздоровительных и санаторно-курортных путевок, а также оплатой проезда к месту санаторно-курортного лечения и обратно.
Экономия по командировочным расходам (оплата произведена согласно фактическим затратам).
</t>
      </is>
    </oc>
    <nc r="F510" t="inlineStr">
      <is>
        <t xml:space="preserve">Экономия сложилась:
- по заработной плате и начислениям по оплате труда в связи с тем, что выплата денежного поощрения по результатам работы за 2022 г. и премия по результатам работы за 9 месяцев 2023 г. была выплачена за фактически отработанное время;
- в связи с тем, что муниципальные служащие не воспользовались правом на частичную компенсацию стоимости оздоровительных и санаторно-курортных путевок, а также оплатой проезда к месту санаторно-курортного лечения и обратно;
- по командировочным расходам (оплата произведена согласно фактическим затратам).
</t>
      </is>
    </nc>
  </rcc>
  <rdn rId="0" localSheetId="1" customView="1" name="Z_9561E1DA_B33F_4507_8FCD_307C71D9B236_.wvu.PrintArea" hidden="1" oldHidden="1">
    <formula>'Приложение 1'!$B$1:$F$802</formula>
  </rdn>
  <rdn rId="0" localSheetId="1" customView="1" name="Z_9561E1DA_B33F_4507_8FCD_307C71D9B236_.wvu.PrintTitles" hidden="1" oldHidden="1">
    <formula>'Приложение 1'!$5:$6</formula>
  </rdn>
  <rdn rId="0" localSheetId="1" customView="1" name="Z_9561E1DA_B33F_4507_8FCD_307C71D9B236_.wvu.FilterData" hidden="1" oldHidden="1">
    <formula>'Приложение 1'!$A$6:$F$807</formula>
  </rdn>
  <rcv guid="{9561E1DA-B33F-4507-8FCD-307C71D9B236}" action="add"/>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4" sId="1">
    <oc r="F536" t="inlineStr">
      <is>
        <t xml:space="preserve">В рамках данного мероприятия :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 
Выполнены работы по ремонту игрового комплекса по адресу: ул. Мира, 14Б, а также часть работ по созданию детской игровой площадки для маломобильных групп населения на территории Зоны отдыха по улице Сибирской. Неисполнение сложилось в связи с нарушением сроков поставки части оборудования, контракт расторгнут по соглашению сторон, окончание работ и оплата перенесено на 2024 год.
</t>
      </is>
    </oc>
    <nc r="F536" t="inlineStr">
      <is>
        <t xml:space="preserve">В рамках данного мероприятия :
Оказаны услуги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расположенного на территории Рябинового бульвара. 
Выполнены работы по ремонту игрового комплекса по адресу: ул. Мира, 14Б, а также часть работ по созданию детской игровой площадки для маломобильных групп населения на территории Зоны отдыха по улице Сибирской. Неисполнение сложилось в связи с нарушением сроков поставки части оборудования, контракт расторгнут по соглашению сторон, окончание работ и оплата перенесены на 2024 год.
</t>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5" sId="1">
    <oc r="F424" t="inlineStr">
      <is>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в 2023 году субсидия предоставлена ООО «МАК».</t>
      </is>
    </oc>
    <nc r="F424" t="inlineStr">
      <is>
        <t>В рамках мероприятия предусмотрено предоставление субсидии в целях финансового обеспечения затрат организациям воздушного транспорта. Предоставление субсидии носит заявительный характер.
На основании поступившей заявки в 2023 году субсидия предоставлена обществу с ограниченной ответственностью «Международный аэропорт Когалым».</t>
      </is>
    </nc>
  </rcc>
  <rcc rId="4896" sId="1">
    <oc r="F521" t="inlineStr">
      <is>
        <t>В рамках меропрития выполнено:
- очистка и вывоз снега;
- очистка от снежного покрова малых архитектурных форм;
- подметание тротуаров и пешеходных дорожек;
- покос травы;
- содержание цветников.</t>
      </is>
    </oc>
    <nc r="F521" t="inlineStr">
      <is>
        <t>В рамках мероприятия выполнено:
- очистка и вывоз снега;
- очистка от снежного покрова малых архитектурных форм;
- подметание тротуаров и пешеходных дорожек;
- покос травы;
- содержание цветников.</t>
      </is>
    </nc>
  </rcc>
  <rcc rId="4897" sId="1" odxf="1" dxf="1" numFmtId="4">
    <oc r="E436">
      <v>100</v>
    </oc>
    <nc r="E436">
      <f>IFERROR(D436/C436*100,0)</f>
    </nc>
    <odxf>
      <font>
        <sz val="13"/>
        <color rgb="FFFF0000"/>
        <name val="Times New Roman"/>
        <scheme val="none"/>
      </font>
      <fill>
        <patternFill>
          <bgColor rgb="FFFFFF00"/>
        </patternFill>
      </fill>
    </odxf>
    <ndxf>
      <font>
        <sz val="13"/>
        <color auto="1"/>
        <name val="Times New Roman"/>
        <scheme val="none"/>
      </font>
      <fill>
        <patternFill>
          <bgColor theme="0"/>
        </patternFill>
      </fill>
    </ndxf>
  </rcc>
  <rcc rId="4898" sId="1" odxf="1" dxf="1">
    <oc r="D436">
      <f>SUM(D437:D440)</f>
    </oc>
    <nc r="D436">
      <f>SUM(D437:D440)</f>
    </nc>
    <odxf>
      <font>
        <sz val="13"/>
        <color rgb="FFFF0000"/>
        <name val="Times New Roman"/>
        <scheme val="none"/>
      </font>
      <fill>
        <patternFill>
          <bgColor rgb="FFFFFF00"/>
        </patternFill>
      </fill>
    </odxf>
    <ndxf>
      <font>
        <sz val="13"/>
        <color auto="1"/>
        <name val="Times New Roman"/>
        <scheme val="none"/>
      </font>
      <fill>
        <patternFill>
          <bgColor theme="0"/>
        </patternFill>
      </fill>
    </ndxf>
  </rcc>
  <rcc rId="4899" sId="1">
    <oc r="F436" t="inlineStr">
      <is>
        <t xml:space="preserve">Мероприятие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не исполнено, так как бюджетные ассигнования, предусмотренные на оказание дополнительной помощи в проведении капитального ремонта общего имущества в многоквартирном доме, не были востребованы ввиду отсутствия неотложной необходимости в 2022 году. </t>
      </is>
    </oc>
    <nc r="F436" t="inlineStr">
      <is>
        <t xml:space="preserve">Мероприятие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не исполнено, так как бюджетные ассигнования, предусмотренные на оказание дополнительной помощи в проведении капитального ремонта общего имущества в многоквартирном доме, не были востребованы ввиду отсутствия неотложной необходимости в 2023 году. </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3" sId="1">
    <oc r="F344" t="inlineStr">
      <is>
        <r>
          <t xml:space="preserve">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поручено Департаменту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t>
        </r>
        <r>
          <rPr>
            <sz val="13"/>
            <rFont val="Times New Roman"/>
            <family val="1"/>
            <charset val="204"/>
          </rPr>
          <t>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r>
      </is>
    </oc>
    <nc r="F344" t="inlineStr">
      <is>
        <t>Общая численность детей-сирот и детей, оставшихся без попечения родителей, лиц из числа детей-сирот и детей, оставшихся без попечения родителей, состоящих в списке на обеспечение жилыми помещениями – 13 человек.
Приобретение жилых помещений для детей-сирот и детей, оставшихся без попечения родителей, в 2022 году осуществлялось Департаментом по управлению государственным имуществом Ханты-Мансийского автономного округа-Югры. Департаментом по управлению государственным имуществом Ханты-Мансийского автономного округа-Югры приобретено 11 квартир.
С 2017 года по 2021 год 5 специалистов отдела опеки и попечительства (по 0,1 штатной единице) осуществляют контроль за использованием и (или) распоряжением, обеспечением надлежащего санитарного и технического состояния 10 жилых помещений, нанимателями или членами семей нанимателей по договорам социального найма являются дети-сироты, 30 жилых помещений, собственниками (сособственниками) которых являются дети-сироты.</t>
      </is>
    </nc>
  </rcc>
  <rcv guid="{7EFB992A-5645-4F29-95A8-993A90C7BBCC}" action="delete"/>
  <rdn rId="0" localSheetId="1" customView="1" name="Z_7EFB992A_5645_4F29_95A8_993A90C7BBCC_.wvu.PrintArea" hidden="1" oldHidden="1">
    <formula>'Приложение 1'!$B$1:$F$808</formula>
    <oldFormula>'Приложение 1'!$B$1:$F$808</oldFormula>
  </rdn>
  <rdn rId="0" localSheetId="1" customView="1" name="Z_7EFB992A_5645_4F29_95A8_993A90C7BBCC_.wvu.PrintTitles" hidden="1" oldHidden="1">
    <formula>'Приложение 1'!$5:$6</formula>
    <oldFormula>'Приложение 1'!$5:$6</oldFormula>
  </rdn>
  <rdn rId="0" localSheetId="1" customView="1" name="Z_7EFB992A_5645_4F29_95A8_993A90C7BBCC_.wvu.FilterData" hidden="1" oldHidden="1">
    <formula>'Приложение 1'!$A$6:$F$813</formula>
    <oldFormula>'Приложение 1'!$A$6:$F$813</oldFormula>
  </rdn>
  <rcv guid="{7EFB992A-5645-4F29-95A8-993A90C7BBCC}"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E14" start="0" length="2147483647">
    <dxf>
      <font>
        <b val="0"/>
      </font>
    </dxf>
  </rfmt>
  <rcc rId="2246" sId="1" odxf="1" dxf="1">
    <nc r="E9">
      <f>IFERROR(D9/C9*100,0)</f>
    </nc>
    <odxf>
      <font>
        <b/>
        <sz val="13"/>
        <color rgb="FFFF0000"/>
        <name val="Times New Roman"/>
        <scheme val="none"/>
      </font>
      <numFmt numFmtId="30" formatCode="@"/>
      <fill>
        <patternFill patternType="none">
          <bgColor indexed="65"/>
        </patternFill>
      </fill>
      <alignment horizontal="center" readingOrder="0"/>
      <protection locked="0"/>
    </odxf>
    <ndxf>
      <font>
        <b val="0"/>
        <sz val="13"/>
        <color rgb="FFFF0000"/>
        <name val="Times New Roman"/>
        <scheme val="none"/>
      </font>
      <numFmt numFmtId="166" formatCode="#,##0.0"/>
      <fill>
        <patternFill patternType="solid">
          <bgColor theme="0"/>
        </patternFill>
      </fill>
      <alignment horizontal="right" readingOrder="0"/>
      <protection locked="1"/>
    </ndxf>
  </rcc>
  <rfmt sheetId="1" sqref="E10" start="0" length="0">
    <dxf>
      <font>
        <b val="0"/>
        <sz val="13"/>
        <color rgb="FFFF0000"/>
        <name val="Times New Roman"/>
        <scheme val="none"/>
      </font>
      <numFmt numFmtId="166" formatCode="#,##0.0"/>
      <fill>
        <patternFill patternType="solid">
          <bgColor theme="0"/>
        </patternFill>
      </fill>
      <alignment horizontal="right" readingOrder="0"/>
      <protection locked="1"/>
    </dxf>
  </rfmt>
  <rcc rId="2247" sId="1" odxf="1" dxf="1">
    <nc r="E11">
      <f>IFERROR(D11/C11*100,0)</f>
    </nc>
    <odxf>
      <numFmt numFmtId="30" formatCode="@"/>
      <fill>
        <patternFill patternType="none">
          <bgColor indexed="65"/>
        </patternFill>
      </fill>
      <alignment horizontal="center" readingOrder="0"/>
      <protection locked="0"/>
    </odxf>
    <ndxf>
      <numFmt numFmtId="166" formatCode="#,##0.0"/>
      <fill>
        <patternFill patternType="solid">
          <bgColor theme="0"/>
        </patternFill>
      </fill>
      <alignment horizontal="right" readingOrder="0"/>
      <protection locked="1"/>
    </ndxf>
  </rcc>
  <rcc rId="2248" sId="1" odxf="1" dxf="1">
    <nc r="E12">
      <f>IFERROR(D12/C12*100,0)</f>
    </nc>
    <odxf>
      <numFmt numFmtId="30" formatCode="@"/>
      <fill>
        <patternFill patternType="none">
          <bgColor indexed="65"/>
        </patternFill>
      </fill>
      <alignment horizontal="center" readingOrder="0"/>
      <protection locked="0"/>
    </odxf>
    <ndxf>
      <numFmt numFmtId="166" formatCode="#,##0.0"/>
      <fill>
        <patternFill patternType="solid">
          <bgColor theme="0"/>
        </patternFill>
      </fill>
      <alignment horizontal="right" readingOrder="0"/>
      <protection locked="1"/>
    </ndxf>
  </rcc>
  <rcc rId="2249" sId="1" odxf="1" dxf="1">
    <nc r="E13">
      <f>IFERROR(D13/C13*100,0)</f>
    </nc>
    <odxf>
      <numFmt numFmtId="30" formatCode="@"/>
      <fill>
        <patternFill patternType="none">
          <bgColor indexed="65"/>
        </patternFill>
      </fill>
      <alignment horizontal="center" readingOrder="0"/>
      <protection locked="0"/>
    </odxf>
    <ndxf>
      <numFmt numFmtId="166" formatCode="#,##0.0"/>
      <fill>
        <patternFill patternType="solid">
          <bgColor theme="0"/>
        </patternFill>
      </fill>
      <alignment horizontal="right" readingOrder="0"/>
      <protection locked="1"/>
    </ndxf>
  </rcc>
  <rcc rId="2250" sId="1" odxf="1" dxf="1">
    <nc r="E14">
      <f>IFERROR(D14/C14*100,0)</f>
    </nc>
    <odxf>
      <numFmt numFmtId="30" formatCode="@"/>
      <fill>
        <patternFill patternType="none">
          <bgColor indexed="65"/>
        </patternFill>
      </fill>
      <alignment horizontal="center" readingOrder="0"/>
      <protection locked="0"/>
    </odxf>
    <ndxf>
      <numFmt numFmtId="166" formatCode="#,##0.0"/>
      <fill>
        <patternFill patternType="solid">
          <bgColor theme="0"/>
        </patternFill>
      </fill>
      <alignment horizontal="right" readingOrder="0"/>
      <protection locked="1"/>
    </ndxf>
  </rcc>
  <rcc rId="2251" sId="1" odxf="1" dxf="1">
    <oc r="C10">
      <f>SUM(B6:F9,C11,C12,C13,C14)</f>
    </oc>
    <nc r="C10">
      <f>C11+C12+C13+C14</f>
    </nc>
    <ndxf>
      <font>
        <b val="0"/>
        <sz val="13"/>
        <color rgb="FFFF0000"/>
        <name val="Times New Roman"/>
        <scheme val="none"/>
      </font>
      <fill>
        <patternFill patternType="solid">
          <bgColor theme="0"/>
        </patternFill>
      </fill>
    </ndxf>
  </rcc>
  <rcc rId="2252" sId="1" odxf="1" dxf="1">
    <oc r="D10" t="inlineStr">
      <is>
        <t>=C11+C12+C13+C15</t>
      </is>
    </oc>
    <nc r="D10">
      <f>D11+D12+D13+D14</f>
    </nc>
    <ndxf>
      <font>
        <b val="0"/>
        <sz val="13"/>
        <color rgb="FFFF0000"/>
        <name val="Times New Roman"/>
        <scheme val="none"/>
      </font>
      <fill>
        <patternFill patternType="solid">
          <bgColor theme="0"/>
        </patternFill>
      </fill>
    </ndxf>
  </rcc>
  <rcc rId="2253" sId="1">
    <nc r="E10">
      <f>IFERROR(D10/C10*100,0)</f>
    </nc>
  </rcc>
  <rfmt sheetId="1" sqref="C9:E10" start="0" length="2147483647">
    <dxf>
      <font>
        <b val="0"/>
      </font>
    </dxf>
  </rfmt>
  <rfmt sheetId="1" sqref="C9:E10" start="0" length="2147483647">
    <dxf>
      <font>
        <b/>
      </font>
    </dxf>
  </rfmt>
  <rfmt sheetId="1" sqref="C9:E10">
    <dxf>
      <alignment vertical="bottom" readingOrder="0"/>
    </dxf>
  </rfmt>
  <rfmt sheetId="1" sqref="C9:E10">
    <dxf>
      <alignment vertical="center" readingOrder="0"/>
    </dxf>
  </rfmt>
  <rfmt sheetId="1" sqref="C9:E10">
    <dxf>
      <alignment horizontal="general" readingOrder="0"/>
    </dxf>
  </rfmt>
  <rfmt sheetId="1" sqref="C9:E10">
    <dxf>
      <alignment horizontal="center" readingOrder="0"/>
    </dxf>
  </rfmt>
  <rfmt sheetId="1" sqref="C9:E10">
    <dxf>
      <alignment horizontal="left" readingOrder="0"/>
    </dxf>
  </rfmt>
  <rfmt sheetId="1" sqref="C9:E10">
    <dxf>
      <alignment horizontal="center" readingOrder="0"/>
    </dxf>
  </rfmt>
  <rfmt sheetId="1" sqref="E11:E14">
    <dxf>
      <alignment horizontal="center" readingOrder="0"/>
    </dxf>
  </rfmt>
  <rrc rId="2254" sId="1" ref="A15:XFD15" action="insertRow">
    <undo index="8" exp="area" ref3D="1" dr="$A$811:$XFD$811" dn="Z_161695C3_1CE5_4E5C_AD86_E27CE310F608_.wvu.Rows" sId="1"/>
    <undo index="2" exp="area" ref3D="1" dr="$A$632:$XFD$632" dn="Z_161695C3_1CE5_4E5C_AD86_E27CE310F608_.wvu.Rows" sId="1"/>
    <undo index="1" exp="area" ref3D="1" dr="$A$628:$XFD$628" dn="Z_161695C3_1CE5_4E5C_AD86_E27CE310F608_.wvu.Rows" sId="1"/>
    <undo index="14" exp="area" ref3D="1" dr="$A$811:$XFD$811" dn="Z_10610988_B7D0_46D7_B8FD_DA5F72A4893C_.wvu.Rows" sId="1"/>
    <undo index="8" exp="area" ref3D="1" dr="$A$632:$XFD$632" dn="Z_10610988_B7D0_46D7_B8FD_DA5F72A4893C_.wvu.Rows" sId="1"/>
    <undo index="6" exp="area" ref3D="1" dr="$A$628:$XFD$628" dn="Z_10610988_B7D0_46D7_B8FD_DA5F72A4893C_.wvu.Rows" sId="1"/>
  </rrc>
  <rrc rId="2255" sId="1" ref="A15:XFD15" action="insertRow">
    <undo index="8" exp="area" ref3D="1" dr="$A$812:$XFD$812" dn="Z_161695C3_1CE5_4E5C_AD86_E27CE310F608_.wvu.Rows" sId="1"/>
    <undo index="2" exp="area" ref3D="1" dr="$A$633:$XFD$633" dn="Z_161695C3_1CE5_4E5C_AD86_E27CE310F608_.wvu.Rows" sId="1"/>
    <undo index="1" exp="area" ref3D="1" dr="$A$629:$XFD$629" dn="Z_161695C3_1CE5_4E5C_AD86_E27CE310F608_.wvu.Rows" sId="1"/>
    <undo index="14" exp="area" ref3D="1" dr="$A$812:$XFD$812" dn="Z_10610988_B7D0_46D7_B8FD_DA5F72A4893C_.wvu.Rows" sId="1"/>
    <undo index="8" exp="area" ref3D="1" dr="$A$633:$XFD$633" dn="Z_10610988_B7D0_46D7_B8FD_DA5F72A4893C_.wvu.Rows" sId="1"/>
    <undo index="6" exp="area" ref3D="1" dr="$A$629:$XFD$629" dn="Z_10610988_B7D0_46D7_B8FD_DA5F72A4893C_.wvu.Rows" sId="1"/>
  </rrc>
  <rrc rId="2256" sId="1" ref="A15:XFD15" action="insertRow">
    <undo index="8" exp="area" ref3D="1" dr="$A$813:$XFD$813" dn="Z_161695C3_1CE5_4E5C_AD86_E27CE310F608_.wvu.Rows" sId="1"/>
    <undo index="2" exp="area" ref3D="1" dr="$A$634:$XFD$634" dn="Z_161695C3_1CE5_4E5C_AD86_E27CE310F608_.wvu.Rows" sId="1"/>
    <undo index="1" exp="area" ref3D="1" dr="$A$630:$XFD$630" dn="Z_161695C3_1CE5_4E5C_AD86_E27CE310F608_.wvu.Rows" sId="1"/>
    <undo index="14" exp="area" ref3D="1" dr="$A$813:$XFD$813" dn="Z_10610988_B7D0_46D7_B8FD_DA5F72A4893C_.wvu.Rows" sId="1"/>
    <undo index="8" exp="area" ref3D="1" dr="$A$634:$XFD$634" dn="Z_10610988_B7D0_46D7_B8FD_DA5F72A4893C_.wvu.Rows" sId="1"/>
    <undo index="6" exp="area" ref3D="1" dr="$A$630:$XFD$630" dn="Z_10610988_B7D0_46D7_B8FD_DA5F72A4893C_.wvu.Rows" sId="1"/>
  </rrc>
  <rrc rId="2257" sId="1" ref="A15:XFD15" action="insertRow">
    <undo index="8" exp="area" ref3D="1" dr="$A$814:$XFD$814" dn="Z_161695C3_1CE5_4E5C_AD86_E27CE310F608_.wvu.Rows" sId="1"/>
    <undo index="2" exp="area" ref3D="1" dr="$A$635:$XFD$635" dn="Z_161695C3_1CE5_4E5C_AD86_E27CE310F608_.wvu.Rows" sId="1"/>
    <undo index="1" exp="area" ref3D="1" dr="$A$631:$XFD$631" dn="Z_161695C3_1CE5_4E5C_AD86_E27CE310F608_.wvu.Rows" sId="1"/>
    <undo index="14" exp="area" ref3D="1" dr="$A$814:$XFD$814" dn="Z_10610988_B7D0_46D7_B8FD_DA5F72A4893C_.wvu.Rows" sId="1"/>
    <undo index="8" exp="area" ref3D="1" dr="$A$635:$XFD$635" dn="Z_10610988_B7D0_46D7_B8FD_DA5F72A4893C_.wvu.Rows" sId="1"/>
    <undo index="6" exp="area" ref3D="1" dr="$A$631:$XFD$631" dn="Z_10610988_B7D0_46D7_B8FD_DA5F72A4893C_.wvu.Rows" sId="1"/>
  </rrc>
  <rrc rId="2258" sId="1" ref="A15:XFD15" action="insertRow">
    <undo index="8" exp="area" ref3D="1" dr="$A$815:$XFD$815" dn="Z_161695C3_1CE5_4E5C_AD86_E27CE310F608_.wvu.Rows" sId="1"/>
    <undo index="2" exp="area" ref3D="1" dr="$A$636:$XFD$636" dn="Z_161695C3_1CE5_4E5C_AD86_E27CE310F608_.wvu.Rows" sId="1"/>
    <undo index="1" exp="area" ref3D="1" dr="$A$632:$XFD$632" dn="Z_161695C3_1CE5_4E5C_AD86_E27CE310F608_.wvu.Rows" sId="1"/>
    <undo index="14" exp="area" ref3D="1" dr="$A$815:$XFD$815" dn="Z_10610988_B7D0_46D7_B8FD_DA5F72A4893C_.wvu.Rows" sId="1"/>
    <undo index="8" exp="area" ref3D="1" dr="$A$636:$XFD$636" dn="Z_10610988_B7D0_46D7_B8FD_DA5F72A4893C_.wvu.Rows" sId="1"/>
    <undo index="6" exp="area" ref3D="1" dr="$A$632:$XFD$632" dn="Z_10610988_B7D0_46D7_B8FD_DA5F72A4893C_.wvu.Rows" sId="1"/>
  </rrc>
  <rcc rId="2259" sId="1" odxf="1" dxf="1">
    <nc r="B16" t="inlineStr">
      <is>
        <t xml:space="preserve">федеральный бюджет </t>
      </is>
    </nc>
    <odxf>
      <numFmt numFmtId="0" formatCode="General"/>
    </odxf>
    <ndxf>
      <numFmt numFmtId="4" formatCode="#,##0.00"/>
    </ndxf>
  </rcc>
  <rcc rId="2260" sId="1" odxf="1" dxf="1">
    <nc r="B17" t="inlineStr">
      <is>
        <t>бюджет автономного округа</t>
      </is>
    </nc>
    <odxf>
      <numFmt numFmtId="0" formatCode="General"/>
    </odxf>
    <ndxf>
      <numFmt numFmtId="4" formatCode="#,##0.00"/>
    </ndxf>
  </rcc>
  <rcc rId="2261" sId="1">
    <nc r="B18" t="inlineStr">
      <is>
        <t>бюджет города Когалыма</t>
      </is>
    </nc>
  </rcc>
  <rcc rId="2262" sId="1">
    <nc r="B19" t="inlineStr">
      <is>
        <t xml:space="preserve">привлеченные средства </t>
      </is>
    </nc>
  </rcc>
  <rfmt sheetId="1" sqref="B15" start="0" length="2147483647">
    <dxf>
      <font>
        <b/>
      </font>
    </dxf>
  </rfmt>
  <rfmt sheetId="1" sqref="C15:E15" start="0" length="2147483647">
    <dxf>
      <font>
        <b/>
      </font>
    </dxf>
  </rfmt>
  <rcc rId="2263" sId="1" odxf="1" dxf="1">
    <nc r="E15">
      <f>IFERROR(D15/C15*100,0)</f>
    </nc>
    <ndxf>
      <font>
        <b val="0"/>
        <sz val="13"/>
        <color rgb="FFFF0000"/>
        <name val="Times New Roman"/>
        <scheme val="none"/>
      </font>
    </ndxf>
  </rcc>
  <rcc rId="2264" sId="1">
    <nc r="E16">
      <f>IFERROR(D16/C16*100,0)</f>
    </nc>
  </rcc>
  <rcc rId="2265" sId="1">
    <nc r="E17">
      <f>IFERROR(D17/C17*100,0)</f>
    </nc>
  </rcc>
  <rcc rId="2266" sId="1">
    <nc r="E18">
      <f>IFERROR(D18/C18*100,0)</f>
    </nc>
  </rcc>
  <rcc rId="2267" sId="1">
    <nc r="E19">
      <f>IFERROR(D19/C19*100,0)</f>
    </nc>
  </rcc>
  <rfmt sheetId="1" sqref="E15" start="0" length="2147483647">
    <dxf>
      <font>
        <b/>
      </font>
    </dxf>
  </rfmt>
  <rfmt sheetId="1" sqref="C9" start="0" length="0">
    <dxf>
      <numFmt numFmtId="166" formatCode="#,##0.0"/>
      <fill>
        <patternFill patternType="solid">
          <bgColor theme="0"/>
        </patternFill>
      </fill>
      <protection locked="1"/>
    </dxf>
  </rfmt>
  <rfmt sheetId="1" sqref="D15">
    <dxf>
      <numFmt numFmtId="4" formatCode="#,##0.00"/>
    </dxf>
  </rfmt>
  <rfmt sheetId="1" sqref="D15" start="0" length="0">
    <dxf>
      <font>
        <b val="0"/>
        <sz val="13"/>
        <color rgb="FFFF0000"/>
        <name val="Times New Roman"/>
        <scheme val="none"/>
      </font>
      <numFmt numFmtId="30" formatCode="@"/>
    </dxf>
  </rfmt>
  <rfmt sheetId="1" sqref="D15" start="0" length="2147483647">
    <dxf>
      <font>
        <b/>
      </font>
    </dxf>
  </rfmt>
  <rfmt sheetId="1" sqref="D15">
    <dxf>
      <numFmt numFmtId="4" formatCode="#,##0.00"/>
    </dxf>
  </rfmt>
  <rfmt sheetId="1" sqref="D17">
    <dxf>
      <numFmt numFmtId="4" formatCode="#,##0.00"/>
    </dxf>
  </rfmt>
  <rfmt sheetId="1" sqref="C10:E14">
    <dxf>
      <numFmt numFmtId="4" formatCode="#,##0.00"/>
    </dxf>
  </rfmt>
  <rfmt sheetId="1" sqref="C9:E19">
    <dxf>
      <numFmt numFmtId="4" formatCode="#,##0.00"/>
    </dxf>
  </rfmt>
  <rcc rId="2268" sId="1">
    <nc r="D15">
      <f>D16+D17+D18+D19</f>
    </nc>
  </rcc>
  <rcc rId="2269" sId="1">
    <nc r="C15">
      <f>C16+C17+C18+C19</f>
    </nc>
  </rcc>
  <rcc rId="2270" sId="1">
    <nc r="B15" t="inlineStr">
      <is>
        <t>1.2. Организация и проведение экологически мотивированных мероприятий города Когалыма</t>
      </is>
    </nc>
  </rcc>
  <rfmt sheetId="1" sqref="B11:B14" start="0" length="2147483647">
    <dxf>
      <font>
        <color auto="1"/>
      </font>
    </dxf>
  </rfmt>
  <rfmt sheetId="1" sqref="B15:B19" start="0" length="2147483647">
    <dxf>
      <font>
        <color auto="1"/>
      </font>
    </dxf>
  </rfmt>
  <rcc rId="2271" sId="1" numFmtId="4">
    <oc r="C13" t="inlineStr">
      <is>
        <t>0</t>
      </is>
    </oc>
    <nc r="C13">
      <v>2997.4</v>
    </nc>
  </rcc>
  <rcc rId="2272" sId="1" numFmtId="4">
    <oc r="C14" t="inlineStr">
      <is>
        <t>25</t>
      </is>
    </oc>
    <nc r="C14">
      <v>0</v>
    </nc>
  </rcc>
  <rfmt sheetId="1" sqref="C9:E19">
    <dxf>
      <numFmt numFmtId="166" formatCode="#,##0.0"/>
    </dxf>
  </rfmt>
  <rfmt sheetId="1" sqref="C9:E19">
    <dxf>
      <numFmt numFmtId="4" formatCode="#,##0.00"/>
    </dxf>
  </rfmt>
  <rfmt sheetId="1" sqref="C9:E19">
    <dxf>
      <numFmt numFmtId="173" formatCode="#,##0.000"/>
    </dxf>
  </rfmt>
  <rfmt sheetId="1" sqref="C9:E19">
    <dxf>
      <numFmt numFmtId="4" formatCode="#,##0.00"/>
    </dxf>
  </rfmt>
  <rfmt sheetId="1" sqref="C9:E19">
    <dxf>
      <numFmt numFmtId="166" formatCode="#,##0.0"/>
    </dxf>
  </rfmt>
  <rfmt sheetId="1" sqref="C9:E19">
    <dxf>
      <alignment horizontal="right" readingOrder="0"/>
    </dxf>
  </rfmt>
  <rcc rId="2273" sId="1" numFmtId="4">
    <nc r="C19">
      <v>0</v>
    </nc>
  </rcc>
  <rcc rId="2274" sId="1" numFmtId="4">
    <nc r="C16">
      <v>0</v>
    </nc>
  </rcc>
  <rcc rId="2275" sId="1" numFmtId="4">
    <nc r="D16">
      <v>0</v>
    </nc>
  </rcc>
  <rcc rId="2276" sId="1" numFmtId="4">
    <nc r="C17">
      <v>0</v>
    </nc>
  </rcc>
  <rcc rId="2277" sId="1" numFmtId="4">
    <nc r="D17">
      <v>0</v>
    </nc>
  </rcc>
  <rcc rId="2278" sId="1" numFmtId="4">
    <nc r="D19">
      <v>0</v>
    </nc>
  </rcc>
  <rcc rId="2279" sId="1" numFmtId="4">
    <nc r="C18">
      <v>360</v>
    </nc>
  </rcc>
  <rcc rId="2280" sId="1" numFmtId="4">
    <oc r="C23">
      <v>128.1</v>
    </oc>
    <nc r="C23">
      <v>153.69999999999999</v>
    </nc>
  </rcc>
  <rfmt sheetId="1" sqref="B21:B25" start="0" length="2147483647">
    <dxf>
      <font>
        <color auto="1"/>
      </font>
    </dxf>
  </rfmt>
  <rcc rId="2281" sId="1" numFmtId="4">
    <nc r="D13">
      <v>2997.31</v>
    </nc>
  </rcc>
  <rfmt sheetId="1" sqref="C10:E14" start="0" length="2147483647">
    <dxf>
      <font>
        <color auto="1"/>
      </font>
    </dxf>
  </rfmt>
  <rcc rId="2282" sId="1">
    <nc r="C9">
      <f>C10+C15</f>
    </nc>
  </rcc>
  <rcc rId="2283" sId="1" odxf="1" dxf="1">
    <nc r="D9">
      <f>D10+D15</f>
    </nc>
    <odxf>
      <fill>
        <patternFill patternType="none">
          <bgColor indexed="65"/>
        </patternFill>
      </fill>
      <protection locked="0"/>
    </odxf>
    <ndxf>
      <fill>
        <patternFill patternType="solid">
          <bgColor theme="0"/>
        </patternFill>
      </fill>
      <protection locked="1"/>
    </ndxf>
  </rcc>
  <rcc rId="2284" sId="1" numFmtId="4">
    <nc r="D18">
      <v>360</v>
    </nc>
  </rcc>
  <rfmt sheetId="1" sqref="C9:E9" start="0" length="2147483647">
    <dxf>
      <font>
        <color auto="1"/>
      </font>
    </dxf>
  </rfmt>
  <rfmt sheetId="1" sqref="C15:E19" start="0" length="2147483647">
    <dxf>
      <font>
        <color auto="1"/>
      </font>
    </dxf>
  </rfmt>
  <rcc rId="2285" sId="1" numFmtId="4">
    <oc r="D23">
      <v>128.1</v>
    </oc>
    <nc r="D23">
      <v>153.69999999999999</v>
    </nc>
  </rcc>
  <rfmt sheetId="1" sqref="F21" start="0" length="2147483647">
    <dxf>
      <font>
        <color auto="1"/>
      </font>
    </dxf>
  </rfmt>
  <rfmt sheetId="1" sqref="C21:E26" start="0" length="2147483647">
    <dxf>
      <font>
        <color auto="1"/>
      </font>
    </dxf>
  </rfmt>
  <rfmt sheetId="1" sqref="C20:E20" start="0" length="2147483647">
    <dxf>
      <font>
        <color auto="1"/>
      </font>
    </dxf>
  </rfmt>
  <rfmt sheetId="1" sqref="E20" start="0" length="2147483647">
    <dxf>
      <font>
        <b/>
      </font>
    </dxf>
  </rfmt>
  <rcc rId="2286" sId="1">
    <oc r="C28">
      <f>C23</f>
    </oc>
    <nc r="C28">
      <f>+C17+C12+C23</f>
    </nc>
  </rcc>
  <rcc rId="2287" sId="1">
    <oc r="C27">
      <f>C22</f>
    </oc>
    <nc r="C27">
      <f>+C16+C11+C22</f>
    </nc>
  </rcc>
  <rcc rId="2288" sId="1">
    <oc r="C29">
      <f>C24</f>
    </oc>
    <nc r="C29">
      <f>+C18+C13+C24</f>
    </nc>
  </rcc>
  <rcc rId="2289" sId="1">
    <oc r="C30">
      <f>C25</f>
    </oc>
    <nc r="C30">
      <f>+C19+C14+C25</f>
    </nc>
  </rcc>
  <rcc rId="2290" sId="1">
    <oc r="D28">
      <f>D23</f>
    </oc>
    <nc r="D28">
      <f>+D17+D12+D23</f>
    </nc>
  </rcc>
  <rcc rId="2291" sId="1">
    <oc r="D29">
      <f>D24</f>
    </oc>
    <nc r="D29">
      <f>+D18+D13+D24</f>
    </nc>
  </rcc>
  <rcc rId="2292" sId="1">
    <oc r="D30">
      <f>D25</f>
    </oc>
    <nc r="D30">
      <f>+D19+D14+D25</f>
    </nc>
  </rcc>
  <rcc rId="2293" sId="1">
    <oc r="D27">
      <f>D22</f>
    </oc>
    <nc r="D27">
      <f>+D16+D11+D22</f>
    </nc>
  </rcc>
  <rfmt sheetId="1" sqref="B26:F30" start="0" length="2147483647">
    <dxf>
      <font>
        <color auto="1"/>
      </font>
    </dxf>
  </rfmt>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0" sId="1" odxf="1" dxf="1">
    <oc r="E436">
      <f>IFERROR(D436/C436*100,0)</f>
    </oc>
    <nc r="E436">
      <f>IFERROR(D436/C436*100,0)</f>
    </nc>
    <odxf>
      <fill>
        <patternFill>
          <bgColor theme="0"/>
        </patternFill>
      </fill>
    </odxf>
    <ndxf>
      <fill>
        <patternFill>
          <bgColor theme="9" tint="0.59999389629810485"/>
        </patternFill>
      </fill>
    </ndxf>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1" sId="1">
    <oc r="B471" t="inlineStr">
      <is>
        <t>1.2. Содействие занятости молодежи (II, III)</t>
      </is>
    </oc>
    <nc r="B471" t="inlineStr">
      <is>
        <t xml:space="preserve">1.2. Содействие занятости молодежи </t>
      </is>
    </nc>
  </rcc>
  <rcc rId="4902" sId="1">
    <oc r="B477" t="inlineStr">
      <is>
        <t>2.1 «Осуществление отдельных государственных полномочий в сфере трудовых отношений и  государственного управления охраной труда в городе Когалыме» (IV)</t>
      </is>
    </oc>
    <nc r="B477" t="inlineStr">
      <is>
        <t>2.1 Осуществление отдельных государственных полномочий в сфере трудовых отношений и  государственного управления охраной труда в городе Когалыме</t>
      </is>
    </nc>
  </rcc>
  <rcc rId="4903" sId="1">
    <oc r="B489" t="inlineStr">
      <is>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is>
    </oc>
    <nc r="B489" t="inlineStr">
      <is>
        <t xml:space="preserve">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t>
      </is>
    </nc>
  </rcc>
  <rcc rId="4904" sId="1">
    <oc r="B495" t="inlineStr">
      <is>
        <t>2.3. Обеспечение деятельности органов местного самоуправления города Когалыма и предоставление гарантий муниципальным служащим (4)</t>
      </is>
    </oc>
    <nc r="B495" t="inlineStr">
      <is>
        <t xml:space="preserve">2.3. Обеспечение деятельности органов местного самоуправления города Когалыма и предоставление гарантий муниципальным служащим </t>
      </is>
    </nc>
  </rcc>
  <rcc rId="4905" sId="1">
    <oc r="B500" t="inlineStr">
      <is>
        <t>2.4. Обеспечение информационной безопасности на объектах информатизации и информационных систем в органах местного самоуправления города Когалыма (3)</t>
      </is>
    </oc>
    <nc r="B500" t="inlineStr">
      <is>
        <t xml:space="preserve">2.4. Обеспечение информационной безопасности на объектах информатизации и информационных систем в органах местного самоуправления города Когалыма </t>
      </is>
    </nc>
  </rcc>
  <rcc rId="4906" sId="1">
    <oc r="B510" t="inlineStr">
      <is>
        <t>2.6. Реализация переданных государственных полномочий по государственной регистрации актов гражданского состояния (5)</t>
      </is>
    </oc>
    <nc r="B510" t="inlineStr">
      <is>
        <t xml:space="preserve">2.6. Реализация переданных государственных полномочий по государственной регистрации актов гражданского состояния </t>
      </is>
    </nc>
  </rcc>
  <rcc rId="4907" sId="1">
    <oc r="B573" t="inlineStr">
      <is>
        <t>1.1 Создание условий для деятельности народных дружин (VI)</t>
      </is>
    </oc>
    <nc r="B573" t="inlineStr">
      <is>
        <t xml:space="preserve">1.1 Создание условий для деятельности народных дружин </t>
      </is>
    </nc>
  </rcc>
  <rcc rId="4908" sId="1">
    <oc r="B578" t="inlineStr">
      <is>
        <t>1.2 Обеспечение функционирования и развития систем видеонаблюдения в сфере общественного порядка (I)</t>
      </is>
    </oc>
    <nc r="B578" t="inlineStr">
      <is>
        <t xml:space="preserve">1.2 Обеспечение функционирования и развития систем видеонаблюдения в сфере общественного порядка </t>
      </is>
    </nc>
  </rcc>
  <rcc rId="4909" sId="1">
    <oc r="B583" t="inlineStr">
      <is>
        <t>1.3 Реализация отдельных государственных полномочий, предусмотренных Законом Ханты- Мансийского автономного округа - Югры от 02.03. 2009 №5-оз «Об административных комиссиях в Ханты- Мансийском автономном округе – Югре» (I)</t>
      </is>
    </oc>
    <nc r="B583" t="inlineStr">
      <is>
        <t xml:space="preserve">1.3 Реализация отдельных государственных полномочий, предусмотренных Законом Ханты- Мансийского автономного округа - Югры от 02.03. 2009 №5-оз «Об административных комиссиях в Ханты- Мансийском автономном округе – Югре» </t>
      </is>
    </nc>
  </rcc>
  <rcc rId="4910" sId="1">
    <oc r="B588" t="inlineStr">
      <is>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is>
    </oc>
    <nc r="B588" t="inlineStr">
      <is>
        <t xml:space="preserve">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is>
    </nc>
  </rcc>
  <rcc rId="4911" sId="1">
    <oc r="B593" t="inlineStr">
      <is>
        <t xml:space="preserve">1.5 Совершенствование информационного и методического обеспечения профилактики правонарушений, повышения
правосознания граждан (I)
</t>
      </is>
    </oc>
    <nc r="B593" t="inlineStr">
      <is>
        <t xml:space="preserve">1.5 Совершенствование информационного и методического обеспечения профилактики правонарушений, повышения
правосознания граждан 
</t>
      </is>
    </nc>
  </rcc>
  <rcc rId="4912" sId="1">
    <oc r="B598" t="inlineStr">
      <is>
        <t>1.6 Тематическая социальная реклама в сфере безопасности дорожного движения (I)</t>
      </is>
    </oc>
    <nc r="B598" t="inlineStr">
      <is>
        <t xml:space="preserve">1.6 Тематическая социальная реклама в сфере безопасности дорожного движения </t>
      </is>
    </nc>
  </rcc>
  <rcc rId="4913" sId="1">
    <oc r="B604" t="inlineStr">
      <is>
        <t>2.1 Организация и проведение мероприятий с субъектами профилактики, в том числе с участием общественности (III,IV)</t>
      </is>
    </oc>
    <nc r="B604" t="inlineStr">
      <is>
        <t xml:space="preserve">2.1 Организация и проведение мероприятий с субъектами профилактики, в том числе с участием общественности </t>
      </is>
    </nc>
  </rcc>
  <rcc rId="4914" sId="1">
    <oc r="B609" t="inlineStr">
      <is>
        <t>2.2 Проведение информационной антинаркотической пропаганды (III, IV)</t>
      </is>
    </oc>
    <nc r="B609" t="inlineStr">
      <is>
        <t xml:space="preserve">2.2 Проведение информационной антинаркотической пропаганды </t>
      </is>
    </nc>
  </rcc>
  <rcc rId="4915" sId="1">
    <oc r="B614" t="inlineStr">
      <is>
        <t>2.3 Формирование негативного отношения к незаконному обороту и потреблению наркотиков (III,IV)</t>
      </is>
    </oc>
    <nc r="B614" t="inlineStr">
      <is>
        <t xml:space="preserve">2.3 Формирование негативного отношения к незаконному обороту и потреблению наркотиков </t>
      </is>
    </nc>
  </rcc>
  <rcc rId="4916" sId="1">
    <oc r="B620" t="inlineStr">
      <is>
        <t>3.1 Информирование и консультирование в сфере защиты прав потребителей (I,II)</t>
      </is>
    </oc>
    <nc r="B620" t="inlineStr">
      <is>
        <t xml:space="preserve">3.1 Информирование и консультирование в сфере защиты прав потребителей </t>
      </is>
    </nc>
  </rcc>
  <rcc rId="4917" sId="1">
    <oc r="B626" t="inlineStr">
      <is>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(I,V)</t>
      </is>
    </oc>
    <nc r="B626" t="inlineStr">
      <is>
        <t xml:space="preserve">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t>
      </is>
    </nc>
  </rcc>
  <rcc rId="4918" sId="1">
    <oc r="B631" t="inlineStr">
      <is>
        <t>4.2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(I)</t>
      </is>
    </oc>
    <nc r="B631" t="inlineStr">
      <is>
        <t>4.2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is>
    </nc>
  </rcc>
  <rcc rId="4919" sId="1">
    <oc r="B643" t="inlineStr">
      <is>
        <t>1.1 Поддержка животноводства, переработки и реализации продукции животноводства (I, 1,2, 3)</t>
      </is>
    </oc>
    <nc r="B643" t="inlineStr">
      <is>
        <t xml:space="preserve">1.1 Поддержка животноводства, переработки и реализации продукции животноводства </t>
      </is>
    </nc>
  </rcc>
  <rcc rId="4920" sId="1">
    <oc r="B648" t="inlineStr">
      <is>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is>
    </oc>
    <nc r="B648" t="inlineStr">
      <is>
        <t xml:space="preserve">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t>
      </is>
    </nc>
  </rcc>
  <rcc rId="4921" sId="1">
    <oc r="B654" t="inlineStr">
      <is>
        <t>4.1 Проведение противоэпизоотических мероприятий, направленных на предупреждение и ликвидацию болезней, общих для человека и животных (7)</t>
      </is>
    </oc>
    <nc r="B654" t="inlineStr">
      <is>
        <t xml:space="preserve">4.1 Проведение противоэпизоотических мероприятий, направленных на предупреждение и ликвидацию болезней, общих для человека и животных </t>
      </is>
    </nc>
  </rcc>
  <rcc rId="4922" sId="1">
    <oc r="B671" t="inlineStr">
      <is>
        <t>1.1. Обеспечение безопасности населения на водных объектах города Когалыма  (показатель 1)</t>
      </is>
    </oc>
    <nc r="B671" t="inlineStr">
      <is>
        <t xml:space="preserve">1.1. Обеспечение безопасности населения на водных объектах города Когалыма  </t>
      </is>
    </nc>
  </rcc>
  <rcc rId="4923" sId="1">
    <oc r="B676" t="inlineStr">
      <is>
        <t>1.2. Содержание и развитие территориальной автоматизированной системы централизованного оповещения населения города Когалыма (показатель 2)</t>
      </is>
    </oc>
    <nc r="B676" t="inlineStr">
      <is>
        <t xml:space="preserve">1.2. Содержание и развитие территориальной автоматизированной системы централизованного оповещения населения города Когалыма </t>
      </is>
    </nc>
  </rcc>
  <rcc rId="4924" sId="1">
    <oc r="B692" t="inlineStr">
      <is>
        <t>2.1. Организация противопожарной пропаганды и обучение населения мерам пожарной безопасности (показатель 3)</t>
      </is>
    </oc>
    <nc r="B692" t="inlineStr">
      <is>
        <t xml:space="preserve">2.1. Организация противопожарной пропаганды и обучение населения мерам пожарной безопасности </t>
      </is>
    </nc>
  </rcc>
  <rcc rId="4925" sId="1">
    <oc r="B697" t="inlineStr">
      <is>
        <t>2.2. Приобретение средств для организации пожаротушения (показатель 5)</t>
      </is>
    </oc>
    <nc r="B697" t="inlineStr">
      <is>
        <t xml:space="preserve">2.2. Приобретение средств для организации пожаротушения </t>
      </is>
    </nc>
  </rcc>
  <rcc rId="4926" sId="1">
    <oc r="B702" t="inlineStr">
      <is>
        <t>2.3.Строительство пожарного депо в городе Когалыме (в том числе ПИР) (показатель 3)</t>
      </is>
    </oc>
    <nc r="B702" t="inlineStr">
      <is>
        <t xml:space="preserve">2.3.Строительство пожарного депо в городе Когалыме (в том числе ПИР) </t>
      </is>
    </nc>
  </rcc>
  <rcc rId="4927" sId="1">
    <oc r="B708" t="inlineStr">
      <is>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is>
    </oc>
    <nc r="B708" t="inlineStr">
      <is>
        <t xml:space="preserve">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t>
      </is>
    </nc>
  </rcc>
  <rcc rId="4928" sId="1">
    <oc r="B713" t="inlineStr">
      <is>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is>
    </oc>
    <nc r="B713" t="inlineStr">
      <is>
        <t xml:space="preserve">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t>
      </is>
    </nc>
  </rcc>
  <rcc rId="4929" sId="1">
    <oc r="F713" t="inlineStr">
      <is>
        <t>Экономия сложилось в результате  предоставления листов нетрудоспособности, вакантных должностей,  фактически оказанной услуги. Так 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is>
    </oc>
    <nc r="F713" t="inlineStr">
      <is>
        <t>Экономия сложилось в результате  предоставления листов нетрудоспособности, вакантных должностей,  фактически оказанной услуги. Также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is>
    </nc>
  </rcc>
  <rcc rId="4930" sId="1">
    <oc r="B725" t="inlineStr">
      <is>
        <t>1. «Обеспечение деятельности Комитета финансов Администрации города Когалыма» (показатель 2)</t>
      </is>
    </oc>
    <nc r="B725" t="inlineStr">
      <is>
        <t>1. Обеспечение деятельности Комитета финансов Администрации города Когалыма</t>
      </is>
    </nc>
  </rcc>
  <rcc rId="4931" sId="1">
    <oc r="B730" t="inlineStr">
      <is>
        <t>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(показатели 1, 2)</t>
      </is>
    </oc>
    <nc r="B730" t="inlineStr">
      <is>
        <t>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t>
      </is>
    </nc>
  </rcc>
  <rcc rId="4932" sId="1">
    <oc r="B772" t="inlineStr">
      <is>
        <t>1.5 Содействие этнокультурному многообразию народов России 
(I,1,3)</t>
      </is>
    </oc>
    <nc r="B772" t="inlineStr">
      <is>
        <t xml:space="preserve">1.5 Содействие этнокультурному многообразию народов России 
</t>
      </is>
    </nc>
  </rcc>
  <rcc rId="4933" sId="1">
    <oc r="B783" t="inlineStr">
      <is>
        <t>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(I,1,3)</t>
      </is>
    </oc>
    <nc r="B783" t="inlineStr">
      <is>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t>
      </is>
    </nc>
  </rcc>
  <rcc rId="4934" sId="1">
    <oc r="B788" t="inlineStr">
      <is>
        <t>2.4 Мониторинг экстремистских настроений в молодежной среде (I,1,3)</t>
      </is>
    </oc>
    <nc r="B788" t="inlineStr">
      <is>
        <t xml:space="preserve">2.4 Мониторинг экстремистских настроений в молодежной среде </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8" sId="1">
    <oc r="B631" t="inlineStr">
      <is>
        <t>4.2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is>
    </oc>
    <nc r="B631" t="inlineStr">
      <is>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is>
    </nc>
  </rcc>
  <rcc rId="4939" sId="1">
    <oc r="F583" t="inlineStr">
      <is>
        <t xml:space="preserve">Отклонение сложилось в результате экономии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за счет средств окруждного бюджета.  
Административная коммисия города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за чет средст местного бюджета. 
УОДОМС - фактические расходы на услуги связи (м/г) сложились меньше, чем было запланировано. Экономия по торгам (поставка расходных материалов (картриджи) за счет средств окруждного бюджета.
</t>
      </is>
    </oc>
    <nc r="F583" t="inlineStr">
      <is>
        <t xml:space="preserve">Отклонение сложилось в результате экономии по заработной плате и начислениям по оплате труда (предоставление листов временной нетрудоспособности, выплаты денежного поощрения по результатам работы за 2022г. и премия по результатам работы за 9 месяцев 2023г. за фактически отработанное время.
Экономия по страхованию жизни и здоровья муниципальных служащих, в результате проведения электронного аукциона.  
Экономия по прочим выплатам персоналу (гарантии) (компенсация стоимости санаторно-курортного лечения, согласно фактически предоставленным отчетам) за счет средств окружного бюджета.  
Административная комиссия города - экономия по прочим выплатам персоналу (гарантии) (оплата проезда к месту санаторно-курортного лечения и обратно, согласно фактически предоставленным отчетам) за чет средств местного бюджета. 
УОДОМС - фактические расходы на услуги связи (м/г) сложились меньше, чем было запланировано. Экономия по торгам (поставка расходных материалов (картриджи) за счет средств окружного бюджета.
</t>
      </is>
    </nc>
  </rcc>
  <rcc rId="4940" sId="1">
    <oc r="F598" t="inlineStr">
      <is>
        <t xml:space="preserve">Заключены договора на поставку светоотражающих элементов, поставку велосипедов и самокатов, приобритение программного обеспечения, костюмов в стиле "Стимпанк". 
Экономия по факту предоставляемы отчетных документов. </t>
      </is>
    </oc>
    <nc r="F598" t="inlineStr">
      <is>
        <t xml:space="preserve">Заключены договоры на поставку светоотражающих элементов, поставку велосипедов и самокатов, приобретение программного обеспечения, костюмов в стиле "Стимпанк". 
Экономия по факту предоставляемы отчетных документов. </t>
      </is>
    </nc>
  </rcc>
  <rcc rId="4941" sId="1">
    <oc r="B686" t="inlineStr">
      <is>
        <t>1.4. Организация, содержание и развитие муниципальных курсов граждансой обороны в городе Когалыме</t>
      </is>
    </oc>
    <nc r="B686" t="inlineStr">
      <is>
        <t>1.4. Организация, содержание и развитие муниципальных курсов гражданской обороны в городе Когалыме</t>
      </is>
    </nc>
  </rcc>
  <rfmt sheetId="1" sqref="F654" start="0" length="2147483647">
    <dxf>
      <font>
        <color rgb="FFFF0000"/>
      </font>
    </dxf>
  </rfmt>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59" start="0" length="2147483647">
    <dxf>
      <font>
        <color rgb="FFFF0000"/>
      </font>
    </dxf>
  </rfmt>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5" sId="1">
    <oc r="F713" t="inlineStr">
      <is>
        <t>Экономия сложилось в результате  предоставления листов нетрудоспособности, вакантных должностей,  фактически оказанной услуги. Также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is>
    </oc>
    <nc r="F713" t="inlineStr">
      <is>
        <r>
          <t xml:space="preserve">Экономия сложилось в результате  предоставления листов нетрудоспособности, вакантных должностей, </t>
        </r>
        <r>
          <rPr>
            <sz val="13"/>
            <color rgb="FFFF0000"/>
            <rFont val="Times New Roman"/>
            <family val="1"/>
            <charset val="204"/>
          </rPr>
          <t xml:space="preserve"> фактически оказанной услуги. Также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r>
      </is>
    </nc>
  </rcc>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9" sId="1">
    <nc r="G742" t="inlineStr">
      <is>
        <t>сократить</t>
      </is>
    </nc>
  </rcc>
  <rfmt sheetId="1" sqref="F742" start="0" length="2147483647">
    <dxf>
      <font>
        <color rgb="FFC00000"/>
      </font>
    </dxf>
  </rfmt>
  <rfmt sheetId="1" sqref="F748" start="0" length="2147483647">
    <dxf>
      <font>
        <b val="0"/>
      </font>
    </dxf>
  </rfmt>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61695C3-1CE5-4E5C-AD86-E27CE310F608}" action="delete"/>
  <rdn rId="0" localSheetId="1" customView="1" name="Z_161695C3_1CE5_4E5C_AD86_E27CE310F608_.wvu.PrintArea" hidden="1" oldHidden="1">
    <formula>'Приложение 1'!$B$1:$F$802</formula>
    <oldFormula>'Приложение 1'!$B$1:$F$802</oldFormula>
  </rdn>
  <rdn rId="0" localSheetId="1" customView="1" name="Z_161695C3_1CE5_4E5C_AD86_E27CE310F608_.wvu.PrintTitles" hidden="1" oldHidden="1">
    <formula>'Приложение 1'!$5:$6</formula>
    <oldFormula>'Приложение 1'!$5:$6</oldFormula>
  </rdn>
  <rdn rId="0" localSheetId="1" customView="1" name="Z_161695C3_1CE5_4E5C_AD86_E27CE310F608_.wvu.FilterData" hidden="1" oldHidden="1">
    <formula>'Приложение 1'!$A$6:$F$807</formula>
    <oldFormula>'Приложение 1'!$A$6:$F$807</oldFormula>
  </rdn>
  <rcv guid="{161695C3-1CE5-4E5C-AD86-E27CE310F608}" action="add"/>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6" sId="1">
    <oc r="F336" t="inlineStr">
      <is>
        <t>В рамках данного мероприятия осуществлялось подключение и доступ библиотек города Когалыма к сети Интернет. Приобретено                   4 066  экземпляров печатных изданий для комплектования фонда, в том числе периодика. Осуществлялось оказание информационных услуг (Консультант - Плюс), оформление периодических печатных изданий. Приобретены книги, дипломы, грамоты для награждения, канцелярские товары, картриджи, батарейки, диски, фотобумага. Предоставлялись услуги по микрофильмированию, приобретено программное обеспечение.</t>
      </is>
    </oc>
    <nc r="F336" t="inlineStr">
      <is>
        <t>В рамках данного мероприятия осуществлялось подключение и доступ библиотек города Когалыма к сети Интернет. Приобретено 4 066  экземпляров печатных изданий для комплектования фонда, в том числе периодика. Осуществлялось оказание информационных услуг (Консультант - Плюс), оформление периодических печатных изданий. Приобретены книги, дипломы, грамоты для награждения, канцелярские товары, картриджи, батарейки, диски, фотобумага. Предоставлялись услуги по микрофильмированию, приобретено программное обеспечение.</t>
      </is>
    </nc>
  </rcc>
  <rcc rId="4957" sId="1" odxf="1" dxf="1">
    <oc r="F742" t="inlineStr">
      <is>
        <r>
          <t xml:space="preserve">Экономия плановых ассигнований сложилось по итогам конкурсных процедур. В рамках мероприятия 1.1.1 в 2023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(всего поступило 8 заявок):  организован конкурс социально значимых проектов, по итогам которого были определены 5 победителей: Местная общественная национально-культурная организация азербайджанского народа «Достлуг» (даее - МОНКО «Достлуг») (в переводе на русский язык означает «Дружба») г. Когалыма - проект «Праздник весны и весеннего равноденствия «Новруз - Байрам»; Местная общественная организация Совет ветеранов войны и труда, инвалидов и пенсионеров города Когалыма - проект «Во имя мира на Земле»; Автономная некоммерческая организация «Ресурсный центр поддержки НКО города Когалыма» - проект «Правовой аудит в НКО Когалыма»,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Общественная организация «Когалымская городская Федерация инвалидного спорта» - проект «Большой теннис для особенных звёзд!».  В 2023 году на территории города реализованы проекты, получившие грунтовую поддержку из бюджета города Когалыма в 2022 году:
 - реализован проект АНО РЦ «Поддержки НКО» «Интеллектуальная игра ко Дню НКО», приуроченная ко Дню общественника. Охват участников мероприятия составил 35 человек;
  -   в МЦ «Метро» для жителей города состоялся праздник Весны и весеннего равноденствия «Новруз - Байрам» (МОНКО «Достлуг»). В рамках мероприятия состоялась концертная программа, фотовыставка, традиционно были представлены восточные угощения и национальные костюмы. 
- реализован проект «Время шахмат» (АНО «Дебют 82») состоялось три турнира по шахматам с общим охватом участников 65 человек разных возрастов и другие.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Кроме того,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6 организаций, зарегистрированных ресурсным центром в прошлом году, подали заявки впервые. Четыре победы в конкурсе одержали когалымские СО НКО (Автономная некоммерческая организация Центр развития добровольчества (волонтерства) в городе Когалыме «Навигатор добра», Фонд развития инноваций и творческих инициатив «Образовательный проект «Территория свободного творчества «Версия», автономная некоммерческая организация «Центр помощи кыргызам и другим иностранным гражданам города Когалыма»и др.
 - проведены обучающие семинары в рамках обучающего проекта «Школа актива НКО».
</t>
        </r>
        <r>
          <rPr>
            <sz val="13"/>
            <rFont val="Times New Roman"/>
            <family val="1"/>
            <charset val="204"/>
          </rPr>
          <t/>
        </r>
      </is>
    </oc>
    <nc r="F742" t="inlineStr">
      <is>
        <t>Экономия плановых ассигнований сложилось по итогам конкурсных процедур. 
В рамках мероприятия 1.1.1 в 2023 году была проведена следующая работа:
- проведен конкурс социально - значимых проектов, направленных на развитие гражданских инициатив в городе Когалыме по результатам которого определены 5 получателей грантов: организован конкурс социально значимых проектов, по итогам которого были определены 5 победителей: Местная общественная национально-культурная организация азербайджанского народа «Достлуг» (даее - МОНКО «Достлуг») (в переводе на русский язык означает «Дружба») г. Когалыма - проект «Праздник весны и весеннего равноденствия «Новруз - Байрам»; Местная общественная организация Совет ветеранов войны и труда, инвалидов и пенсионеров города Когалыма - проект «Во имя мира на Земле»; Автономная некоммерческая организация «Ресурсный центр поддержки НКО города Когалыма» - проект «Правовой аудит в НКО Когалыма», Региональная общественная организация центр развития гражданских инициатив и социально-экономической стратегии Ханты-Мансийского автономного округа - Югры «ВЕЧЕ» - проект «Будьте здоровы!»; Общественная организация «Когалымская городская Федерация инвалидного спорта» - проект «Большой теннис для особенных звёзд!».
- реализован проект «Время шахмат» (АНО «Дебют 82»);
- обеспечена возможность участия общественных организаций города Когалыма в ежегодных региональных и всероссийских мероприятиях для НКО в онлайн формате (Международный гуманитарный форум «Гражданские инициативы регионов 60-й параллели» и др.);
- проведены мероприятия (семинары, круглые столы и иные мероприятия) для социально ориентированных некоммерческих организаций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АНО «Ресурсный центр поддержки НКО города Когалыма». 
 В ходе деятельности ресурсного центра в 2023 году обеспечивалась консультационно –методическая поддержка НКО. За истекший период АНО «Ресурсный центр поддержки НКО города Когалыма» проведено более 200 консультаций по заявочным кампаниям и для НКО. В городе Когалыме было подано 17 заявок на первый конкурс Гранта Губернатора Югры для СО НКО. 13 заявок были отработаны вместе со специалистами ресурсного центра
 - проведены обучающие семинары в рамках обучающего проекта «Школа актива НКО».</t>
      </is>
    </nc>
    <odxf>
      <font>
        <sz val="13"/>
        <color rgb="FFC00000"/>
        <name val="Times New Roman"/>
        <scheme val="none"/>
      </font>
    </odxf>
    <ndxf>
      <font>
        <sz val="13"/>
        <color auto="1"/>
        <name val="Times New Roman"/>
        <scheme val="none"/>
      </font>
    </ndxf>
  </rcc>
  <rfmt sheetId="1" sqref="F742" start="0" length="2147483647">
    <dxf>
      <font>
        <color rgb="FFFF0000"/>
      </font>
    </dxf>
  </rfmt>
  <rcc rId="4958" sId="1">
    <nc r="H742" t="inlineStr">
      <is>
        <t>подсократила. Важное оставила</t>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59" sId="1">
    <oc r="F713" t="inlineStr">
      <is>
        <r>
          <t xml:space="preserve">Экономия сложилось в результате  предоставления листов нетрудоспособности, вакантных должностей, </t>
        </r>
        <r>
          <rPr>
            <sz val="13"/>
            <color rgb="FFFF0000"/>
            <rFont val="Times New Roman"/>
            <family val="1"/>
            <charset val="204"/>
          </rPr>
          <t xml:space="preserve"> фактически оказанной услуги. Также остаток плановых ассигнований сложился согласно показаний приборов учета и заключения контрактов на меньшую стоимость в результате закупочных процедур.</t>
        </r>
      </is>
    </oc>
    <nc r="F713" t="inlineStr">
      <is>
        <t>Экономия средств по расходам на обеспечение деятельности Муниципального казённого учреждения «Единая дежурно-диспетчерская служба города Когалыма» образовалась в результате предоставления листов нетрудоспособности, вакантных должностей. Также остаток плановых ассигнований сложился согласно показаний приборов учета и заключения контрактов по теплоснабжению и водоотведению на меньшую стоимость в результате закупочных процедур.</t>
      </is>
    </nc>
  </rcc>
  <rcc rId="4960" sId="1">
    <oc r="F471" t="inlineStr">
      <is>
        <t>1.2.1.  «Организация временного трудоустройства несовершеннолетних граждан в возрасте от 14 до 18 лет в свободное от учёбы время»;
1.2.2.  «Организация временного трудоустройства несовершеннолетних граждан в возрасте от 14 до 18 лет в течение учебного года»;
1.2.3.  «Привлечение прочих специалистов для организации работ трудовых бригад несовершеннолетних граждан»</t>
      </is>
    </oc>
    <nc r="F471" t="inlineStr">
      <is>
        <t>1.2.1.  «Организация временного трудоустройства несовершеннолетних граждан в возрасте от 14 до 18 лет в свободное от учёбы время»;
1.2.2.  «Организация временного трудоустройства несовершеннолетних граждан в возрасте от 14 до 18 лет в течение учебного года»;
1.2.3.  «Привлечение прочих специалистов для организации работ трудовых бригад несовершеннолетних граждан».</t>
      </is>
    </nc>
  </rcc>
  <rcc rId="4961" sId="1">
    <oc r="F654"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В соответствии с решением Думы г.Когалыма  от 20.06.2023 №273-ГД выделены дополнительные плановые ассигнования в сумме 2 226,7 тыс.руб.
С Абабий О.Н. заключен МК от 03.07.2023 №28/2023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599,4 тыс.руб. Период оказания услуг по МК по 31.12.2023.
С ИП Скляр Л.П. заключен контракт от 07.08.2023 №50/2023 на оказание услуг по обращению с животными без владельцев на территории города Когалыма на сумму 600,00 тыс.руб.
В соответствии с решением Думы г.Когалыма от 12.09.2023 №298-ГД выделены дополнительные плановые ассигнования в сумме 573,3 тыс.руб.
С ИП Скляр Л.П. заключен контракт на оказание услуг по обращению с животными без владельцев на территории города Когалыма от 08.09.2023 №0187300013723000287 на сумму 1034,33 тыс.руб.
В соответствии с приказом КФ Администрации г.Когалыма от 18.10.2023 №78-О доведены дополнительные плановые ассигнования за счет средств бюджета ХМАО-Югры в сумме 0,900 тыс.руб.
С ИП Скляр Л.П. заключен контракт на оказание услуг по обращению с животными без владельцев на территории города Когалыма от 16.11.2023 №98/2023 на сумму 600,00 тыс.руб.
В соответствии с решением Думы г.Когалыма от 20.12.2023 №356-ГД перераспределена экономия плановых ассигнований с мероприятия МП "СОГХ и инженерной инфраструктуры в г.Когалыме" в сумме 60,0 тыс.руб. на перевозку собак без владельцев, отловленных на территории г.Когалыма, с территории вет.клиники "Айболит" в приют для животных по адресу: г.Когалым, ул.Повховское шоссе, 2. 
С ИП Скляр Л.П. заключены контракты:
- от 15.12.2023 №115/2023 на оказание услуг по обращению с животными без владельцев на территории города Когалыма на сумму 600,00 тыс.руб.;
- от 25.12.2023 №126/2023 на оказание услуг по перевозке собак без владельцев, отловленных на территории города Когалыма, с территории ветеринарной клиники «Айболит» в приют для животных в городе Когалыме по адресу: город Когалым, улица Повховское шоссе, 2 на сумму 60,0 тыс.руб.
За декабрь отловлено 13 животных; внесена информация в АИС по 13 животным; содержание животных составило 2667 суток.
С начала года отловлено 189 животных; внесена информация в АИС по 189 животным; содержание животных составило 29 308 суток.</t>
      </is>
    </oc>
    <nc r="F654" t="inlineStr">
      <is>
        <t>С ИП Скляр Л.П. заключены контракты:
- на оказание услуг по обращению с животными без владельцев на территории города Когалыма;
- на оказание услуг по перевозке собак без владельцев, отловленных на территории города Когалыма, с территории ветеринарной клиники «Айболит» в приют для животных в городе Когалыме по адресу: город Когалым, улица Повховское шоссе, 2.
С Абабий О.Н. заключен контракт на оказание услуг по подготовке животного к проведению ветеринарных мероприятий с послеоперационным уходом на территории города Когалыма. 
За декабрь отловлено 13 животных; внесена информация в АИС по 13 животным; содержание животных составило 2667 суток.
С начала года отловлено 189 животных; внесена информация в АИС по 189 животным; содержание животных составило 29 308 суток.</t>
      </is>
    </nc>
  </rcc>
  <rfmt sheetId="1" sqref="F654" start="0" length="2147483647">
    <dxf>
      <font>
        <color auto="1"/>
      </font>
    </dxf>
  </rfmt>
  <rfmt sheetId="1" sqref="N659" start="0" length="0">
    <dxf>
      <alignment vertical="top" wrapText="1" readingOrder="0"/>
    </dxf>
  </rfmt>
  <rcc rId="4962" sId="1">
    <oc r="F659" t="inlineStr">
      <is>
        <t xml:space="preserve">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t>
      </is>
    </oc>
    <nc r="F659" t="inlineStr">
      <is>
        <t xml:space="preserve">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В рамках данного мероприятия установлены вольеры, выполнены работы по обустройству территории под приют, выполнены работы по устройству основания  
</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4" sId="1">
    <oc r="C821">
      <f>SUM(C22,C34,C39,C45,C50,C62,C67,C72,C77,C82,C88,C93,C98,C103,C108,C114,C119,C124,C129,C134,C139,C754,C144,C156,C161,C166,C171,C176,C181,C187,C192,C198,C204,C215,C220,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725,C379,C385,C390,C395,C737,C742,C759,C765,C770,C775,C781,C787,C799,C805,C811)</f>
    </oc>
    <nc r="C821">
      <f>SUM(C22,C34,C39,C45,C50,C62,C67,C72,C77,C82,C88,C93,C98,C103,C108,C114,C119,C124,C129,C134,C16,C11,C139,C754,C144,C156,C161,C166,C171,C176,C181,C187,C192,C198,C204,C215,C220,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725,C379,C385,C390,C395,C737,C742,C759,C765,C770,C775,C781,C787,C799,C805,C811)</f>
    </nc>
  </rcc>
  <rcc rId="2295" sId="1">
    <oc r="C823">
      <f>SUM(C24,C36,C41,C47,C52,C64,C69,C74,C79,C84,C90,C95,C100,C105,C110,C116,C121,C126,C131,C136,C141,C756,C146,C158,C163,C168,C173,C178,C183,C189,C194,C200,C206,C217,C222,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727,C381,C387,C392,C397,C739,C744,C761,C767,C772,C777,C783,C789,C801,C807,C813)</f>
    </oc>
    <nc r="C823">
      <f>SUM(C24,C36,C41,C47,C52,C64,C69,C74,C79,C84,C90,C95,C100,C105,C110,C116,C121,C126,C131,C136,C18,C13,C141,C756,C146,C158,C163,C168,C173,C178,C183,C189,C194,C200,C206,C217,C222,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727,C381,C387,C392,C397,C739,C744,C761,C767,C772,C777,C783,C789,C801,C807,C813)</f>
    </nc>
  </rcc>
  <rcc rId="2296" sId="1">
    <oc r="C824">
      <f>SUM(C25,C37,C42,C48,C53,C65,C70,C75,C80,C85,C91,C96,C101,C106,C111,C117,C122,C127,C132,C137,C142,C757,C147,C159,C164,C169,C174,C179,C184,C190,C195,C201,C207,C218,C223,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728,C382,C388,C393,C398,C740,C745,C762,C768,C773,C778,C784,C790,C802,C808,C814)</f>
    </oc>
    <nc r="C824">
      <f>SUM(C25,C37,C42,C48,C53,C65,C70,C75,C80,C85,C91,C96,C101,C106,C111,C117,C122,C127,C132,C137,C19,C14,C142,C757,C147,C159,C164,C169,C174,C179,C184,C190,C195,C201,C207,C218,C223,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728,C382,C388,C393,C398,C740,C745,C762,C768,C773,C778,C784,C790,C802,C808,C814)</f>
    </nc>
  </rcc>
  <rcc rId="2297" sId="1">
    <oc r="C822">
      <f>SUM(C23,C35,C40,C46,C51,C63,C68,C73,C78,C83,C89,C94,C99,C104,C109,C115,C120,C125,C130,C135,C140,C755,C145,C157,C162,C167,C172,C177,C182,C188,C193,C199,C205,C216,C221,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726,C380,C386,C391,C396,C738,C743,C760,C766,C771,C776,C782,C788,C800,C806,C812)</f>
    </oc>
    <nc r="C822">
      <f>SUM(C23,C35,C40,C46,C51,C63,C68,C73,C78,C83,C89,C94,C99,C104,C109,C115,C120,C125,C130,C135,C17,C12,C140,C755,C145,C157,C162,C167,C172,C177,C182,C188,C193,C199,C205,C216,C221,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726,C380,C386,C391,C396,C738,C743,C760,C766,C771,C776,C782,C788,C800,C806,C812)</f>
    </nc>
  </rcc>
  <rcc rId="2298" sId="1">
    <oc r="D823">
      <f>SUM(D24,D36,D41,D47,D52,D64,D69,D74,D79,D84,D90,D95,D100,D105,D110,D116,D121,D126,D131,D136,D141,D756,D146,D158,D163,D168,D173,D178,D183,D189,D194,D200,D206,D217,D222,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727,D381,D387,D392,D397,D739,D744,D761,D767,D772,D777,D783,D789,D801,D807,D813)</f>
    </oc>
    <nc r="D823">
      <f>SUM(D24,D36,D41,D47,D52,D64,D69,D74,D79,D84,D90,D95,D100,D105,D110,D116,D121,D126,D131,D136,D18,D13,D141,D756,D146,D158,D163,D168,D173,D178,D183,D189,D194,D200,D206,D217,D222,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727,D381,D387,D392,D397,D739,D744,D761,D767,D772,D777,D783,D789,D801,D807,D813)</f>
    </nc>
  </rcc>
  <rcc rId="2299" sId="1">
    <oc r="D824">
      <f>SUM(D25,D37,D42,D48,D53,D65,D70,D75,D80,D85,D91,D96,D101,D106,D111,D117,D122,D127,D132,D137,D142,D757,D147,D159,D164,D169,D174,D179,D184,D190,D195,D201,D207,D218,D223,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728,D382,D388,D393,D398,D740,D745,D762,D768,D773,D778,D784,D790,D802,D808,D814)</f>
    </oc>
    <nc r="D824">
      <f>SUM(D25,D37,D42,D48,D53,D65,D70,D75,D80,D85,D91,D96,D101,D106,D111,D117,D122,D127,D132,D137,D19,D14,D142,D757,D147,D159,D164,D169,D174,D179,D184,D190,D195,D201,D207,D218,D223,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728,D382,D388,D393,D398,D740,D745,D762,D768,D773,D778,D784,D790,D802,D808,D814)</f>
    </nc>
  </rcc>
  <rcc rId="2300" sId="1">
    <oc r="D821">
      <f>SUM(D22,D34,D39,D45,D50,D62,D67,D72,D77,D82,D88,D93,D98,D103,D108,D114,D119,D124,D129,D134,D139,D754,D144,D156,D161,D166,D171,D176,D181,D187,D192,D198,D204,D215,D220,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725,D379,D385,D390,D395,D737,D742,D759,D765,D770,D775,D781,D787,D799,D805,D811)</f>
    </oc>
    <nc r="D821">
      <f>SUM(D22,D34,D39,D45,D50,D62,D67,D72,D77,D82,D88,D93,D98,D103,D108,D114,D119,D124,D129,D134,D16,D11,D139,D754,D144,D156,D161,D166,D171,D176,D181,D187,D192,D198,D204,D215,D220,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725,D379,D385,D390,D395,D737,D742,D759,D765,D770,D775,D781,D787,D799,D805,D811)</f>
    </nc>
  </rcc>
  <rcc rId="2301" sId="1">
    <oc r="D822">
      <f>SUM(D23,D35,D40,D46,D51,D63,D68,D73,D78,D83,D89,D94,D99,D104,D109,D115,D120,D125,D130,D135,D140,D755,D145,D157,D162,D167,D172,D177,D182,D188,D193,D199,D205,D216,D221,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726,D380,D386,D391,D396,D738,D743,D760,D766,D771,D776,D782,D788,D800,D806,D812)</f>
    </oc>
    <nc r="D822">
      <f>SUM(D23,D35,D40,D46,D51,D63,D68,D73,D78,D83,D89,D94,D99,D104,D109,D115,D120,D125,D130,D135,D17,D12,D140,D755,D145,D157,D162,D167,D172,D177,D182,D188,D193,D199,D205,D216,D221,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726,D380,D386,D391,D396,D738,D743,D760,D766,D771,D776,D782,D788,D800,D806,D812)</f>
    </nc>
  </rcc>
  <rcc rId="2302" sId="1" numFmtId="4">
    <oc r="C11" t="inlineStr">
      <is>
        <t>0</t>
      </is>
    </oc>
    <nc r="C11">
      <v>0</v>
    </nc>
  </rcc>
  <rcc rId="2303" sId="1" numFmtId="4">
    <nc r="D11">
      <v>0</v>
    </nc>
  </rcc>
  <rcc rId="2304" sId="1" numFmtId="4">
    <nc r="D12">
      <v>0</v>
    </nc>
  </rcc>
  <rcc rId="2305" sId="1" numFmtId="4">
    <oc r="C12" t="inlineStr">
      <is>
        <t>0</t>
      </is>
    </oc>
    <nc r="C12">
      <v>0</v>
    </nc>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3" sId="1">
    <oc r="G742" t="inlineStr">
      <is>
        <t>сократить</t>
      </is>
    </oc>
    <nc r="G742"/>
  </rcc>
  <rcc rId="4964" sId="1">
    <oc r="H742" t="inlineStr">
      <is>
        <t>подсократила. Важное оставила</t>
      </is>
    </oc>
    <nc r="H742"/>
  </rcc>
  <rfmt sheetId="1" sqref="F742" start="0" length="2147483647">
    <dxf>
      <font>
        <color auto="1"/>
      </font>
    </dxf>
  </rfmt>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5" sId="1">
    <oc r="F659" t="inlineStr">
      <is>
        <t xml:space="preserve">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В рамках данного мероприятия установлены вольеры, выполнены работы по обустройству территории под приют, выполнены работы по устройству основания  
</t>
      </is>
    </oc>
    <nc r="F659" t="inlineStr">
      <is>
        <t>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В рамках данного мероприятия выполнены основные работы по обустройству территории под приют, установлены вольеры, проведена канализация, водопровод.</t>
      </is>
    </nc>
  </rcc>
  <rfmt sheetId="1" sqref="F659" start="0" length="2147483647">
    <dxf>
      <font>
        <color auto="1"/>
      </font>
    </dxf>
  </rfmt>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Cols" hidden="1" oldHidden="1">
    <formula>'Приложение 1'!$A:$A,'Приложение 1'!$G:$L</formula>
    <oldFormula>'Приложение 1'!$A:$A,'Приложение 1'!$G:$L</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804F883-CA9D-4450-B2B1-A56C9C315ECD}" action="delete"/>
  <rdn rId="0" localSheetId="1" customView="1" name="Z_E804F883_CA9D_4450_B2B1_A56C9C315ECD_.wvu.PrintArea" hidden="1" oldHidden="1">
    <formula>'Приложение 1'!$B$1:$F$802</formula>
    <oldFormula>'Приложение 1'!$B$1:$F$802</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Rows" hidden="1" oldHidden="1">
    <formula>'Приложение 1'!$619:$624</formula>
    <oldFormula>'Приложение 1'!$619:$624</oldFormula>
  </rdn>
  <rdn rId="0" localSheetId="1" customView="1" name="Z_E804F883_CA9D_4450_B2B1_A56C9C315ECD_.wvu.Cols" hidden="1" oldHidden="1">
    <formula>'Приложение 1'!$A:$A,'Приложение 1'!$G:$L</formula>
    <oldFormula>'Приложение 1'!$A:$A,'Приложение 1'!$G:$L</oldFormula>
  </rdn>
  <rdn rId="0" localSheetId="1" customView="1" name="Z_E804F883_CA9D_4450_B2B1_A56C9C315ECD_.wvu.FilterData" hidden="1" oldHidden="1">
    <formula>'Приложение 1'!$A$6:$F$807</formula>
    <oldFormula>'Приложение 1'!$A$6:$F$807</oldFormula>
  </rdn>
  <rcv guid="{E804F883-CA9D-4450-B2B1-A56C9C315ECD}"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76" sId="1">
    <oc r="F418" t="inlineStr">
      <is>
        <t>Реализованы мероприятия по обеспечению технического и эксплуатационного обслуживания программно-технического измерительного комплекса «Одиссей» в количестве 18 комплексов.   
Неполное освоение денежных средств сложилось в результате оплаты электрической энергии по факту потребления ее комплексами фотовидеофиксации города Когалыма.</t>
      </is>
    </oc>
    <nc r="F418" t="inlineStr">
      <is>
        <t>Реализованы мероприятия по обеспечению технического и эксплуатационного обслуживания программно-технического измерительного комплекса  в количестве 18 комплексов.   
Неполное освоение денежных средств сложилось в результате оплаты электрической энергии по факту потребления ее комплексами фотовидеофиксации города Когалыма.</t>
      </is>
    </nc>
  </rcc>
  <rcv guid="{E7170C51-9D5A-4A08-B92E-A8EB730D7DEE}" action="delete"/>
  <rdn rId="0" localSheetId="1" customView="1" name="Z_E7170C51_9D5A_4A08_B92E_A8EB730D7DEE_.wvu.PrintArea" hidden="1" oldHidden="1">
    <formula>'Приложение 1'!$A$1:$G$802</formula>
    <oldFormula>'Приложение 1'!$A$1:$G$802</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1'!$A$6:$F$807</formula>
    <oldFormula>'Приложение 1'!$A$6:$F$807</oldFormula>
  </rdn>
  <rcv guid="{E7170C51-9D5A-4A08-B92E-A8EB730D7DEE}"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80" sId="1">
    <oc r="A61">
      <v>66</v>
    </oc>
    <nc r="A61">
      <v>8</v>
    </nc>
  </rcc>
  <rcc rId="4981" sId="1">
    <oc r="A66">
      <v>67</v>
    </oc>
    <nc r="A66">
      <v>9</v>
    </nc>
  </rcc>
  <rcc rId="4982" sId="1">
    <oc r="A71">
      <v>68</v>
    </oc>
    <nc r="A71">
      <v>10</v>
    </nc>
  </rcc>
  <rcc rId="4983" sId="1">
    <oc r="A76">
      <v>69</v>
    </oc>
    <nc r="A76">
      <v>11</v>
    </nc>
  </rcc>
  <rcc rId="4984" sId="1">
    <oc r="A81">
      <v>70</v>
    </oc>
    <nc r="A81">
      <v>12</v>
    </nc>
  </rcc>
  <rcc rId="4985" sId="1">
    <oc r="A86">
      <v>71</v>
    </oc>
    <nc r="A86">
      <v>13</v>
    </nc>
  </rcc>
  <rcc rId="4986" sId="1">
    <oc r="A92">
      <v>72</v>
    </oc>
    <nc r="A92">
      <v>14</v>
    </nc>
  </rcc>
  <rcc rId="4987" sId="1">
    <oc r="A97">
      <v>73</v>
    </oc>
    <nc r="A97">
      <v>15</v>
    </nc>
  </rcc>
  <rcc rId="4988" sId="1">
    <oc r="A102">
      <v>74</v>
    </oc>
    <nc r="A102">
      <v>16</v>
    </nc>
  </rcc>
  <rcc rId="4989" sId="1">
    <oc r="A108">
      <v>75</v>
    </oc>
    <nc r="A108">
      <v>17</v>
    </nc>
  </rcc>
  <rcc rId="4990" sId="1">
    <oc r="A113">
      <v>76</v>
    </oc>
    <nc r="A113">
      <v>18</v>
    </nc>
  </rcc>
  <rcc rId="4991" sId="1">
    <oc r="A118">
      <v>77</v>
    </oc>
    <nc r="A118">
      <v>19</v>
    </nc>
  </rcc>
  <rcc rId="4992" sId="1">
    <oc r="A129">
      <v>8</v>
    </oc>
    <nc r="A129">
      <v>20</v>
    </nc>
  </rcc>
  <rcc rId="4993" sId="1">
    <oc r="A134">
      <v>9</v>
    </oc>
    <nc r="A134">
      <v>21</v>
    </nc>
  </rcc>
  <rcc rId="4994" sId="1">
    <oc r="A139">
      <v>10</v>
    </oc>
    <nc r="A139">
      <v>22</v>
    </nc>
  </rcc>
  <rcc rId="4995" sId="1">
    <oc r="A144">
      <v>90</v>
    </oc>
    <nc r="A144">
      <v>23</v>
    </nc>
  </rcc>
  <rcc rId="4996" sId="1">
    <oc r="A149">
      <v>11</v>
    </oc>
    <nc r="A149">
      <v>24</v>
    </nc>
  </rcc>
  <rcc rId="4997" sId="1">
    <oc r="A160">
      <v>12</v>
    </oc>
    <nc r="A160">
      <v>25</v>
    </nc>
  </rcc>
  <rcc rId="4998" sId="1">
    <oc r="A165">
      <v>13</v>
    </oc>
    <nc r="A165">
      <v>26</v>
    </nc>
  </rcc>
  <rcc rId="4999" sId="1">
    <oc r="A170">
      <v>14</v>
    </oc>
    <nc r="A170">
      <v>27</v>
    </nc>
  </rcc>
  <rcc rId="5000" sId="1">
    <oc r="A175">
      <v>15</v>
    </oc>
    <nc r="A175">
      <v>28</v>
    </nc>
  </rcc>
  <rcc rId="5001" sId="1">
    <oc r="A180">
      <v>16</v>
    </oc>
    <nc r="A180">
      <v>29</v>
    </nc>
  </rcc>
  <rcc rId="5002" sId="1">
    <oc r="A192">
      <v>17</v>
    </oc>
    <nc r="A192">
      <v>30</v>
    </nc>
  </rcc>
  <rcc rId="5003" sId="1">
    <oc r="A197">
      <v>18</v>
    </oc>
    <nc r="A197">
      <v>31</v>
    </nc>
  </rcc>
  <rcc rId="5004" sId="1">
    <oc r="A202">
      <v>19</v>
    </oc>
    <nc r="A202">
      <v>32</v>
    </nc>
  </rcc>
  <rcc rId="5005" sId="1">
    <oc r="A207">
      <v>20</v>
    </oc>
    <nc r="A207">
      <v>33</v>
    </nc>
  </rcc>
  <rcc rId="5006" sId="1">
    <oc r="A212">
      <v>21</v>
    </oc>
    <nc r="A212">
      <v>34</v>
    </nc>
  </rcc>
  <rcc rId="5007" sId="1">
    <oc r="A218">
      <v>22</v>
    </oc>
    <nc r="A218">
      <v>35</v>
    </nc>
  </rcc>
  <rcc rId="5008" sId="1">
    <oc r="A223">
      <v>23</v>
    </oc>
    <nc r="A223">
      <v>36</v>
    </nc>
  </rcc>
  <rcc rId="5009" sId="1">
    <oc r="A229">
      <v>24</v>
    </oc>
    <nc r="A229">
      <v>37</v>
    </nc>
  </rcc>
  <rcc rId="5010" sId="1">
    <oc r="A235">
      <v>25</v>
    </oc>
    <nc r="A235">
      <v>38</v>
    </nc>
  </rcc>
  <rcc rId="5011" sId="1">
    <oc r="A247">
      <v>26</v>
    </oc>
    <nc r="A247">
      <v>39</v>
    </nc>
  </rcc>
  <rcc rId="5012" sId="1">
    <oc r="A252">
      <v>27</v>
    </oc>
    <nc r="A252">
      <v>40</v>
    </nc>
  </rcc>
  <rcc rId="5013" sId="1">
    <oc r="A257">
      <v>28</v>
    </oc>
    <nc r="A257">
      <v>41</v>
    </nc>
  </rcc>
  <rcc rId="5014" sId="1">
    <oc r="A262">
      <v>29</v>
    </oc>
    <nc r="A262">
      <v>42</v>
    </nc>
  </rcc>
  <rcc rId="5015" sId="1">
    <oc r="A267">
      <v>30</v>
    </oc>
    <nc r="A267">
      <v>43</v>
    </nc>
  </rcc>
  <rcc rId="5016" sId="1">
    <oc r="A273">
      <v>31</v>
    </oc>
    <nc r="A273">
      <v>44</v>
    </nc>
  </rcc>
  <rcc rId="5017" sId="1">
    <oc r="A278">
      <v>32</v>
    </oc>
    <nc r="A278">
      <v>45</v>
    </nc>
  </rcc>
  <rcc rId="5018" sId="1">
    <oc r="A283">
      <v>33</v>
    </oc>
    <nc r="A283">
      <v>46</v>
    </nc>
  </rcc>
  <rcc rId="5019" sId="1">
    <oc r="A288">
      <v>34</v>
    </oc>
    <nc r="A288">
      <v>47</v>
    </nc>
  </rcc>
  <rcc rId="5020" sId="1">
    <oc r="A293">
      <v>1355</v>
    </oc>
    <nc r="A293">
      <v>48</v>
    </nc>
  </rcc>
  <rcc rId="5021" sId="1">
    <oc r="A299">
      <v>36</v>
    </oc>
    <nc r="A299">
      <v>49</v>
    </nc>
  </rcc>
  <rcc rId="5022" sId="1">
    <oc r="A304">
      <v>37</v>
    </oc>
    <nc r="A304">
      <v>50</v>
    </nc>
  </rcc>
  <rcc rId="5023" sId="1">
    <oc r="A309">
      <v>38</v>
    </oc>
    <nc r="A309">
      <v>51</v>
    </nc>
  </rcc>
  <rcc rId="5024" sId="1">
    <oc r="A314">
      <v>39</v>
    </oc>
    <nc r="A314">
      <v>52</v>
    </nc>
  </rcc>
  <rcc rId="5025" sId="1">
    <oc r="A319">
      <v>40</v>
    </oc>
    <nc r="A319">
      <v>53</v>
    </nc>
  </rcc>
  <rcc rId="5026" sId="1">
    <oc r="A324">
      <v>41</v>
    </oc>
    <nc r="A324">
      <v>54</v>
    </nc>
  </rcc>
  <rcc rId="5027" sId="1">
    <oc r="A336">
      <v>42</v>
    </oc>
    <nc r="A336">
      <v>55</v>
    </nc>
  </rcc>
  <rcc rId="5028" sId="1">
    <oc r="A341">
      <v>43</v>
    </oc>
    <nc r="A341">
      <v>56</v>
    </nc>
  </rcc>
  <rcc rId="5029" sId="1">
    <oc r="A346">
      <v>44</v>
    </oc>
    <nc r="A346">
      <v>57</v>
    </nc>
  </rcc>
  <rcc rId="5030" sId="1">
    <oc r="A352">
      <v>45</v>
    </oc>
    <nc r="A352">
      <v>58</v>
    </nc>
  </rcc>
  <rcc rId="5031" sId="1">
    <oc r="A357">
      <v>46</v>
    </oc>
    <nc r="A357">
      <v>59</v>
    </nc>
  </rcc>
  <rcc rId="5032" sId="1">
    <oc r="A363">
      <v>47</v>
    </oc>
    <nc r="A363">
      <v>60</v>
    </nc>
  </rcc>
  <rcc rId="5033" sId="1">
    <oc r="A368">
      <v>48</v>
    </oc>
    <nc r="A368">
      <v>61</v>
    </nc>
  </rcc>
  <rcc rId="5034" sId="1">
    <oc r="A373">
      <v>49</v>
    </oc>
    <nc r="A373">
      <v>62</v>
    </nc>
  </rcc>
  <rcc rId="5035" sId="1">
    <oc r="A379">
      <v>50</v>
    </oc>
    <nc r="A379">
      <v>63</v>
    </nc>
  </rcc>
  <rcc rId="5036" sId="1">
    <oc r="A391">
      <v>51</v>
    </oc>
    <nc r="A391">
      <v>64</v>
    </nc>
  </rcc>
  <rcc rId="5037" sId="1">
    <oc r="A396">
      <v>52</v>
    </oc>
    <nc r="A396">
      <v>65</v>
    </nc>
  </rcc>
  <rcc rId="5038" sId="1">
    <oc r="A402">
      <v>53</v>
    </oc>
    <nc r="A402">
      <v>66</v>
    </nc>
  </rcc>
  <rcc rId="5039" sId="1">
    <oc r="A407">
      <v>54</v>
    </oc>
    <nc r="A407">
      <v>67</v>
    </nc>
  </rcc>
  <rcc rId="5040" sId="1">
    <oc r="A412">
      <v>55</v>
    </oc>
    <nc r="A412">
      <v>68</v>
    </nc>
  </rcc>
  <rcc rId="5041" sId="1">
    <oc r="A418">
      <v>56</v>
    </oc>
    <nc r="A418">
      <v>69</v>
    </nc>
  </rcc>
  <rcc rId="5042" sId="1">
    <oc r="A424">
      <v>57</v>
    </oc>
    <nc r="A424">
      <v>70</v>
    </nc>
  </rcc>
  <rcc rId="5043" sId="1">
    <oc r="A436">
      <v>58</v>
    </oc>
    <nc r="A436">
      <v>71</v>
    </nc>
  </rcc>
  <rfmt sheetId="1" sqref="B595" start="0" length="0">
    <dxf>
      <font>
        <b/>
        <sz val="16"/>
        <color rgb="FFFF0000"/>
        <name val="Times New Roman"/>
        <scheme val="minor"/>
      </font>
    </dxf>
  </rfmt>
  <rcc rId="5044" sId="1">
    <oc r="B595" t="inlineStr">
      <is>
        <t>бюджет автономного округа</t>
      </is>
    </oc>
    <nc r="B595"/>
  </rcc>
  <rcc rId="5045" sId="1">
    <oc r="A671">
      <v>105</v>
    </oc>
    <nc r="A671">
      <v>108</v>
    </nc>
  </rcc>
  <rcc rId="5046" sId="1">
    <oc r="A676">
      <v>106</v>
    </oc>
    <nc r="A676">
      <v>109</v>
    </nc>
  </rcc>
  <rcc rId="5047" sId="1">
    <oc r="A681">
      <v>107</v>
    </oc>
    <nc r="A681">
      <v>110</v>
    </nc>
  </rcc>
  <rcc rId="5048" sId="1">
    <oc r="A686">
      <v>108</v>
    </oc>
    <nc r="A686">
      <v>111</v>
    </nc>
  </rcc>
  <rcc rId="5049" sId="1">
    <oc r="A692">
      <v>109</v>
    </oc>
    <nc r="A692">
      <v>112</v>
    </nc>
  </rcc>
  <rcc rId="5050" sId="1">
    <oc r="A697">
      <v>110</v>
    </oc>
    <nc r="A697">
      <v>113</v>
    </nc>
  </rcc>
  <rcc rId="5051" sId="1">
    <oc r="A702">
      <v>111</v>
    </oc>
    <nc r="A702">
      <v>114</v>
    </nc>
  </rcc>
  <rcc rId="5052" sId="1">
    <oc r="A708">
      <v>112</v>
    </oc>
    <nc r="A708">
      <v>115</v>
    </nc>
  </rcc>
  <rcc rId="5053" sId="1">
    <oc r="A713">
      <v>113</v>
    </oc>
    <nc r="A713">
      <v>116</v>
    </nc>
  </rcc>
  <rcc rId="5054" sId="1">
    <oc r="A725">
      <v>114</v>
    </oc>
    <nc r="A725">
      <v>117</v>
    </nc>
  </rcc>
  <rcc rId="5055" sId="1">
    <oc r="A730">
      <v>115</v>
    </oc>
    <nc r="A730">
      <v>118</v>
    </nc>
  </rcc>
  <rcc rId="5056" sId="1">
    <oc r="A742">
      <v>116</v>
    </oc>
    <nc r="A742">
      <v>119</v>
    </nc>
  </rcc>
  <rcc rId="5057" sId="1">
    <oc r="A748">
      <v>117</v>
    </oc>
    <nc r="A748">
      <v>120</v>
    </nc>
  </rcc>
  <rcc rId="5058" sId="1">
    <oc r="A754">
      <v>118</v>
    </oc>
    <nc r="A754">
      <v>121</v>
    </nc>
  </rcc>
  <rcc rId="5059" sId="1">
    <oc r="A760">
      <v>119</v>
    </oc>
    <nc r="A760">
      <v>122</v>
    </nc>
  </rcc>
  <rcc rId="5060" sId="1">
    <oc r="A772">
      <v>120</v>
    </oc>
    <nc r="A772">
      <v>123</v>
    </nc>
  </rcc>
  <rcc rId="5061" sId="1">
    <oc r="A778">
      <v>121</v>
    </oc>
    <nc r="A778">
      <v>124</v>
    </nc>
  </rcc>
  <rcc rId="5062" sId="1">
    <oc r="A783">
      <v>122</v>
    </oc>
    <nc r="A783">
      <v>125</v>
    </nc>
  </rcc>
  <rcc rId="5063" sId="1">
    <oc r="A788">
      <v>123</v>
    </oc>
    <nc r="A788">
      <v>126</v>
    </nc>
  </rcc>
  <rcc rId="5064" sId="1">
    <nc r="D807">
      <v>20</v>
    </nc>
  </rcc>
  <rcc rId="5065" sId="1">
    <nc r="D806">
      <v>9</v>
    </nc>
  </rcc>
  <rcc rId="5066" sId="1">
    <nc r="D805">
      <v>42</v>
    </nc>
  </rcc>
  <rcc rId="5067" sId="1">
    <nc r="D804">
      <v>48</v>
    </nc>
  </rcc>
  <rfmt sheetId="1" sqref="D804">
    <dxf>
      <fill>
        <patternFill patternType="solid">
          <bgColor rgb="FFFFFF00"/>
        </patternFill>
      </fill>
    </dxf>
  </rfmt>
  <rfmt sheetId="1" sqref="D807">
    <dxf>
      <fill>
        <patternFill patternType="solid">
          <bgColor rgb="FFFFFF00"/>
        </patternFill>
      </fill>
    </dxf>
  </rfmt>
  <rcc rId="5068" sId="1">
    <oc r="A441">
      <v>59</v>
    </oc>
    <nc r="A441"/>
  </rcc>
  <rcc rId="5069" sId="1">
    <oc r="A442">
      <v>60</v>
    </oc>
    <nc r="A442">
      <v>72</v>
    </nc>
  </rcc>
  <rcc rId="5070" sId="1">
    <oc r="A448">
      <v>61</v>
    </oc>
    <nc r="A448">
      <v>73</v>
    </nc>
  </rcc>
  <rcc rId="5071" sId="1">
    <oc r="A453">
      <v>62</v>
    </oc>
    <nc r="A453">
      <v>74</v>
    </nc>
  </rcc>
  <rcc rId="5072" sId="1">
    <oc r="A466">
      <v>63</v>
    </oc>
    <nc r="A466">
      <v>75</v>
    </nc>
  </rcc>
  <rcc rId="5073" sId="1">
    <oc r="A471">
      <v>64</v>
    </oc>
    <nc r="A471">
      <v>76</v>
    </nc>
  </rcc>
  <rcc rId="5074" sId="1">
    <oc r="A477">
      <v>65</v>
    </oc>
    <nc r="A477">
      <v>77</v>
    </nc>
  </rcc>
  <rcc rId="5075" sId="1">
    <nc r="A505">
      <v>81</v>
    </nc>
  </rcc>
  <rcc rId="5076" sId="1">
    <oc r="A510">
      <v>86</v>
    </oc>
    <nc r="A510">
      <v>82</v>
    </nc>
  </rcc>
  <rcc rId="5077" sId="1">
    <oc r="A521">
      <v>81</v>
    </oc>
    <nc r="A521">
      <v>83</v>
    </nc>
  </rcc>
  <rcc rId="5078" sId="1">
    <oc r="A526">
      <v>82</v>
    </oc>
    <nc r="A526">
      <v>84</v>
    </nc>
  </rcc>
  <rcc rId="5079" sId="1">
    <oc r="A531">
      <v>83</v>
    </oc>
    <nc r="A531">
      <v>85</v>
    </nc>
  </rcc>
  <rcc rId="5080" sId="1">
    <oc r="A536">
      <v>84</v>
    </oc>
    <nc r="A536">
      <v>86</v>
    </nc>
  </rcc>
  <rcc rId="5081" sId="1">
    <oc r="A541">
      <v>85</v>
    </oc>
    <nc r="A541">
      <v>87</v>
    </nc>
  </rcc>
  <rcc rId="5082" sId="1">
    <oc r="A546">
      <v>86</v>
    </oc>
    <nc r="A546">
      <v>88</v>
    </nc>
  </rcc>
  <rcc rId="5083" sId="1">
    <oc r="A551">
      <v>87</v>
    </oc>
    <nc r="A551">
      <v>89</v>
    </nc>
  </rcc>
  <rcc rId="5084" sId="1">
    <oc r="A556">
      <v>88</v>
    </oc>
    <nc r="A556">
      <v>90</v>
    </nc>
  </rcc>
  <rcc rId="5085" sId="1">
    <oc r="A561">
      <v>89</v>
    </oc>
    <nc r="A561">
      <v>91</v>
    </nc>
  </rcc>
  <rcc rId="5086" sId="1">
    <oc r="A573">
      <v>90</v>
    </oc>
    <nc r="A573">
      <v>92</v>
    </nc>
  </rcc>
  <rcc rId="5087" sId="1">
    <oc r="A578">
      <v>91</v>
    </oc>
    <nc r="A578">
      <v>93</v>
    </nc>
  </rcc>
  <rcc rId="5088" sId="1">
    <oc r="A583">
      <v>92</v>
    </oc>
    <nc r="A583">
      <v>94</v>
    </nc>
  </rcc>
  <rcc rId="5089" sId="1">
    <oc r="A588">
      <v>93</v>
    </oc>
    <nc r="A588">
      <v>95</v>
    </nc>
  </rcc>
  <rcc rId="5090" sId="1">
    <oc r="A593">
      <v>94</v>
    </oc>
    <nc r="A593">
      <v>96</v>
    </nc>
  </rcc>
  <rcc rId="5091" sId="1">
    <oc r="A598">
      <v>95</v>
    </oc>
    <nc r="A598">
      <v>97</v>
    </nc>
  </rcc>
  <rcc rId="5092" sId="1">
    <oc r="A604">
      <v>96</v>
    </oc>
    <nc r="A604">
      <v>98</v>
    </nc>
  </rcc>
  <rcc rId="5093" sId="1">
    <oc r="A609">
      <v>97</v>
    </oc>
    <nc r="A609">
      <v>99</v>
    </nc>
  </rcc>
  <rcc rId="5094" sId="1">
    <oc r="A614">
      <v>98</v>
    </oc>
    <nc r="A614">
      <v>100</v>
    </nc>
  </rcc>
  <rcc rId="5095" sId="1">
    <oc r="A620">
      <v>72</v>
    </oc>
    <nc r="A620">
      <v>101</v>
    </nc>
  </rcc>
  <rrc rId="5096" sId="1" ref="A619:XFD619" action="deleteRow">
    <undo index="0" exp="area" ref3D="1" dr="$A$619:$XFD$624" dn="Z_E804F883_CA9D_4450_B2B1_A56C9C315ECD_.wvu.Rows" sId="1"/>
    <undo index="2" exp="area" ref3D="1" dr="$G$1:$L$1048576" dn="Z_E804F883_CA9D_4450_B2B1_A56C9C315ECD_.wvu.Cols" sId="1"/>
    <undo index="1" exp="area" ref3D="1" dr="$A$1:$A$1048576" dn="Z_E804F883_CA9D_4450_B2B1_A56C9C315ECD_.wvu.Cols" sId="1"/>
    <undo index="14" exp="area" ref3D="1" dr="$A$766:$XFD$766" dn="Z_10610988_B7D0_46D7_B8FD_DA5F72A4893C_.wvu.Rows" sId="1"/>
    <undo index="8" exp="area" ref3D="1" dr="$A$650:$XFD$650" dn="Z_10610988_B7D0_46D7_B8FD_DA5F72A4893C_.wvu.Rows" sId="1"/>
    <undo index="6" exp="area" ref3D="1" dr="$A$646:$XFD$646" dn="Z_10610988_B7D0_46D7_B8FD_DA5F72A4893C_.wvu.Rows" sId="1"/>
    <rfmt sheetId="1" xfDxf="1" sqref="A619:XFD619" start="0" length="0">
      <dxf>
        <font>
          <color rgb="FFFF0000"/>
        </font>
      </dxf>
    </rfmt>
    <rfmt sheetId="1" sqref="A619" start="0" length="0">
      <dxf>
        <font>
          <b/>
          <sz val="16"/>
          <color rgb="FFFF0000"/>
        </font>
        <alignment vertical="center" readingOrder="0"/>
      </dxf>
    </rfmt>
    <rcc rId="0" sId="1" dxf="1">
      <nc r="B619" t="inlineStr">
        <is>
          <t>Подпрограмма 3. Обеспечение защиты прав потребителей</t>
        </is>
      </nc>
      <ndxf>
        <font>
          <b/>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cc rId="0" sId="1" dxf="1">
      <nc r="C619">
        <f>C620</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619">
        <f>D620</f>
      </nc>
      <ndxf>
        <font>
          <b/>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619">
        <f>IFERROR(D619/C619*100,0)</f>
      </nc>
      <ndxf>
        <font>
          <b/>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61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rc rId="5097" sId="1" ref="A619:XFD619" action="deleteRow">
    <undo index="0" exp="area" ref3D="1" dr="$A$619:$XFD$623" dn="Z_E804F883_CA9D_4450_B2B1_A56C9C315ECD_.wvu.Rows" sId="1"/>
    <undo index="2" exp="area" ref3D="1" dr="$G$1:$L$1048576" dn="Z_E804F883_CA9D_4450_B2B1_A56C9C315ECD_.wvu.Cols" sId="1"/>
    <undo index="1" exp="area" ref3D="1" dr="$A$1:$A$1048576" dn="Z_E804F883_CA9D_4450_B2B1_A56C9C315ECD_.wvu.Cols" sId="1"/>
    <undo index="14" exp="area" ref3D="1" dr="$A$765:$XFD$765" dn="Z_10610988_B7D0_46D7_B8FD_DA5F72A4893C_.wvu.Rows" sId="1"/>
    <undo index="8" exp="area" ref3D="1" dr="$A$649:$XFD$649" dn="Z_10610988_B7D0_46D7_B8FD_DA5F72A4893C_.wvu.Rows" sId="1"/>
    <undo index="6" exp="area" ref3D="1" dr="$A$645:$XFD$645" dn="Z_10610988_B7D0_46D7_B8FD_DA5F72A4893C_.wvu.Rows" sId="1"/>
    <rfmt sheetId="1" xfDxf="1" sqref="A619:XFD619" start="0" length="0">
      <dxf>
        <font>
          <b/>
          <color rgb="FFFF0000"/>
        </font>
      </dxf>
    </rfmt>
    <rcc rId="0" sId="1" dxf="1">
      <nc r="A619">
        <v>101</v>
      </nc>
      <ndxf>
        <font>
          <sz val="16"/>
          <color rgb="FFFF0000"/>
        </font>
        <alignment vertical="center" readingOrder="0"/>
      </ndxf>
    </rcc>
    <rcc rId="0" sId="1" dxf="1">
      <nc r="B619" t="inlineStr">
        <is>
          <t xml:space="preserve">3.1 Информирование и консультирование в сфере защиты прав потребителей </t>
        </is>
      </nc>
      <n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cc rId="0" sId="1" dxf="1">
      <nc r="C619">
        <f>SUM(C620:C623)</f>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619">
        <f>SUM(D620:D623)</f>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619">
        <f>IFERROR(D619/C619*100,0)</f>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fmt sheetId="1" sqref="F619" start="0" length="0">
      <dxf>
        <font>
          <b val="0"/>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rc rId="5098" sId="1" ref="A619:XFD619" action="deleteRow">
    <undo index="17" exp="ref" v="1" dr="D619" r="D635" sId="1"/>
    <undo index="17" exp="ref" v="1" dr="C619" r="C635" sId="1"/>
    <undo index="0" exp="area" ref3D="1" dr="$A$619:$XFD$622" dn="Z_E804F883_CA9D_4450_B2B1_A56C9C315ECD_.wvu.Rows" sId="1"/>
    <undo index="2" exp="area" ref3D="1" dr="$G$1:$L$1048576" dn="Z_E804F883_CA9D_4450_B2B1_A56C9C315ECD_.wvu.Cols" sId="1"/>
    <undo index="1" exp="area" ref3D="1" dr="$A$1:$A$1048576" dn="Z_E804F883_CA9D_4450_B2B1_A56C9C315ECD_.wvu.Cols" sId="1"/>
    <undo index="14" exp="area" ref3D="1" dr="$A$764:$XFD$764" dn="Z_10610988_B7D0_46D7_B8FD_DA5F72A4893C_.wvu.Rows" sId="1"/>
    <undo index="8" exp="area" ref3D="1" dr="$A$648:$XFD$648" dn="Z_10610988_B7D0_46D7_B8FD_DA5F72A4893C_.wvu.Rows" sId="1"/>
    <undo index="6" exp="area" ref3D="1" dr="$A$644:$XFD$644" dn="Z_10610988_B7D0_46D7_B8FD_DA5F72A4893C_.wvu.Rows" sId="1"/>
    <rfmt sheetId="1" xfDxf="1" sqref="A619:XFD619" start="0" length="0">
      <dxf>
        <font>
          <color rgb="FFFF0000"/>
        </font>
      </dxf>
    </rfmt>
    <rfmt sheetId="1" sqref="A619" start="0" length="0">
      <dxf>
        <font>
          <sz val="16"/>
          <color rgb="FFFF0000"/>
        </font>
        <alignment vertical="center" readingOrder="0"/>
      </dxf>
    </rfmt>
    <rcc rId="0" sId="1" dxf="1">
      <nc r="B619" t="inlineStr">
        <is>
          <t>федеральный бюджет</t>
        </is>
      </nc>
      <n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cc rId="0" sId="1" dxf="1" numFmtId="4">
      <nc r="C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619">
        <f>IFERROR(D619/C619*100,0)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619" start="0" length="0">
      <dxf>
        <font>
          <sz val="13"/>
          <color rgb="FFFF0000"/>
          <name val="Times New Roman"/>
          <scheme val="none"/>
        </font>
        <numFmt numFmtId="165" formatCode="#,##0.0"/>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rc rId="5099" sId="1" ref="A619:XFD619" action="deleteRow">
    <undo index="17" exp="ref" v="1" dr="D619" r="D635" sId="1"/>
    <undo index="17" exp="ref" v="1" dr="C619" r="C635" sId="1"/>
    <undo index="0" exp="area" ref3D="1" dr="$A$619:$XFD$621" dn="Z_E804F883_CA9D_4450_B2B1_A56C9C315ECD_.wvu.Rows" sId="1"/>
    <undo index="2" exp="area" ref3D="1" dr="$G$1:$L$1048576" dn="Z_E804F883_CA9D_4450_B2B1_A56C9C315ECD_.wvu.Cols" sId="1"/>
    <undo index="1" exp="area" ref3D="1" dr="$A$1:$A$1048576" dn="Z_E804F883_CA9D_4450_B2B1_A56C9C315ECD_.wvu.Cols" sId="1"/>
    <undo index="14" exp="area" ref3D="1" dr="$A$763:$XFD$763" dn="Z_10610988_B7D0_46D7_B8FD_DA5F72A4893C_.wvu.Rows" sId="1"/>
    <undo index="8" exp="area" ref3D="1" dr="$A$647:$XFD$647" dn="Z_10610988_B7D0_46D7_B8FD_DA5F72A4893C_.wvu.Rows" sId="1"/>
    <undo index="6" exp="area" ref3D="1" dr="$A$643:$XFD$643" dn="Z_10610988_B7D0_46D7_B8FD_DA5F72A4893C_.wvu.Rows" sId="1"/>
    <rfmt sheetId="1" xfDxf="1" sqref="A619:XFD619" start="0" length="0">
      <dxf>
        <font>
          <b/>
          <color rgb="FFFF0000"/>
        </font>
        <alignment vertical="center" readingOrder="0"/>
      </dxf>
    </rfmt>
    <rfmt sheetId="1" sqref="A619" start="0" length="0">
      <dxf>
        <font>
          <sz val="16"/>
          <color rgb="FFFF0000"/>
        </font>
      </dxf>
    </rfmt>
    <rcc rId="0" sId="1" dxf="1">
      <nc r="B619" t="inlineStr">
        <is>
          <t>бюджет автономного округа</t>
        </is>
      </nc>
      <ndxf>
        <font>
          <b val="0"/>
          <sz val="13"/>
          <color auto="1"/>
          <name val="Times New Roman"/>
          <scheme val="none"/>
        </font>
        <numFmt numFmtId="30" formatCode="@"/>
        <alignment horizontal="justify" vertical="top" wrapText="1" readingOrder="0"/>
        <border outline="0">
          <left style="thin">
            <color indexed="64"/>
          </left>
          <right style="thin">
            <color indexed="64"/>
          </right>
          <top style="thin">
            <color indexed="64"/>
          </top>
        </border>
      </ndxf>
    </rcc>
    <rcc rId="0" sId="1" dxf="1" numFmtId="4">
      <nc r="C619">
        <v>0</v>
      </nc>
      <n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umFmtId="4">
      <nc r="D619">
        <v>0</v>
      </nc>
      <ndxf>
        <font>
          <b val="0"/>
          <sz val="13"/>
          <color auto="1"/>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c r="E619">
        <f>IFERROR(D619/C619*100,0)</f>
      </nc>
      <ndxf>
        <font>
          <b val="0"/>
          <sz val="13"/>
          <color auto="1"/>
          <name val="Times New Roman"/>
          <scheme val="none"/>
        </font>
        <numFmt numFmtId="165"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619" start="0" length="0">
      <dxf>
        <font>
          <b val="0"/>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rc rId="5100" sId="1" ref="A619:XFD619" action="deleteRow">
    <undo index="17" exp="ref" v="1" dr="D619" r="D635" sId="1"/>
    <undo index="17" exp="ref" v="1" dr="C619" r="C635" sId="1"/>
    <undo index="0" exp="area" ref3D="1" dr="$A$619:$XFD$620" dn="Z_E804F883_CA9D_4450_B2B1_A56C9C315ECD_.wvu.Rows" sId="1"/>
    <undo index="2" exp="area" ref3D="1" dr="$G$1:$L$1048576" dn="Z_E804F883_CA9D_4450_B2B1_A56C9C315ECD_.wvu.Cols" sId="1"/>
    <undo index="1" exp="area" ref3D="1" dr="$A$1:$A$1048576" dn="Z_E804F883_CA9D_4450_B2B1_A56C9C315ECD_.wvu.Cols" sId="1"/>
    <undo index="14" exp="area" ref3D="1" dr="$A$762:$XFD$762" dn="Z_10610988_B7D0_46D7_B8FD_DA5F72A4893C_.wvu.Rows" sId="1"/>
    <undo index="8" exp="area" ref3D="1" dr="$A$646:$XFD$646" dn="Z_10610988_B7D0_46D7_B8FD_DA5F72A4893C_.wvu.Rows" sId="1"/>
    <undo index="6" exp="area" ref3D="1" dr="$A$642:$XFD$642" dn="Z_10610988_B7D0_46D7_B8FD_DA5F72A4893C_.wvu.Rows" sId="1"/>
    <rfmt sheetId="1" xfDxf="1" sqref="A619:XFD619" start="0" length="0">
      <dxf>
        <font>
          <color rgb="FFFF0000"/>
        </font>
      </dxf>
    </rfmt>
    <rfmt sheetId="1" sqref="A619" start="0" length="0">
      <dxf>
        <font>
          <b/>
          <sz val="16"/>
          <color rgb="FFFF0000"/>
        </font>
        <alignment vertical="center" readingOrder="0"/>
      </dxf>
    </rfmt>
    <rcc rId="0" sId="1" dxf="1">
      <nc r="B619" t="inlineStr">
        <is>
          <t>бюджет города Когалыма</t>
        </is>
      </nc>
      <ndxf>
        <font>
          <sz val="13"/>
          <color auto="1"/>
          <name val="Times New Roman"/>
          <scheme val="none"/>
        </font>
        <numFmt numFmtId="30" formatCode="@"/>
        <alignment horizontal="justify" vertical="top" wrapText="1" readingOrder="0"/>
        <border outline="0">
          <left style="thin">
            <color indexed="64"/>
          </left>
          <right style="thin">
            <color indexed="64"/>
          </right>
          <top style="thin">
            <color indexed="64"/>
          </top>
        </border>
      </ndxf>
    </rcc>
    <rcc rId="0" sId="1" dxf="1" numFmtId="4">
      <nc r="C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619">
        <f>IFERROR(D619/C619*100,0)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61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rc rId="5101" sId="1" ref="A619:XFD619" action="deleteRow">
    <undo index="17" exp="ref" v="1" dr="D619" r="D635" sId="1"/>
    <undo index="17" exp="ref" v="1" dr="C619" r="C635" sId="1"/>
    <undo index="0" exp="area" ref3D="1" dr="$A$619:$XFD$619" dn="Z_E804F883_CA9D_4450_B2B1_A56C9C315ECD_.wvu.Rows" sId="1"/>
    <undo index="2" exp="area" ref3D="1" dr="$G$1:$L$1048576" dn="Z_E804F883_CA9D_4450_B2B1_A56C9C315ECD_.wvu.Cols" sId="1"/>
    <undo index="1" exp="area" ref3D="1" dr="$A$1:$A$1048576" dn="Z_E804F883_CA9D_4450_B2B1_A56C9C315ECD_.wvu.Cols" sId="1"/>
    <undo index="14" exp="area" ref3D="1" dr="$A$761:$XFD$761" dn="Z_10610988_B7D0_46D7_B8FD_DA5F72A4893C_.wvu.Rows" sId="1"/>
    <undo index="8" exp="area" ref3D="1" dr="$A$645:$XFD$645" dn="Z_10610988_B7D0_46D7_B8FD_DA5F72A4893C_.wvu.Rows" sId="1"/>
    <undo index="6" exp="area" ref3D="1" dr="$A$641:$XFD$641" dn="Z_10610988_B7D0_46D7_B8FD_DA5F72A4893C_.wvu.Rows" sId="1"/>
    <rfmt sheetId="1" xfDxf="1" sqref="A619:XFD619" start="0" length="0">
      <dxf>
        <font>
          <color rgb="FFFF0000"/>
        </font>
      </dxf>
    </rfmt>
    <rfmt sheetId="1" sqref="A619" start="0" length="0">
      <dxf>
        <font>
          <b/>
          <sz val="16"/>
          <color rgb="FFFF0000"/>
        </font>
        <alignment vertical="center" readingOrder="0"/>
      </dxf>
    </rfmt>
    <rcc rId="0" sId="1" dxf="1">
      <nc r="B619" t="inlineStr">
        <is>
          <t>привлеченные средства</t>
        </is>
      </nc>
      <ndxf>
        <font>
          <sz val="13"/>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cc rId="0" sId="1" dxf="1" numFmtId="4">
      <nc r="C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619">
        <v>0</v>
      </nc>
      <ndxf>
        <font>
          <sz val="13"/>
          <color auto="1"/>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619">
        <f>IFERROR(D619/C619*100,0)</f>
      </nc>
      <ndxf>
        <font>
          <sz val="13"/>
          <color auto="1"/>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619" start="0" length="0">
      <dxf>
        <font>
          <sz val="13"/>
          <color rgb="FFFF0000"/>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619" start="0" length="0">
      <dxf>
        <font>
          <sz val="13"/>
          <color rgb="FFFF0000"/>
        </font>
      </dxf>
    </rfmt>
    <rfmt sheetId="1" sqref="H619" start="0" length="0">
      <dxf>
        <font>
          <sz val="13"/>
          <color rgb="FFFF0000"/>
        </font>
      </dxf>
    </rfmt>
  </rrc>
  <rcc rId="5102" sId="1">
    <oc r="C630">
      <f>SUM(C631:C634)</f>
    </oc>
    <nc r="C630">
      <f>SUM(C631:C634)</f>
    </nc>
  </rcc>
  <rcc rId="5103" sId="1">
    <oc r="C631">
      <f>C574+C579+C584+C589+C594+C599+C605+C610+C615+#REF!+C621+C626</f>
    </oc>
    <nc r="C631">
      <f>C574+C579+C584+C589+C594+C599+C605+C610+C615+C621+C626</f>
    </nc>
  </rcc>
  <rcc rId="5104" sId="1">
    <oc r="C632">
      <f>C575+C580+C585+C590+C595+C600+C606+C611+C616+#REF!+C622+C627</f>
    </oc>
    <nc r="C632">
      <f>C575+C580+C585+C590+C595+C600+C606+C611+C616+C622+C627</f>
    </nc>
  </rcc>
  <rcc rId="5105" sId="1">
    <oc r="C633">
      <f>C576+C581+C586+C591+C596+C601+C607+C612+C617+#REF!+C623+C628</f>
    </oc>
    <nc r="C633">
      <f>C576+C581+C586+C591+C596+C601+C607+C612+C617+C623+C628</f>
    </nc>
  </rcc>
  <rcc rId="5106" sId="1">
    <oc r="C634">
      <f>C577+C582+C587+C592+C597+C602+C608+C613+C618+#REF!</f>
    </oc>
    <nc r="C634">
      <f>C577+C582+C587+C592+C597+C602+C608+C613+C618</f>
    </nc>
  </rcc>
  <rcc rId="5107" sId="1">
    <oc r="D631">
      <f>D574+D579+D584+D589+D594+D599+D605+D610+D615+#REF!+D621+D626</f>
    </oc>
    <nc r="D631">
      <f>D574+D579+D584+D589+D594+D599+D605+D610+D615+D621+D626</f>
    </nc>
  </rcc>
  <rcc rId="5108" sId="1">
    <oc r="D632">
      <f>D575+D580+D585+D590+D595+D600+D606+D611+D616+#REF!+D622+D627</f>
    </oc>
    <nc r="D632">
      <f>D575+D580+D585+D590+D595+D600+D606+D611+D616+D622+D627</f>
    </nc>
  </rcc>
  <rcc rId="5109" sId="1">
    <oc r="D633">
      <f>D576+D581+D586+D591+D596+D601+D607+D612+D617+#REF!+D623+D628</f>
    </oc>
    <nc r="D633">
      <f>D576+D581+D586+D591+D596+D601+D607+D612+D617+D623+D628</f>
    </nc>
  </rcc>
  <rcc rId="5110" sId="1">
    <oc r="D634">
      <f>D577+D582+D587+D592+D597+D602+D608+D613+D618+#REF!</f>
    </oc>
    <nc r="D634">
      <f>D577+D582+D587+D592+D597+D602+D608+D613+D618</f>
    </nc>
  </rcc>
  <rcc rId="5111" sId="1">
    <oc r="A620">
      <v>99</v>
    </oc>
    <nc r="A620">
      <v>101</v>
    </nc>
  </rcc>
  <rcc rId="5112" sId="1">
    <oc r="A625">
      <v>100</v>
    </oc>
    <nc r="A625">
      <v>102</v>
    </nc>
  </rcc>
  <rcc rId="5113" sId="1">
    <oc r="A637">
      <v>101</v>
    </oc>
    <nc r="A637">
      <v>103</v>
    </nc>
  </rcc>
  <rcc rId="5114" sId="1">
    <oc r="A642">
      <v>102</v>
    </oc>
    <nc r="A642">
      <v>104</v>
    </nc>
  </rcc>
  <rcc rId="5115" sId="1">
    <oc r="A648">
      <v>103</v>
    </oc>
    <nc r="A648">
      <v>105</v>
    </nc>
  </rcc>
  <rcc rId="5116" sId="1">
    <oc r="A653">
      <v>104</v>
    </oc>
    <nc r="A653">
      <v>107</v>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7" sId="1">
    <nc r="V603">
      <v>105106</v>
    </nc>
  </rcc>
  <rcc rId="5118" sId="1">
    <oc r="A637">
      <v>103</v>
    </oc>
    <nc r="A637">
      <v>102</v>
    </nc>
  </rcc>
  <rcc rId="5119" sId="1">
    <oc r="A642">
      <v>104</v>
    </oc>
    <nc r="A642">
      <v>103</v>
    </nc>
  </rcc>
  <rcc rId="5120" sId="1">
    <oc r="A648">
      <v>105</v>
    </oc>
    <nc r="A648">
      <v>104</v>
    </nc>
  </rcc>
  <rcc rId="5121" sId="1">
    <oc r="A653">
      <v>107</v>
    </oc>
    <nc r="A653">
      <v>105</v>
    </nc>
  </rcc>
  <rcc rId="5122" sId="1">
    <oc r="A665">
      <v>108</v>
    </oc>
    <nc r="A665">
      <v>106</v>
    </nc>
  </rcc>
  <rcc rId="5123" sId="1">
    <oc r="A670">
      <v>109</v>
    </oc>
    <nc r="A670">
      <v>107</v>
    </nc>
  </rcc>
  <rcc rId="5124" sId="1">
    <oc r="A675">
      <v>110</v>
    </oc>
    <nc r="A675">
      <v>108</v>
    </nc>
  </rcc>
  <rcc rId="5125" sId="1">
    <oc r="A680">
      <v>111</v>
    </oc>
    <nc r="A680">
      <v>109</v>
    </nc>
  </rcc>
  <rcc rId="5126" sId="1">
    <oc r="A686">
      <v>112</v>
    </oc>
    <nc r="A686">
      <v>110</v>
    </nc>
  </rcc>
  <rcc rId="5127" sId="1">
    <oc r="A691">
      <v>113</v>
    </oc>
    <nc r="A691">
      <v>111</v>
    </nc>
  </rcc>
  <rcc rId="5128" sId="1">
    <oc r="A696">
      <v>114</v>
    </oc>
    <nc r="A696">
      <v>112</v>
    </nc>
  </rcc>
  <rcc rId="5129" sId="1">
    <oc r="A702">
      <v>115</v>
    </oc>
    <nc r="A702">
      <v>113</v>
    </nc>
  </rcc>
  <rcc rId="5130" sId="1">
    <oc r="A707">
      <v>116</v>
    </oc>
    <nc r="A707">
      <v>114</v>
    </nc>
  </rcc>
  <rcc rId="5131" sId="1">
    <oc r="A719">
      <v>117</v>
    </oc>
    <nc r="A719">
      <v>115</v>
    </nc>
  </rcc>
  <rcc rId="5132" sId="1">
    <oc r="A724">
      <v>118</v>
    </oc>
    <nc r="A724">
      <v>116</v>
    </nc>
  </rcc>
  <rcc rId="5133" sId="1">
    <oc r="A736">
      <v>119</v>
    </oc>
    <nc r="A736">
      <v>117</v>
    </nc>
  </rcc>
  <rcc rId="5134" sId="1">
    <oc r="A742">
      <v>120</v>
    </oc>
    <nc r="A742">
      <v>118</v>
    </nc>
  </rcc>
  <rcc rId="5135" sId="1">
    <oc r="A748">
      <v>121</v>
    </oc>
    <nc r="A748">
      <v>119</v>
    </nc>
  </rcc>
  <rcc rId="5136" sId="1">
    <oc r="A754">
      <v>122</v>
    </oc>
    <nc r="A754">
      <v>120</v>
    </nc>
  </rcc>
  <rcc rId="5137" sId="1">
    <oc r="A766">
      <v>123</v>
    </oc>
    <nc r="A766">
      <v>121</v>
    </nc>
  </rcc>
  <rcc rId="5138" sId="1">
    <oc r="A772">
      <v>124</v>
    </oc>
    <nc r="A772">
      <v>122</v>
    </nc>
  </rcc>
  <rcc rId="5139" sId="1">
    <oc r="A777">
      <v>125</v>
    </oc>
    <nc r="A777">
      <v>123</v>
    </nc>
  </rcc>
  <rcc rId="5140" sId="1">
    <oc r="A782">
      <v>126</v>
    </oc>
    <nc r="A782">
      <v>124</v>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41" sId="1">
    <oc r="A637">
      <v>102</v>
    </oc>
    <nc r="A637">
      <v>103</v>
    </nc>
  </rcc>
  <rcc rId="5142" sId="1">
    <oc r="A642">
      <v>103</v>
    </oc>
    <nc r="A642">
      <v>104</v>
    </nc>
  </rcc>
  <rcc rId="5143" sId="1">
    <oc r="A648">
      <v>104</v>
    </oc>
    <nc r="A648">
      <v>105</v>
    </nc>
  </rcc>
  <rcc rId="5144" sId="1">
    <oc r="A653">
      <v>105</v>
    </oc>
    <nc r="A653">
      <v>106</v>
    </nc>
  </rcc>
  <rcc rId="5145" sId="1">
    <oc r="A665">
      <v>106</v>
    </oc>
    <nc r="A665">
      <v>107</v>
    </nc>
  </rcc>
  <rcc rId="5146" sId="1">
    <oc r="A670">
      <v>107</v>
    </oc>
    <nc r="A670">
      <v>108</v>
    </nc>
  </rcc>
  <rcc rId="5147" sId="1">
    <oc r="A675">
      <v>108</v>
    </oc>
    <nc r="A675">
      <v>109</v>
    </nc>
  </rcc>
  <rcc rId="5148" sId="1">
    <oc r="A680">
      <v>109</v>
    </oc>
    <nc r="A680">
      <v>110</v>
    </nc>
  </rcc>
  <rcc rId="5149" sId="1">
    <oc r="A686">
      <v>110</v>
    </oc>
    <nc r="A686">
      <v>111</v>
    </nc>
  </rcc>
  <rcc rId="5150" sId="1">
    <oc r="A691">
      <v>111</v>
    </oc>
    <nc r="A691">
      <v>112</v>
    </nc>
  </rcc>
  <rcc rId="5151" sId="1">
    <oc r="A696">
      <v>112</v>
    </oc>
    <nc r="A696">
      <v>113</v>
    </nc>
  </rcc>
  <rcc rId="5152" sId="1">
    <oc r="A702">
      <v>113</v>
    </oc>
    <nc r="A702">
      <v>114</v>
    </nc>
  </rcc>
  <rcc rId="5153" sId="1">
    <oc r="A707">
      <v>114</v>
    </oc>
    <nc r="A707">
      <v>115</v>
    </nc>
  </rcc>
  <rcc rId="5154" sId="1">
    <oc r="A719">
      <v>115</v>
    </oc>
    <nc r="A719">
      <v>116</v>
    </nc>
  </rcc>
  <rcc rId="5155" sId="1">
    <oc r="A724">
      <v>116</v>
    </oc>
    <nc r="A724">
      <v>117</v>
    </nc>
  </rcc>
  <rcc rId="5156" sId="1">
    <oc r="A736">
      <v>117</v>
    </oc>
    <nc r="A736">
      <v>118</v>
    </nc>
  </rcc>
  <rcc rId="5157" sId="1">
    <oc r="A742">
      <v>118</v>
    </oc>
    <nc r="A742">
      <v>119</v>
    </nc>
  </rcc>
  <rcc rId="5158" sId="1">
    <oc r="A748">
      <v>119</v>
    </oc>
    <nc r="A748">
      <v>120</v>
    </nc>
  </rcc>
  <rcc rId="5159" sId="1">
    <oc r="A754">
      <v>120</v>
    </oc>
    <nc r="A754">
      <v>121</v>
    </nc>
  </rcc>
  <rcc rId="5160" sId="1">
    <oc r="A766">
      <v>121</v>
    </oc>
    <nc r="A766">
      <v>122</v>
    </nc>
  </rcc>
  <rcc rId="5161" sId="1">
    <oc r="A772">
      <v>122</v>
    </oc>
    <nc r="A772">
      <v>123</v>
    </nc>
  </rcc>
  <rcc rId="5162" sId="1">
    <oc r="A777">
      <v>123</v>
    </oc>
    <nc r="A777">
      <v>124</v>
    </nc>
  </rcc>
  <rcc rId="5163" sId="1">
    <oc r="A782">
      <v>124</v>
    </oc>
    <nc r="A782">
      <v>125</v>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4" sId="1">
    <oc r="D799">
      <v>42</v>
    </oc>
    <nc r="D799">
      <v>44</v>
    </nc>
  </rcc>
  <rrc rId="5165" sId="1" ref="A802:XFD802" action="insertRow">
    <undo index="2" exp="area" ref3D="1" dr="$G$1:$L$1048576" dn="Z_E804F883_CA9D_4450_B2B1_A56C9C315ECD_.wvu.Cols" sId="1"/>
    <undo index="1" exp="area" ref3D="1" dr="$A$1:$A$1048576" dn="Z_E804F883_CA9D_4450_B2B1_A56C9C315ECD_.wvu.Cols" sId="1"/>
  </rrc>
  <rcc rId="5166" sId="1">
    <nc r="C802">
      <f>C798+C799+C800+C801</f>
    </nc>
  </rcc>
  <rcc rId="5167" sId="1" odxf="1" dxf="1">
    <nc r="D802">
      <f>D798+D799+D800+D801</f>
    </nc>
    <odxf>
      <fill>
        <patternFill patternType="solid">
          <bgColor rgb="FFFFFF00"/>
        </patternFill>
      </fill>
    </odxf>
    <ndxf>
      <fill>
        <patternFill patternType="none">
          <bgColor indexed="65"/>
        </patternFill>
      </fill>
    </ndxf>
  </rcc>
  <rfmt sheetId="1" sqref="D799">
    <dxf>
      <fill>
        <patternFill patternType="solid">
          <bgColor rgb="FFFFFF00"/>
        </patternFill>
      </fill>
    </dxf>
  </rfmt>
  <rcc rId="5168" sId="1">
    <oc r="D800">
      <v>9</v>
    </oc>
    <nc r="D800">
      <v>13</v>
    </nc>
  </rcc>
  <rfmt sheetId="1" sqref="E578">
    <dxf>
      <fill>
        <patternFill patternType="solid">
          <bgColor rgb="FF92D050"/>
        </patternFill>
      </fill>
    </dxf>
  </rfmt>
  <rcc rId="5169" sId="1" odxf="1" dxf="1">
    <oc r="E578">
      <f>IFERROR(D578/C578*100,0)</f>
    </oc>
    <nc r="E578">
      <f>IFERROR(D578/C578*100,0)</f>
    </nc>
    <odxf>
      <fill>
        <patternFill>
          <bgColor rgb="FF92D050"/>
        </patternFill>
      </fill>
    </odxf>
    <ndxf>
      <fill>
        <patternFill>
          <bgColor theme="6" tint="0.59999389629810485"/>
        </patternFill>
      </fill>
    </ndxf>
  </rcc>
  <rfmt sheetId="1" sqref="D800">
    <dxf>
      <fill>
        <patternFill patternType="solid">
          <bgColor rgb="FFFFFF00"/>
        </patternFill>
      </fill>
    </dxf>
  </rfmt>
  <rcc rId="5170" sId="1" odxf="1" dxf="1">
    <nc r="B595" t="inlineStr">
      <is>
        <t>бюджет автономного округа</t>
      </is>
    </nc>
    <odxf>
      <font>
        <b/>
        <sz val="16"/>
        <color rgb="FFFF0000"/>
      </font>
    </odxf>
    <ndxf>
      <font>
        <b val="0"/>
        <sz val="13"/>
        <color auto="1"/>
        <name val="Times New Roman"/>
        <scheme val="none"/>
      </font>
    </ndxf>
  </rcc>
  <rfmt sheetId="1" sqref="D802">
    <dxf>
      <fill>
        <patternFill patternType="solid">
          <bgColor rgb="FFFFFF00"/>
        </patternFill>
      </fill>
    </dxf>
  </rfmt>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1" sId="1">
    <oc r="C798">
      <v>62</v>
    </oc>
    <nc r="C798"/>
  </rcc>
  <rcc rId="5172" sId="1">
    <oc r="C799">
      <v>26</v>
    </oc>
    <nc r="C799"/>
  </rcc>
  <rcc rId="5173" sId="1">
    <oc r="C800">
      <v>23</v>
    </oc>
    <nc r="C800"/>
  </rcc>
  <rcc rId="5174" sId="1">
    <oc r="C801">
      <v>15</v>
    </oc>
    <nc r="C801"/>
  </rcc>
  <rcc rId="5175" sId="1">
    <oc r="C802">
      <f>C798+C799+C800+C801</f>
    </oc>
    <nc r="C802"/>
  </rcc>
  <rm rId="5176" sheetId="1" source="D798:D802" destination="C798:C802" sourceSheetId="1">
    <rfmt sheetId="1" sqref="C798" start="0" length="0">
      <dxf>
        <font>
          <sz val="11"/>
          <color auto="1"/>
          <name val="Times New Roman"/>
          <scheme val="none"/>
        </font>
        <alignment horizontal="right" vertical="center" readingOrder="0"/>
      </dxf>
    </rfmt>
    <rfmt sheetId="1" sqref="C799" start="0" length="0">
      <dxf>
        <font>
          <sz val="11"/>
          <color auto="1"/>
          <name val="Times New Roman"/>
          <scheme val="none"/>
        </font>
        <alignment horizontal="right" vertical="center" readingOrder="0"/>
      </dxf>
    </rfmt>
    <rfmt sheetId="1" sqref="C800" start="0" length="0">
      <dxf>
        <font>
          <sz val="11"/>
          <color auto="1"/>
          <name val="Times New Roman"/>
          <scheme val="none"/>
        </font>
        <alignment horizontal="right" vertical="center" readingOrder="0"/>
      </dxf>
    </rfmt>
    <rfmt sheetId="1" sqref="C801" start="0" length="0">
      <dxf>
        <font>
          <sz val="11"/>
          <color auto="1"/>
          <name val="Times New Roman"/>
          <scheme val="none"/>
        </font>
        <alignment horizontal="right" vertical="center" readingOrder="0"/>
      </dxf>
    </rfmt>
    <rfmt sheetId="1" sqref="C802" start="0" length="0">
      <dxf>
        <font>
          <sz val="11"/>
          <color auto="1"/>
          <name val="Times New Roman"/>
          <scheme val="none"/>
        </font>
        <alignment horizontal="right" vertical="center" readingOrder="0"/>
      </dxf>
    </rfmt>
  </rm>
  <rfmt sheetId="1" sqref="C798:C802">
    <dxf>
      <fill>
        <patternFill patternType="none">
          <bgColor auto="1"/>
        </patternFill>
      </fill>
    </dxf>
  </rfmt>
  <rdn rId="0" localSheetId="1" customView="1" name="Z_E804F883_CA9D_4450_B2B1_A56C9C315ECD_.wvu.Rows" hidden="1" oldHidden="1">
    <oldFormula>'Приложение 1'!#REF!</oldFormula>
  </rdn>
  <rcv guid="{E804F883-CA9D-4450-B2B1-A56C9C315ECD}" action="delete"/>
  <rdn rId="0" localSheetId="1" customView="1" name="Z_E804F883_CA9D_4450_B2B1_A56C9C315ECD_.wvu.PrintArea" hidden="1" oldHidden="1">
    <formula>'Приложение 1'!$B$1:$F$796</formula>
    <oldFormula>'Приложение 1'!$B$1:$F$796</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Cols" hidden="1" oldHidden="1">
    <formula>'Приложение 1'!$G:$L</formula>
    <oldFormula>'Приложение 1'!$A:$A,'Приложение 1'!$G:$L</oldFormula>
  </rdn>
  <rdn rId="0" localSheetId="1" customView="1" name="Z_E804F883_CA9D_4450_B2B1_A56C9C315ECD_.wvu.FilterData" hidden="1" oldHidden="1">
    <formula>'Приложение 1'!$E$1:$E$813</formula>
    <oldFormula>'Приложение 1'!$A$6:$F$801</oldFormula>
  </rdn>
  <rcv guid="{E804F883-CA9D-4450-B2B1-A56C9C315ECD}" action="add"/>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99">
    <dxf>
      <fill>
        <patternFill patternType="solid">
          <bgColor rgb="FFFFFF00"/>
        </patternFill>
      </fill>
    </dxf>
  </rfmt>
  <rcc rId="5182" sId="1">
    <oc r="F299" t="inlineStr">
      <is>
        <t xml:space="preserve">Незавершенное строительство. 
Степень готовности объекта 0,00%, ведется выполнение проектно-изыскательских работ (их стоимость была увеличена за счет уменьшения стоимости строительно-монтажных работ и продлены сроки их выполнения).
</t>
      </is>
    </oc>
    <nc r="F299" t="inlineStr">
      <is>
        <t>Разработана проектно-сметная документация;
Степень готовности объекта составляет - 12%.
- получено разрешение на строительство от 10.01.2023;
- выполнены 100%: подготовительные работы, установлены две камеры видеонаблюдения за ходом работ, выполнены разработка котлована, свайные работы, щебеночное основание и бетонная подготовка под фундаменты; бетонирование, гидроизоляция и утепление фундаментов;
- ведутся работы: обратная засыпка фундаментов – 94% (10170 м3); бетонирование наружных стен и колонн цокольного этажа – 85% (453 м3); устройство щебеночного основания полов подвала – 74% (3300 м3); монтаж опалубки для цокольного перекрытия – 14% (620 м2), начаты земляные работы по тепловым сетям.</t>
      </is>
    </nc>
  </rcc>
  <rfmt sheetId="1" sqref="F303">
    <dxf>
      <fill>
        <patternFill>
          <bgColor auto="1"/>
        </patternFill>
      </fill>
    </dxf>
  </rfmt>
  <rfmt sheetId="1" sqref="F299">
    <dxf>
      <fill>
        <patternFill>
          <bgColor theme="0"/>
        </patternFill>
      </fill>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
    <dxf>
      <fill>
        <patternFill>
          <bgColor theme="6" tint="0.59999389629810485"/>
        </patternFill>
      </fill>
    </dxf>
  </rfmt>
  <rfmt sheetId="1" sqref="E15">
    <dxf>
      <fill>
        <patternFill>
          <bgColor theme="6" tint="0.59999389629810485"/>
        </patternFill>
      </fill>
    </dxf>
  </rfmt>
  <rfmt sheetId="1" sqref="E21">
    <dxf>
      <fill>
        <patternFill patternType="solid">
          <bgColor theme="6" tint="0.59999389629810485"/>
        </patternFill>
      </fill>
    </dxf>
  </rfmt>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3" sId="1">
    <oc r="F61" t="inlineStr">
      <is>
        <t>Неосвоение денежных средств - экономия по результатам проведения электронного аукциона, а также отсутствие заключенных контрактов на выполнение соответствующих градостроительных работ.</t>
      </is>
    </oc>
    <nc r="F61" t="inlineStr">
      <is>
        <t>Неосвоение денежных средств сложилось за счет экономии по результатам проведенных электронных аукционов. Часть запланированных аукционов на выполнение соответствующих градостроительных работ не проводилась.</t>
      </is>
    </nc>
  </rcc>
  <rcc rId="5184" sId="1" odxf="1" dxf="1">
    <oc r="F212" t="inlineStr">
      <is>
        <t>Неисполнение плановых ассигнований, в связи с нарушением сроков выполнения работ проектной организацией.</t>
      </is>
    </oc>
    <nc r="F212" t="inlineStr">
      <is>
        <t>Неисполнение плановых ассигнований сложилось в связи с нарушением сроков выполнения работ проектной организацией на реконструкцию объекта «Лыжероллерная трасса». Заключены муниципальные контракты на выполнение проектно-изыскательских работ на строительство объектов. Реализация мероприятия перенесена на 2024 год.</t>
      </is>
    </nc>
    <odxf>
      <font>
        <sz val="13"/>
        <color auto="1"/>
        <name val="Times New Roman"/>
        <scheme val="none"/>
      </font>
    </odxf>
    <ndxf>
      <font>
        <sz val="13"/>
        <color auto="1"/>
        <name val="Times New Roman"/>
        <scheme val="none"/>
      </font>
    </ndxf>
  </rcc>
  <rcc rId="5185" sId="1">
    <oc r="F402" t="inlineStr">
      <is>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контракта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выполнение работ предусмотрено в два этапа в течение 2023-2024 годов с завершением работ в августе 2024 года, в связи с чем, остатки средств  (ПАО "ЛУКОЙЛ") будут освоены в 2024 году.</t>
      </is>
    </oc>
    <nc r="F402" t="inlineStr">
      <is>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контракта подрядчиками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выполнение работ предусмотрено в два этапа в течение 2023-2024 годов с завершением работ в августе 2024 года, в связи с чем, остатки средств  (средства инвестора) будут освоены в 2024 году.</t>
      </is>
    </nc>
  </rcc>
  <rcc rId="5186" sId="1">
    <oc r="F418" t="inlineStr">
      <is>
        <t>Реализованы мероприятия по обеспечению технического и эксплуатационного обслуживания программно-технического измерительного комплекса  в количестве 18 комплексов.   
Неполное освоение денежных средств сложилось в результате оплаты электрической энергии по факту потребления ее комплексами фотовидеофиксации города Когалыма.</t>
      </is>
    </oc>
    <nc r="F418" t="inlineStr">
      <is>
        <t>Реализованы мероприятия по обеспечению технического и эксплуатационного обслуживания программно-технического измерительного комплекса  в количестве 18 комплексов.   
Неполное освоение денежных средств сложилось в результате сложившейся экономии за оплату электрической энергии по факту потребления ее комплексами фотовидеофиксации города Когалыма.</t>
      </is>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7" sId="1">
    <oc r="F696" t="inlineStr">
      <is>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 (трехмерной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Средства, в размере 53 600,00 тыс. руб., предусмотренные на выполнение строительно-монтажных работ, возможно будет освоить после выделения недостающего объема финансирования.</t>
      </is>
    </oc>
    <nc r="F696" t="inlineStr">
      <is>
        <t>Контракт №1/23 от 20.02.2023 на выполнение проектно-изыскательских работ на сумму 6 400,00 тыс. руб., сроки завершения выполнения работ - 15.12.2023 (продлены).
Получены положительные заключения негосударственной экспертизы на ИИ, ПД, СМ №86-2-1-3-045458-2023 от 04.08.2023, №86-2-1-2-053254-2023 от 07.09.2023, ведутся работы.
- Приняты и оплачены работы по 1 этапу (инженерные изыскания, разработка проектной документации, прохождение негос.экспертизы, разработка рабочей документации) на сумму 5 043,00 тыс.руб.
 - 2 этап работ (разработка цифровой информационной модели (трехмерной модели) на сумму 1 357,0 тыс руб будет исполнен и оплачен в 1 квартале 2024 года.
Неисполнение сетевого графика в связи с продлением сроков выполнения работ. Выполнены проектно-изыскательские работы. 
Средства, в размере 53 600,0 тыс. рублей, предусмотренные на выполнение строительно-монтажных работ, возможно будет освоить после выделения инвестором планируемого объема финансирования в 2024 году.</t>
      </is>
    </nc>
  </rcc>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88" sId="1" ref="A1:A1048576" action="deleteCol">
    <undo index="0" exp="area" ref3D="1" dr="$A$6:$F$801" dn="Z_1E6E4D55_75A6_4C45_AA86_C960D618B979_.wvu.FilterData" sId="1"/>
    <undo index="0" exp="area" ref3D="1" dr="$A$5:$XFD$6" dn="Z_161695C3_1CE5_4E5C_AD86_E27CE310F608_.wvu.PrintTitles" sId="1"/>
    <undo index="0" exp="area" ref3D="1" dr="$A$6:$F$801" dn="Z_161695C3_1CE5_4E5C_AD86_E27CE310F608_.wvu.FilterData" sId="1"/>
    <undo index="0" exp="area" ref3D="1" dr="$A$6:$F$801" dn="Z_28EC3B34_324A_4D2F_8C31_5D3D05A95318_.wvu.FilterData" sId="1"/>
    <undo index="0" exp="area" ref3D="1" dr="$A$6:$F$801" dn="Z_027080AE_4626_43D6_8D95_605799A44863_.wvu.FilterData" sId="1"/>
    <undo index="0" exp="area" ref3D="1" dr="$A$5:$XFD$6" dn="Z_10610988_B7D0_46D7_B8FD_DA5F72A4893C_.wvu.PrintTitles" sId="1"/>
    <undo index="0" exp="area" ref3D="1" dr="$A$6:$F$801" dn="Z_0F01BEB9_15E5_4641_824E_ACF0F2E623CF_.wvu.FilterData"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6:$F$801" dn="Z_0579CD8E_2EDE_4800_A14F_1CC1D22D45E1_.wvu.FilterData" sId="1"/>
    <undo index="0" exp="area" ref3D="1" dr="$A$6:$F$801" dn="Z_FB5A5339_A53F_49D7_A835_C8973AB33B6E_.wvu.FilterData" sId="1"/>
    <undo index="0" exp="area" ref3D="1" dr="$A$6:$F$801" dn="Z_F888211F_1614_4E10_961E_F6580EC27EFD_.wvu.FilterData" sId="1"/>
    <undo index="0" exp="area" ref3D="1" dr="$A$6:$F$801" dn="Z_F1965DE3_658C_4E3A_AB65_F0C80792427B_.wvu.FilterData" sId="1"/>
    <undo index="0" exp="area" ref3D="1" dr="$A$6:$F$801" dn="Z_EF6B6DAF_64D5_4B79_A399_71719F3EF403_.wvu.FilterData" sId="1"/>
    <undo index="0" exp="area" ref3D="1" dr="$A$5:$XFD$6" dn="Z_E804F883_CA9D_4450_B2B1_A56C9C315ECD_.wvu.PrintTitles" sId="1"/>
    <undo index="0" exp="area" ref3D="1" dr="$A$6:$F$801" dn="Z_BAFE8916_E811_4598_8D6C_E37473C21B0D_.wvu.FilterData" sId="1"/>
    <undo index="0" exp="area" ref3D="1" dr="$A$6:$F$801" dn="Z_CB1E8E26_C9C8_4BE7_9036_74B49E080E83_.wvu.FilterData" sId="1"/>
    <undo index="0" exp="area" ref3D="1" dr="$A$1:$G$796" dn="Z_CB1E8E26_C9C8_4BE7_9036_74B49E080E83_.wvu.PrintArea" sId="1"/>
    <undo index="0" exp="area" ref3D="1" dr="$A$1:$G$796" dn="Z_E7170C51_9D5A_4A08_B92E_A8EB730D7DEE_.wvu.PrintArea" sId="1"/>
    <undo index="0" exp="area" ref3D="1" dr="$G$1:$L$1048576" dn="Z_E804F883_CA9D_4450_B2B1_A56C9C315ECD_.wvu.Cols" sId="1"/>
    <undo index="0" exp="area" ref3D="1" dr="$A$5:$XFD$6" dn="Z_E7170C51_9D5A_4A08_B92E_A8EB730D7DEE_.wvu.PrintTitles" sId="1"/>
    <undo index="0" exp="area" ref3D="1" dr="$A$6:$F$801" dn="Z_E7170C51_9D5A_4A08_B92E_A8EB730D7DEE_.wvu.FilterData" sId="1"/>
    <undo index="0" exp="area" ref3D="1" dr="$A$5:$XFD$6" dn="Z_CB1E8E26_C9C8_4BE7_9036_74B49E080E83_.wvu.PrintTitles" sId="1"/>
    <undo index="0" exp="area" ref3D="1" dr="$A$6:$F$801" dn="Z_B23ED657_54C7_48C0_8691_EF3F0B6AF61F_.wvu.FilterData" sId="1"/>
    <undo index="0" exp="area" ref3D="1" dr="$A$6:$F$801" dn="Z_A57C7104_EC6A_4D10_8377_D16807026D25_.wvu.FilterData" sId="1"/>
    <undo index="0" exp="area" ref3D="1" dr="$A$6:$F$801" dn="Z_DCE8CD04_1152_47C7_9E6A_A669261F9FC4_.wvu.FilterData" sId="1"/>
    <undo index="0" exp="area" ref3D="1" dr="$A$48:$F$801" dn="Z_CF9BC17D_A75B_40E2_BF91_14BDB93F576A_.wvu.FilterData" sId="1"/>
    <undo index="0" exp="area" ref3D="1" dr="$A$5:$XFD$6" dn="Заголовки_для_печати" sId="1"/>
    <undo index="0" exp="area" ref3D="1" dr="$A$6:$F$801" dn="Z_D04442BC_CB1D_4485_98C8_51B560795800_.wvu.FilterData" sId="1"/>
    <undo index="0" exp="area" ref3D="1" dr="$A$6:$F$801" dn="Z_AF2A77F9_4BD9_4713_B6AC_AB30D1A41538_.wvu.FilterData" sId="1"/>
    <undo index="0" exp="area" ref3D="1" dr="$A$6:$F$801" dn="Z_6780F491_BB04_44DA_AC80_3FD5E6C8A969_.wvu.FilterData" sId="1"/>
    <undo index="0" exp="area" ref3D="1" dr="$A$6:$F$801" dn="Z_4BF6DAC4_9E4F_4118_B92D_31B377B6ABE8_.wvu.FilterData" sId="1"/>
    <undo index="0" exp="area" ref3D="1" dr="$A$6:$F$801" dn="Z_549370A0_3187_4544_8416_1F2763422C31_.wvu.FilterData" sId="1"/>
    <undo index="0" exp="area" ref3D="1" dr="$A$6:$F$801" dn="Z_51545E96_D7F6_4373_8A14_2BDA2AB3B4E6_.wvu.FilterData" sId="1"/>
    <undo index="0" exp="area" ref3D="1" dr="$A$6:$F$801" dn="Z_319A27AB_3963_4F32_A56F_FC4439EEADFC_.wvu.FilterData" sId="1"/>
    <undo index="0" exp="area" ref3D="1" dr="$A$6:$F$801" dn="Z_8B14D892_232D_4064_BE05_0EC4C8115B75_.wvu.FilterData" sId="1"/>
    <undo index="0" exp="area" ref3D="1" dr="$A$6:$F$801" dn="Z_8125FB6A_9E40_4254_BB4B_4710EE671950_.wvu.FilterData" sId="1"/>
    <undo index="0" exp="area" ref3D="1" dr="$A$6:$F$801" dn="Z_8AFDD8E3_A238_4C7F_A6D0_CEE120C39C94_.wvu.FilterData" sId="1"/>
    <undo index="0" exp="area" ref3D="1" dr="$A$6:$F$801" dn="Z_8343ABEC_94ED_450C_8BE5_ACF5423D8AAF_.wvu.FilterData" sId="1"/>
    <undo index="0" exp="area" ref3D="1" dr="$A$6:$F$801" dn="Z_7FD54C8A_4107_4C91_A5B8_178D6EE28C77_.wvu.FilterData" sId="1"/>
    <undo index="0" exp="area" ref3D="1" dr="$A$6:$F$801" dn="Z_66861D3D_4E71_44F9_AD6E_D54257CABA66_.wvu.FilterData" sId="1"/>
    <undo index="0" exp="area" ref3D="1" dr="$A$6:$F$801" dn="Z_3693EDC1_FD1C_4AF3_912C_19CDCDBFB43C_.wvu.FilterData" sId="1"/>
    <undo index="0" exp="area" ref3D="1" dr="$A$6:$F$801" dn="Z_3959441F_742C_4955_B46E_54F321581C55_.wvu.FilterData" sId="1"/>
    <undo index="0" exp="area" ref3D="1" dr="$A$6:$F$801" dn="Z_93BB9AA7_7452_49F3_AA30_2CD5707C5F5B_.wvu.FilterData" sId="1"/>
    <undo index="0" exp="area" ref3D="1" dr="$A$6:$F$801" dn="Z_8365AB7C_14E4_41D3_A2A2_520CB383A047_.wvu.FilterData" sId="1"/>
    <undo index="0" exp="area" ref3D="1" dr="$A$6:$F$801" dn="Z_81252870_18CB_4AEE_AF28_89DC02D9C22C_.wvu.FilterData" sId="1"/>
    <undo index="0" exp="area" ref3D="1" dr="$A$6:$F$801" dn="Z_7EFB992A_5645_4F29_95A8_993A90C7BBCC_.wvu.FilterData" sId="1"/>
    <undo index="0" exp="area" ref3D="1" dr="$A$5:$XFD$6" dn="Z_3693EDC1_FD1C_4AF3_912C_19CDCDBFB43C_.wvu.PrintTitles" sId="1"/>
    <undo index="0" exp="area" ref3D="1" dr="$A$1:$H$801" dn="Z_3693EDC1_FD1C_4AF3_912C_19CDCDBFB43C_.wvu.PrintArea" sId="1"/>
    <undo index="0" exp="area" ref3D="1" dr="$A$5:$XFD$6" dn="Z_9561E1DA_B33F_4507_8FCD_307C71D9B236_.wvu.PrintTitles" sId="1"/>
    <undo index="0" exp="area" ref3D="1" dr="$A$6:$F$801" dn="Z_9561E1DA_B33F_4507_8FCD_307C71D9B236_.wvu.FilterData" sId="1"/>
    <undo index="0" exp="area" ref3D="1" dr="$A$6:$F$801" dn="Z_9501A75B_B626_4073_A678_CADC9A74049D_.wvu.FilterData" sId="1"/>
    <undo index="0" exp="area" ref3D="1" dr="$A$5:$XFD$6" dn="Z_7EFB992A_5645_4F29_95A8_993A90C7BBCC_.wvu.PrintTitles" sId="1"/>
    <rfmt sheetId="1" xfDxf="1" sqref="A1:A1048576" start="0" length="0">
      <dxf>
        <font>
          <b/>
          <sz val="16"/>
          <color rgb="FFFF0000"/>
        </font>
        <alignment vertical="center" readingOrder="0"/>
      </dxf>
    </rfmt>
    <rfmt sheetId="1" sqref="A3" start="0" length="0">
      <dxf>
        <font>
          <sz val="16"/>
          <color auto="1"/>
        </font>
      </dxf>
    </rfmt>
    <rfmt sheetId="1" sqref="A4" start="0" length="0">
      <dxf>
        <font>
          <sz val="16"/>
          <color auto="1"/>
        </font>
      </dxf>
    </rfmt>
    <rfmt sheetId="1" sqref="A5" start="0" length="0">
      <dxf>
        <font>
          <sz val="16"/>
          <color auto="1"/>
        </font>
      </dxf>
    </rfmt>
    <rfmt sheetId="1" sqref="A6" start="0" length="0">
      <dxf>
        <font>
          <sz val="16"/>
          <color auto="1"/>
        </font>
        <alignment horizontal="center" readingOrder="0"/>
      </dxf>
    </rfmt>
    <rfmt sheetId="1" sqref="A7" start="0" length="0">
      <dxf>
        <alignment horizontal="center" readingOrder="0"/>
      </dxf>
    </rfmt>
    <rfmt sheetId="1" sqref="A8" start="0" length="0">
      <dxf/>
    </rfmt>
    <rcc rId="0" sId="1">
      <nc r="A10">
        <v>1</v>
      </nc>
    </rcc>
    <rcc rId="0" sId="1">
      <nc r="A15">
        <v>2</v>
      </nc>
    </rcc>
    <rcc rId="0" sId="1">
      <nc r="A21">
        <v>3</v>
      </nc>
    </rcc>
    <rcc rId="0" sId="1">
      <nc r="A26">
        <v>4</v>
      </nc>
    </rcc>
    <rcc rId="0" sId="1">
      <nc r="A38">
        <v>5</v>
      </nc>
    </rcc>
    <rcc rId="0" sId="1">
      <nc r="A43">
        <v>6</v>
      </nc>
    </rcc>
    <rcc rId="0" sId="1">
      <nc r="A49">
        <v>7</v>
      </nc>
    </rcc>
    <rcc rId="0" sId="1">
      <nc r="A61">
        <v>8</v>
      </nc>
    </rcc>
    <rcc rId="0" sId="1">
      <nc r="A66">
        <v>9</v>
      </nc>
    </rcc>
    <rcc rId="0" sId="1">
      <nc r="A71">
        <v>10</v>
      </nc>
    </rcc>
    <rcc rId="0" sId="1">
      <nc r="A76">
        <v>11</v>
      </nc>
    </rcc>
    <rcc rId="0" sId="1">
      <nc r="A81">
        <v>12</v>
      </nc>
    </rcc>
    <rcc rId="0" sId="1">
      <nc r="A86">
        <v>13</v>
      </nc>
    </rcc>
    <rcc rId="0" sId="1">
      <nc r="A92">
        <v>14</v>
      </nc>
    </rcc>
    <rcc rId="0" sId="1">
      <nc r="A97">
        <v>15</v>
      </nc>
    </rcc>
    <rcc rId="0" sId="1">
      <nc r="A102">
        <v>16</v>
      </nc>
    </rcc>
    <rcc rId="0" sId="1">
      <nc r="A108">
        <v>17</v>
      </nc>
    </rcc>
    <rcc rId="0" sId="1">
      <nc r="A113">
        <v>18</v>
      </nc>
    </rcc>
    <rcc rId="0" sId="1">
      <nc r="A118">
        <v>19</v>
      </nc>
    </rcc>
    <rcc rId="0" sId="1">
      <nc r="A129">
        <v>20</v>
      </nc>
    </rcc>
    <rfmt sheetId="1" sqref="A130" start="0" length="0">
      <dxf>
        <font>
          <b val="0"/>
          <sz val="16"/>
          <color rgb="FFFF0000"/>
        </font>
      </dxf>
    </rfmt>
    <rcc rId="0" sId="1">
      <nc r="A134">
        <v>21</v>
      </nc>
    </rcc>
    <rfmt sheetId="1" sqref="A135" start="0" length="0">
      <dxf>
        <font>
          <b val="0"/>
          <sz val="16"/>
          <color rgb="FFFF0000"/>
        </font>
      </dxf>
    </rfmt>
    <rcc rId="0" sId="1">
      <nc r="A139">
        <v>22</v>
      </nc>
    </rcc>
    <rfmt sheetId="1" sqref="A140" start="0" length="0">
      <dxf>
        <font>
          <b val="0"/>
          <sz val="16"/>
          <color rgb="FFFF0000"/>
        </font>
      </dxf>
    </rfmt>
    <rcc rId="0" sId="1">
      <nc r="A144">
        <v>23</v>
      </nc>
    </rcc>
    <rfmt sheetId="1" sqref="A145" start="0" length="0">
      <dxf>
        <font>
          <b val="0"/>
          <sz val="16"/>
          <color rgb="FFFF0000"/>
        </font>
      </dxf>
    </rfmt>
    <rcc rId="0" sId="1">
      <nc r="A149">
        <v>24</v>
      </nc>
    </rcc>
    <rfmt sheetId="1" sqref="A150" start="0" length="0">
      <dxf>
        <font>
          <b val="0"/>
          <sz val="16"/>
          <color rgb="FFFF0000"/>
        </font>
      </dxf>
    </rfmt>
    <rfmt sheetId="1" sqref="A155" start="0" length="0">
      <dxf>
        <font>
          <b val="0"/>
          <sz val="16"/>
          <color rgb="FFFF0000"/>
        </font>
      </dxf>
    </rfmt>
    <rcc rId="0" sId="1">
      <nc r="A160">
        <v>25</v>
      </nc>
    </rcc>
    <rcc rId="0" sId="1">
      <nc r="A165">
        <v>26</v>
      </nc>
    </rcc>
    <rcc rId="0" sId="1">
      <nc r="A170">
        <v>27</v>
      </nc>
    </rcc>
    <rcc rId="0" sId="1">
      <nc r="A175">
        <v>28</v>
      </nc>
    </rcc>
    <rcc rId="0" sId="1">
      <nc r="A180">
        <v>29</v>
      </nc>
    </rcc>
    <rcc rId="0" sId="1">
      <nc r="A192">
        <v>30</v>
      </nc>
    </rcc>
    <rcc rId="0" sId="1">
      <nc r="A197">
        <v>31</v>
      </nc>
    </rcc>
    <rcc rId="0" sId="1">
      <nc r="A202">
        <v>32</v>
      </nc>
    </rcc>
    <rcc rId="0" sId="1">
      <nc r="A207">
        <v>33</v>
      </nc>
    </rcc>
    <rcc rId="0" sId="1">
      <nc r="A212">
        <v>34</v>
      </nc>
    </rcc>
    <rcc rId="0" sId="1">
      <nc r="A218">
        <v>35</v>
      </nc>
    </rcc>
    <rcc rId="0" sId="1">
      <nc r="A223">
        <v>36</v>
      </nc>
    </rcc>
    <rcc rId="0" sId="1">
      <nc r="A229">
        <v>37</v>
      </nc>
    </rcc>
    <rcc rId="0" sId="1">
      <nc r="A235">
        <v>38</v>
      </nc>
    </rcc>
    <rcc rId="0" sId="1">
      <nc r="A247">
        <v>39</v>
      </nc>
    </rcc>
    <rcc rId="0" sId="1">
      <nc r="A252">
        <v>40</v>
      </nc>
    </rcc>
    <rcc rId="0" sId="1">
      <nc r="A257">
        <v>41</v>
      </nc>
    </rcc>
    <rcc rId="0" sId="1">
      <nc r="A262">
        <v>42</v>
      </nc>
    </rcc>
    <rfmt sheetId="1" sqref="A266" start="0" length="0">
      <dxf>
        <fill>
          <patternFill patternType="solid">
            <bgColor theme="0"/>
          </patternFill>
        </fill>
      </dxf>
    </rfmt>
    <rcc rId="0" sId="1">
      <nc r="A267">
        <v>43</v>
      </nc>
    </rcc>
    <rfmt sheetId="1" sqref="A271" start="0" length="0">
      <dxf>
        <fill>
          <patternFill patternType="solid">
            <bgColor theme="0"/>
          </patternFill>
        </fill>
      </dxf>
    </rfmt>
    <rcc rId="0" sId="1">
      <nc r="A273">
        <v>44</v>
      </nc>
    </rcc>
    <rfmt sheetId="1" sqref="A277" start="0" length="0">
      <dxf>
        <fill>
          <patternFill patternType="solid">
            <bgColor theme="0"/>
          </patternFill>
        </fill>
      </dxf>
    </rfmt>
    <rcc rId="0" sId="1">
      <nc r="A278">
        <v>45</v>
      </nc>
    </rcc>
    <rfmt sheetId="1" sqref="A282" start="0" length="0">
      <dxf>
        <fill>
          <patternFill patternType="solid">
            <bgColor theme="0"/>
          </patternFill>
        </fill>
      </dxf>
    </rfmt>
    <rcc rId="0" sId="1">
      <nc r="A283">
        <v>46</v>
      </nc>
    </rcc>
    <rfmt sheetId="1" sqref="A287" start="0" length="0">
      <dxf>
        <fill>
          <patternFill patternType="solid">
            <bgColor theme="0"/>
          </patternFill>
        </fill>
      </dxf>
    </rfmt>
    <rcc rId="0" sId="1">
      <nc r="A288">
        <v>47</v>
      </nc>
    </rcc>
    <rfmt sheetId="1" sqref="A292" start="0" length="0">
      <dxf>
        <fill>
          <patternFill patternType="solid">
            <bgColor theme="0"/>
          </patternFill>
        </fill>
      </dxf>
    </rfmt>
    <rcc rId="0" sId="1">
      <nc r="A293">
        <v>48</v>
      </nc>
    </rcc>
    <rfmt sheetId="1" sqref="A297" start="0" length="0">
      <dxf>
        <fill>
          <patternFill patternType="solid">
            <bgColor theme="0"/>
          </patternFill>
        </fill>
      </dxf>
    </rfmt>
    <rcc rId="0" sId="1">
      <nc r="A299">
        <v>49</v>
      </nc>
    </rcc>
    <rcc rId="0" sId="1">
      <nc r="A304">
        <v>50</v>
      </nc>
    </rcc>
    <rcc rId="0" sId="1">
      <nc r="A309">
        <v>51</v>
      </nc>
    </rcc>
    <rcc rId="0" sId="1">
      <nc r="A314">
        <v>52</v>
      </nc>
    </rcc>
    <rcc rId="0" sId="1">
      <nc r="A319">
        <v>53</v>
      </nc>
    </rcc>
    <rcc rId="0" sId="1">
      <nc r="A324">
        <v>54</v>
      </nc>
    </rcc>
    <rcc rId="0" sId="1">
      <nc r="A336">
        <v>55</v>
      </nc>
    </rcc>
    <rfmt sheetId="1" sqref="A337" start="0" length="0">
      <dxf>
        <font>
          <b val="0"/>
          <sz val="16"/>
          <color rgb="FFFF0000"/>
        </font>
      </dxf>
    </rfmt>
    <rcc rId="0" sId="1">
      <nc r="A341">
        <v>56</v>
      </nc>
    </rcc>
    <rfmt sheetId="1" sqref="A342" start="0" length="0">
      <dxf>
        <font>
          <b val="0"/>
          <sz val="16"/>
          <color rgb="FFFF0000"/>
        </font>
      </dxf>
    </rfmt>
    <rcc rId="0" sId="1">
      <nc r="A346">
        <v>57</v>
      </nc>
    </rcc>
    <rfmt sheetId="1" sqref="A347" start="0" length="0">
      <dxf>
        <font>
          <b val="0"/>
          <sz val="16"/>
          <color rgb="FFFF0000"/>
        </font>
      </dxf>
    </rfmt>
    <rcc rId="0" sId="1">
      <nc r="A352">
        <v>58</v>
      </nc>
    </rcc>
    <rfmt sheetId="1" sqref="A353" start="0" length="0">
      <dxf>
        <font>
          <b val="0"/>
          <sz val="16"/>
          <color rgb="FFFF0000"/>
        </font>
      </dxf>
    </rfmt>
    <rcc rId="0" sId="1">
      <nc r="A357">
        <v>59</v>
      </nc>
    </rcc>
    <rfmt sheetId="1" sqref="A358" start="0" length="0">
      <dxf>
        <font>
          <b val="0"/>
          <sz val="16"/>
          <color rgb="FFFF0000"/>
        </font>
      </dxf>
    </rfmt>
    <rcc rId="0" sId="1">
      <nc r="A363">
        <v>60</v>
      </nc>
    </rcc>
    <rfmt sheetId="1" sqref="A364" start="0" length="0">
      <dxf>
        <font>
          <b val="0"/>
          <sz val="16"/>
          <color rgb="FFFF0000"/>
        </font>
      </dxf>
    </rfmt>
    <rcc rId="0" sId="1">
      <nc r="A368">
        <v>61</v>
      </nc>
    </rcc>
    <rfmt sheetId="1" sqref="A369" start="0" length="0">
      <dxf>
        <font>
          <b val="0"/>
          <sz val="16"/>
          <color rgb="FFFF0000"/>
        </font>
      </dxf>
    </rfmt>
    <rcc rId="0" sId="1">
      <nc r="A373">
        <v>62</v>
      </nc>
    </rcc>
    <rfmt sheetId="1" sqref="A374" start="0" length="0">
      <dxf>
        <font>
          <b val="0"/>
          <sz val="16"/>
          <color rgb="FFFF0000"/>
        </font>
      </dxf>
    </rfmt>
    <rcc rId="0" sId="1">
      <nc r="A379">
        <v>63</v>
      </nc>
    </rcc>
    <rfmt sheetId="1" sqref="A380" start="0" length="0">
      <dxf>
        <font>
          <b val="0"/>
          <sz val="16"/>
          <color rgb="FFFF0000"/>
        </font>
      </dxf>
    </rfmt>
    <rfmt sheetId="1" sqref="A381" start="0" length="0">
      <dxf>
        <font>
          <b val="0"/>
          <sz val="16"/>
          <color rgb="FFFF0000"/>
        </font>
      </dxf>
    </rfmt>
    <rcc rId="0" sId="1">
      <nc r="A391">
        <v>64</v>
      </nc>
    </rcc>
    <rcc rId="0" sId="1">
      <nc r="A396">
        <v>65</v>
      </nc>
    </rcc>
    <rfmt sheetId="1" sqref="A397" start="0" length="0">
      <dxf>
        <font>
          <b val="0"/>
          <sz val="16"/>
          <color rgb="FFFF0000"/>
        </font>
      </dxf>
    </rfmt>
    <rcc rId="0" sId="1">
      <nc r="A402">
        <v>66</v>
      </nc>
    </rcc>
    <rfmt sheetId="1" sqref="A403" start="0" length="0">
      <dxf>
        <font>
          <b val="0"/>
          <sz val="16"/>
          <color rgb="FFFF0000"/>
        </font>
      </dxf>
    </rfmt>
    <rcc rId="0" sId="1">
      <nc r="A407">
        <v>67</v>
      </nc>
    </rcc>
    <rfmt sheetId="1" sqref="A408" start="0" length="0">
      <dxf>
        <font>
          <b val="0"/>
          <sz val="16"/>
          <color rgb="FFFF0000"/>
        </font>
      </dxf>
    </rfmt>
    <rcc rId="0" sId="1">
      <nc r="A412">
        <v>68</v>
      </nc>
    </rcc>
    <rfmt sheetId="1" sqref="A413" start="0" length="0">
      <dxf>
        <font>
          <b val="0"/>
          <sz val="16"/>
          <color rgb="FFFF0000"/>
        </font>
      </dxf>
    </rfmt>
    <rcc rId="0" sId="1">
      <nc r="A418">
        <v>69</v>
      </nc>
    </rcc>
    <rfmt sheetId="1" sqref="A419" start="0" length="0">
      <dxf>
        <font>
          <b val="0"/>
          <sz val="16"/>
          <color rgb="FFFF0000"/>
        </font>
      </dxf>
    </rfmt>
    <rcc rId="0" sId="1">
      <nc r="A424">
        <v>70</v>
      </nc>
    </rcc>
    <rfmt sheetId="1" sqref="A425" start="0" length="0">
      <dxf>
        <font>
          <b val="0"/>
          <sz val="16"/>
          <color rgb="FFFF0000"/>
        </font>
      </dxf>
    </rfmt>
    <rfmt sheetId="1" sqref="A430" start="0" length="0">
      <dxf>
        <font>
          <b val="0"/>
          <sz val="16"/>
          <color rgb="FFFF0000"/>
        </font>
      </dxf>
    </rfmt>
    <rcc rId="0" sId="1">
      <nc r="A436">
        <v>71</v>
      </nc>
    </rcc>
    <rfmt sheetId="1" sqref="A437" start="0" length="0">
      <dxf>
        <font>
          <b val="0"/>
          <sz val="16"/>
          <color rgb="FFFF0000"/>
        </font>
      </dxf>
    </rfmt>
    <rcc rId="0" sId="1">
      <nc r="A442">
        <v>72</v>
      </nc>
    </rcc>
    <rfmt sheetId="1" sqref="A443" start="0" length="0">
      <dxf>
        <font>
          <b val="0"/>
          <sz val="16"/>
          <color rgb="FFFF0000"/>
        </font>
      </dxf>
    </rfmt>
    <rcc rId="0" sId="1">
      <nc r="A448">
        <v>73</v>
      </nc>
    </rcc>
    <rcc rId="0" sId="1">
      <nc r="A453">
        <v>74</v>
      </nc>
    </rcc>
    <rfmt sheetId="1" sqref="A454" start="0" length="0">
      <dxf>
        <font>
          <b val="0"/>
          <sz val="16"/>
          <color rgb="FFFF0000"/>
        </font>
      </dxf>
    </rfmt>
    <rfmt sheetId="1" sqref="A459" start="0" length="0">
      <dxf>
        <font>
          <b val="0"/>
          <sz val="16"/>
          <color rgb="FFFF0000"/>
        </font>
      </dxf>
    </rfmt>
    <rfmt sheetId="1" sqref="A463" start="0" length="0">
      <dxf>
        <alignment horizontal="center" readingOrder="0"/>
      </dxf>
    </rfmt>
    <rfmt sheetId="1" sqref="A464" start="0" length="0">
      <dxf>
        <alignment wrapText="1" readingOrder="0"/>
      </dxf>
    </rfmt>
    <rcc rId="0" sId="1">
      <nc r="A466">
        <v>75</v>
      </nc>
    </rcc>
    <rfmt sheetId="1" sqref="A467" start="0" length="0">
      <dxf>
        <font>
          <b val="0"/>
          <sz val="16"/>
          <color rgb="FFFF0000"/>
        </font>
      </dxf>
    </rfmt>
    <rcc rId="0" sId="1">
      <nc r="A471">
        <v>76</v>
      </nc>
    </rcc>
    <rfmt sheetId="1" sqref="A472" start="0" length="0">
      <dxf>
        <font>
          <b val="0"/>
          <sz val="16"/>
          <color rgb="FFFF0000"/>
        </font>
      </dxf>
    </rfmt>
    <rcc rId="0" sId="1">
      <nc r="A477">
        <v>77</v>
      </nc>
    </rcc>
    <rfmt sheetId="1" sqref="A478" start="0" length="0">
      <dxf>
        <font>
          <b val="0"/>
          <sz val="16"/>
          <color rgb="FFFF0000"/>
        </font>
      </dxf>
    </rfmt>
    <rcc rId="0" sId="1">
      <nc r="A489">
        <v>78</v>
      </nc>
    </rcc>
    <rfmt sheetId="1" sqref="A490" start="0" length="0">
      <dxf>
        <font>
          <b val="0"/>
          <sz val="16"/>
          <color rgb="FFFF0000"/>
        </font>
      </dxf>
    </rfmt>
    <rcc rId="0" sId="1">
      <nc r="A495">
        <v>79</v>
      </nc>
    </rcc>
    <rfmt sheetId="1" sqref="A496" start="0" length="0">
      <dxf>
        <font>
          <b val="0"/>
          <sz val="16"/>
          <color rgb="FFFF0000"/>
        </font>
      </dxf>
    </rfmt>
    <rcc rId="0" sId="1">
      <nc r="A500">
        <v>80</v>
      </nc>
    </rcc>
    <rcc rId="0" sId="1">
      <nc r="A505">
        <v>81</v>
      </nc>
    </rcc>
    <rcc rId="0" sId="1">
      <nc r="A510">
        <v>82</v>
      </nc>
    </rcc>
    <rfmt sheetId="1" sqref="A516" start="0" length="0">
      <dxf>
        <font>
          <b val="0"/>
          <sz val="16"/>
          <color rgb="FFFF0000"/>
        </font>
      </dxf>
    </rfmt>
    <rcc rId="0" sId="1">
      <nc r="A521">
        <v>83</v>
      </nc>
    </rcc>
    <rfmt sheetId="1" sqref="A522" start="0" length="0">
      <dxf>
        <font>
          <b val="0"/>
          <sz val="16"/>
          <color rgb="FFFF0000"/>
        </font>
      </dxf>
    </rfmt>
    <rcc rId="0" sId="1">
      <nc r="A526">
        <v>84</v>
      </nc>
    </rcc>
    <rfmt sheetId="1" sqref="A527" start="0" length="0">
      <dxf>
        <font>
          <b val="0"/>
          <sz val="16"/>
          <color rgb="FFFF0000"/>
        </font>
      </dxf>
    </rfmt>
    <rcc rId="0" sId="1">
      <nc r="A531">
        <v>85</v>
      </nc>
    </rcc>
    <rfmt sheetId="1" sqref="A532" start="0" length="0">
      <dxf>
        <font>
          <b val="0"/>
          <sz val="16"/>
          <color rgb="FFFF0000"/>
        </font>
      </dxf>
    </rfmt>
    <rcc rId="0" sId="1">
      <nc r="A536">
        <v>86</v>
      </nc>
    </rcc>
    <rfmt sheetId="1" sqref="A537" start="0" length="0">
      <dxf>
        <font>
          <b val="0"/>
          <sz val="16"/>
          <color rgb="FFFF0000"/>
        </font>
      </dxf>
    </rfmt>
    <rcc rId="0" sId="1">
      <nc r="A541">
        <v>87</v>
      </nc>
    </rcc>
    <rfmt sheetId="1" sqref="A542" start="0" length="0">
      <dxf>
        <font>
          <b val="0"/>
          <sz val="16"/>
          <color rgb="FFFF0000"/>
        </font>
      </dxf>
    </rfmt>
    <rcc rId="0" sId="1">
      <nc r="A546">
        <v>88</v>
      </nc>
    </rcc>
    <rfmt sheetId="1" sqref="A547" start="0" length="0">
      <dxf>
        <font>
          <b val="0"/>
          <sz val="16"/>
          <color rgb="FFFF0000"/>
        </font>
      </dxf>
    </rfmt>
    <rcc rId="0" sId="1">
      <nc r="A551">
        <v>89</v>
      </nc>
    </rcc>
    <rcc rId="0" sId="1">
      <nc r="A556">
        <v>90</v>
      </nc>
    </rcc>
    <rfmt sheetId="1" sqref="A557" start="0" length="0">
      <dxf>
        <font>
          <b val="0"/>
          <sz val="16"/>
          <color rgb="FFFF0000"/>
        </font>
      </dxf>
    </rfmt>
    <rcc rId="0" sId="1">
      <nc r="A561">
        <v>91</v>
      </nc>
    </rcc>
    <rfmt sheetId="1" sqref="A562" start="0" length="0">
      <dxf>
        <font>
          <b val="0"/>
          <sz val="16"/>
          <color rgb="FFFF0000"/>
        </font>
      </dxf>
    </rfmt>
    <rfmt sheetId="1" sqref="A567" start="0" length="0">
      <dxf>
        <font>
          <b val="0"/>
          <sz val="16"/>
          <color rgb="FFFF0000"/>
        </font>
      </dxf>
    </rfmt>
    <rcc rId="0" sId="1">
      <nc r="A573">
        <v>92</v>
      </nc>
    </rcc>
    <rfmt sheetId="1" sqref="A574" start="0" length="0">
      <dxf>
        <font>
          <b val="0"/>
          <sz val="16"/>
          <color rgb="FFFF0000"/>
        </font>
      </dxf>
    </rfmt>
    <rcc rId="0" sId="1">
      <nc r="A578">
        <v>93</v>
      </nc>
    </rcc>
    <rfmt sheetId="1" sqref="A579" start="0" length="0">
      <dxf>
        <font>
          <b val="0"/>
          <sz val="16"/>
          <color rgb="FFFF0000"/>
        </font>
      </dxf>
    </rfmt>
    <rcc rId="0" sId="1">
      <nc r="A583">
        <v>94</v>
      </nc>
    </rcc>
    <rfmt sheetId="1" sqref="A584" start="0" length="0">
      <dxf>
        <font>
          <b val="0"/>
          <sz val="16"/>
          <color rgb="FFFF0000"/>
        </font>
      </dxf>
    </rfmt>
    <rcc rId="0" sId="1">
      <nc r="A588">
        <v>95</v>
      </nc>
    </rcc>
    <rfmt sheetId="1" sqref="A589" start="0" length="0">
      <dxf>
        <font>
          <b val="0"/>
          <sz val="16"/>
          <color rgb="FFFF0000"/>
        </font>
      </dxf>
    </rfmt>
    <rcc rId="0" sId="1">
      <nc r="A593">
        <v>96</v>
      </nc>
    </rcc>
    <rfmt sheetId="1" sqref="A594" start="0" length="0">
      <dxf>
        <font>
          <b val="0"/>
          <sz val="16"/>
          <color rgb="FFFF0000"/>
        </font>
      </dxf>
    </rfmt>
    <rcc rId="0" sId="1">
      <nc r="A598">
        <v>97</v>
      </nc>
    </rcc>
    <rfmt sheetId="1" sqref="A599" start="0" length="0">
      <dxf>
        <font>
          <b val="0"/>
          <sz val="16"/>
          <color rgb="FFFF0000"/>
        </font>
      </dxf>
    </rfmt>
    <rcc rId="0" sId="1">
      <nc r="A604">
        <v>98</v>
      </nc>
    </rcc>
    <rfmt sheetId="1" sqref="A605" start="0" length="0">
      <dxf>
        <font>
          <b val="0"/>
          <sz val="16"/>
          <color rgb="FFFF0000"/>
        </font>
      </dxf>
    </rfmt>
    <rcc rId="0" sId="1">
      <nc r="A609">
        <v>99</v>
      </nc>
    </rcc>
    <rfmt sheetId="1" sqref="A610" start="0" length="0">
      <dxf>
        <font>
          <b val="0"/>
          <sz val="16"/>
          <color rgb="FFFF0000"/>
        </font>
      </dxf>
    </rfmt>
    <rcc rId="0" sId="1">
      <nc r="A614">
        <v>100</v>
      </nc>
    </rcc>
    <rfmt sheetId="1" sqref="A615" start="0" length="0">
      <dxf>
        <font>
          <b val="0"/>
          <sz val="16"/>
          <color rgb="FFFF0000"/>
        </font>
      </dxf>
    </rfmt>
    <rcc rId="0" sId="1">
      <nc r="A620">
        <v>101</v>
      </nc>
    </rcc>
    <rfmt sheetId="1" sqref="A621" start="0" length="0">
      <dxf>
        <font>
          <b val="0"/>
          <sz val="16"/>
          <color rgb="FFFF0000"/>
        </font>
      </dxf>
    </rfmt>
    <rcc rId="0" sId="1">
      <nc r="A625">
        <v>102</v>
      </nc>
    </rcc>
    <rfmt sheetId="1" sqref="A626" start="0" length="0">
      <dxf>
        <font>
          <b val="0"/>
          <sz val="16"/>
          <color rgb="FFFF0000"/>
        </font>
      </dxf>
    </rfmt>
    <rcc rId="0" sId="1">
      <nc r="A637">
        <v>103</v>
      </nc>
    </rcc>
    <rcc rId="0" sId="1">
      <nc r="A642">
        <v>104</v>
      </nc>
    </rcc>
    <rcc rId="0" sId="1">
      <nc r="A648">
        <v>105</v>
      </nc>
    </rcc>
    <rcc rId="0" sId="1">
      <nc r="A653">
        <v>106</v>
      </nc>
    </rcc>
    <rcc rId="0" sId="1">
      <nc r="A665">
        <v>107</v>
      </nc>
    </rcc>
    <rfmt sheetId="1" sqref="A666" start="0" length="0">
      <dxf>
        <font>
          <b val="0"/>
          <sz val="16"/>
          <color rgb="FFFF0000"/>
        </font>
      </dxf>
    </rfmt>
    <rcc rId="0" sId="1">
      <nc r="A670">
        <v>108</v>
      </nc>
    </rcc>
    <rfmt sheetId="1" sqref="A671" start="0" length="0">
      <dxf>
        <font>
          <b val="0"/>
          <sz val="16"/>
          <color rgb="FFFF0000"/>
        </font>
      </dxf>
    </rfmt>
    <rcc rId="0" sId="1">
      <nc r="A675">
        <v>109</v>
      </nc>
    </rcc>
    <rfmt sheetId="1" sqref="A676" start="0" length="0">
      <dxf>
        <font>
          <b val="0"/>
          <sz val="16"/>
          <color rgb="FFFF0000"/>
        </font>
      </dxf>
    </rfmt>
    <rcc rId="0" sId="1">
      <nc r="A680">
        <v>110</v>
      </nc>
    </rcc>
    <rfmt sheetId="1" sqref="A681" start="0" length="0">
      <dxf>
        <font>
          <b val="0"/>
          <sz val="16"/>
          <color rgb="FFFF0000"/>
        </font>
      </dxf>
    </rfmt>
    <rcc rId="0" sId="1">
      <nc r="A686">
        <v>111</v>
      </nc>
    </rcc>
    <rfmt sheetId="1" sqref="A687" start="0" length="0">
      <dxf>
        <font>
          <b val="0"/>
          <sz val="16"/>
          <color rgb="FFFF0000"/>
        </font>
      </dxf>
    </rfmt>
    <rcc rId="0" sId="1">
      <nc r="A691">
        <v>112</v>
      </nc>
    </rcc>
    <rfmt sheetId="1" sqref="A692" start="0" length="0">
      <dxf>
        <font>
          <b val="0"/>
          <sz val="16"/>
          <color rgb="FFFF0000"/>
        </font>
      </dxf>
    </rfmt>
    <rcc rId="0" sId="1">
      <nc r="A696">
        <v>113</v>
      </nc>
    </rcc>
    <rfmt sheetId="1" sqref="A697" start="0" length="0">
      <dxf>
        <font>
          <b val="0"/>
          <sz val="16"/>
          <color rgb="FFFF0000"/>
        </font>
      </dxf>
    </rfmt>
    <rcc rId="0" sId="1">
      <nc r="A702">
        <v>114</v>
      </nc>
    </rcc>
    <rfmt sheetId="1" sqref="A703" start="0" length="0">
      <dxf>
        <font>
          <b val="0"/>
          <sz val="16"/>
          <color rgb="FFFF0000"/>
        </font>
      </dxf>
    </rfmt>
    <rcc rId="0" sId="1">
      <nc r="A707">
        <v>115</v>
      </nc>
    </rcc>
    <rfmt sheetId="1" sqref="A708" start="0" length="0">
      <dxf>
        <font>
          <b val="0"/>
          <sz val="16"/>
          <color rgb="FFFF0000"/>
        </font>
      </dxf>
    </rfmt>
    <rfmt sheetId="1" sqref="A713" start="0" length="0">
      <dxf>
        <font>
          <b val="0"/>
          <sz val="16"/>
          <color rgb="FFFF0000"/>
        </font>
      </dxf>
    </rfmt>
    <rfmt sheetId="1" sqref="A715" start="0" length="0">
      <dxf>
        <font>
          <b val="0"/>
          <sz val="16"/>
          <color rgb="FFFF0000"/>
        </font>
      </dxf>
    </rfmt>
    <rcc rId="0" sId="1">
      <nc r="A719">
        <v>116</v>
      </nc>
    </rcc>
    <rfmt sheetId="1" sqref="A720" start="0" length="0">
      <dxf>
        <font>
          <b val="0"/>
          <sz val="16"/>
          <color rgb="FFFF0000"/>
        </font>
      </dxf>
    </rfmt>
    <rcc rId="0" sId="1">
      <nc r="A724">
        <v>117</v>
      </nc>
    </rcc>
    <rfmt sheetId="1" sqref="A725" start="0" length="0">
      <dxf>
        <font>
          <b val="0"/>
          <sz val="16"/>
          <color rgb="FFFF0000"/>
        </font>
      </dxf>
    </rfmt>
    <rfmt sheetId="1" sqref="A730" start="0" length="0">
      <dxf>
        <font>
          <b val="0"/>
          <sz val="16"/>
          <color rgb="FFFF0000"/>
        </font>
      </dxf>
    </rfmt>
    <rcc rId="0" sId="1">
      <nc r="A736">
        <v>118</v>
      </nc>
    </rcc>
    <rfmt sheetId="1" sqref="A737" start="0" length="0">
      <dxf>
        <font>
          <b val="0"/>
          <sz val="16"/>
          <color rgb="FFFF0000"/>
        </font>
      </dxf>
    </rfmt>
    <rcc rId="0" sId="1">
      <nc r="A742">
        <v>119</v>
      </nc>
    </rcc>
    <rfmt sheetId="1" sqref="A743" start="0" length="0">
      <dxf>
        <font>
          <b val="0"/>
          <sz val="16"/>
          <color rgb="FFFF0000"/>
        </font>
      </dxf>
    </rfmt>
    <rcc rId="0" sId="1">
      <nc r="A748">
        <v>120</v>
      </nc>
    </rcc>
    <rfmt sheetId="1" sqref="A749" start="0" length="0">
      <dxf>
        <font>
          <b val="0"/>
          <sz val="16"/>
          <color rgb="FFFF0000"/>
        </font>
      </dxf>
    </rfmt>
    <rcc rId="0" sId="1">
      <nc r="A754">
        <v>121</v>
      </nc>
    </rcc>
    <rfmt sheetId="1" sqref="A755" start="0" length="0">
      <dxf>
        <font>
          <b val="0"/>
          <sz val="16"/>
          <color rgb="FFFF0000"/>
        </font>
      </dxf>
    </rfmt>
    <rcc rId="0" sId="1">
      <nc r="A766">
        <v>122</v>
      </nc>
    </rcc>
    <rcc rId="0" sId="1">
      <nc r="A772">
        <v>123</v>
      </nc>
    </rcc>
    <rcc rId="0" sId="1">
      <nc r="A777">
        <v>124</v>
      </nc>
    </rcc>
    <rcc rId="0" sId="1">
      <nc r="A782">
        <v>125</v>
      </nc>
    </rcc>
  </rrc>
  <rcc rId="5189" sId="1">
    <oc r="B797">
      <f>B795+B796</f>
    </oc>
    <nc r="B797"/>
  </rcc>
  <rcc rId="5190" sId="1">
    <oc r="C797">
      <f>C795+C796</f>
    </oc>
    <nc r="C797"/>
  </rcc>
  <rcc rId="5191" sId="1" numFmtId="13">
    <oc r="A798">
      <v>1</v>
    </oc>
    <nc r="A798"/>
  </rcc>
  <rcc rId="5192" sId="1">
    <oc r="B798">
      <v>48</v>
    </oc>
    <nc r="B798"/>
  </rcc>
  <rcc rId="5193" sId="1">
    <oc r="A799" t="inlineStr">
      <is>
        <t>95-99%</t>
      </is>
    </oc>
    <nc r="A799"/>
  </rcc>
  <rcc rId="5194" sId="1">
    <oc r="B799">
      <v>44</v>
    </oc>
    <nc r="B799"/>
  </rcc>
  <rcc rId="5195" sId="1">
    <oc r="A800" t="inlineStr">
      <is>
        <t>80-95%</t>
      </is>
    </oc>
    <nc r="A800"/>
  </rcc>
  <rcc rId="5196" sId="1">
    <oc r="B800">
      <v>13</v>
    </oc>
    <nc r="B800"/>
  </rcc>
  <rcc rId="5197" sId="1">
    <oc r="A801" t="inlineStr">
      <is>
        <t>менее 80%</t>
      </is>
    </oc>
    <nc r="A801"/>
  </rcc>
  <rcc rId="5198" sId="1">
    <oc r="B801">
      <v>20</v>
    </oc>
    <nc r="B801"/>
  </rcc>
  <rcc rId="5199" sId="1">
    <oc r="B802">
      <f>B798+B799+B800+B801</f>
    </oc>
    <nc r="B802"/>
  </rcc>
  <rcc rId="5200" sId="1">
    <oc r="B803" t="inlineStr">
      <is>
        <t>план</t>
      </is>
    </oc>
    <nc r="B803"/>
  </rcc>
  <rcc rId="5201" sId="1">
    <oc r="C803" t="inlineStr">
      <is>
        <t>факт</t>
      </is>
    </oc>
    <nc r="C803"/>
  </rcc>
  <rcc rId="5202" sId="1">
    <oc r="D803" t="inlineStr">
      <is>
        <t>план</t>
      </is>
    </oc>
    <nc r="D803"/>
  </rcc>
  <rcc rId="5203" sId="1">
    <oc r="E803" t="inlineStr">
      <is>
        <t>факт</t>
      </is>
    </oc>
    <nc r="E803"/>
  </rcc>
  <rcc rId="5204" sId="1">
    <oc r="A804" t="inlineStr">
      <is>
        <t>фед</t>
      </is>
    </oc>
    <nc r="A804"/>
  </rcc>
  <rcc rId="5205" sId="1" numFmtId="34">
    <oc r="B804">
      <v>239842.05</v>
    </oc>
    <nc r="B804"/>
  </rcc>
  <rcc rId="5206" sId="1" numFmtId="34">
    <oc r="C804">
      <v>239365.4</v>
    </oc>
    <nc r="C804"/>
  </rcc>
  <rcc rId="5207" sId="1">
    <oc r="D804">
      <f>B804-B793</f>
    </oc>
    <nc r="D804"/>
  </rcc>
  <rcc rId="5208" sId="1">
    <oc r="E804">
      <f>C804-C793</f>
    </oc>
    <nc r="E804"/>
  </rcc>
  <rcc rId="5209" sId="1">
    <oc r="A805" t="inlineStr">
      <is>
        <t>окр</t>
      </is>
    </oc>
    <nc r="A805"/>
  </rcc>
  <rcc rId="5210" sId="1" numFmtId="34">
    <oc r="B805">
      <v>3903187.6</v>
    </oc>
    <nc r="B805"/>
  </rcc>
  <rcc rId="5211" sId="1" numFmtId="34">
    <oc r="C805">
      <v>3437241.5</v>
    </oc>
    <nc r="C805"/>
  </rcc>
  <rcc rId="5212" sId="1">
    <oc r="D805">
      <f>B805-B794</f>
    </oc>
    <nc r="D805"/>
  </rcc>
  <rcc rId="5213" sId="1">
    <oc r="E805">
      <f>C805-C794</f>
    </oc>
    <nc r="E805"/>
  </rcc>
  <rcc rId="5214" sId="1">
    <oc r="A806" t="inlineStr">
      <is>
        <t>мест</t>
      </is>
    </oc>
    <nc r="A806"/>
  </rcc>
  <rcc rId="5215" sId="1" numFmtId="34">
    <oc r="B806">
      <v>4151212.25</v>
    </oc>
    <nc r="B806"/>
  </rcc>
  <rcc rId="5216" sId="1" numFmtId="34">
    <oc r="C806">
      <v>3588053.11</v>
    </oc>
    <nc r="C806"/>
  </rcc>
  <rcc rId="5217" sId="1">
    <oc r="D806">
      <f>B806-B795-B796</f>
    </oc>
    <nc r="D806"/>
  </rcc>
  <rcc rId="5218" sId="1">
    <oc r="E806">
      <f>C806-C795-C796</f>
    </oc>
    <nc r="E806"/>
  </rcc>
  <rcc rId="5219" sId="1">
    <oc r="A807" t="inlineStr">
      <is>
        <t>иные стчоники (фонд ЖКК)</t>
      </is>
    </oc>
    <nc r="A807"/>
  </rcc>
  <rcc rId="5220" sId="1" numFmtId="34">
    <oc r="B807">
      <v>23046</v>
    </oc>
    <nc r="B807"/>
  </rcc>
  <rcc rId="5221" sId="1" numFmtId="34">
    <oc r="C807">
      <v>23045.9</v>
    </oc>
    <nc r="C807"/>
  </rcc>
  <rcc rId="5222" sId="1">
    <oc r="A808" t="inlineStr">
      <is>
        <t>всего</t>
      </is>
    </oc>
    <nc r="A808"/>
  </rcc>
  <rcc rId="5223" sId="1" numFmtId="34">
    <oc r="B808">
      <v>8317287.9699999997</v>
    </oc>
    <nc r="B808"/>
  </rcc>
  <rcc rId="5224" sId="1" numFmtId="34">
    <oc r="C808">
      <v>7287706.0300000003</v>
    </oc>
    <nc r="C808"/>
  </rcc>
  <rcc rId="5225" sId="1">
    <oc r="D808">
      <f>B808-B792</f>
    </oc>
    <nc r="D808"/>
  </rcc>
  <rcc rId="5226" sId="1">
    <oc r="E808">
      <f>C808-C792</f>
    </oc>
    <nc r="E808"/>
  </rcc>
  <rcc rId="5227" sId="1">
    <oc r="F34">
      <f>(C32+C33+C35)/(B35+B33+B32)*100</f>
    </oc>
    <nc r="F34"/>
  </rcc>
  <rcc rId="5228" sId="1">
    <oc r="F35">
      <f>(B32+B33+B35)/B31*100</f>
    </oc>
    <nc r="F35"/>
  </rcc>
  <rcc rId="5229" sId="1">
    <oc r="F58">
      <f>B56/B54*100</f>
    </oc>
    <nc r="F58"/>
  </rcc>
  <rcc rId="5230" sId="1">
    <oc r="F61">
      <f>10/12*100</f>
    </oc>
    <nc r="F61"/>
  </rcc>
  <rcc rId="5231" sId="1">
    <oc r="F126">
      <f>(B124+B125+B127)/B123*100</f>
    </oc>
    <nc r="F126"/>
  </rcc>
  <rcc rId="5232" sId="1">
    <oc r="F127">
      <f>SUM(C103,C93,C88,C83,C62,C243,C217)/SUM(B103,B93,B88,B83,B62,B243,B217)*100</f>
    </oc>
    <nc r="F127"/>
  </rcc>
  <rcc rId="5233" sId="1">
    <oc r="G127">
      <f>(C124+C125+C127)/(B124+B125+B127)*100</f>
    </oc>
    <nc r="G127"/>
  </rcc>
  <rcc rId="5234" sId="1">
    <oc r="F128" t="inlineStr">
      <is>
        <t>ПЕРЕНЕСТИ В ГРУППУ А</t>
      </is>
    </oc>
    <nc r="F128"/>
  </rcc>
  <rcc rId="5235" sId="1">
    <oc r="F129">
      <v>5</v>
    </oc>
    <nc r="F129"/>
  </rcc>
  <rcc rId="5236" sId="1">
    <oc r="H129">
      <f>3/5*100</f>
    </oc>
    <nc r="H129"/>
  </rcc>
  <rcc rId="5237" sId="1">
    <oc r="F157">
      <f>(C155+C156+C158)/(B158+B156+B155)*100</f>
    </oc>
    <nc r="F157"/>
  </rcc>
  <rcc rId="5238" sId="1">
    <oc r="H157">
      <f>B158+B156+B155</f>
    </oc>
    <nc r="H157"/>
  </rcc>
  <rcc rId="5239" sId="1">
    <oc r="I157">
      <f>C158+C156+C155</f>
    </oc>
    <nc r="I157"/>
  </rcc>
  <rcc rId="5240" sId="1">
    <oc r="F158">
      <f>(B155+B156+B158)/B154*100</f>
    </oc>
    <nc r="F158"/>
  </rcc>
  <rcc rId="5241" sId="1">
    <oc r="G158">
      <f>(B156+B155+B158)/B154*100</f>
    </oc>
    <nc r="G158"/>
  </rcc>
  <rcc rId="5242" sId="1">
    <oc r="I158">
      <f>I157/H157*100</f>
    </oc>
    <nc r="I158"/>
  </rcc>
  <rcc rId="5243" sId="1">
    <oc r="F160">
      <f>(C160+C165)/C185*100</f>
    </oc>
    <nc r="F160"/>
  </rcc>
  <rcc rId="5244" sId="1">
    <oc r="G160">
      <f>4/5*100</f>
    </oc>
    <nc r="G160"/>
  </rcc>
  <rcc rId="5245" sId="1">
    <oc r="F165">
      <f>(D160+D165)/2</f>
    </oc>
    <nc r="F165"/>
  </rcc>
  <rcc rId="5246" sId="1">
    <oc r="G165">
      <f>(C165+C160)/(B165+B160)*100</f>
    </oc>
    <nc r="G165"/>
  </rcc>
  <rcc rId="5247" sId="1">
    <oc r="F188">
      <f>(C186+C187+C189)/(B189+B187+B186)*100</f>
    </oc>
    <nc r="F188"/>
  </rcc>
  <rcc rId="5248" sId="1">
    <oc r="F189">
      <f>(B186+B187+B189)/B185*100</f>
    </oc>
    <nc r="F189"/>
  </rcc>
  <rcc rId="5249" sId="1">
    <oc r="F191">
      <v>9</v>
    </oc>
    <nc r="F191"/>
  </rcc>
  <rcc rId="5250" sId="1">
    <oc r="G191">
      <f>7/9*100</f>
    </oc>
    <nc r="G191"/>
  </rcc>
  <rcc rId="5251" sId="1">
    <oc r="F192">
      <f>C192/B192*100</f>
    </oc>
    <nc r="F192"/>
  </rcc>
  <rcc rId="5252" sId="1">
    <oc r="G192">
      <f>B192/B240*100</f>
    </oc>
    <nc r="G192"/>
  </rcc>
  <rcc rId="5253" sId="1">
    <oc r="F197">
      <f>(C197+C202)/C240*100</f>
    </oc>
    <nc r="F197"/>
  </rcc>
  <rcc rId="5254" sId="1">
    <oc r="G197">
      <f>(C197+C202)/(B197+B202)*100</f>
    </oc>
    <nc r="G197"/>
  </rcc>
  <rcc rId="5255" sId="1">
    <oc r="F243">
      <f>(C241+C242+C244)/(B244+B242+B241)*100</f>
    </oc>
    <nc r="F243"/>
  </rcc>
  <rcc rId="5256" sId="1">
    <oc r="G243">
      <f>B241+B242+B244</f>
    </oc>
    <nc r="G243"/>
  </rcc>
  <rcc rId="5257" sId="1">
    <oc r="H243">
      <f>C241+C242+C244</f>
    </oc>
    <nc r="H243"/>
  </rcc>
  <rcc rId="5258" sId="1">
    <oc r="I243">
      <f>H243/G243*100</f>
    </oc>
    <nc r="I243"/>
  </rcc>
  <rcc rId="5259" sId="1">
    <oc r="F244">
      <f>(B244+B242+B241)/B240*100</f>
    </oc>
    <nc r="F244"/>
  </rcc>
  <rcc rId="5260" sId="1" numFmtId="4">
    <oc r="F247">
      <v>16</v>
    </oc>
    <nc r="F247"/>
  </rcc>
  <rcc rId="5261" sId="1">
    <oc r="G247">
      <f>14/16*100</f>
    </oc>
    <nc r="G247"/>
  </rcc>
  <rcc rId="5262" sId="1">
    <oc r="F248">
      <f>(B247+B278+B299+B304+B309)/B329*100</f>
    </oc>
    <nc r="F248"/>
  </rcc>
  <rcc rId="5263" sId="1">
    <oc r="H287">
      <v>321</v>
    </oc>
    <nc r="H287"/>
  </rcc>
  <rcc rId="5264" sId="1">
    <oc r="F331">
      <f>SUM(C330,C331,C333)/SUM(B330:B331,B333)*100</f>
    </oc>
    <nc r="F331"/>
  </rcc>
  <rcc rId="5265" sId="1">
    <oc r="F332">
      <f>(B330+B331+B333)/B329*100</f>
    </oc>
    <nc r="F332"/>
  </rcc>
  <rcc rId="5266" sId="1">
    <oc r="H332">
      <f>(B330+B331+B333)/B329*100</f>
    </oc>
    <nc r="H332"/>
  </rcc>
  <rcc rId="5267" sId="1">
    <oc r="F333">
      <f>SUM(C309,C304,C299,C278,C273,C247)/SUM(B309,B304,B299,B278,B273,B247)*100</f>
    </oc>
    <nc r="F333"/>
  </rcc>
  <rcc rId="5268" sId="1">
    <oc r="H333">
      <f>B247+B278+B299+B304+B309</f>
    </oc>
    <nc r="H333"/>
  </rcc>
  <rcc rId="5269" sId="1">
    <oc r="I333">
      <f>C247+C278+C299+C304+C309</f>
    </oc>
    <nc r="I333"/>
  </rcc>
  <rcc rId="5270" sId="1">
    <oc r="J333">
      <f>I333/H333*100</f>
    </oc>
    <nc r="J333"/>
  </rcc>
  <rcc rId="5271" sId="1">
    <oc r="F334" t="inlineStr">
      <is>
        <t>ПЕРЕНЕСТИ В ГРУППУ А</t>
      </is>
    </oc>
    <nc r="F334"/>
  </rcc>
  <rcc rId="5272" sId="1">
    <oc r="F335">
      <v>9</v>
    </oc>
    <nc r="F335"/>
  </rcc>
  <rcc rId="5273" sId="1">
    <oc r="G335">
      <f>7/9*100</f>
    </oc>
    <nc r="G335"/>
  </rcc>
  <rcc rId="5274" sId="1">
    <oc r="F387">
      <f>(C385+C386+C388)/(B388+B386+B385)*100</f>
    </oc>
    <nc r="F387"/>
  </rcc>
  <rcc rId="5275" sId="1">
    <oc r="H387">
      <f>B385+B386+B388</f>
    </oc>
    <nc r="H387"/>
  </rcc>
  <rcc rId="5276" sId="1">
    <oc r="I387">
      <f>C385+C386+C388</f>
    </oc>
    <nc r="I387"/>
  </rcc>
  <rcc rId="5277" sId="1">
    <oc r="J387">
      <f>I387/H387*100</f>
    </oc>
    <nc r="J387"/>
  </rcc>
  <rcc rId="5278" sId="1">
    <oc r="F388">
      <f>(B388+B386+B385)/B384*100</f>
    </oc>
    <nc r="F388"/>
  </rcc>
  <rcc rId="5279" sId="1">
    <oc r="F389" t="inlineStr">
      <is>
        <t>ПЕРЕНСТИ В ГРУППУ А</t>
      </is>
    </oc>
    <nc r="F389"/>
  </rcc>
  <rcc rId="5280" sId="1">
    <oc r="F391">
      <f>5/7*100</f>
    </oc>
    <nc r="F391"/>
  </rcc>
  <rcc rId="5281" sId="1">
    <oc r="F429">
      <f>B391/B429*100</f>
    </oc>
    <nc r="F429"/>
  </rcc>
  <rcc rId="5282" sId="1">
    <oc r="F432">
      <f>(B433+B431)/B429*100</f>
    </oc>
    <nc r="F432"/>
  </rcc>
  <rcc rId="5283" sId="1">
    <oc r="F433">
      <f>(C433+C431)/(B433+B431)*100</f>
    </oc>
    <nc r="F433"/>
  </rcc>
  <rcc rId="5284" sId="1">
    <oc r="F434" t="inlineStr">
      <is>
        <t>ПЕРЕНЕСТИ В ГРУППУ А</t>
      </is>
    </oc>
    <nc r="F434"/>
  </rcc>
  <rcc rId="5285" sId="1">
    <oc r="F436">
      <f>3/4*100</f>
    </oc>
    <nc r="F436"/>
  </rcc>
  <rcc rId="5286" sId="1">
    <oc r="F456">
      <f>B448/B458*100</f>
    </oc>
    <nc r="F456"/>
  </rcc>
  <rcc rId="5287" sId="1">
    <oc r="F460">
      <f>(C460+C462)/(B460+B462)*100</f>
    </oc>
    <nc r="F460"/>
  </rcc>
  <rcc rId="5288" sId="1">
    <oc r="F461">
      <f>(B460+B459+B462)/B458*100</f>
    </oc>
    <nc r="F461"/>
  </rcc>
  <rcc rId="5289" sId="1">
    <oc r="F466">
      <f>B466-C466</f>
    </oc>
    <nc r="F466"/>
  </rcc>
  <rcc rId="5290" sId="1">
    <oc r="F471">
      <f>B471-C471</f>
    </oc>
    <nc r="F471"/>
  </rcc>
  <rcc rId="5291" sId="1">
    <oc r="F477">
      <f>B477-C477</f>
    </oc>
    <nc r="F477"/>
  </rcc>
  <rcc rId="5292" sId="1">
    <oc r="F482">
      <f>(D466+D471+D477)/3</f>
    </oc>
    <nc r="F482"/>
  </rcc>
  <rcc rId="5293" sId="1">
    <oc r="F485">
      <f>(C483+C484+C486)/(B486+B484+B483)*100</f>
    </oc>
    <nc r="F485"/>
  </rcc>
  <rcc rId="5294" sId="1">
    <oc r="F486">
      <f>(B483+B484+B486)/B482*100</f>
    </oc>
    <nc r="F486"/>
  </rcc>
  <rcc rId="5295" sId="1">
    <oc r="F488">
      <f>4/5*100</f>
    </oc>
    <nc r="F488"/>
  </rcc>
  <rcc rId="5296" sId="1">
    <oc r="F489">
      <v>1</v>
    </oc>
    <nc r="F489"/>
  </rcc>
  <rcc rId="5297" sId="1">
    <oc r="F495">
      <v>1</v>
    </oc>
    <nc r="F495"/>
  </rcc>
  <rcc rId="5298" sId="1">
    <oc r="F500">
      <v>1</v>
    </oc>
    <nc r="F500"/>
  </rcc>
  <rcc rId="5299" sId="1">
    <oc r="F510">
      <v>1</v>
    </oc>
    <nc r="F510"/>
  </rcc>
  <rcc rId="5300" sId="1">
    <oc r="F518">
      <f>(C516+C517+C519)/(B519+B517+B516)*100</f>
    </oc>
    <nc r="F518"/>
  </rcc>
  <rcc rId="5301" sId="1">
    <oc r="F519">
      <f>(B516+B517+B519)/B515*100</f>
    </oc>
    <nc r="F519"/>
  </rcc>
  <rcc rId="5302" sId="1">
    <oc r="F521">
      <f>8/9*100</f>
    </oc>
    <nc r="F521"/>
  </rcc>
  <rcc rId="5303" sId="1">
    <oc r="F568">
      <f>B568/B566*100</f>
    </oc>
    <nc r="F568"/>
  </rcc>
  <rcc rId="5304" sId="1">
    <oc r="F573">
      <f>6/11*100</f>
    </oc>
    <nc r="F573"/>
  </rcc>
  <rcc rId="5305" sId="1">
    <oc r="F632">
      <f>(C632+C631)/(B632+B631)*100</f>
    </oc>
    <nc r="F632"/>
  </rcc>
  <rcc rId="5306" sId="1">
    <oc r="G632" t="inlineStr">
      <is>
        <t>к34</t>
      </is>
    </oc>
    <nc r="G632"/>
  </rcc>
  <rcc rId="5307" sId="1">
    <oc r="F634">
      <f>(B632+B631)/B630*100</f>
    </oc>
    <nc r="F634"/>
  </rcc>
  <rcc rId="5308" sId="1">
    <oc r="G634" t="inlineStr">
      <is>
        <t>к33</t>
      </is>
    </oc>
    <nc r="G634"/>
  </rcc>
  <rcc rId="5309" sId="1">
    <oc r="F637">
      <f>(D637+D642+D648+D653)/4</f>
    </oc>
    <nc r="F637"/>
  </rcc>
  <rcc rId="5310" sId="1">
    <oc r="F661">
      <f>(C659+C660+C662)/(B662+B660+B659)*100</f>
    </oc>
    <nc r="F661"/>
  </rcc>
  <rcc rId="5311" sId="1">
    <oc r="F662">
      <f>(B659+B660+B662)/B658*100</f>
    </oc>
    <nc r="F662"/>
  </rcc>
  <rcc rId="5312" sId="1">
    <oc r="F664">
      <f>4/9*100</f>
    </oc>
    <nc r="F664"/>
  </rcc>
  <rcc rId="5313" sId="1">
    <oc r="F712">
      <f>51406.37-C712</f>
    </oc>
    <nc r="F712"/>
  </rcc>
  <rcc rId="5314" sId="1">
    <oc r="F715">
      <f>(C713+C714+C716)/(B716+B714+B713)*100</f>
    </oc>
    <nc r="F715"/>
  </rcc>
  <rcc rId="5315" sId="1">
    <oc r="F716">
      <f>(B713+B714+B716)/B712*100</f>
    </oc>
    <nc r="F716"/>
  </rcc>
  <rcc rId="5316" sId="1">
    <oc r="G735">
      <f>2/4*100</f>
    </oc>
    <nc r="G735"/>
  </rcc>
  <rcc rId="5317" sId="1">
    <oc r="F765">
      <f>B765-C765</f>
    </oc>
    <nc r="F765"/>
  </rcc>
  <rcc rId="5318" sId="1">
    <oc r="H765">
      <f>3/4*100</f>
    </oc>
    <nc r="H765"/>
  </rcc>
  <rcc rId="5319" sId="1">
    <oc r="F766">
      <f>B766-C766</f>
    </oc>
    <nc r="F766"/>
  </rcc>
  <rcc rId="5320" sId="1">
    <oc r="F767">
      <f>B767-C767</f>
    </oc>
    <nc r="F767"/>
  </rcc>
  <rcc rId="5321" sId="1">
    <oc r="F768">
      <f>B768-C768</f>
    </oc>
    <nc r="F768"/>
  </rcc>
  <rcc rId="5322" sId="1">
    <oc r="F769">
      <f>B769-C769</f>
    </oc>
    <nc r="F769"/>
  </rcc>
  <rcc rId="5323" sId="1">
    <oc r="F770">
      <f>B770-C770</f>
    </oc>
    <nc r="F770"/>
  </rcc>
  <rcc rId="5324" sId="1">
    <oc r="F771">
      <f>B771-C771</f>
    </oc>
    <nc r="F771"/>
  </rcc>
  <rcc rId="5325" sId="1">
    <oc r="F772">
      <f>B772-C772</f>
    </oc>
    <nc r="F772"/>
  </rcc>
  <rcc rId="5326" sId="1">
    <oc r="F773">
      <f>B773-C773</f>
    </oc>
    <nc r="F773"/>
  </rcc>
  <rcc rId="5327" sId="1">
    <oc r="F774">
      <f>B774-C774</f>
    </oc>
    <nc r="F774"/>
  </rcc>
  <rcc rId="5328" sId="1">
    <oc r="F775">
      <f>B775-C775</f>
    </oc>
    <nc r="F775"/>
  </rcc>
  <rcc rId="5329" sId="1">
    <oc r="F776">
      <f>B776-C776</f>
    </oc>
    <nc r="F776"/>
  </rcc>
  <rcc rId="5330" sId="1">
    <oc r="F777">
      <f>B777-C777</f>
    </oc>
    <nc r="F777"/>
  </rcc>
  <rcc rId="5331" sId="1">
    <oc r="F778">
      <f>B778-C778</f>
    </oc>
    <nc r="F778"/>
  </rcc>
  <rcc rId="5332" sId="1">
    <oc r="F779">
      <f>B779-C779</f>
    </oc>
    <nc r="F779"/>
  </rcc>
  <rcc rId="5333" sId="1">
    <oc r="F780">
      <f>B780-C780</f>
    </oc>
    <nc r="F780"/>
  </rcc>
  <rcc rId="5334" sId="1">
    <oc r="F781">
      <f>B781-C781</f>
    </oc>
    <nc r="F781"/>
  </rcc>
  <rcc rId="5335" sId="1">
    <oc r="F782">
      <f>B782-C782</f>
    </oc>
    <nc r="F782"/>
  </rcc>
  <rcc rId="5336" sId="1">
    <oc r="F783">
      <f>B783-C783</f>
    </oc>
    <nc r="F783"/>
  </rcc>
  <rcc rId="5337" sId="1">
    <oc r="F784">
      <f>B784-C784</f>
    </oc>
    <nc r="F784"/>
  </rcc>
  <rcc rId="5338" sId="1">
    <oc r="F785">
      <f>B785-C785</f>
    </oc>
    <nc r="F785"/>
  </rcc>
  <rcc rId="5339" sId="1">
    <oc r="F786">
      <f>B786-C786</f>
    </oc>
    <nc r="F786"/>
  </rcc>
  <rcc rId="5340" sId="1">
    <oc r="F787">
      <f>B787-C787</f>
    </oc>
    <nc r="F787"/>
  </rcc>
  <rcc rId="5341" sId="1">
    <oc r="F790">
      <f>(C788+C789+C791)/(B791+B789+B788)*100</f>
    </oc>
    <nc r="F790"/>
  </rcc>
  <rcc rId="5342" sId="1">
    <oc r="G790">
      <f>(D766+D772+D777+D782)/4</f>
    </oc>
    <nc r="G790"/>
  </rcc>
  <rcc rId="5343" sId="1">
    <oc r="F791">
      <f>(B788+B789+B791)/B787*100</f>
    </oc>
    <nc r="F791"/>
  </rcc>
  <rcc rId="5344" sId="1">
    <oc r="F792">
      <f>B793+B794+B795+B796</f>
    </oc>
    <nc r="F792"/>
  </rcc>
  <rcc rId="5345" sId="1">
    <oc r="G792">
      <f>C793+C794+C795+C796</f>
    </oc>
    <nc r="G792"/>
  </rcc>
  <rrc rId="5346" sId="1" ref="F1:F1048576" action="deleteCol">
    <undo index="0" exp="area" ref3D="1" dr="$A$5:$XFD$6" dn="Z_161695C3_1CE5_4E5C_AD86_E27CE310F608_.wvu.PrintTitles" sId="1"/>
    <undo index="0" exp="area" ref3D="1" dr="$A$5:$XFD$6" dn="Z_10610988_B7D0_46D7_B8FD_DA5F72A4893C_.wvu.PrintTitles"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5:$XFD$6" dn="Z_E804F883_CA9D_4450_B2B1_A56C9C315ECD_.wvu.PrintTitles" sId="1"/>
    <undo index="0" exp="area" ref3D="1" dr="$A$1:$F$796" dn="Z_CB1E8E26_C9C8_4BE7_9036_74B49E080E83_.wvu.PrintArea" sId="1"/>
    <undo index="0" exp="area" ref3D="1" dr="$A$1:$F$796" dn="Z_E7170C51_9D5A_4A08_B92E_A8EB730D7DEE_.wvu.PrintArea" sId="1"/>
    <undo index="0" exp="area" ref3D="1" dr="$F$1:$K$1048576" dn="Z_E804F883_CA9D_4450_B2B1_A56C9C315ECD_.wvu.Cols" sId="1"/>
    <undo index="0" exp="area" ref3D="1" dr="$A$5:$XFD$6" dn="Z_E7170C51_9D5A_4A08_B92E_A8EB730D7DEE_.wvu.PrintTitles" sId="1"/>
    <undo index="0" exp="area" ref3D="1" dr="$A$5:$XFD$6" dn="Z_CB1E8E26_C9C8_4BE7_9036_74B49E080E83_.wvu.PrintTitles" sId="1"/>
    <undo index="0" exp="area" ref3D="1" dr="$A$5:$XFD$6" dn="Заголовки_для_печати" sId="1"/>
    <undo index="0" exp="area" ref3D="1" dr="$A$5:$XFD$6" dn="Z_3693EDC1_FD1C_4AF3_912C_19CDCDBFB43C_.wvu.PrintTitles" sId="1"/>
    <undo index="0" exp="area" ref3D="1" dr="$A$5:$XFD$6" dn="Z_9561E1DA_B33F_4507_8FCD_307C71D9B236_.wvu.PrintTitles" sId="1"/>
    <undo index="0" exp="area" ref3D="1" dr="$A$5:$XFD$6" dn="Z_7EFB992A_5645_4F29_95A8_993A90C7BBCC_.wvu.PrintTitles" sId="1"/>
    <rfmt sheetId="1" xfDxf="1" sqref="F1:F1048576" start="0" length="0">
      <dxf>
        <font>
          <sz val="14"/>
          <color rgb="FFFF0000"/>
        </font>
      </dxf>
    </rfmt>
    <rfmt sheetId="1" sqref="F3" start="0" length="0">
      <dxf>
        <font>
          <sz val="13"/>
          <color rgb="FFFF0000"/>
        </font>
      </dxf>
    </rfmt>
    <rfmt sheetId="1" sqref="F4" start="0" length="0">
      <dxf>
        <font>
          <sz val="13"/>
          <color rgb="FFFF0000"/>
        </font>
      </dxf>
    </rfmt>
    <rfmt sheetId="1" sqref="F5" start="0" length="0">
      <dxf>
        <font>
          <sz val="13"/>
          <color rgb="FFFF0000"/>
        </font>
      </dxf>
    </rfmt>
    <rfmt sheetId="1" sqref="F6" start="0" length="0">
      <dxf>
        <font>
          <sz val="13"/>
          <color rgb="FFFF0000"/>
        </font>
        <alignment horizontal="center" vertical="top" readingOrder="0"/>
      </dxf>
    </rfmt>
    <rfmt sheetId="1" sqref="F7" start="0" length="0">
      <dxf>
        <font>
          <sz val="13"/>
          <color rgb="FFFF0000"/>
        </font>
        <alignment horizontal="center" vertical="top" readingOrder="0"/>
      </dxf>
    </rfmt>
    <rfmt sheetId="1" sqref="F8" start="0" length="0">
      <dxf>
        <font>
          <sz val="13"/>
          <color rgb="FFFF0000"/>
        </font>
      </dxf>
    </rfmt>
    <rfmt sheetId="1" sqref="F9" start="0" length="0">
      <dxf>
        <font>
          <sz val="13"/>
          <color rgb="FFFF0000"/>
        </font>
        <numFmt numFmtId="165" formatCode="#,##0.0"/>
      </dxf>
    </rfmt>
    <rfmt sheetId="1" sqref="F10" start="0" length="0">
      <dxf>
        <font>
          <b/>
          <sz val="13"/>
          <color rgb="FFFF0000"/>
          <name val="Times New Roman"/>
          <scheme val="none"/>
        </font>
        <numFmt numFmtId="165" formatCode="#,##0.0"/>
        <alignment horizontal="right" vertical="center" wrapText="1" readingOrder="0"/>
      </dxf>
    </rfmt>
    <rfmt sheetId="1" sqref="F11" start="0" length="0">
      <dxf>
        <font>
          <sz val="14"/>
          <color rgb="FFFF0000"/>
        </font>
      </dxf>
    </rfmt>
    <rfmt sheetId="1" sqref="F12" start="0" length="0">
      <dxf>
        <font>
          <sz val="14"/>
          <color rgb="FFFF0000"/>
        </font>
      </dxf>
    </rfmt>
    <rfmt sheetId="1" sqref="F13" start="0" length="0">
      <dxf>
        <font>
          <sz val="14"/>
          <color rgb="FFFF0000"/>
        </font>
      </dxf>
    </rfmt>
    <rfmt sheetId="1" sqref="F14" start="0" length="0">
      <dxf>
        <font>
          <sz val="14"/>
          <color rgb="FFFF0000"/>
        </font>
      </dxf>
    </rfmt>
    <rfmt sheetId="1" sqref="F15" start="0" length="0">
      <dxf>
        <font>
          <b/>
          <sz val="13"/>
          <color rgb="FFFF0000"/>
        </font>
        <numFmt numFmtId="165" formatCode="#,##0.0"/>
      </dxf>
    </rfmt>
    <rfmt sheetId="1" sqref="F16" start="0" length="0">
      <dxf>
        <font>
          <sz val="14"/>
          <color rgb="FFFF0000"/>
        </font>
      </dxf>
    </rfmt>
    <rfmt sheetId="1" sqref="F17" start="0" length="0">
      <dxf>
        <font>
          <sz val="14"/>
          <color rgb="FFFF0000"/>
        </font>
      </dxf>
    </rfmt>
    <rfmt sheetId="1" sqref="F18" start="0" length="0">
      <dxf>
        <font>
          <sz val="14"/>
          <color rgb="FFFF0000"/>
        </font>
      </dxf>
    </rfmt>
    <rfmt sheetId="1" sqref="F19" start="0" length="0">
      <dxf>
        <font>
          <sz val="14"/>
          <color rgb="FFFF0000"/>
        </font>
      </dxf>
    </rfmt>
    <rfmt sheetId="1" sqref="F20" start="0" length="0">
      <dxf>
        <font>
          <b/>
          <sz val="13"/>
          <color rgb="FFFF0000"/>
          <name val="Times New Roman"/>
          <scheme val="none"/>
        </font>
        <numFmt numFmtId="165" formatCode="#,##0.0"/>
        <alignment horizontal="right" vertical="center" wrapText="1" readingOrder="0"/>
      </dxf>
    </rfmt>
    <rfmt sheetId="1" sqref="F21" start="0" length="0">
      <dxf>
        <font>
          <b/>
          <sz val="13"/>
          <color rgb="FFFF0000"/>
          <name val="Times New Roman"/>
          <scheme val="none"/>
        </font>
        <numFmt numFmtId="165" formatCode="#,##0.0"/>
        <alignment horizontal="right" vertical="center" wrapText="1" readingOrder="0"/>
      </dxf>
    </rfmt>
    <rfmt sheetId="1" sqref="F22" start="0" length="0">
      <dxf>
        <font>
          <b/>
          <sz val="13"/>
          <color rgb="FFFF0000"/>
          <name val="Times New Roman"/>
          <scheme val="none"/>
        </font>
        <numFmt numFmtId="165" formatCode="#,##0.0"/>
        <alignment horizontal="right" vertical="center" wrapText="1" readingOrder="0"/>
      </dxf>
    </rfmt>
    <rfmt sheetId="1" sqref="F23" start="0" length="0">
      <dxf>
        <font>
          <sz val="14"/>
          <color rgb="FFFF0000"/>
        </font>
      </dxf>
    </rfmt>
    <rfmt sheetId="1" sqref="F24" start="0" length="0">
      <dxf>
        <font>
          <sz val="14"/>
          <color rgb="FFFF0000"/>
        </font>
      </dxf>
    </rfmt>
    <rfmt sheetId="1" sqref="F25" start="0" length="0">
      <dxf>
        <font>
          <sz val="14"/>
          <color rgb="FFFF0000"/>
        </font>
      </dxf>
    </rfmt>
    <rfmt sheetId="1" sqref="F26" start="0" length="0">
      <dxf>
        <font>
          <b/>
          <sz val="13"/>
          <color rgb="FFFF0000"/>
        </font>
        <numFmt numFmtId="165" formatCode="#,##0.0"/>
      </dxf>
    </rfmt>
    <rfmt sheetId="1" sqref="F27" start="0" length="0">
      <dxf>
        <font>
          <sz val="14"/>
          <color rgb="FFFF0000"/>
        </font>
      </dxf>
    </rfmt>
    <rfmt sheetId="1" sqref="F28" start="0" length="0">
      <dxf>
        <font>
          <sz val="14"/>
          <color rgb="FFFF0000"/>
        </font>
      </dxf>
    </rfmt>
    <rfmt sheetId="1" sqref="F29" start="0" length="0">
      <dxf>
        <font>
          <sz val="14"/>
          <color rgb="FFFF0000"/>
        </font>
      </dxf>
    </rfmt>
    <rfmt sheetId="1" sqref="F30" start="0" length="0">
      <dxf>
        <font>
          <sz val="14"/>
          <color rgb="FFFF0000"/>
        </font>
      </dxf>
    </rfmt>
    <rfmt sheetId="1" sqref="F31" start="0" length="0">
      <dxf>
        <font>
          <sz val="13"/>
          <color rgb="FFFF0000"/>
        </font>
        <numFmt numFmtId="165" formatCode="#,##0.0"/>
      </dxf>
    </rfmt>
    <rfmt sheetId="1" sqref="F32" start="0" length="0">
      <dxf>
        <font>
          <sz val="13"/>
          <color rgb="FFFF0000"/>
        </font>
        <numFmt numFmtId="165" formatCode="#,##0.0"/>
      </dxf>
    </rfmt>
    <rfmt sheetId="1" sqref="F33" start="0" length="0">
      <dxf>
        <font>
          <sz val="13"/>
          <color rgb="FFFF0000"/>
        </font>
        <numFmt numFmtId="165" formatCode="#,##0.0"/>
      </dxf>
    </rfmt>
    <rfmt sheetId="1" sqref="F34" start="0" length="0">
      <dxf>
        <font>
          <b/>
          <sz val="13"/>
          <color rgb="FFFF0000"/>
          <name val="Times New Roman"/>
          <scheme val="none"/>
        </font>
        <numFmt numFmtId="165" formatCode="#,##0.0"/>
        <alignment horizontal="right" vertical="center" wrapText="1" readingOrder="0"/>
      </dxf>
    </rfmt>
    <rfmt sheetId="1" sqref="F35" start="0" length="0">
      <dxf>
        <font>
          <b/>
          <sz val="13"/>
          <color rgb="FFFF0000"/>
          <name val="Times New Roman"/>
          <scheme val="none"/>
        </font>
        <numFmt numFmtId="165" formatCode="#,##0.0"/>
        <alignment horizontal="right" vertical="center" wrapText="1" readingOrder="0"/>
      </dxf>
    </rfmt>
    <rfmt sheetId="1" sqref="F36" start="0" length="0">
      <dxf>
        <font>
          <sz val="13"/>
          <color rgb="FFFF0000"/>
        </font>
        <alignment vertical="center" readingOrder="0"/>
      </dxf>
    </rfmt>
    <rfmt sheetId="1" sqref="F37" start="0" length="0">
      <dxf>
        <font>
          <sz val="13"/>
          <color rgb="FFFF0000"/>
        </font>
        <alignment vertical="center" readingOrder="0"/>
      </dxf>
    </rfmt>
    <rfmt sheetId="1" sqref="F38" start="0" length="0">
      <dxf>
        <font>
          <sz val="13"/>
          <color rgb="FFFF0000"/>
        </font>
        <alignment vertical="center" readingOrder="0"/>
      </dxf>
    </rfmt>
    <rfmt sheetId="1" sqref="F39" start="0" length="0">
      <dxf>
        <font>
          <sz val="13"/>
          <color rgb="FFFF0000"/>
        </font>
        <alignment vertical="center" readingOrder="0"/>
      </dxf>
    </rfmt>
    <rfmt sheetId="1" sqref="F40" start="0" length="0">
      <dxf>
        <font>
          <sz val="13"/>
          <color rgb="FFFF0000"/>
        </font>
        <alignment vertical="center" readingOrder="0"/>
      </dxf>
    </rfmt>
    <rfmt sheetId="1" sqref="F41" start="0" length="0">
      <dxf>
        <font>
          <sz val="13"/>
          <color rgb="FFFF0000"/>
        </font>
        <alignment vertical="center" readingOrder="0"/>
      </dxf>
    </rfmt>
    <rfmt sheetId="1" sqref="F42" start="0" length="0">
      <dxf>
        <font>
          <sz val="13"/>
          <color rgb="FFFF0000"/>
        </font>
        <alignment vertical="center" readingOrder="0"/>
      </dxf>
    </rfmt>
    <rfmt sheetId="1" sqref="F43" start="0" length="0">
      <dxf>
        <font>
          <sz val="13"/>
          <color rgb="FFFF0000"/>
        </font>
        <alignment vertical="center" readingOrder="0"/>
      </dxf>
    </rfmt>
    <rfmt sheetId="1" sqref="F44" start="0" length="0">
      <dxf>
        <font>
          <sz val="13"/>
          <color rgb="FFFF0000"/>
        </font>
        <alignment vertical="center" readingOrder="0"/>
      </dxf>
    </rfmt>
    <rfmt sheetId="1" sqref="F45" start="0" length="0">
      <dxf>
        <font>
          <sz val="13"/>
          <color rgb="FFFF0000"/>
        </font>
        <alignment vertical="center" readingOrder="0"/>
      </dxf>
    </rfmt>
    <rfmt sheetId="1" sqref="F46" start="0" length="0">
      <dxf>
        <font>
          <sz val="13"/>
          <color rgb="FFFF0000"/>
        </font>
        <alignment vertical="center" readingOrder="0"/>
      </dxf>
    </rfmt>
    <rfmt sheetId="1" sqref="F47" start="0" length="0">
      <dxf>
        <font>
          <sz val="13"/>
          <color rgb="FFFF0000"/>
        </font>
        <alignment vertical="center" readingOrder="0"/>
      </dxf>
    </rfmt>
    <rfmt sheetId="1" sqref="F48" start="0" length="0">
      <dxf>
        <font>
          <b/>
          <sz val="13"/>
          <color rgb="FFFF0000"/>
        </font>
        <alignment vertical="center" readingOrder="0"/>
      </dxf>
    </rfmt>
    <rfmt sheetId="1" sqref="F49" start="0" length="0">
      <dxf>
        <font>
          <b/>
          <sz val="13"/>
          <color rgb="FFFF0000"/>
        </font>
        <numFmt numFmtId="2" formatCode="0.00"/>
        <alignment vertical="center" readingOrder="0"/>
      </dxf>
    </rfmt>
    <rfmt sheetId="1" sqref="F50" start="0" length="0">
      <dxf>
        <font>
          <sz val="14"/>
          <color rgb="FFFF0000"/>
        </font>
      </dxf>
    </rfmt>
    <rfmt sheetId="1" sqref="F51" start="0" length="0">
      <dxf>
        <font>
          <sz val="14"/>
          <color rgb="FFFF0000"/>
        </font>
      </dxf>
    </rfmt>
    <rfmt sheetId="1" sqref="F52" start="0" length="0">
      <dxf>
        <font>
          <sz val="14"/>
          <color rgb="FFFF0000"/>
        </font>
      </dxf>
    </rfmt>
    <rfmt sheetId="1" sqref="F53" start="0" length="0">
      <dxf>
        <font>
          <sz val="14"/>
          <color rgb="FFFF0000"/>
        </font>
      </dxf>
    </rfmt>
    <rfmt sheetId="1" sqref="F54" start="0" length="0">
      <dxf>
        <font>
          <sz val="13"/>
          <color rgb="FFFF0000"/>
        </font>
      </dxf>
    </rfmt>
    <rfmt sheetId="1" sqref="F55" start="0" length="0">
      <dxf>
        <font>
          <sz val="14"/>
          <color rgb="FFFF0000"/>
        </font>
      </dxf>
    </rfmt>
    <rfmt sheetId="1" sqref="F56" start="0" length="0">
      <dxf>
        <font>
          <sz val="14"/>
          <color rgb="FFFF0000"/>
        </font>
      </dxf>
    </rfmt>
    <rfmt sheetId="1" sqref="F57" start="0" length="0">
      <dxf>
        <font>
          <sz val="14"/>
          <color rgb="FFFF0000"/>
        </font>
      </dxf>
    </rfmt>
    <rfmt sheetId="1" sqref="F58" start="0" length="0">
      <dxf>
        <font>
          <sz val="14"/>
          <color rgb="FFFF0000"/>
        </font>
      </dxf>
    </rfmt>
    <rfmt sheetId="1" sqref="F59" start="0" length="0">
      <dxf>
        <font>
          <sz val="13"/>
          <color rgb="FFFF0000"/>
        </font>
      </dxf>
    </rfmt>
    <rfmt sheetId="1" sqref="F60" start="0" length="0">
      <dxf>
        <font>
          <sz val="13"/>
          <color rgb="FFFF0000"/>
        </font>
      </dxf>
    </rfmt>
    <rfmt sheetId="1" sqref="F61" start="0" length="0">
      <dxf>
        <font>
          <sz val="13"/>
          <color rgb="FFFF0000"/>
        </font>
        <numFmt numFmtId="166" formatCode="0.0"/>
        <alignment horizontal="center" vertical="top" readingOrder="0"/>
      </dxf>
    </rfmt>
    <rfmt sheetId="1" sqref="F62" start="0" length="0">
      <dxf>
        <font>
          <sz val="13"/>
          <color rgb="FFFF0000"/>
        </font>
        <alignment vertical="center" readingOrder="0"/>
      </dxf>
    </rfmt>
    <rfmt sheetId="1" sqref="F63" start="0" length="0">
      <dxf>
        <font>
          <sz val="13"/>
          <color rgb="FFFF0000"/>
        </font>
      </dxf>
    </rfmt>
    <rfmt sheetId="1" sqref="F64" start="0" length="0">
      <dxf>
        <font>
          <sz val="13"/>
          <color rgb="FFFF0000"/>
        </font>
      </dxf>
    </rfmt>
    <rfmt sheetId="1" sqref="F65" start="0" length="0">
      <dxf>
        <font>
          <sz val="13"/>
          <color rgb="FFFF0000"/>
        </font>
      </dxf>
    </rfmt>
    <rfmt sheetId="1" sqref="F66" start="0" length="0">
      <dxf>
        <font>
          <sz val="13"/>
          <color rgb="FFFF0000"/>
        </font>
      </dxf>
    </rfmt>
    <rfmt sheetId="1" sqref="F67" start="0" length="0">
      <dxf>
        <font>
          <sz val="13"/>
          <color rgb="FFFF0000"/>
        </font>
        <alignment vertical="center" readingOrder="0"/>
      </dxf>
    </rfmt>
    <rfmt sheetId="1" sqref="F68" start="0" length="0">
      <dxf>
        <font>
          <sz val="13"/>
          <color rgb="FFFF0000"/>
        </font>
      </dxf>
    </rfmt>
    <rfmt sheetId="1" sqref="F69" start="0" length="0">
      <dxf>
        <font>
          <sz val="13"/>
          <color rgb="FFFF0000"/>
        </font>
      </dxf>
    </rfmt>
    <rfmt sheetId="1" sqref="F70" start="0" length="0">
      <dxf>
        <font>
          <sz val="13"/>
          <color rgb="FFFF0000"/>
        </font>
      </dxf>
    </rfmt>
    <rfmt sheetId="1" sqref="F71" start="0" length="0">
      <dxf>
        <font>
          <b/>
          <sz val="18"/>
          <color rgb="FFFF0000"/>
        </font>
        <alignment vertical="center" readingOrder="0"/>
      </dxf>
    </rfmt>
    <rfmt sheetId="1" sqref="F72" start="0" length="0">
      <dxf>
        <font>
          <sz val="13"/>
          <color rgb="FFFF0000"/>
        </font>
        <alignment vertical="center" readingOrder="0"/>
      </dxf>
    </rfmt>
    <rfmt sheetId="1" sqref="F73" start="0" length="0">
      <dxf>
        <font>
          <sz val="13"/>
          <color rgb="FFFF0000"/>
        </font>
      </dxf>
    </rfmt>
    <rfmt sheetId="1" sqref="F74" start="0" length="0">
      <dxf>
        <font>
          <sz val="13"/>
          <color rgb="FFFF0000"/>
        </font>
      </dxf>
    </rfmt>
    <rfmt sheetId="1" sqref="F75" start="0" length="0">
      <dxf>
        <font>
          <sz val="13"/>
          <color rgb="FFFF0000"/>
        </font>
      </dxf>
    </rfmt>
    <rfmt sheetId="1" sqref="F76" start="0" length="0">
      <dxf>
        <font>
          <b/>
          <sz val="18"/>
          <color rgb="FFFF0000"/>
        </font>
        <alignment vertical="center" readingOrder="0"/>
      </dxf>
    </rfmt>
    <rfmt sheetId="1" sqref="F77" start="0" length="0">
      <dxf>
        <font>
          <sz val="13"/>
          <color rgb="FFFF0000"/>
        </font>
        <alignment vertical="center" readingOrder="0"/>
      </dxf>
    </rfmt>
    <rfmt sheetId="1" sqref="F78" start="0" length="0">
      <dxf>
        <font>
          <sz val="13"/>
          <color rgb="FFFF0000"/>
        </font>
      </dxf>
    </rfmt>
    <rfmt sheetId="1" sqref="F79" start="0" length="0">
      <dxf>
        <font>
          <sz val="13"/>
          <color rgb="FFFF0000"/>
        </font>
      </dxf>
    </rfmt>
    <rfmt sheetId="1" sqref="F80" start="0" length="0">
      <dxf>
        <font>
          <sz val="13"/>
          <color rgb="FFFF0000"/>
        </font>
      </dxf>
    </rfmt>
    <rfmt sheetId="1" sqref="F81" start="0" length="0">
      <dxf>
        <font>
          <sz val="13"/>
          <color rgb="FFFF0000"/>
        </font>
      </dxf>
    </rfmt>
    <rfmt sheetId="1" sqref="F82" start="0" length="0">
      <dxf>
        <font>
          <sz val="13"/>
          <color rgb="FFFF0000"/>
        </font>
        <alignment vertical="center" readingOrder="0"/>
      </dxf>
    </rfmt>
    <rfmt sheetId="1" sqref="F83" start="0" length="0">
      <dxf>
        <font>
          <sz val="13"/>
          <color rgb="FFFF0000"/>
        </font>
      </dxf>
    </rfmt>
    <rfmt sheetId="1" sqref="F84" start="0" length="0">
      <dxf>
        <font>
          <sz val="13"/>
          <color rgb="FFFF0000"/>
        </font>
      </dxf>
    </rfmt>
    <rfmt sheetId="1" sqref="F85" start="0" length="0">
      <dxf>
        <font>
          <sz val="13"/>
          <color rgb="FFFF0000"/>
        </font>
      </dxf>
    </rfmt>
    <rfmt sheetId="1" sqref="F86" start="0" length="0">
      <dxf>
        <font>
          <sz val="13"/>
          <color rgb="FFFF0000"/>
        </font>
      </dxf>
    </rfmt>
    <rfmt sheetId="1" sqref="F87" start="0" length="0">
      <dxf>
        <font>
          <sz val="13"/>
          <color rgb="FFFF0000"/>
        </font>
        <alignment vertical="center" readingOrder="0"/>
      </dxf>
    </rfmt>
    <rfmt sheetId="1" sqref="F88" start="0" length="0">
      <dxf>
        <font>
          <sz val="13"/>
          <color rgb="FFFF0000"/>
        </font>
      </dxf>
    </rfmt>
    <rfmt sheetId="1" sqref="F89" start="0" length="0">
      <dxf>
        <font>
          <sz val="13"/>
          <color rgb="FFFF0000"/>
        </font>
      </dxf>
    </rfmt>
    <rfmt sheetId="1" sqref="F90" start="0" length="0">
      <dxf>
        <font>
          <sz val="13"/>
          <color rgb="FFFF0000"/>
        </font>
      </dxf>
    </rfmt>
    <rfmt sheetId="1" sqref="F91" start="0" length="0">
      <dxf>
        <font>
          <sz val="13"/>
          <color rgb="FFFF0000"/>
        </font>
      </dxf>
    </rfmt>
    <rfmt sheetId="1" sqref="F92" start="0" length="0">
      <dxf>
        <font>
          <b/>
          <sz val="18"/>
          <color rgb="FFFF0000"/>
        </font>
        <alignment vertical="center" readingOrder="0"/>
      </dxf>
    </rfmt>
    <rfmt sheetId="1" sqref="F93" start="0" length="0">
      <dxf>
        <font>
          <sz val="13"/>
          <color rgb="FFFF0000"/>
        </font>
      </dxf>
    </rfmt>
    <rfmt sheetId="1" sqref="F94" start="0" length="0">
      <dxf>
        <font>
          <sz val="13"/>
          <color rgb="FFFF0000"/>
        </font>
      </dxf>
    </rfmt>
    <rfmt sheetId="1" sqref="F95" start="0" length="0">
      <dxf>
        <font>
          <sz val="13"/>
          <color rgb="FFFF0000"/>
        </font>
      </dxf>
    </rfmt>
    <rfmt sheetId="1" sqref="F96" start="0" length="0">
      <dxf>
        <font>
          <sz val="13"/>
          <color rgb="FFFF0000"/>
        </font>
      </dxf>
    </rfmt>
    <rfmt sheetId="1" sqref="F97" start="0" length="0">
      <dxf>
        <font>
          <sz val="13"/>
          <color rgb="FFFF0000"/>
        </font>
      </dxf>
    </rfmt>
    <rfmt sheetId="1" sqref="F98" start="0" length="0">
      <dxf>
        <font>
          <sz val="13"/>
          <color rgb="FFFF0000"/>
        </font>
      </dxf>
    </rfmt>
    <rfmt sheetId="1" sqref="F99" start="0" length="0">
      <dxf>
        <font>
          <sz val="13"/>
          <color rgb="FFFF0000"/>
        </font>
      </dxf>
    </rfmt>
    <rfmt sheetId="1" sqref="F100" start="0" length="0">
      <dxf>
        <font>
          <sz val="13"/>
          <color rgb="FFFF0000"/>
        </font>
      </dxf>
    </rfmt>
    <rfmt sheetId="1" sqref="F101" start="0" length="0">
      <dxf>
        <font>
          <sz val="13"/>
          <color rgb="FFFF0000"/>
        </font>
      </dxf>
    </rfmt>
    <rfmt sheetId="1" sqref="F102" start="0" length="0">
      <dxf>
        <font>
          <b/>
          <sz val="18"/>
          <color rgb="FFFF0000"/>
        </font>
        <alignment vertical="center" readingOrder="0"/>
      </dxf>
    </rfmt>
    <rfmt sheetId="1" sqref="F103" start="0" length="0">
      <dxf>
        <font>
          <sz val="13"/>
          <color rgb="FFFF0000"/>
        </font>
      </dxf>
    </rfmt>
    <rfmt sheetId="1" sqref="F104" start="0" length="0">
      <dxf>
        <font>
          <sz val="13"/>
          <color rgb="FFFF0000"/>
        </font>
      </dxf>
    </rfmt>
    <rfmt sheetId="1" sqref="F105" start="0" length="0">
      <dxf>
        <font>
          <sz val="13"/>
          <color rgb="FFFF0000"/>
        </font>
      </dxf>
    </rfmt>
    <rfmt sheetId="1" sqref="F106" start="0" length="0">
      <dxf>
        <font>
          <sz val="13"/>
          <color rgb="FFFF0000"/>
        </font>
      </dxf>
    </rfmt>
    <rfmt sheetId="1" sqref="F107" start="0" length="0">
      <dxf>
        <font>
          <sz val="13"/>
          <color rgb="FFFF0000"/>
        </font>
      </dxf>
    </rfmt>
    <rfmt sheetId="1" sqref="F108" start="0" length="0">
      <dxf>
        <font>
          <b/>
          <sz val="18"/>
          <color rgb="FFFF0000"/>
        </font>
        <alignment vertical="center" readingOrder="0"/>
      </dxf>
    </rfmt>
    <rfmt sheetId="1" sqref="F109" start="0" length="0">
      <dxf>
        <font>
          <sz val="13"/>
          <color rgb="FFFF0000"/>
        </font>
      </dxf>
    </rfmt>
    <rfmt sheetId="1" sqref="F110" start="0" length="0">
      <dxf>
        <font>
          <sz val="13"/>
          <color rgb="FFFF0000"/>
        </font>
      </dxf>
    </rfmt>
    <rfmt sheetId="1" sqref="F111" start="0" length="0">
      <dxf>
        <font>
          <sz val="13"/>
          <color rgb="FFFF0000"/>
        </font>
      </dxf>
    </rfmt>
    <rfmt sheetId="1" sqref="F112" start="0" length="0">
      <dxf>
        <font>
          <sz val="13"/>
          <color rgb="FFFF0000"/>
        </font>
      </dxf>
    </rfmt>
    <rfmt sheetId="1" sqref="F113" start="0" length="0">
      <dxf>
        <font>
          <b/>
          <sz val="18"/>
          <color rgb="FFFF0000"/>
        </font>
        <alignment vertical="center" readingOrder="0"/>
      </dxf>
    </rfmt>
    <rfmt sheetId="1" sqref="F114" start="0" length="0">
      <dxf>
        <font>
          <sz val="13"/>
          <color rgb="FFFF0000"/>
        </font>
      </dxf>
    </rfmt>
    <rfmt sheetId="1" sqref="F115" start="0" length="0">
      <dxf>
        <font>
          <sz val="13"/>
          <color rgb="FFFF0000"/>
        </font>
      </dxf>
    </rfmt>
    <rfmt sheetId="1" sqref="F116" start="0" length="0">
      <dxf>
        <font>
          <sz val="13"/>
          <color rgb="FFFF0000"/>
        </font>
      </dxf>
    </rfmt>
    <rfmt sheetId="1" sqref="F117" start="0" length="0">
      <dxf>
        <font>
          <sz val="13"/>
          <color rgb="FFFF0000"/>
        </font>
      </dxf>
    </rfmt>
    <rfmt sheetId="1" sqref="F118" start="0" length="0">
      <dxf>
        <font>
          <b/>
          <sz val="18"/>
          <color rgb="FFFF0000"/>
        </font>
        <alignment vertical="center" readingOrder="0"/>
      </dxf>
    </rfmt>
    <rfmt sheetId="1" sqref="F119" start="0" length="0">
      <dxf>
        <font>
          <sz val="13"/>
          <color rgb="FFFF0000"/>
        </font>
      </dxf>
    </rfmt>
    <rfmt sheetId="1" sqref="F120" start="0" length="0">
      <dxf>
        <font>
          <sz val="13"/>
          <color rgb="FFFF0000"/>
        </font>
      </dxf>
    </rfmt>
    <rfmt sheetId="1" sqref="F121" start="0" length="0">
      <dxf>
        <font>
          <sz val="13"/>
          <color rgb="FFFF0000"/>
        </font>
      </dxf>
    </rfmt>
    <rfmt sheetId="1" sqref="F122" start="0" length="0">
      <dxf>
        <font>
          <sz val="13"/>
          <color rgb="FFFF0000"/>
        </font>
      </dxf>
    </rfmt>
    <rfmt sheetId="1" sqref="F123" start="0" length="0">
      <dxf>
        <font>
          <b/>
          <sz val="13"/>
          <color rgb="FFFF0000"/>
          <name val="Times New Roman"/>
          <scheme val="none"/>
        </font>
        <numFmt numFmtId="165" formatCode="#,##0.0"/>
        <alignment horizontal="right" vertical="center" wrapText="1" readingOrder="0"/>
      </dxf>
    </rfmt>
    <rfmt sheetId="1" sqref="F124" start="0" length="0">
      <dxf>
        <font>
          <sz val="14"/>
          <color rgb="FFFF0000"/>
        </font>
      </dxf>
    </rfmt>
    <rfmt sheetId="1" sqref="F125" start="0" length="0">
      <dxf>
        <font>
          <b/>
          <sz val="13"/>
          <color rgb="FFFF0000"/>
          <name val="Times New Roman"/>
          <scheme val="none"/>
        </font>
        <numFmt numFmtId="165" formatCode="#,##0.0"/>
        <alignment horizontal="right" vertical="center" wrapText="1" readingOrder="0"/>
      </dxf>
    </rfmt>
    <rfmt sheetId="1" sqref="F126" start="0" length="0">
      <dxf>
        <font>
          <b/>
          <sz val="13"/>
          <color rgb="FFFF0000"/>
          <name val="Times New Roman"/>
          <scheme val="none"/>
        </font>
        <numFmt numFmtId="165" formatCode="#,##0.0"/>
        <alignment horizontal="right" vertical="center" wrapText="1" readingOrder="0"/>
      </dxf>
    </rfmt>
    <rfmt sheetId="1" sqref="F127" start="0" length="0">
      <dxf>
        <font>
          <b/>
          <sz val="13"/>
          <color rgb="FFFF0000"/>
          <name val="Times New Roman"/>
          <scheme val="none"/>
        </font>
        <numFmt numFmtId="165" formatCode="#,##0.0"/>
        <alignment horizontal="right" vertical="center" wrapText="1" readingOrder="0"/>
      </dxf>
    </rfmt>
    <rfmt sheetId="1" sqref="F128" start="0" length="0">
      <dxf>
        <font>
          <b/>
          <sz val="13"/>
          <color auto="1"/>
        </font>
        <fill>
          <patternFill patternType="solid">
            <bgColor rgb="FF92D050"/>
          </patternFill>
        </fill>
      </dxf>
    </rfmt>
    <rfmt sheetId="1" sqref="F129" start="0" length="0">
      <dxf>
        <font>
          <sz val="13"/>
          <color rgb="FFFF0000"/>
        </font>
      </dxf>
    </rfmt>
    <rfmt sheetId="1" sqref="F130" start="0" length="0">
      <dxf>
        <font>
          <sz val="13"/>
          <color rgb="FFFF0000"/>
        </font>
      </dxf>
    </rfmt>
    <rfmt sheetId="1" sqref="F131" start="0" length="0">
      <dxf>
        <font>
          <b/>
          <sz val="13"/>
          <color rgb="FFFF0000"/>
        </font>
        <alignment vertical="center" readingOrder="0"/>
      </dxf>
    </rfmt>
    <rfmt sheetId="1" sqref="F132" start="0" length="0">
      <dxf>
        <font>
          <sz val="13"/>
          <color rgb="FFFF0000"/>
        </font>
      </dxf>
    </rfmt>
    <rfmt sheetId="1" sqref="F133" start="0" length="0">
      <dxf>
        <font>
          <sz val="13"/>
          <color rgb="FFFF0000"/>
        </font>
      </dxf>
    </rfmt>
    <rfmt sheetId="1" sqref="F134" start="0" length="0">
      <dxf>
        <font>
          <sz val="13"/>
          <color rgb="FFFF0000"/>
        </font>
      </dxf>
    </rfmt>
    <rfmt sheetId="1" sqref="F135" start="0" length="0">
      <dxf>
        <font>
          <sz val="13"/>
          <color rgb="FFFF0000"/>
        </font>
      </dxf>
    </rfmt>
    <rfmt sheetId="1" sqref="F136" start="0" length="0">
      <dxf>
        <font>
          <b/>
          <sz val="13"/>
          <color rgb="FFFF0000"/>
        </font>
        <alignment vertical="center" readingOrder="0"/>
      </dxf>
    </rfmt>
    <rfmt sheetId="1" sqref="F137" start="0" length="0">
      <dxf>
        <font>
          <sz val="13"/>
          <color rgb="FFFF0000"/>
        </font>
      </dxf>
    </rfmt>
    <rfmt sheetId="1" sqref="F138" start="0" length="0">
      <dxf>
        <font>
          <sz val="13"/>
          <color rgb="FFFF0000"/>
        </font>
      </dxf>
    </rfmt>
    <rfmt sheetId="1" sqref="F139" start="0" length="0">
      <dxf>
        <font>
          <sz val="13"/>
          <color rgb="FFFF0000"/>
        </font>
      </dxf>
    </rfmt>
    <rfmt sheetId="1" sqref="F140" start="0" length="0">
      <dxf>
        <font>
          <sz val="13"/>
          <color rgb="FFFF0000"/>
        </font>
      </dxf>
    </rfmt>
    <rfmt sheetId="1" sqref="F141" start="0" length="0">
      <dxf>
        <font>
          <b/>
          <sz val="13"/>
          <color rgb="FFFF0000"/>
        </font>
        <alignment vertical="center" readingOrder="0"/>
      </dxf>
    </rfmt>
    <rfmt sheetId="1" sqref="F142" start="0" length="0">
      <dxf>
        <font>
          <sz val="13"/>
          <color rgb="FFFF0000"/>
        </font>
      </dxf>
    </rfmt>
    <rfmt sheetId="1" sqref="F143" start="0" length="0">
      <dxf>
        <font>
          <sz val="13"/>
          <color rgb="FFFF0000"/>
        </font>
      </dxf>
    </rfmt>
    <rfmt sheetId="1" sqref="F144" start="0" length="0">
      <dxf>
        <font>
          <sz val="13"/>
          <color rgb="FFFF0000"/>
        </font>
      </dxf>
    </rfmt>
    <rfmt sheetId="1" sqref="F145" start="0" length="0">
      <dxf>
        <font>
          <sz val="13"/>
          <color rgb="FFFF0000"/>
        </font>
      </dxf>
    </rfmt>
    <rfmt sheetId="1" sqref="F146" start="0" length="0">
      <dxf>
        <font>
          <b/>
          <sz val="13"/>
          <color rgb="FFFF0000"/>
        </font>
        <alignment vertical="center" readingOrder="0"/>
      </dxf>
    </rfmt>
    <rfmt sheetId="1" sqref="F147" start="0" length="0">
      <dxf>
        <font>
          <sz val="13"/>
          <color rgb="FFFF0000"/>
        </font>
      </dxf>
    </rfmt>
    <rfmt sheetId="1" sqref="F148" start="0" length="0">
      <dxf>
        <font>
          <sz val="13"/>
          <color rgb="FFFF0000"/>
        </font>
      </dxf>
    </rfmt>
    <rfmt sheetId="1" sqref="F149" start="0" length="0">
      <dxf>
        <font>
          <sz val="13"/>
          <color rgb="FFFF0000"/>
        </font>
      </dxf>
    </rfmt>
    <rfmt sheetId="1" sqref="F150" start="0" length="0">
      <dxf>
        <font>
          <sz val="13"/>
          <color rgb="FFFF0000"/>
        </font>
      </dxf>
    </rfmt>
    <rfmt sheetId="1" sqref="F151" start="0" length="0">
      <dxf>
        <font>
          <b/>
          <sz val="13"/>
          <color rgb="FFFF0000"/>
        </font>
        <alignment vertical="center" readingOrder="0"/>
      </dxf>
    </rfmt>
    <rfmt sheetId="1" sqref="F152" start="0" length="0">
      <dxf>
        <font>
          <sz val="13"/>
          <color rgb="FFFF0000"/>
        </font>
      </dxf>
    </rfmt>
    <rfmt sheetId="1" sqref="F153" start="0" length="0">
      <dxf>
        <font>
          <sz val="13"/>
          <color rgb="FFFF0000"/>
        </font>
      </dxf>
    </rfmt>
    <rfmt sheetId="1" sqref="F154" start="0" length="0">
      <dxf>
        <font>
          <sz val="13"/>
          <color rgb="FFFF0000"/>
        </font>
        <numFmt numFmtId="164" formatCode="#,##0.0_ ;[Red]\-#,##0.0\ "/>
      </dxf>
    </rfmt>
    <rfmt sheetId="1" sqref="F155" start="0" length="0">
      <dxf>
        <font>
          <sz val="13"/>
          <color rgb="FFFF0000"/>
        </font>
      </dxf>
    </rfmt>
    <rfmt sheetId="1" sqref="F156" start="0" length="0">
      <dxf>
        <font>
          <sz val="13"/>
          <color rgb="FFFF0000"/>
        </font>
        <numFmt numFmtId="164" formatCode="#,##0.0_ ;[Red]\-#,##0.0\ "/>
      </dxf>
    </rfmt>
    <rfmt sheetId="1" sqref="F157" start="0" length="0">
      <dxf>
        <font>
          <b/>
          <sz val="13"/>
          <color rgb="FFFF0000"/>
          <name val="Times New Roman"/>
          <scheme val="none"/>
        </font>
        <numFmt numFmtId="165" formatCode="#,##0.0"/>
        <alignment horizontal="right" vertical="center" wrapText="1" readingOrder="0"/>
      </dxf>
    </rfmt>
    <rfmt sheetId="1" sqref="F158" start="0" length="0">
      <dxf>
        <font>
          <b/>
          <sz val="13"/>
          <color rgb="FFFF0000"/>
          <name val="Times New Roman"/>
          <scheme val="none"/>
        </font>
        <numFmt numFmtId="165" formatCode="#,##0.0"/>
        <alignment horizontal="right" vertical="center" wrapText="1" readingOrder="0"/>
      </dxf>
    </rfmt>
    <rfmt sheetId="1" sqref="F159" start="0" length="0">
      <dxf>
        <font>
          <sz val="13"/>
          <color rgb="FFFF0000"/>
        </font>
      </dxf>
    </rfmt>
    <rfmt sheetId="1" sqref="F160" start="0" length="0">
      <dxf>
        <font>
          <b/>
          <sz val="13"/>
          <color rgb="FFFF0000"/>
        </font>
        <numFmt numFmtId="168" formatCode="_-* #,##0.0\ _₽_-;\-* #,##0.0\ _₽_-;_-* &quot;-&quot;?\ _₽_-;_-@_-"/>
      </dxf>
    </rfmt>
    <rfmt sheetId="1" sqref="F161" start="0" length="0">
      <dxf>
        <font>
          <sz val="13"/>
          <color rgb="FFFF0000"/>
        </font>
        <numFmt numFmtId="168" formatCode="_-* #,##0.0\ _₽_-;\-* #,##0.0\ _₽_-;_-* &quot;-&quot;?\ _₽_-;_-@_-"/>
      </dxf>
    </rfmt>
    <rfmt sheetId="1" sqref="F162" start="0" length="0">
      <dxf>
        <font>
          <sz val="13"/>
          <color rgb="FFFF0000"/>
        </font>
      </dxf>
    </rfmt>
    <rfmt sheetId="1" sqref="F163" start="0" length="0">
      <dxf>
        <font>
          <sz val="13"/>
          <color rgb="FFFF0000"/>
        </font>
      </dxf>
    </rfmt>
    <rfmt sheetId="1" sqref="F164" start="0" length="0">
      <dxf>
        <font>
          <sz val="14"/>
          <color rgb="FFFF0000"/>
        </font>
      </dxf>
    </rfmt>
    <rfmt sheetId="1" sqref="F165" start="0" length="0">
      <dxf>
        <font>
          <b/>
          <sz val="13"/>
          <color rgb="FFFF0000"/>
        </font>
        <numFmt numFmtId="166" formatCode="0.0"/>
        <alignment horizontal="center" vertical="top" readingOrder="0"/>
      </dxf>
    </rfmt>
    <rfmt sheetId="1" sqref="F166" start="0" length="0">
      <dxf>
        <font>
          <sz val="13"/>
          <color rgb="FFFF0000"/>
        </font>
        <numFmt numFmtId="168" formatCode="_-* #,##0.0\ _₽_-;\-* #,##0.0\ _₽_-;_-* &quot;-&quot;?\ _₽_-;_-@_-"/>
      </dxf>
    </rfmt>
    <rfmt sheetId="1" sqref="F167" start="0" length="0">
      <dxf>
        <font>
          <sz val="13"/>
          <color rgb="FFFF0000"/>
        </font>
      </dxf>
    </rfmt>
    <rfmt sheetId="1" sqref="F168" start="0" length="0">
      <dxf>
        <font>
          <sz val="13"/>
          <color rgb="FFFF0000"/>
        </font>
      </dxf>
    </rfmt>
    <rfmt sheetId="1" sqref="F169" start="0" length="0">
      <dxf>
        <font>
          <sz val="13"/>
          <color rgb="FFFF0000"/>
        </font>
      </dxf>
    </rfmt>
    <rfmt sheetId="1" sqref="F170" start="0" length="0">
      <dxf>
        <font>
          <sz val="13"/>
          <color rgb="FFFF0000"/>
        </font>
      </dxf>
    </rfmt>
    <rfmt sheetId="1" sqref="F171" start="0" length="0">
      <dxf>
        <font>
          <sz val="13"/>
          <color rgb="FFFF0000"/>
        </font>
      </dxf>
    </rfmt>
    <rfmt sheetId="1" sqref="F172" start="0" length="0">
      <dxf>
        <font>
          <sz val="13"/>
          <color rgb="FFFF0000"/>
        </font>
      </dxf>
    </rfmt>
    <rfmt sheetId="1" sqref="F173" start="0" length="0">
      <dxf>
        <font>
          <sz val="13"/>
          <color rgb="FFFF0000"/>
        </font>
      </dxf>
    </rfmt>
    <rfmt sheetId="1" sqref="F174" start="0" length="0">
      <dxf>
        <font>
          <sz val="13"/>
          <color rgb="FFFF0000"/>
        </font>
      </dxf>
    </rfmt>
    <rfmt sheetId="1" sqref="F175" start="0" length="0">
      <dxf>
        <font>
          <b/>
          <sz val="13"/>
          <color rgb="FFFF0000"/>
        </font>
      </dxf>
    </rfmt>
    <rfmt sheetId="1" sqref="F176" start="0" length="0">
      <dxf>
        <font>
          <sz val="13"/>
          <color rgb="FFFF0000"/>
        </font>
        <numFmt numFmtId="168" formatCode="_-* #,##0.0\ _₽_-;\-* #,##0.0\ _₽_-;_-* &quot;-&quot;?\ _₽_-;_-@_-"/>
      </dxf>
    </rfmt>
    <rfmt sheetId="1" sqref="F177" start="0" length="0">
      <dxf>
        <font>
          <sz val="13"/>
          <color rgb="FFFF0000"/>
        </font>
      </dxf>
    </rfmt>
    <rfmt sheetId="1" sqref="F178" start="0" length="0">
      <dxf>
        <font>
          <sz val="13"/>
          <color rgb="FFFF0000"/>
        </font>
      </dxf>
    </rfmt>
    <rfmt sheetId="1" sqref="F179" start="0" length="0">
      <dxf>
        <font>
          <sz val="13"/>
          <color rgb="FFFF0000"/>
        </font>
      </dxf>
    </rfmt>
    <rfmt sheetId="1" sqref="F180" start="0" length="0">
      <dxf>
        <font>
          <sz val="13"/>
          <color rgb="FFFF0000"/>
        </font>
      </dxf>
    </rfmt>
    <rfmt sheetId="1" sqref="F181" start="0" length="0">
      <dxf>
        <font>
          <sz val="13"/>
          <color rgb="FFFF0000"/>
        </font>
        <numFmt numFmtId="168" formatCode="_-* #,##0.0\ _₽_-;\-* #,##0.0\ _₽_-;_-* &quot;-&quot;?\ _₽_-;_-@_-"/>
      </dxf>
    </rfmt>
    <rfmt sheetId="1" sqref="F182" start="0" length="0">
      <dxf>
        <font>
          <sz val="13"/>
          <color rgb="FFFF0000"/>
        </font>
      </dxf>
    </rfmt>
    <rfmt sheetId="1" sqref="F183" start="0" length="0">
      <dxf>
        <font>
          <sz val="13"/>
          <color rgb="FFFF0000"/>
        </font>
      </dxf>
    </rfmt>
    <rfmt sheetId="1" sqref="F184" start="0" length="0">
      <dxf>
        <font>
          <sz val="14"/>
          <color rgb="FFFF0000"/>
        </font>
      </dxf>
    </rfmt>
    <rfmt sheetId="1" sqref="F185" start="0" length="0">
      <dxf>
        <font>
          <sz val="13"/>
          <color rgb="FFFF0000"/>
        </font>
      </dxf>
    </rfmt>
    <rfmt sheetId="1" sqref="F186" start="0" length="0">
      <dxf>
        <font>
          <sz val="13"/>
          <color rgb="FFFF0000"/>
        </font>
      </dxf>
    </rfmt>
    <rfmt sheetId="1" sqref="F187" start="0" length="0">
      <dxf>
        <font>
          <sz val="13"/>
          <color rgb="FFFF0000"/>
        </font>
      </dxf>
    </rfmt>
    <rfmt sheetId="1" sqref="F188" start="0" length="0">
      <dxf>
        <font>
          <sz val="13"/>
          <color rgb="FFFF0000"/>
        </font>
        <numFmt numFmtId="166" formatCode="0.0"/>
        <alignment horizontal="center" vertical="top" readingOrder="0"/>
      </dxf>
    </rfmt>
    <rfmt sheetId="1" sqref="F189" start="0" length="0">
      <dxf>
        <font>
          <sz val="13"/>
          <color rgb="FFFF0000"/>
        </font>
        <numFmt numFmtId="166" formatCode="0.0"/>
        <alignment horizontal="center" vertical="top" readingOrder="0"/>
      </dxf>
    </rfmt>
    <rfmt sheetId="1" sqref="F190" start="0" length="0">
      <dxf>
        <font>
          <sz val="13"/>
          <color rgb="FFFF0000"/>
        </font>
        <alignment vertical="center" readingOrder="0"/>
      </dxf>
    </rfmt>
    <rfmt sheetId="1" sqref="F191" start="0" length="0">
      <dxf>
        <font>
          <sz val="13"/>
          <color rgb="FFFF0000"/>
        </font>
        <alignment vertical="center" readingOrder="0"/>
      </dxf>
    </rfmt>
    <rfmt sheetId="1" sqref="F192" start="0" length="0">
      <dxf>
        <font>
          <sz val="13"/>
          <color rgb="FFFF0000"/>
        </font>
        <numFmt numFmtId="165" formatCode="#,##0.0"/>
        <alignment vertical="center" readingOrder="0"/>
      </dxf>
    </rfmt>
    <rfmt sheetId="1" sqref="F193" start="0" length="0">
      <dxf>
        <font>
          <sz val="13"/>
          <color rgb="FFFF0000"/>
        </font>
        <alignment vertical="center" readingOrder="0"/>
      </dxf>
    </rfmt>
    <rfmt sheetId="1" sqref="F194" start="0" length="0">
      <dxf>
        <font>
          <sz val="13"/>
          <color rgb="FFFF0000"/>
        </font>
        <alignment vertical="center" readingOrder="0"/>
      </dxf>
    </rfmt>
    <rfmt sheetId="1" sqref="F195" start="0" length="0">
      <dxf>
        <font>
          <sz val="13"/>
          <color rgb="FFFF0000"/>
        </font>
        <alignment vertical="center" readingOrder="0"/>
      </dxf>
    </rfmt>
    <rfmt sheetId="1" sqref="F196" start="0" length="0">
      <dxf>
        <font>
          <sz val="13"/>
          <color rgb="FFFF0000"/>
        </font>
        <alignment vertical="center" readingOrder="0"/>
      </dxf>
    </rfmt>
    <rfmt sheetId="1" sqref="F197" start="0" length="0">
      <dxf>
        <font>
          <sz val="13"/>
          <color rgb="FFFF0000"/>
        </font>
        <numFmt numFmtId="165" formatCode="#,##0.0"/>
        <alignment vertical="center" readingOrder="0"/>
      </dxf>
    </rfmt>
    <rfmt sheetId="1" sqref="F198" start="0" length="0">
      <dxf>
        <font>
          <sz val="13"/>
          <color rgb="FFFF0000"/>
        </font>
        <alignment vertical="center" readingOrder="0"/>
      </dxf>
    </rfmt>
    <rfmt sheetId="1" sqref="F199" start="0" length="0">
      <dxf>
        <font>
          <sz val="13"/>
          <color rgb="FFFF0000"/>
        </font>
        <alignment vertical="center" readingOrder="0"/>
      </dxf>
    </rfmt>
    <rfmt sheetId="1" sqref="F200" start="0" length="0">
      <dxf>
        <font>
          <sz val="13"/>
          <color rgb="FFFF0000"/>
        </font>
        <alignment vertical="center" readingOrder="0"/>
      </dxf>
    </rfmt>
    <rfmt sheetId="1" sqref="F201" start="0" length="0">
      <dxf>
        <font>
          <sz val="13"/>
          <color rgb="FFFF0000"/>
        </font>
        <alignment vertical="center" readingOrder="0"/>
      </dxf>
    </rfmt>
    <rfmt sheetId="1" sqref="F202" start="0" length="0">
      <dxf>
        <font>
          <sz val="13"/>
          <color rgb="FFFF0000"/>
        </font>
        <numFmt numFmtId="165" formatCode="#,##0.0"/>
        <alignment vertical="center" readingOrder="0"/>
      </dxf>
    </rfmt>
    <rfmt sheetId="1" sqref="F203" start="0" length="0">
      <dxf>
        <font>
          <sz val="13"/>
          <color rgb="FFFF0000"/>
        </font>
        <alignment vertical="center" readingOrder="0"/>
      </dxf>
    </rfmt>
    <rfmt sheetId="1" sqref="F204" start="0" length="0">
      <dxf>
        <font>
          <sz val="13"/>
          <color rgb="FFFF0000"/>
        </font>
        <alignment vertical="center" readingOrder="0"/>
      </dxf>
    </rfmt>
    <rfmt sheetId="1" sqref="F205" start="0" length="0">
      <dxf>
        <font>
          <sz val="13"/>
          <color rgb="FFFF0000"/>
        </font>
        <alignment vertical="center" readingOrder="0"/>
      </dxf>
    </rfmt>
    <rfmt sheetId="1" sqref="F206" start="0" length="0">
      <dxf>
        <font>
          <sz val="13"/>
          <color rgb="FFFF0000"/>
        </font>
        <alignment vertical="center" readingOrder="0"/>
      </dxf>
    </rfmt>
    <rfmt sheetId="1" sqref="F207" start="0" length="0">
      <dxf>
        <font>
          <sz val="13"/>
          <color rgb="FFFF0000"/>
        </font>
        <alignment vertical="center" readingOrder="0"/>
      </dxf>
    </rfmt>
    <rfmt sheetId="1" sqref="F208" start="0" length="0">
      <dxf>
        <font>
          <sz val="13"/>
          <color rgb="FFFF0000"/>
        </font>
        <alignment vertical="center" readingOrder="0"/>
      </dxf>
    </rfmt>
    <rfmt sheetId="1" sqref="F209" start="0" length="0">
      <dxf>
        <font>
          <sz val="13"/>
          <color rgb="FFFF0000"/>
        </font>
        <alignment vertical="center" readingOrder="0"/>
      </dxf>
    </rfmt>
    <rfmt sheetId="1" sqref="F210" start="0" length="0">
      <dxf>
        <font>
          <sz val="13"/>
          <color rgb="FFFF0000"/>
        </font>
        <alignment vertical="center" readingOrder="0"/>
      </dxf>
    </rfmt>
    <rfmt sheetId="1" sqref="F211" start="0" length="0">
      <dxf>
        <font>
          <sz val="13"/>
          <color rgb="FFFF0000"/>
        </font>
        <alignment vertical="center" readingOrder="0"/>
      </dxf>
    </rfmt>
    <rfmt sheetId="1" sqref="F212" start="0" length="0">
      <dxf>
        <font>
          <sz val="13"/>
          <color rgb="FFFF0000"/>
        </font>
        <numFmt numFmtId="165" formatCode="#,##0.0"/>
        <alignment vertical="center" readingOrder="0"/>
      </dxf>
    </rfmt>
    <rfmt sheetId="1" sqref="F213" start="0" length="0">
      <dxf>
        <font>
          <sz val="13"/>
          <color rgb="FFFF0000"/>
        </font>
        <alignment vertical="center" readingOrder="0"/>
      </dxf>
    </rfmt>
    <rfmt sheetId="1" sqref="F214" start="0" length="0">
      <dxf>
        <font>
          <sz val="13"/>
          <color rgb="FFFF0000"/>
        </font>
        <alignment vertical="center" readingOrder="0"/>
      </dxf>
    </rfmt>
    <rfmt sheetId="1" sqref="F215" start="0" length="0">
      <dxf>
        <font>
          <sz val="13"/>
          <color rgb="FFFF0000"/>
        </font>
        <alignment vertical="center" readingOrder="0"/>
      </dxf>
    </rfmt>
    <rfmt sheetId="1" sqref="F216" start="0" length="0">
      <dxf>
        <font>
          <sz val="13"/>
          <color rgb="FFFF0000"/>
        </font>
        <alignment vertical="center" readingOrder="0"/>
      </dxf>
    </rfmt>
    <rfmt sheetId="1" sqref="F217" start="0" length="0">
      <dxf>
        <font>
          <sz val="13"/>
          <color rgb="FFFF0000"/>
        </font>
        <alignment vertical="center" readingOrder="0"/>
      </dxf>
    </rfmt>
    <rfmt sheetId="1" sqref="F218" start="0" length="0">
      <dxf>
        <font>
          <sz val="13"/>
          <color rgb="FFFF0000"/>
        </font>
        <alignment vertical="center" readingOrder="0"/>
      </dxf>
    </rfmt>
    <rfmt sheetId="1" sqref="F219" start="0" length="0">
      <dxf>
        <font>
          <sz val="13"/>
          <color rgb="FFFF0000"/>
        </font>
        <alignment vertical="center" readingOrder="0"/>
      </dxf>
    </rfmt>
    <rfmt sheetId="1" sqref="F220" start="0" length="0">
      <dxf>
        <font>
          <sz val="13"/>
          <color rgb="FFFF0000"/>
        </font>
        <alignment vertical="center" readingOrder="0"/>
      </dxf>
    </rfmt>
    <rfmt sheetId="1" sqref="F221" start="0" length="0">
      <dxf>
        <font>
          <sz val="13"/>
          <color rgb="FFFF0000"/>
        </font>
        <alignment vertical="center" readingOrder="0"/>
      </dxf>
    </rfmt>
    <rfmt sheetId="1" sqref="F222" start="0" length="0">
      <dxf>
        <font>
          <sz val="13"/>
          <color rgb="FFFF0000"/>
        </font>
        <alignment vertical="center" readingOrder="0"/>
      </dxf>
    </rfmt>
    <rfmt sheetId="1" sqref="F223" start="0" length="0">
      <dxf>
        <font>
          <sz val="13"/>
          <color rgb="FFFF0000"/>
        </font>
        <alignment vertical="center" readingOrder="0"/>
      </dxf>
    </rfmt>
    <rfmt sheetId="1" sqref="F224" start="0" length="0">
      <dxf>
        <font>
          <sz val="13"/>
          <color rgb="FFFF0000"/>
        </font>
        <alignment vertical="center" readingOrder="0"/>
      </dxf>
    </rfmt>
    <rfmt sheetId="1" sqref="F225" start="0" length="0">
      <dxf>
        <font>
          <sz val="13"/>
          <color rgb="FFFF0000"/>
        </font>
        <numFmt numFmtId="165" formatCode="#,##0.0"/>
      </dxf>
    </rfmt>
    <rfmt sheetId="1" sqref="F226" start="0" length="0">
      <dxf>
        <font>
          <sz val="13"/>
          <color rgb="FFFF0000"/>
        </font>
        <alignment vertical="center" readingOrder="0"/>
      </dxf>
    </rfmt>
    <rfmt sheetId="1" sqref="F227" start="0" length="0">
      <dxf>
        <font>
          <sz val="13"/>
          <color rgb="FFFF0000"/>
        </font>
        <alignment vertical="center" readingOrder="0"/>
      </dxf>
    </rfmt>
    <rfmt sheetId="1" sqref="F228" start="0" length="0">
      <dxf>
        <font>
          <sz val="13"/>
          <color rgb="FFFF0000"/>
        </font>
        <alignment vertical="center" readingOrder="0"/>
      </dxf>
    </rfmt>
    <rfmt sheetId="1" sqref="F229" start="0" length="0">
      <dxf>
        <font>
          <sz val="13"/>
          <color rgb="FFFF0000"/>
        </font>
        <fill>
          <patternFill patternType="solid">
            <bgColor rgb="FFFFFF00"/>
          </patternFill>
        </fill>
        <alignment vertical="center" readingOrder="0"/>
      </dxf>
    </rfmt>
    <rfmt sheetId="1" sqref="F230" start="0" length="0">
      <dxf>
        <font>
          <sz val="13"/>
          <color rgb="FFFF0000"/>
        </font>
        <alignment vertical="center" readingOrder="0"/>
      </dxf>
    </rfmt>
    <rfmt sheetId="1" sqref="F231" start="0" length="0">
      <dxf>
        <font>
          <sz val="13"/>
          <color rgb="FFFF0000"/>
        </font>
        <alignment vertical="center" readingOrder="0"/>
      </dxf>
    </rfmt>
    <rfmt sheetId="1" sqref="F232" start="0" length="0">
      <dxf>
        <font>
          <sz val="13"/>
          <color rgb="FFFF0000"/>
        </font>
        <alignment vertical="center" readingOrder="0"/>
      </dxf>
    </rfmt>
    <rfmt sheetId="1" sqref="F233" start="0" length="0">
      <dxf>
        <font>
          <sz val="13"/>
          <color rgb="FFFF0000"/>
        </font>
        <alignment vertical="center" readingOrder="0"/>
      </dxf>
    </rfmt>
    <rfmt sheetId="1" sqref="F234" start="0" length="0">
      <dxf>
        <font>
          <sz val="13"/>
          <color rgb="FFFF0000"/>
        </font>
        <alignment vertical="center" readingOrder="0"/>
      </dxf>
    </rfmt>
    <rfmt sheetId="1" sqref="F235" start="0" length="0">
      <dxf>
        <font>
          <sz val="13"/>
          <color rgb="FFFF0000"/>
        </font>
        <alignment vertical="center" readingOrder="0"/>
      </dxf>
    </rfmt>
    <rfmt sheetId="1" sqref="F236" start="0" length="0">
      <dxf>
        <font>
          <sz val="13"/>
          <color rgb="FFFF0000"/>
        </font>
        <alignment vertical="center" readingOrder="0"/>
      </dxf>
    </rfmt>
    <rfmt sheetId="1" sqref="F237" start="0" length="0">
      <dxf>
        <font>
          <sz val="13"/>
          <color rgb="FFFF0000"/>
        </font>
        <alignment vertical="center" readingOrder="0"/>
      </dxf>
    </rfmt>
    <rfmt sheetId="1" sqref="F238" start="0" length="0">
      <dxf>
        <font>
          <sz val="13"/>
          <color rgb="FFFF0000"/>
        </font>
        <alignment vertical="center" readingOrder="0"/>
      </dxf>
    </rfmt>
    <rfmt sheetId="1" sqref="F239" start="0" length="0">
      <dxf>
        <font>
          <sz val="13"/>
          <color rgb="FFFF0000"/>
        </font>
        <alignment vertical="center" readingOrder="0"/>
      </dxf>
    </rfmt>
    <rfmt sheetId="1" sqref="F240" start="0" length="0">
      <dxf>
        <font>
          <sz val="13"/>
          <color rgb="FFFF0000"/>
        </font>
        <alignment vertical="center" readingOrder="0"/>
      </dxf>
    </rfmt>
    <rfmt sheetId="1" sqref="F241" start="0" length="0">
      <dxf>
        <font>
          <sz val="13"/>
          <color rgb="FFFF0000"/>
        </font>
        <alignment vertical="center" readingOrder="0"/>
      </dxf>
    </rfmt>
    <rfmt sheetId="1" sqref="F242" start="0" length="0">
      <dxf>
        <font>
          <sz val="13"/>
          <color rgb="FFFF0000"/>
        </font>
        <numFmt numFmtId="165" formatCode="#,##0.0"/>
        <alignment vertical="center" readingOrder="0"/>
      </dxf>
    </rfmt>
    <rfmt sheetId="1" sqref="F243" start="0" length="0">
      <dxf>
        <font>
          <sz val="13"/>
          <color rgb="FFFF0000"/>
        </font>
        <numFmt numFmtId="166" formatCode="0.0"/>
        <alignment horizontal="right" vertical="top" readingOrder="0"/>
      </dxf>
    </rfmt>
    <rfmt sheetId="1" sqref="F244" start="0" length="0">
      <dxf>
        <font>
          <sz val="13"/>
          <color rgb="FFFF0000"/>
        </font>
        <numFmt numFmtId="166" formatCode="0.0"/>
        <alignment vertical="center" readingOrder="0"/>
      </dxf>
    </rfmt>
    <rfmt sheetId="1" sqref="F245" start="0" length="0">
      <dxf>
        <font>
          <sz val="13"/>
          <color rgb="FFFF0000"/>
        </font>
        <numFmt numFmtId="165" formatCode="#,##0.0"/>
        <alignment vertical="center" readingOrder="0"/>
      </dxf>
    </rfmt>
    <rfmt sheetId="1" sqref="F246" start="0" length="0">
      <dxf>
        <font>
          <b/>
          <sz val="13"/>
          <color rgb="FFFF0000"/>
          <name val="Times New Roman"/>
          <scheme val="none"/>
        </font>
        <numFmt numFmtId="165" formatCode="#,##0.0"/>
        <alignment horizontal="right" vertical="center" wrapText="1" readingOrder="0"/>
      </dxf>
    </rfmt>
    <rfmt sheetId="1" sqref="F247" start="0" length="0">
      <dxf>
        <font>
          <b/>
          <sz val="13"/>
          <color rgb="FFFF0000"/>
        </font>
        <numFmt numFmtId="165" formatCode="#,##0.0"/>
        <alignment vertical="center" readingOrder="0"/>
      </dxf>
    </rfmt>
    <rfmt sheetId="1" sqref="F248" start="0" length="0">
      <dxf>
        <font>
          <sz val="13"/>
          <color rgb="FFFF0000"/>
        </font>
        <alignment vertical="center" readingOrder="0"/>
      </dxf>
    </rfmt>
    <rfmt sheetId="1" sqref="F249" start="0" length="0">
      <dxf>
        <font>
          <sz val="13"/>
          <color rgb="FFFF0000"/>
        </font>
        <alignment vertical="center" readingOrder="0"/>
      </dxf>
    </rfmt>
    <rfmt sheetId="1" sqref="F250" start="0" length="0">
      <dxf>
        <font>
          <b/>
          <sz val="14"/>
          <color rgb="FFFF0000"/>
        </font>
        <alignment vertical="center" readingOrder="0"/>
      </dxf>
    </rfmt>
    <rfmt sheetId="1" sqref="F251" start="0" length="0">
      <dxf>
        <font>
          <b/>
          <sz val="13"/>
          <color rgb="FFFF0000"/>
        </font>
        <numFmt numFmtId="165" formatCode="#,##0.0"/>
        <alignment vertical="center" readingOrder="0"/>
      </dxf>
    </rfmt>
    <rfmt sheetId="1" sqref="F252" start="0" length="0">
      <dxf>
        <font>
          <sz val="13"/>
          <color rgb="FFFF0000"/>
        </font>
        <alignment vertical="center" wrapText="1" readingOrder="0"/>
      </dxf>
    </rfmt>
    <rfmt sheetId="1" sqref="F253" start="0" length="0">
      <dxf>
        <font>
          <b/>
          <sz val="13"/>
          <color rgb="FFFF0000"/>
        </font>
        <numFmt numFmtId="165" formatCode="#,##0.0"/>
      </dxf>
    </rfmt>
    <rfmt sheetId="1" sqref="F254" start="0" length="0">
      <dxf>
        <font>
          <sz val="13"/>
          <color rgb="FFFF0000"/>
        </font>
      </dxf>
    </rfmt>
    <rfmt sheetId="1" sqref="F255" start="0" length="0">
      <dxf>
        <font>
          <sz val="13"/>
          <color rgb="FFFF0000"/>
        </font>
      </dxf>
    </rfmt>
    <rfmt sheetId="1" sqref="F256" start="0" length="0">
      <dxf>
        <font>
          <sz val="13"/>
          <color rgb="FFFF0000"/>
        </font>
        <numFmt numFmtId="165" formatCode="#,##0.0"/>
        <alignment vertical="center" readingOrder="0"/>
      </dxf>
    </rfmt>
    <rfmt sheetId="1" sqref="F257" start="0" length="0">
      <dxf>
        <font>
          <sz val="13"/>
          <color rgb="FFFF0000"/>
        </font>
        <numFmt numFmtId="165" formatCode="#,##0.0"/>
        <fill>
          <patternFill patternType="solid">
            <bgColor theme="0"/>
          </patternFill>
        </fill>
        <alignment vertical="center" readingOrder="0"/>
      </dxf>
    </rfmt>
    <rfmt sheetId="1" sqref="F258" start="0" length="0">
      <dxf>
        <font>
          <sz val="13"/>
          <color rgb="FFFF0000"/>
        </font>
        <alignment vertical="center" readingOrder="0"/>
      </dxf>
    </rfmt>
    <rfmt sheetId="1" sqref="F259" start="0" length="0">
      <dxf>
        <font>
          <sz val="13"/>
          <color rgb="FFFF0000"/>
        </font>
        <numFmt numFmtId="165" formatCode="#,##0.0"/>
        <alignment vertical="center" readingOrder="0"/>
      </dxf>
    </rfmt>
    <rfmt sheetId="1" sqref="F260" start="0" length="0">
      <dxf>
        <font>
          <sz val="13"/>
          <color rgb="FFFF0000"/>
        </font>
        <fill>
          <patternFill patternType="solid">
            <bgColor theme="0"/>
          </patternFill>
        </fill>
        <alignment vertical="center" readingOrder="0"/>
      </dxf>
    </rfmt>
    <rfmt sheetId="1" sqref="F261" start="0" length="0">
      <dxf>
        <font>
          <sz val="13"/>
          <color rgb="FFFF0000"/>
        </font>
      </dxf>
    </rfmt>
    <rfmt sheetId="1" sqref="F262" start="0" length="0">
      <dxf>
        <font>
          <b/>
          <sz val="13"/>
          <color rgb="FFFF0000"/>
        </font>
      </dxf>
    </rfmt>
    <rfmt sheetId="1" sqref="F263" start="0" length="0">
      <dxf>
        <font>
          <sz val="13"/>
          <color rgb="FFFF0000"/>
        </font>
        <alignment vertical="center" readingOrder="0"/>
      </dxf>
    </rfmt>
    <rfmt sheetId="1" sqref="F264" start="0" length="0">
      <dxf>
        <font>
          <b/>
          <sz val="13"/>
          <color rgb="FFFF0000"/>
        </font>
        <numFmt numFmtId="165" formatCode="#,##0.0"/>
        <alignment vertical="center" readingOrder="0"/>
      </dxf>
    </rfmt>
    <rfmt sheetId="1" sqref="F265" start="0" length="0">
      <dxf>
        <font>
          <sz val="13"/>
          <color rgb="FFFF0000"/>
        </font>
        <alignment vertical="center" readingOrder="0"/>
      </dxf>
    </rfmt>
    <rfmt sheetId="1" sqref="F266" start="0" length="0">
      <dxf>
        <font>
          <sz val="13"/>
          <color rgb="FFFF0000"/>
        </font>
        <fill>
          <patternFill patternType="solid">
            <bgColor theme="0"/>
          </patternFill>
        </fill>
        <alignment vertical="center" readingOrder="0"/>
      </dxf>
    </rfmt>
    <rfmt sheetId="1" sqref="F267" start="0" length="0">
      <dxf>
        <font>
          <b/>
          <sz val="13"/>
          <color rgb="FFFF0000"/>
        </font>
      </dxf>
    </rfmt>
    <rfmt sheetId="1" sqref="F268" start="0" length="0">
      <dxf>
        <font>
          <sz val="13"/>
          <color rgb="FFFF0000"/>
        </font>
        <alignment vertical="center" readingOrder="0"/>
      </dxf>
    </rfmt>
    <rfmt sheetId="1" sqref="F269" start="0" length="0">
      <dxf>
        <font>
          <b/>
          <sz val="13"/>
          <color rgb="FFFF0000"/>
        </font>
        <numFmt numFmtId="165" formatCode="#,##0.0"/>
        <alignment vertical="center" readingOrder="0"/>
      </dxf>
    </rfmt>
    <rfmt sheetId="1" sqref="F270" start="0" length="0">
      <dxf>
        <font>
          <sz val="13"/>
          <color rgb="FFFF0000"/>
        </font>
        <alignment vertical="center" readingOrder="0"/>
      </dxf>
    </rfmt>
    <rfmt sheetId="1" sqref="F271" start="0" length="0">
      <dxf>
        <font>
          <sz val="13"/>
          <color rgb="FFFF0000"/>
        </font>
        <fill>
          <patternFill patternType="solid">
            <bgColor theme="0"/>
          </patternFill>
        </fill>
        <alignment vertical="center" readingOrder="0"/>
      </dxf>
    </rfmt>
    <rfmt sheetId="1" sqref="F272" start="0" length="0">
      <dxf>
        <font>
          <b/>
          <sz val="13"/>
          <color rgb="FFFF0000"/>
        </font>
        <numFmt numFmtId="165" formatCode="#,##0.0"/>
      </dxf>
    </rfmt>
    <rfmt sheetId="1" sqref="F273" start="0" length="0">
      <dxf>
        <font>
          <sz val="13"/>
          <color rgb="FFFF0000"/>
        </font>
        <alignment vertical="center" readingOrder="0"/>
      </dxf>
    </rfmt>
    <rfmt sheetId="1" sqref="F274" start="0" length="0">
      <dxf>
        <font>
          <sz val="13"/>
          <color rgb="FFFF0000"/>
        </font>
        <alignment vertical="center" readingOrder="0"/>
      </dxf>
    </rfmt>
    <rfmt sheetId="1" sqref="F275" start="0" length="0">
      <dxf>
        <font>
          <sz val="13"/>
          <color rgb="FFFF0000"/>
        </font>
        <numFmt numFmtId="165" formatCode="#,##0.0"/>
        <alignment vertical="center" readingOrder="0"/>
      </dxf>
    </rfmt>
    <rfmt sheetId="1" sqref="F276" start="0" length="0">
      <dxf>
        <font>
          <sz val="13"/>
          <color rgb="FFFF0000"/>
        </font>
        <alignment vertical="center" readingOrder="0"/>
      </dxf>
    </rfmt>
    <rfmt sheetId="1" sqref="F277" start="0" length="0">
      <dxf>
        <font>
          <sz val="13"/>
          <color rgb="FFFF0000"/>
        </font>
        <numFmt numFmtId="165" formatCode="#,##0.0"/>
        <alignment vertical="center" readingOrder="0"/>
      </dxf>
    </rfmt>
    <rfmt sheetId="1" sqref="F278" start="0" length="0">
      <dxf>
        <font>
          <sz val="13"/>
          <color rgb="FFFF0000"/>
        </font>
        <alignment vertical="center" readingOrder="0"/>
      </dxf>
    </rfmt>
    <rfmt sheetId="1" sqref="F279" start="0" length="0">
      <dxf>
        <font>
          <sz val="13"/>
          <color rgb="FFFF0000"/>
        </font>
        <alignment vertical="center" readingOrder="0"/>
      </dxf>
    </rfmt>
    <rfmt sheetId="1" sqref="F280" start="0" length="0">
      <dxf>
        <font>
          <sz val="13"/>
          <color rgb="FFFF0000"/>
        </font>
        <numFmt numFmtId="165" formatCode="#,##0.0"/>
        <alignment vertical="center" readingOrder="0"/>
      </dxf>
    </rfmt>
    <rfmt sheetId="1" sqref="F281" start="0" length="0">
      <dxf>
        <font>
          <sz val="13"/>
          <color rgb="FFFF0000"/>
        </font>
        <alignment vertical="center" readingOrder="0"/>
      </dxf>
    </rfmt>
    <rfmt sheetId="1" sqref="F282" start="0" length="0">
      <dxf>
        <font>
          <sz val="13"/>
          <color rgb="FFFF0000"/>
        </font>
        <numFmt numFmtId="165" formatCode="#,##0.0"/>
        <alignment vertical="center" readingOrder="0"/>
      </dxf>
    </rfmt>
    <rfmt sheetId="1" sqref="F283" start="0" length="0">
      <dxf>
        <font>
          <sz val="13"/>
          <color rgb="FFFF0000"/>
        </font>
        <alignment vertical="center" readingOrder="0"/>
      </dxf>
    </rfmt>
    <rfmt sheetId="1" sqref="F284" start="0" length="0">
      <dxf>
        <font>
          <sz val="13"/>
          <color rgb="FFFF0000"/>
        </font>
      </dxf>
    </rfmt>
    <rfmt sheetId="1" sqref="F285" start="0" length="0">
      <dxf>
        <font>
          <b/>
          <sz val="13"/>
          <color rgb="FFFF0000"/>
        </font>
        <numFmt numFmtId="165" formatCode="#,##0.0"/>
      </dxf>
    </rfmt>
    <rfmt sheetId="1" sqref="F286" start="0" length="0">
      <dxf>
        <font>
          <sz val="13"/>
          <color rgb="FFFF0000"/>
        </font>
      </dxf>
    </rfmt>
    <rfmt sheetId="1" sqref="F287" start="0" length="0">
      <dxf>
        <font>
          <sz val="13"/>
          <color rgb="FFFF0000"/>
        </font>
        <numFmt numFmtId="165" formatCode="#,##0.0"/>
        <alignment vertical="center" readingOrder="0"/>
      </dxf>
    </rfmt>
    <rfmt sheetId="1" sqref="F288" start="0" length="0">
      <dxf>
        <font>
          <sz val="13"/>
          <color rgb="FFFF0000"/>
        </font>
        <numFmt numFmtId="165" formatCode="#,##0.0"/>
        <alignment vertical="center" readingOrder="0"/>
      </dxf>
    </rfmt>
    <rfmt sheetId="1" sqref="F289" start="0" length="0">
      <dxf>
        <font>
          <b/>
          <sz val="13"/>
          <color rgb="FFFF0000"/>
        </font>
        <numFmt numFmtId="165" formatCode="#,##0.0"/>
      </dxf>
    </rfmt>
    <rfmt sheetId="1" sqref="F290" start="0" length="0">
      <dxf>
        <font>
          <sz val="13"/>
          <color rgb="FFFF0000"/>
        </font>
      </dxf>
    </rfmt>
    <rfmt sheetId="1" sqref="F291" start="0" length="0">
      <dxf>
        <font>
          <sz val="13"/>
          <color rgb="FFFF0000"/>
        </font>
        <alignment vertical="center" readingOrder="0"/>
      </dxf>
    </rfmt>
    <rfmt sheetId="1" sqref="F292" start="0" length="0">
      <dxf>
        <font>
          <sz val="13"/>
          <color rgb="FFFF0000"/>
        </font>
        <alignment vertical="center" readingOrder="0"/>
      </dxf>
    </rfmt>
    <rfmt sheetId="1" sqref="F293" start="0" length="0">
      <dxf>
        <font>
          <sz val="13"/>
          <color rgb="FFFF0000"/>
        </font>
        <numFmt numFmtId="165" formatCode="#,##0.0"/>
        <alignment vertical="center" readingOrder="0"/>
      </dxf>
    </rfmt>
    <rfmt sheetId="1" sqref="F294" start="0" length="0">
      <dxf>
        <font>
          <b/>
          <sz val="13"/>
          <color rgb="FFFF0000"/>
        </font>
        <numFmt numFmtId="165" formatCode="#,##0.0"/>
      </dxf>
    </rfmt>
    <rfmt sheetId="1" sqref="F295" start="0" length="0">
      <dxf>
        <font>
          <sz val="13"/>
          <color rgb="FFFF0000"/>
        </font>
        <alignment vertical="center" readingOrder="0"/>
      </dxf>
    </rfmt>
    <rfmt sheetId="1" sqref="F296" start="0" length="0">
      <dxf>
        <font>
          <sz val="13"/>
          <color rgb="FFFF0000"/>
        </font>
        <alignment vertical="center" readingOrder="0"/>
      </dxf>
    </rfmt>
    <rfmt sheetId="1" sqref="F297" start="0" length="0">
      <dxf>
        <font>
          <sz val="13"/>
          <color rgb="FFFF0000"/>
        </font>
        <numFmt numFmtId="165" formatCode="#,##0.0"/>
        <alignment vertical="center" readingOrder="0"/>
      </dxf>
    </rfmt>
    <rfmt sheetId="1" sqref="F298" start="0" length="0">
      <dxf>
        <font>
          <sz val="13"/>
          <color rgb="FFFF0000"/>
        </font>
        <alignment vertical="center" readingOrder="0"/>
      </dxf>
    </rfmt>
    <rfmt sheetId="1" sqref="F299" start="0" length="0">
      <dxf>
        <font>
          <sz val="13"/>
          <color rgb="FFFF0000"/>
        </font>
        <alignment vertical="center" readingOrder="0"/>
      </dxf>
    </rfmt>
    <rfmt sheetId="1" sqref="F300" start="0" length="0">
      <dxf>
        <font>
          <sz val="14"/>
          <color rgb="FFFF0000"/>
        </font>
      </dxf>
    </rfmt>
    <rfmt sheetId="1" sqref="F301" start="0" length="0">
      <dxf>
        <font>
          <sz val="14"/>
          <color rgb="FFFF0000"/>
        </font>
      </dxf>
    </rfmt>
    <rfmt sheetId="1" sqref="F302" start="0" length="0">
      <dxf>
        <font>
          <sz val="14"/>
          <color rgb="FFFF0000"/>
        </font>
      </dxf>
    </rfmt>
    <rfmt sheetId="1" sqref="F303" start="0" length="0">
      <dxf>
        <font>
          <sz val="14"/>
          <color rgb="FFFF0000"/>
        </font>
      </dxf>
    </rfmt>
    <rfmt sheetId="1" sqref="F304" start="0" length="0">
      <dxf>
        <font>
          <sz val="14"/>
          <color rgb="FFFF0000"/>
        </font>
      </dxf>
    </rfmt>
    <rfmt sheetId="1" sqref="F305" start="0" length="0">
      <dxf>
        <font>
          <sz val="14"/>
          <color rgb="FFFF0000"/>
        </font>
      </dxf>
    </rfmt>
    <rfmt sheetId="1" sqref="F306" start="0" length="0">
      <dxf>
        <font>
          <sz val="14"/>
          <color rgb="FFFF0000"/>
        </font>
      </dxf>
    </rfmt>
    <rfmt sheetId="1" sqref="F307" start="0" length="0">
      <dxf>
        <font>
          <sz val="14"/>
          <color rgb="FFFF0000"/>
        </font>
      </dxf>
    </rfmt>
    <rfmt sheetId="1" sqref="F308" start="0" length="0">
      <dxf>
        <font>
          <sz val="14"/>
          <color rgb="FFFF0000"/>
        </font>
      </dxf>
    </rfmt>
    <rfmt sheetId="1" sqref="F309" start="0" length="0">
      <dxf>
        <font>
          <sz val="14"/>
          <color rgb="FFFF0000"/>
        </font>
      </dxf>
    </rfmt>
    <rfmt sheetId="1" sqref="F310" start="0" length="0">
      <dxf>
        <font>
          <sz val="14"/>
          <color rgb="FFFF0000"/>
        </font>
      </dxf>
    </rfmt>
    <rfmt sheetId="1" sqref="F311" start="0" length="0">
      <dxf>
        <font>
          <sz val="14"/>
          <color rgb="FFFF0000"/>
        </font>
      </dxf>
    </rfmt>
    <rfmt sheetId="1" sqref="F312" start="0" length="0">
      <dxf>
        <font>
          <sz val="14"/>
          <color rgb="FFFF0000"/>
        </font>
      </dxf>
    </rfmt>
    <rfmt sheetId="1" sqref="F313" start="0" length="0">
      <dxf>
        <font>
          <sz val="14"/>
          <color rgb="FFFF0000"/>
        </font>
      </dxf>
    </rfmt>
    <rfmt sheetId="1" sqref="F314" start="0" length="0">
      <dxf>
        <font>
          <sz val="14"/>
          <color rgb="FFFF0000"/>
        </font>
      </dxf>
    </rfmt>
    <rfmt sheetId="1" sqref="F315" start="0" length="0">
      <dxf>
        <font>
          <sz val="14"/>
          <color rgb="FFFF0000"/>
        </font>
      </dxf>
    </rfmt>
    <rfmt sheetId="1" sqref="F316" start="0" length="0">
      <dxf>
        <font>
          <sz val="14"/>
          <color rgb="FFFF0000"/>
        </font>
      </dxf>
    </rfmt>
    <rfmt sheetId="1" sqref="F317" start="0" length="0">
      <dxf>
        <font>
          <sz val="14"/>
          <color rgb="FFFF0000"/>
        </font>
      </dxf>
    </rfmt>
    <rfmt sheetId="1" sqref="F318" start="0" length="0">
      <dxf>
        <font>
          <sz val="14"/>
          <color rgb="FFFF0000"/>
        </font>
      </dxf>
    </rfmt>
    <rfmt sheetId="1" sqref="F319" start="0" length="0">
      <dxf>
        <font>
          <sz val="14"/>
          <color rgb="FFFF0000"/>
        </font>
      </dxf>
    </rfmt>
    <rfmt sheetId="1" sqref="F320" start="0" length="0">
      <dxf>
        <font>
          <sz val="14"/>
          <color rgb="FFFF0000"/>
        </font>
      </dxf>
    </rfmt>
    <rfmt sheetId="1" sqref="F321" start="0" length="0">
      <dxf>
        <font>
          <sz val="14"/>
          <color rgb="FFFF0000"/>
        </font>
      </dxf>
    </rfmt>
    <rfmt sheetId="1" sqref="F322" start="0" length="0">
      <dxf>
        <font>
          <sz val="14"/>
          <color rgb="FFFF0000"/>
        </font>
      </dxf>
    </rfmt>
    <rfmt sheetId="1" sqref="F323" start="0" length="0">
      <dxf>
        <font>
          <sz val="14"/>
          <color rgb="FFFF0000"/>
        </font>
      </dxf>
    </rfmt>
    <rfmt sheetId="1" sqref="F324" start="0" length="0">
      <dxf>
        <font>
          <sz val="14"/>
          <color rgb="FFFF0000"/>
        </font>
      </dxf>
    </rfmt>
    <rfmt sheetId="1" sqref="F325" start="0" length="0">
      <dxf>
        <font>
          <sz val="14"/>
          <color rgb="FFFF0000"/>
        </font>
      </dxf>
    </rfmt>
    <rfmt sheetId="1" sqref="F326" start="0" length="0">
      <dxf>
        <font>
          <sz val="14"/>
          <color rgb="FFFF0000"/>
        </font>
      </dxf>
    </rfmt>
    <rfmt sheetId="1" sqref="F327" start="0" length="0">
      <dxf>
        <font>
          <sz val="14"/>
          <color rgb="FFFF0000"/>
        </font>
      </dxf>
    </rfmt>
    <rfmt sheetId="1" sqref="F328" start="0" length="0">
      <dxf>
        <font>
          <sz val="14"/>
          <color rgb="FFFF0000"/>
        </font>
      </dxf>
    </rfmt>
    <rfmt sheetId="1" sqref="F329" start="0" length="0">
      <dxf>
        <font>
          <b/>
          <sz val="13"/>
          <color rgb="FFFF0000"/>
          <name val="Times New Roman"/>
          <scheme val="none"/>
        </font>
        <numFmt numFmtId="165" formatCode="#,##0.0"/>
        <alignment horizontal="right" vertical="center" wrapText="1" readingOrder="0"/>
      </dxf>
    </rfmt>
    <rfmt sheetId="1" sqref="F330" start="0" length="0">
      <dxf>
        <font>
          <sz val="14"/>
          <color rgb="FFFF0000"/>
        </font>
      </dxf>
    </rfmt>
    <rfmt sheetId="1" sqref="F331" start="0" length="0">
      <dxf>
        <font>
          <b/>
          <sz val="13"/>
          <color rgb="FFFF0000"/>
          <name val="Times New Roman"/>
          <scheme val="none"/>
        </font>
        <numFmt numFmtId="165" formatCode="#,##0.0"/>
        <alignment horizontal="right" vertical="center" wrapText="1" readingOrder="0"/>
      </dxf>
    </rfmt>
    <rfmt sheetId="1" sqref="F332" start="0" length="0">
      <dxf>
        <font>
          <b/>
          <sz val="13"/>
          <color rgb="FFFF0000"/>
          <name val="Times New Roman"/>
          <scheme val="none"/>
        </font>
        <numFmt numFmtId="165" formatCode="#,##0.0"/>
        <alignment horizontal="right" vertical="center" wrapText="1" readingOrder="0"/>
      </dxf>
    </rfmt>
    <rfmt sheetId="1" sqref="F333" start="0" length="0">
      <dxf>
        <font>
          <b/>
          <sz val="13"/>
          <color rgb="FFFF0000"/>
          <name val="Times New Roman"/>
          <scheme val="none"/>
        </font>
        <numFmt numFmtId="165" formatCode="#,##0.0"/>
        <alignment horizontal="right" vertical="center" wrapText="1" readingOrder="0"/>
      </dxf>
    </rfmt>
    <rfmt sheetId="1" sqref="F334" start="0" length="0">
      <dxf>
        <font>
          <b/>
          <sz val="13"/>
          <color auto="1"/>
        </font>
        <fill>
          <patternFill patternType="solid">
            <bgColor rgb="FF92D050"/>
          </patternFill>
        </fill>
      </dxf>
    </rfmt>
    <rfmt sheetId="1" sqref="F335" start="0" length="0">
      <dxf>
        <font>
          <sz val="13"/>
          <color rgb="FFFF0000"/>
        </font>
        <alignment vertical="center" readingOrder="0"/>
      </dxf>
    </rfmt>
    <rfmt sheetId="1" sqref="F336" start="0" length="0">
      <dxf>
        <font>
          <b/>
          <sz val="13"/>
          <color rgb="FFFF0000"/>
        </font>
      </dxf>
    </rfmt>
    <rfmt sheetId="1" sqref="F337" start="0" length="0">
      <dxf>
        <font>
          <sz val="13"/>
          <color rgb="FFFF0000"/>
        </font>
      </dxf>
    </rfmt>
    <rfmt sheetId="1" sqref="F338" start="0" length="0">
      <dxf>
        <font>
          <sz val="13"/>
          <color rgb="FFFF0000"/>
        </font>
      </dxf>
    </rfmt>
    <rfmt sheetId="1" sqref="F339" start="0" length="0">
      <dxf>
        <font>
          <sz val="13"/>
          <color rgb="FFFF0000"/>
        </font>
        <numFmt numFmtId="165" formatCode="#,##0.0"/>
      </dxf>
    </rfmt>
    <rfmt sheetId="1" sqref="F340" start="0" length="0">
      <dxf>
        <font>
          <sz val="13"/>
          <color rgb="FFFF0000"/>
        </font>
      </dxf>
    </rfmt>
    <rfmt sheetId="1" sqref="F341" start="0" length="0">
      <dxf>
        <font>
          <b/>
          <sz val="13"/>
          <color rgb="FFFF0000"/>
        </font>
        <alignment vertical="center" readingOrder="0"/>
      </dxf>
    </rfmt>
    <rfmt sheetId="1" sqref="F342" start="0" length="0">
      <dxf>
        <font>
          <sz val="13"/>
          <color rgb="FFFF0000"/>
        </font>
      </dxf>
    </rfmt>
    <rfmt sheetId="1" sqref="F343" start="0" length="0">
      <dxf>
        <font>
          <sz val="13"/>
          <color rgb="FFFF0000"/>
        </font>
      </dxf>
    </rfmt>
    <rfmt sheetId="1" sqref="F344" start="0" length="0">
      <dxf>
        <font>
          <sz val="13"/>
          <color rgb="FFFF0000"/>
        </font>
      </dxf>
    </rfmt>
    <rfmt sheetId="1" sqref="F345" start="0" length="0">
      <dxf>
        <font>
          <sz val="13"/>
          <color rgb="FFFF0000"/>
        </font>
      </dxf>
    </rfmt>
    <rfmt sheetId="1" sqref="F346" start="0" length="0">
      <dxf>
        <font>
          <b/>
          <sz val="13"/>
          <color rgb="FFFF0000"/>
        </font>
        <alignment vertical="center" readingOrder="0"/>
      </dxf>
    </rfmt>
    <rfmt sheetId="1" sqref="F347" start="0" length="0">
      <dxf>
        <font>
          <sz val="13"/>
          <color rgb="FFFF0000"/>
        </font>
      </dxf>
    </rfmt>
    <rfmt sheetId="1" sqref="F348" start="0" length="0">
      <dxf>
        <font>
          <b/>
          <sz val="13"/>
          <color rgb="FFFF0000"/>
        </font>
        <alignment vertical="center" readingOrder="0"/>
      </dxf>
    </rfmt>
    <rfmt sheetId="1" sqref="F349" start="0" length="0">
      <dxf>
        <font>
          <b/>
          <sz val="13"/>
          <color rgb="FFFF0000"/>
        </font>
        <alignment vertical="center" readingOrder="0"/>
      </dxf>
    </rfmt>
    <rfmt sheetId="1" sqref="F350" start="0" length="0">
      <dxf>
        <font>
          <sz val="13"/>
          <color rgb="FFFF0000"/>
        </font>
      </dxf>
    </rfmt>
    <rfmt sheetId="1" sqref="F351" start="0" length="0">
      <dxf>
        <font>
          <sz val="13"/>
          <color rgb="FFFF0000"/>
        </font>
      </dxf>
    </rfmt>
    <rfmt sheetId="1" sqref="F352" start="0" length="0">
      <dxf>
        <font>
          <b/>
          <sz val="13"/>
          <color rgb="FFFF0000"/>
        </font>
        <alignment vertical="center" readingOrder="0"/>
      </dxf>
    </rfmt>
    <rfmt sheetId="1" sqref="F353" start="0" length="0">
      <dxf>
        <font>
          <sz val="13"/>
          <color rgb="FFFF0000"/>
        </font>
      </dxf>
    </rfmt>
    <rfmt sheetId="1" sqref="F354" start="0" length="0">
      <dxf>
        <font>
          <b/>
          <sz val="13"/>
          <color rgb="FFFF0000"/>
        </font>
        <alignment vertical="center" readingOrder="0"/>
      </dxf>
    </rfmt>
    <rfmt sheetId="1" sqref="F355" start="0" length="0">
      <dxf>
        <font>
          <b/>
          <sz val="13"/>
          <color rgb="FFFF0000"/>
        </font>
        <alignment vertical="center" readingOrder="0"/>
      </dxf>
    </rfmt>
    <rfmt sheetId="1" sqref="F356" start="0" length="0">
      <dxf>
        <font>
          <sz val="13"/>
          <color rgb="FFFF0000"/>
        </font>
      </dxf>
    </rfmt>
    <rfmt sheetId="1" sqref="F357" start="0" length="0">
      <dxf>
        <font>
          <b/>
          <sz val="13"/>
          <color rgb="FFFF0000"/>
        </font>
        <alignment vertical="center" readingOrder="0"/>
      </dxf>
    </rfmt>
    <rfmt sheetId="1" sqref="F358" start="0" length="0">
      <dxf>
        <font>
          <sz val="13"/>
          <color rgb="FFFF0000"/>
        </font>
      </dxf>
    </rfmt>
    <rfmt sheetId="1" sqref="F359" start="0" length="0">
      <dxf>
        <font>
          <b/>
          <sz val="13"/>
          <color rgb="FFFF0000"/>
        </font>
        <alignment vertical="center" readingOrder="0"/>
      </dxf>
    </rfmt>
    <rfmt sheetId="1" sqref="F360" start="0" length="0">
      <dxf>
        <font>
          <sz val="13"/>
          <color rgb="FFFF0000"/>
        </font>
      </dxf>
    </rfmt>
    <rfmt sheetId="1" sqref="F361" start="0" length="0">
      <dxf>
        <font>
          <sz val="13"/>
          <color rgb="FFFF0000"/>
        </font>
        <alignment vertical="center" readingOrder="0"/>
      </dxf>
    </rfmt>
    <rfmt sheetId="1" sqref="F362" start="0" length="0">
      <dxf>
        <font>
          <sz val="13"/>
          <color rgb="FFFF0000"/>
        </font>
        <alignment vertical="center" readingOrder="0"/>
      </dxf>
    </rfmt>
    <rfmt sheetId="1" sqref="F363" start="0" length="0">
      <dxf>
        <font>
          <b/>
          <sz val="13"/>
          <color rgb="FFFF0000"/>
        </font>
        <alignment vertical="center" readingOrder="0"/>
      </dxf>
    </rfmt>
    <rfmt sheetId="1" sqref="F364" start="0" length="0">
      <dxf>
        <font>
          <sz val="13"/>
          <color rgb="FFFF0000"/>
        </font>
      </dxf>
    </rfmt>
    <rfmt sheetId="1" sqref="F365" start="0" length="0">
      <dxf>
        <font>
          <b/>
          <sz val="13"/>
          <color rgb="FFFF0000"/>
        </font>
        <alignment vertical="center" readingOrder="0"/>
      </dxf>
    </rfmt>
    <rfmt sheetId="1" sqref="F366" start="0" length="0">
      <dxf>
        <font>
          <sz val="13"/>
          <color rgb="FFFF0000"/>
        </font>
      </dxf>
    </rfmt>
    <rfmt sheetId="1" sqref="F367" start="0" length="0">
      <dxf>
        <font>
          <sz val="13"/>
          <color rgb="FFFF0000"/>
        </font>
      </dxf>
    </rfmt>
    <rfmt sheetId="1" sqref="F368" start="0" length="0">
      <dxf>
        <font>
          <b/>
          <sz val="13"/>
          <color rgb="FFFF0000"/>
        </font>
        <alignment vertical="center" readingOrder="0"/>
      </dxf>
    </rfmt>
    <rfmt sheetId="1" sqref="F369" start="0" length="0">
      <dxf>
        <font>
          <sz val="13"/>
          <color rgb="FFFF0000"/>
        </font>
      </dxf>
    </rfmt>
    <rfmt sheetId="1" sqref="F370" start="0" length="0">
      <dxf>
        <font>
          <b/>
          <sz val="13"/>
          <color rgb="FFFF0000"/>
        </font>
        <alignment vertical="center" readingOrder="0"/>
      </dxf>
    </rfmt>
    <rfmt sheetId="1" sqref="F371" start="0" length="0">
      <dxf>
        <font>
          <sz val="13"/>
          <color rgb="FFFF0000"/>
        </font>
      </dxf>
    </rfmt>
    <rfmt sheetId="1" sqref="F372" start="0" length="0">
      <dxf>
        <font>
          <sz val="13"/>
          <color rgb="FFFF0000"/>
        </font>
      </dxf>
    </rfmt>
    <rfmt sheetId="1" sqref="F373" start="0" length="0">
      <dxf>
        <font>
          <b/>
          <sz val="13"/>
          <color rgb="FFFF0000"/>
        </font>
        <alignment vertical="center" readingOrder="0"/>
      </dxf>
    </rfmt>
    <rfmt sheetId="1" sqref="F374" start="0" length="0">
      <dxf>
        <font>
          <sz val="13"/>
          <color rgb="FFFF0000"/>
        </font>
      </dxf>
    </rfmt>
    <rfmt sheetId="1" sqref="F375" start="0" length="0">
      <dxf>
        <font>
          <b/>
          <sz val="13"/>
          <color rgb="FFFF0000"/>
        </font>
        <alignment vertical="center" readingOrder="0"/>
      </dxf>
    </rfmt>
    <rfmt sheetId="1" sqref="F376" start="0" length="0">
      <dxf>
        <font>
          <sz val="13"/>
          <color rgb="FFFF0000"/>
        </font>
      </dxf>
    </rfmt>
    <rfmt sheetId="1" sqref="F377" start="0" length="0">
      <dxf>
        <font>
          <sz val="13"/>
          <color rgb="FFFF0000"/>
        </font>
      </dxf>
    </rfmt>
    <rfmt sheetId="1" sqref="F378" start="0" length="0">
      <dxf>
        <font>
          <sz val="13"/>
          <color rgb="FFFF0000"/>
        </font>
        <alignment vertical="center" readingOrder="0"/>
      </dxf>
    </rfmt>
    <rfmt sheetId="1" sqref="F379" start="0" length="0">
      <dxf>
        <font>
          <b/>
          <sz val="13"/>
          <color rgb="FFFF0000"/>
        </font>
        <alignment vertical="center" readingOrder="0"/>
      </dxf>
    </rfmt>
    <rfmt sheetId="1" sqref="F380" start="0" length="0">
      <dxf>
        <font>
          <sz val="13"/>
          <color rgb="FFFF0000"/>
        </font>
      </dxf>
    </rfmt>
    <rfmt sheetId="1" sqref="F381" start="0" length="0">
      <dxf>
        <font>
          <sz val="13"/>
          <color rgb="FFFF0000"/>
        </font>
      </dxf>
    </rfmt>
    <rfmt sheetId="1" sqref="F382" start="0" length="0">
      <dxf>
        <font>
          <sz val="13"/>
          <color rgb="FFFF0000"/>
        </font>
      </dxf>
    </rfmt>
    <rfmt sheetId="1" sqref="F383" start="0" length="0">
      <dxf>
        <font>
          <sz val="13"/>
          <color rgb="FFFF0000"/>
        </font>
      </dxf>
    </rfmt>
    <rfmt sheetId="1" sqref="F384" start="0" length="0">
      <dxf>
        <font>
          <sz val="13"/>
          <color rgb="FFFF0000"/>
        </font>
        <alignment vertical="center" readingOrder="0"/>
      </dxf>
    </rfmt>
    <rfmt sheetId="1" sqref="F385" start="0" length="0">
      <dxf>
        <font>
          <sz val="13"/>
          <color rgb="FFFF0000"/>
        </font>
      </dxf>
    </rfmt>
    <rfmt sheetId="1" sqref="F386" start="0" length="0">
      <dxf>
        <font>
          <sz val="13"/>
          <color rgb="FFFF0000"/>
        </font>
        <alignment vertical="center" readingOrder="0"/>
      </dxf>
    </rfmt>
    <rfmt sheetId="1" sqref="F387" start="0" length="0">
      <dxf>
        <font>
          <sz val="13"/>
          <color rgb="FFFF0000"/>
        </font>
        <numFmt numFmtId="166" formatCode="0.0"/>
        <alignment vertical="center" readingOrder="0"/>
      </dxf>
    </rfmt>
    <rfmt sheetId="1" sqref="F388" start="0" length="0">
      <dxf>
        <font>
          <sz val="13"/>
          <color rgb="FFFF0000"/>
        </font>
        <numFmt numFmtId="166" formatCode="0.0"/>
        <alignment vertical="center" readingOrder="0"/>
      </dxf>
    </rfmt>
    <rfmt sheetId="1" sqref="F389" start="0" length="0">
      <dxf>
        <font>
          <sz val="13"/>
          <color auto="1"/>
          <name val="Times New Roman"/>
          <scheme val="none"/>
        </font>
        <fill>
          <patternFill patternType="solid">
            <bgColor rgb="FF92D050"/>
          </patternFill>
        </fill>
        <alignment horizontal="center" vertical="top" readingOrder="0"/>
      </dxf>
    </rfmt>
    <rfmt sheetId="1" sqref="F390" start="0" length="0">
      <dxf>
        <font>
          <sz val="13"/>
          <color rgb="FFFF0000"/>
        </font>
        <alignment vertical="center" readingOrder="0"/>
      </dxf>
    </rfmt>
    <rfmt sheetId="1" sqref="F391" start="0" length="0">
      <dxf>
        <font>
          <sz val="13"/>
          <color rgb="FFFF0000"/>
        </font>
        <alignment vertical="center" readingOrder="0"/>
      </dxf>
    </rfmt>
    <rfmt sheetId="1" sqref="F392" start="0" length="0">
      <dxf>
        <font>
          <sz val="13"/>
          <color rgb="FFFF0000"/>
        </font>
        <alignment vertical="center" readingOrder="0"/>
      </dxf>
    </rfmt>
    <rfmt sheetId="1" sqref="F393" start="0" length="0">
      <dxf>
        <font>
          <sz val="13"/>
          <color rgb="FFFF0000"/>
        </font>
        <alignment vertical="center" readingOrder="0"/>
      </dxf>
    </rfmt>
    <rfmt sheetId="1" sqref="F394" start="0" length="0">
      <dxf>
        <font>
          <sz val="13"/>
          <color rgb="FFFF0000"/>
        </font>
        <alignment vertical="center" readingOrder="0"/>
      </dxf>
    </rfmt>
    <rfmt sheetId="1" sqref="F395" start="0" length="0">
      <dxf>
        <font>
          <sz val="13"/>
          <color rgb="FFFF0000"/>
        </font>
        <alignment vertical="center" readingOrder="0"/>
      </dxf>
    </rfmt>
    <rfmt sheetId="1" sqref="F396" start="0" length="0">
      <dxf>
        <font>
          <b/>
          <sz val="13"/>
          <color rgb="FFFF0000"/>
        </font>
      </dxf>
    </rfmt>
    <rfmt sheetId="1" sqref="F397" start="0" length="0">
      <dxf>
        <font>
          <sz val="13"/>
          <color rgb="FFFF0000"/>
        </font>
      </dxf>
    </rfmt>
    <rfmt sheetId="1" sqref="F398" start="0" length="0">
      <dxf>
        <font>
          <b/>
          <sz val="13"/>
          <color rgb="FFFF0000"/>
        </font>
        <alignment vertical="center" readingOrder="0"/>
      </dxf>
    </rfmt>
    <rfmt sheetId="1" sqref="F399" start="0" length="0">
      <dxf>
        <font>
          <sz val="13"/>
          <color rgb="FFFF0000"/>
        </font>
      </dxf>
    </rfmt>
    <rfmt sheetId="1" sqref="F400" start="0" length="0">
      <dxf>
        <font>
          <sz val="13"/>
          <color rgb="FFFF0000"/>
        </font>
      </dxf>
    </rfmt>
    <rfmt sheetId="1" sqref="F401" start="0" length="0">
      <dxf>
        <font>
          <sz val="13"/>
          <color rgb="FFFF0000"/>
        </font>
        <alignment vertical="center" readingOrder="0"/>
      </dxf>
    </rfmt>
    <rfmt sheetId="1" sqref="F402" start="0" length="0">
      <dxf>
        <font>
          <b/>
          <sz val="13"/>
          <color rgb="FFFF0000"/>
        </font>
        <numFmt numFmtId="2" formatCode="0.00"/>
        <alignment horizontal="center" vertical="top" readingOrder="0"/>
      </dxf>
    </rfmt>
    <rfmt sheetId="1" sqref="F403" start="0" length="0">
      <dxf>
        <font>
          <sz val="13"/>
          <color rgb="FFFF0000"/>
        </font>
      </dxf>
    </rfmt>
    <rfmt sheetId="1" sqref="F404" start="0" length="0">
      <dxf>
        <font>
          <b/>
          <sz val="13"/>
          <color rgb="FFFF0000"/>
        </font>
        <alignment vertical="center" readingOrder="0"/>
      </dxf>
    </rfmt>
    <rfmt sheetId="1" sqref="F405" start="0" length="0">
      <dxf>
        <font>
          <sz val="13"/>
          <color rgb="FFFF0000"/>
        </font>
      </dxf>
    </rfmt>
    <rfmt sheetId="1" sqref="F406" start="0" length="0">
      <dxf>
        <font>
          <sz val="13"/>
          <color rgb="FFFF0000"/>
        </font>
      </dxf>
    </rfmt>
    <rfmt sheetId="1" sqref="F407" start="0" length="0">
      <dxf>
        <font>
          <b/>
          <sz val="13"/>
          <color rgb="FFFF0000"/>
        </font>
      </dxf>
    </rfmt>
    <rfmt sheetId="1" sqref="F408" start="0" length="0">
      <dxf>
        <font>
          <sz val="13"/>
          <color rgb="FFFF0000"/>
        </font>
      </dxf>
    </rfmt>
    <rfmt sheetId="1" sqref="F409" start="0" length="0">
      <dxf>
        <font>
          <b/>
          <sz val="13"/>
          <color rgb="FFFF0000"/>
        </font>
        <alignment vertical="center" readingOrder="0"/>
      </dxf>
    </rfmt>
    <rfmt sheetId="1" sqref="F410" start="0" length="0">
      <dxf>
        <font>
          <sz val="13"/>
          <color rgb="FFFF0000"/>
        </font>
      </dxf>
    </rfmt>
    <rfmt sheetId="1" sqref="F411" start="0" length="0">
      <dxf>
        <font>
          <sz val="13"/>
          <color rgb="FFFF0000"/>
        </font>
      </dxf>
    </rfmt>
    <rfmt sheetId="1" sqref="F412" start="0" length="0">
      <dxf>
        <font>
          <sz val="13"/>
          <color rgb="FFFF0000"/>
        </font>
      </dxf>
    </rfmt>
    <rfmt sheetId="1" sqref="F413" start="0" length="0">
      <dxf>
        <font>
          <sz val="13"/>
          <color rgb="FFFF0000"/>
        </font>
      </dxf>
    </rfmt>
    <rfmt sheetId="1" sqref="F414" start="0" length="0">
      <dxf>
        <font>
          <b/>
          <sz val="13"/>
          <color rgb="FFFF0000"/>
        </font>
        <alignment vertical="center" readingOrder="0"/>
      </dxf>
    </rfmt>
    <rfmt sheetId="1" sqref="F415" start="0" length="0">
      <dxf>
        <font>
          <sz val="13"/>
          <color rgb="FFFF0000"/>
        </font>
      </dxf>
    </rfmt>
    <rfmt sheetId="1" sqref="F416" start="0" length="0">
      <dxf>
        <font>
          <sz val="13"/>
          <color rgb="FFFF0000"/>
        </font>
      </dxf>
    </rfmt>
    <rfmt sheetId="1" sqref="F417" start="0" length="0">
      <dxf>
        <font>
          <sz val="13"/>
          <color rgb="FFFF0000"/>
        </font>
      </dxf>
    </rfmt>
    <rfmt sheetId="1" sqref="F418" start="0" length="0">
      <dxf>
        <font>
          <sz val="13"/>
          <color rgb="FFFF0000"/>
        </font>
      </dxf>
    </rfmt>
    <rfmt sheetId="1" sqref="F419" start="0" length="0">
      <dxf>
        <font>
          <sz val="13"/>
          <color rgb="FFFF0000"/>
        </font>
      </dxf>
    </rfmt>
    <rfmt sheetId="1" sqref="F420" start="0" length="0">
      <dxf>
        <font>
          <b/>
          <sz val="13"/>
          <color rgb="FFFF0000"/>
        </font>
        <alignment vertical="center" readingOrder="0"/>
      </dxf>
    </rfmt>
    <rfmt sheetId="1" sqref="F421" start="0" length="0">
      <dxf>
        <font>
          <sz val="13"/>
          <color rgb="FFFF0000"/>
        </font>
      </dxf>
    </rfmt>
    <rfmt sheetId="1" sqref="F422" start="0" length="0">
      <dxf>
        <font>
          <sz val="13"/>
          <color rgb="FFFF0000"/>
        </font>
      </dxf>
    </rfmt>
    <rfmt sheetId="1" sqref="F423" start="0" length="0">
      <dxf>
        <font>
          <sz val="13"/>
          <color rgb="FFFF0000"/>
        </font>
      </dxf>
    </rfmt>
    <rfmt sheetId="1" sqref="F424" start="0" length="0">
      <dxf>
        <font>
          <sz val="13"/>
          <color rgb="FFFF0000"/>
        </font>
      </dxf>
    </rfmt>
    <rfmt sheetId="1" sqref="F425" start="0" length="0">
      <dxf>
        <font>
          <sz val="13"/>
          <color rgb="FFFF0000"/>
        </font>
      </dxf>
    </rfmt>
    <rfmt sheetId="1" sqref="F426" start="0" length="0">
      <dxf>
        <font>
          <b/>
          <sz val="13"/>
          <color rgb="FFFF0000"/>
        </font>
        <alignment vertical="center" readingOrder="0"/>
      </dxf>
    </rfmt>
    <rfmt sheetId="1" sqref="F427" start="0" length="0">
      <dxf>
        <font>
          <sz val="13"/>
          <color rgb="FFFF0000"/>
        </font>
      </dxf>
    </rfmt>
    <rfmt sheetId="1" sqref="F428" start="0" length="0">
      <dxf>
        <font>
          <sz val="13"/>
          <color rgb="FFFF0000"/>
        </font>
      </dxf>
    </rfmt>
    <rfmt sheetId="1" sqref="F429" start="0" length="0">
      <dxf>
        <font>
          <sz val="13"/>
          <color rgb="FFFF0000"/>
        </font>
      </dxf>
    </rfmt>
    <rfmt sheetId="1" sqref="F430" start="0" length="0">
      <dxf>
        <font>
          <sz val="13"/>
          <color rgb="FFFF0000"/>
        </font>
      </dxf>
    </rfmt>
    <rfmt sheetId="1" sqref="F431" start="0" length="0">
      <dxf>
        <font>
          <sz val="13"/>
          <color rgb="FFFF0000"/>
        </font>
        <alignment vertical="center" readingOrder="0"/>
      </dxf>
    </rfmt>
    <rfmt sheetId="1" sqref="F432" start="0" length="0">
      <dxf>
        <font>
          <sz val="13"/>
          <color rgb="FFFF0000"/>
        </font>
        <numFmt numFmtId="165" formatCode="#,##0.0"/>
        <alignment vertical="center" readingOrder="0"/>
      </dxf>
    </rfmt>
    <rfmt sheetId="1" sqref="F433" start="0" length="0">
      <dxf>
        <font>
          <sz val="13"/>
          <color rgb="FFFF0000"/>
        </font>
        <alignment vertical="center" readingOrder="0"/>
      </dxf>
    </rfmt>
    <rfmt sheetId="1" sqref="F434" start="0" length="0">
      <dxf>
        <font>
          <sz val="13"/>
          <color rgb="FFFF0000"/>
        </font>
        <fill>
          <patternFill patternType="solid">
            <bgColor rgb="FF92D050"/>
          </patternFill>
        </fill>
      </dxf>
    </rfmt>
    <rfmt sheetId="1" sqref="F435" start="0" length="0">
      <dxf>
        <font>
          <sz val="13"/>
          <color rgb="FFFF0000"/>
        </font>
        <alignment vertical="center" readingOrder="0"/>
      </dxf>
    </rfmt>
    <rfmt sheetId="1" sqref="F436" start="0" length="0">
      <dxf>
        <font>
          <b/>
          <sz val="13"/>
          <color rgb="FFFF0000"/>
        </font>
        <numFmt numFmtId="165" formatCode="#,##0.0"/>
      </dxf>
    </rfmt>
    <rfmt sheetId="1" sqref="F437" start="0" length="0">
      <dxf>
        <font>
          <sz val="13"/>
          <color rgb="FFFF0000"/>
        </font>
      </dxf>
    </rfmt>
    <rfmt sheetId="1" sqref="F438" start="0" length="0">
      <dxf>
        <font>
          <b/>
          <sz val="13"/>
          <color rgb="FFFF0000"/>
        </font>
        <alignment vertical="center" readingOrder="0"/>
      </dxf>
    </rfmt>
    <rfmt sheetId="1" sqref="F439" start="0" length="0">
      <dxf>
        <font>
          <sz val="13"/>
          <color rgb="FFFF0000"/>
        </font>
      </dxf>
    </rfmt>
    <rfmt sheetId="1" sqref="F440" start="0" length="0">
      <dxf>
        <font>
          <sz val="13"/>
          <color rgb="FFFF0000"/>
        </font>
      </dxf>
    </rfmt>
    <rfmt sheetId="1" sqref="F441" start="0" length="0">
      <dxf>
        <font>
          <sz val="13"/>
          <color rgb="FFFF0000"/>
        </font>
        <alignment vertical="center" readingOrder="0"/>
      </dxf>
    </rfmt>
    <rfmt sheetId="1" sqref="F442" start="0" length="0">
      <dxf>
        <font>
          <b/>
          <sz val="13"/>
          <color rgb="FFFF0000"/>
        </font>
        <numFmt numFmtId="165" formatCode="#,##0.0"/>
        <alignment vertical="center" readingOrder="0"/>
      </dxf>
    </rfmt>
    <rfmt sheetId="1" sqref="F443" start="0" length="0">
      <dxf>
        <font>
          <sz val="13"/>
          <color rgb="FFFF0000"/>
        </font>
      </dxf>
    </rfmt>
    <rfmt sheetId="1" sqref="F444" start="0" length="0">
      <dxf>
        <font>
          <b/>
          <sz val="13"/>
          <color rgb="FFFF0000"/>
        </font>
        <numFmt numFmtId="165" formatCode="#,##0.0"/>
        <alignment vertical="center" readingOrder="0"/>
      </dxf>
    </rfmt>
    <rfmt sheetId="1" sqref="F445" start="0" length="0">
      <dxf>
        <font>
          <sz val="13"/>
          <color rgb="FFFF0000"/>
        </font>
      </dxf>
    </rfmt>
    <rfmt sheetId="1" sqref="F446" start="0" length="0">
      <dxf>
        <font>
          <sz val="13"/>
          <color rgb="FFFF0000"/>
        </font>
      </dxf>
    </rfmt>
    <rfmt sheetId="1" sqref="F447" start="0" length="0">
      <dxf>
        <font>
          <sz val="13"/>
          <color rgb="FFFF0000"/>
        </font>
        <alignment vertical="center" readingOrder="0"/>
      </dxf>
    </rfmt>
    <rfmt sheetId="1" sqref="F448" start="0" length="0">
      <dxf>
        <font>
          <sz val="13"/>
          <color rgb="FFFF0000"/>
        </font>
        <alignment vertical="center" readingOrder="0"/>
      </dxf>
    </rfmt>
    <rfmt sheetId="1" sqref="F449" start="0" length="0">
      <dxf>
        <font>
          <sz val="13"/>
          <color rgb="FFFF0000"/>
        </font>
        <alignment vertical="center" readingOrder="0"/>
      </dxf>
    </rfmt>
    <rfmt sheetId="1" sqref="F450" start="0" length="0">
      <dxf>
        <font>
          <sz val="13"/>
          <color rgb="FFFF0000"/>
        </font>
        <alignment vertical="center" readingOrder="0"/>
      </dxf>
    </rfmt>
    <rfmt sheetId="1" sqref="F451" start="0" length="0">
      <dxf>
        <font>
          <sz val="13"/>
          <color rgb="FFFF0000"/>
        </font>
        <alignment vertical="center" readingOrder="0"/>
      </dxf>
    </rfmt>
    <rfmt sheetId="1" sqref="F452" start="0" length="0">
      <dxf>
        <font>
          <sz val="13"/>
          <color rgb="FFFF0000"/>
        </font>
        <alignment vertical="center" readingOrder="0"/>
      </dxf>
    </rfmt>
    <rfmt sheetId="1" sqref="F453" start="0" length="0">
      <dxf>
        <font>
          <b/>
          <sz val="13"/>
          <color rgb="FFFF0000"/>
        </font>
      </dxf>
    </rfmt>
    <rfmt sheetId="1" sqref="F454" start="0" length="0">
      <dxf>
        <font>
          <sz val="13"/>
          <color rgb="FFFF0000"/>
        </font>
        <numFmt numFmtId="165" formatCode="#,##0.0"/>
      </dxf>
    </rfmt>
    <rfmt sheetId="1" sqref="F455" start="0" length="0">
      <dxf>
        <font>
          <b/>
          <sz val="13"/>
          <color rgb="FFFF0000"/>
        </font>
        <alignment vertical="center" readingOrder="0"/>
      </dxf>
    </rfmt>
    <rfmt sheetId="1" sqref="F456" start="0" length="0">
      <dxf>
        <font>
          <sz val="13"/>
          <color rgb="FFFF0000"/>
        </font>
        <numFmt numFmtId="2" formatCode="0.00"/>
      </dxf>
    </rfmt>
    <rfmt sheetId="1" sqref="F457" start="0" length="0">
      <dxf>
        <font>
          <sz val="13"/>
          <color rgb="FFFF0000"/>
        </font>
      </dxf>
    </rfmt>
    <rfmt sheetId="1" sqref="F458" start="0" length="0">
      <dxf>
        <font>
          <sz val="13"/>
          <color rgb="FFFF0000"/>
        </font>
        <alignment vertical="center" readingOrder="0"/>
      </dxf>
    </rfmt>
    <rfmt sheetId="1" sqref="F459" start="0" length="0">
      <dxf>
        <font>
          <sz val="13"/>
          <color rgb="FFFF0000"/>
        </font>
      </dxf>
    </rfmt>
    <rfmt sheetId="1" sqref="F460" start="0" length="0">
      <dxf>
        <font>
          <sz val="13"/>
          <color rgb="FFFF0000"/>
        </font>
        <numFmt numFmtId="2" formatCode="0.00"/>
        <alignment vertical="center" readingOrder="0"/>
      </dxf>
    </rfmt>
    <rfmt sheetId="1" sqref="F461" start="0" length="0">
      <dxf>
        <font>
          <sz val="13"/>
          <color rgb="FFFF0000"/>
        </font>
        <numFmt numFmtId="165" formatCode="#,##0.0"/>
        <alignment vertical="center" readingOrder="0"/>
      </dxf>
    </rfmt>
    <rfmt sheetId="1" sqref="F462" start="0" length="0">
      <dxf>
        <font>
          <sz val="13"/>
          <color rgb="FFFF0000"/>
        </font>
        <alignment vertical="center" readingOrder="0"/>
      </dxf>
    </rfmt>
    <rfmt sheetId="1" sqref="F463" start="0" length="0">
      <dxf>
        <font>
          <sz val="13"/>
          <color rgb="FFFF0000"/>
        </font>
        <alignment horizontal="center" vertical="top" readingOrder="0"/>
      </dxf>
    </rfmt>
    <rfmt sheetId="1" sqref="F464" start="0" length="0">
      <dxf>
        <font>
          <sz val="13"/>
          <color rgb="FFFF0000"/>
        </font>
      </dxf>
    </rfmt>
    <rfmt sheetId="1" sqref="F465" start="0" length="0">
      <dxf>
        <font>
          <sz val="13"/>
          <color rgb="FFFF0000"/>
        </font>
      </dxf>
    </rfmt>
    <rfmt sheetId="1" sqref="F466" start="0" length="0">
      <dxf>
        <font>
          <sz val="13"/>
          <color rgb="FFFF0000"/>
        </font>
        <numFmt numFmtId="165" formatCode="#,##0.0"/>
        <alignment vertical="center" readingOrder="0"/>
      </dxf>
    </rfmt>
    <rfmt sheetId="1" sqref="F467" start="0" length="0">
      <dxf>
        <font>
          <sz val="13"/>
          <color rgb="FFFF0000"/>
        </font>
      </dxf>
    </rfmt>
    <rfmt sheetId="1" sqref="F468" start="0" length="0">
      <dxf>
        <font>
          <b/>
          <sz val="13"/>
          <color rgb="FFFF0000"/>
        </font>
        <alignment vertical="center" readingOrder="0"/>
      </dxf>
    </rfmt>
    <rfmt sheetId="1" sqref="F469" start="0" length="0">
      <dxf>
        <font>
          <sz val="13"/>
          <color rgb="FFFF0000"/>
        </font>
      </dxf>
    </rfmt>
    <rfmt sheetId="1" sqref="F470" start="0" length="0">
      <dxf>
        <font>
          <sz val="13"/>
          <color rgb="FFFF0000"/>
        </font>
      </dxf>
    </rfmt>
    <rfmt sheetId="1" sqref="F471" start="0" length="0">
      <dxf>
        <font>
          <sz val="13"/>
          <color rgb="FFFF0000"/>
        </font>
        <numFmt numFmtId="165" formatCode="#,##0.0"/>
        <alignment vertical="center" readingOrder="0"/>
      </dxf>
    </rfmt>
    <rfmt sheetId="1" sqref="F472" start="0" length="0">
      <dxf>
        <font>
          <sz val="13"/>
          <color rgb="FFFF0000"/>
        </font>
      </dxf>
    </rfmt>
    <rfmt sheetId="1" sqref="F473" start="0" length="0">
      <dxf>
        <font>
          <b/>
          <sz val="13"/>
          <color rgb="FFFF0000"/>
        </font>
        <alignment vertical="center" readingOrder="0"/>
      </dxf>
    </rfmt>
    <rfmt sheetId="1" sqref="F474" start="0" length="0">
      <dxf>
        <font>
          <sz val="13"/>
          <color rgb="FFFF0000"/>
        </font>
      </dxf>
    </rfmt>
    <rfmt sheetId="1" sqref="F475" start="0" length="0">
      <dxf>
        <font>
          <sz val="13"/>
          <color rgb="FFFF0000"/>
        </font>
      </dxf>
    </rfmt>
    <rfmt sheetId="1" sqref="F476" start="0" length="0">
      <dxf>
        <font>
          <sz val="13"/>
          <color rgb="FFFF0000"/>
        </font>
      </dxf>
    </rfmt>
    <rfmt sheetId="1" sqref="F477" start="0" length="0">
      <dxf>
        <font>
          <sz val="13"/>
          <color rgb="FFFF0000"/>
        </font>
        <numFmt numFmtId="165" formatCode="#,##0.0"/>
        <alignment vertical="center" readingOrder="0"/>
      </dxf>
    </rfmt>
    <rfmt sheetId="1" sqref="F478" start="0" length="0">
      <dxf>
        <font>
          <sz val="13"/>
          <color rgb="FFFF0000"/>
        </font>
      </dxf>
    </rfmt>
    <rfmt sheetId="1" sqref="F479" start="0" length="0">
      <dxf>
        <font>
          <b/>
          <sz val="13"/>
          <color rgb="FFFF0000"/>
        </font>
        <alignment vertical="center" readingOrder="0"/>
      </dxf>
    </rfmt>
    <rfmt sheetId="1" sqref="F480" start="0" length="0">
      <dxf>
        <font>
          <sz val="13"/>
          <color rgb="FFFF0000"/>
        </font>
      </dxf>
    </rfmt>
    <rfmt sheetId="1" sqref="F481" start="0" length="0">
      <dxf>
        <font>
          <sz val="13"/>
          <color rgb="FFFF0000"/>
        </font>
      </dxf>
    </rfmt>
    <rfmt sheetId="1" sqref="F482" start="0" length="0">
      <dxf>
        <font>
          <sz val="13"/>
          <color rgb="FFFF0000"/>
        </font>
      </dxf>
    </rfmt>
    <rfmt sheetId="1" sqref="F483" start="0" length="0">
      <dxf>
        <font>
          <sz val="13"/>
          <color rgb="FFFF0000"/>
        </font>
      </dxf>
    </rfmt>
    <rfmt sheetId="1" sqref="F484" start="0" length="0">
      <dxf>
        <font>
          <b/>
          <sz val="13"/>
          <color rgb="FFFF0000"/>
        </font>
        <alignment vertical="center" readingOrder="0"/>
      </dxf>
    </rfmt>
    <rfmt sheetId="1" sqref="F485" start="0" length="0">
      <dxf>
        <font>
          <b/>
          <sz val="13"/>
          <color rgb="FFFF0000"/>
          <name val="Times New Roman"/>
          <scheme val="none"/>
        </font>
        <numFmt numFmtId="165" formatCode="#,##0.0"/>
        <alignment horizontal="right" vertical="center" wrapText="1" readingOrder="0"/>
      </dxf>
    </rfmt>
    <rfmt sheetId="1" sqref="F486" start="0" length="0">
      <dxf>
        <font>
          <b/>
          <sz val="13"/>
          <color rgb="FFFF0000"/>
          <name val="Times New Roman"/>
          <scheme val="none"/>
        </font>
        <numFmt numFmtId="165" formatCode="#,##0.0"/>
        <alignment horizontal="right" vertical="center" wrapText="1" readingOrder="0"/>
      </dxf>
    </rfmt>
    <rfmt sheetId="1" sqref="F487" start="0" length="0">
      <dxf>
        <font>
          <sz val="13"/>
          <color rgb="FFFF0000"/>
        </font>
      </dxf>
    </rfmt>
    <rfmt sheetId="1" sqref="F488" start="0" length="0">
      <dxf>
        <font>
          <sz val="13"/>
          <color rgb="FFFF0000"/>
        </font>
        <numFmt numFmtId="2" formatCode="0.00"/>
      </dxf>
    </rfmt>
    <rfmt sheetId="1" sqref="F489" start="0" length="0">
      <dxf>
        <font>
          <sz val="13"/>
          <color rgb="FFFF0000"/>
        </font>
      </dxf>
    </rfmt>
    <rfmt sheetId="1" sqref="F490" start="0" length="0">
      <dxf>
        <font>
          <sz val="13"/>
          <color rgb="FFFF0000"/>
        </font>
      </dxf>
    </rfmt>
    <rfmt sheetId="1" sqref="F491" start="0" length="0">
      <dxf>
        <font>
          <b/>
          <sz val="13"/>
          <color rgb="FFFF0000"/>
        </font>
        <alignment vertical="center" readingOrder="0"/>
      </dxf>
    </rfmt>
    <rfmt sheetId="1" sqref="F492" start="0" length="0">
      <dxf>
        <font>
          <sz val="13"/>
          <color rgb="FFFF0000"/>
        </font>
      </dxf>
    </rfmt>
    <rfmt sheetId="1" sqref="F493" start="0" length="0">
      <dxf>
        <font>
          <sz val="13"/>
          <color rgb="FFFF0000"/>
        </font>
      </dxf>
    </rfmt>
    <rfmt sheetId="1" sqref="F494" start="0" length="0">
      <dxf>
        <font>
          <sz val="13"/>
          <color rgb="FFFF0000"/>
        </font>
      </dxf>
    </rfmt>
    <rfmt sheetId="1" sqref="F495" start="0" length="0">
      <dxf>
        <font>
          <sz val="13"/>
          <color rgb="FFFF0000"/>
        </font>
      </dxf>
    </rfmt>
    <rfmt sheetId="1" sqref="F496" start="0" length="0">
      <dxf>
        <font>
          <sz val="13"/>
          <color rgb="FFFF0000"/>
        </font>
      </dxf>
    </rfmt>
    <rfmt sheetId="1" sqref="F497" start="0" length="0">
      <dxf>
        <font>
          <b/>
          <sz val="13"/>
          <color rgb="FFFF0000"/>
        </font>
        <alignment vertical="center" readingOrder="0"/>
      </dxf>
    </rfmt>
    <rfmt sheetId="1" sqref="F498" start="0" length="0">
      <dxf>
        <font>
          <sz val="13"/>
          <color rgb="FFFF0000"/>
        </font>
      </dxf>
    </rfmt>
    <rfmt sheetId="1" sqref="F499" start="0" length="0">
      <dxf>
        <font>
          <sz val="13"/>
          <color rgb="FFFF0000"/>
        </font>
      </dxf>
    </rfmt>
    <rfmt sheetId="1" sqref="F500" start="0" length="0">
      <dxf>
        <font>
          <sz val="13"/>
          <color rgb="FFFF0000"/>
        </font>
      </dxf>
    </rfmt>
    <rfmt sheetId="1" sqref="F501" start="0" length="0">
      <dxf>
        <font>
          <sz val="13"/>
          <color rgb="FFFF0000"/>
        </font>
      </dxf>
    </rfmt>
    <rfmt sheetId="1" sqref="F502" start="0" length="0">
      <dxf>
        <font>
          <sz val="13"/>
          <color rgb="FFFF0000"/>
        </font>
      </dxf>
    </rfmt>
    <rfmt sheetId="1" sqref="F503" start="0" length="0">
      <dxf>
        <font>
          <sz val="13"/>
          <color rgb="FFFF0000"/>
        </font>
        <numFmt numFmtId="166" formatCode="0.0"/>
        <alignment horizontal="left" vertical="top" readingOrder="0"/>
      </dxf>
    </rfmt>
    <rfmt sheetId="1" sqref="F504" start="0" length="0">
      <dxf>
        <font>
          <sz val="13"/>
          <color rgb="FFFF0000"/>
        </font>
      </dxf>
    </rfmt>
    <rfmt sheetId="1" sqref="F505" start="0" length="0">
      <dxf>
        <font>
          <sz val="13"/>
          <color rgb="FFFF0000"/>
        </font>
      </dxf>
    </rfmt>
    <rfmt sheetId="1" sqref="F506" start="0" length="0">
      <dxf>
        <font>
          <sz val="13"/>
          <color rgb="FFFF0000"/>
        </font>
      </dxf>
    </rfmt>
    <rfmt sheetId="1" sqref="F507" start="0" length="0">
      <dxf>
        <font>
          <sz val="13"/>
          <color rgb="FFFF0000"/>
        </font>
      </dxf>
    </rfmt>
    <rfmt sheetId="1" sqref="F508" start="0" length="0">
      <dxf>
        <font>
          <sz val="13"/>
          <color rgb="FFFF0000"/>
        </font>
      </dxf>
    </rfmt>
    <rfmt sheetId="1" sqref="F509" start="0" length="0">
      <dxf>
        <font>
          <sz val="13"/>
          <color rgb="FFFF0000"/>
        </font>
      </dxf>
    </rfmt>
    <rfmt sheetId="1" sqref="F510" start="0" length="0">
      <dxf>
        <font>
          <sz val="13"/>
          <color rgb="FFFF0000"/>
        </font>
      </dxf>
    </rfmt>
    <rfmt sheetId="1" sqref="F511" start="0" length="0">
      <dxf>
        <font>
          <sz val="13"/>
          <color rgb="FFFF0000"/>
        </font>
      </dxf>
    </rfmt>
    <rfmt sheetId="1" sqref="F512" start="0" length="0">
      <dxf>
        <font>
          <sz val="13"/>
          <color rgb="FFFF0000"/>
        </font>
      </dxf>
    </rfmt>
    <rfmt sheetId="1" sqref="F513" start="0" length="0">
      <dxf>
        <font>
          <sz val="13"/>
          <color rgb="FFFF0000"/>
        </font>
        <numFmt numFmtId="166" formatCode="0.0"/>
        <alignment horizontal="left" vertical="top" readingOrder="0"/>
      </dxf>
    </rfmt>
    <rfmt sheetId="1" sqref="F514" start="0" length="0">
      <dxf>
        <font>
          <sz val="13"/>
          <color rgb="FFFF0000"/>
        </font>
      </dxf>
    </rfmt>
    <rfmt sheetId="1" sqref="F515" start="0" length="0">
      <dxf>
        <font>
          <sz val="13"/>
          <color rgb="FFFF0000"/>
        </font>
        <numFmt numFmtId="164" formatCode="#,##0.0_ ;[Red]\-#,##0.0\ "/>
      </dxf>
    </rfmt>
    <rfmt sheetId="1" sqref="F516" start="0" length="0">
      <dxf>
        <font>
          <sz val="13"/>
          <color rgb="FFFF0000"/>
        </font>
      </dxf>
    </rfmt>
    <rfmt sheetId="1" sqref="F517" start="0" length="0">
      <dxf>
        <font>
          <sz val="13"/>
          <color rgb="FFFF0000"/>
        </font>
        <numFmt numFmtId="164" formatCode="#,##0.0_ ;[Red]\-#,##0.0\ "/>
      </dxf>
    </rfmt>
    <rfmt sheetId="1" sqref="F518" start="0" length="0">
      <dxf>
        <font>
          <b/>
          <sz val="13"/>
          <color rgb="FFFF0000"/>
          <name val="Times New Roman"/>
          <scheme val="none"/>
        </font>
        <numFmt numFmtId="165" formatCode="#,##0.0"/>
        <alignment horizontal="right" vertical="center" wrapText="1" readingOrder="0"/>
      </dxf>
    </rfmt>
    <rfmt sheetId="1" sqref="F519" start="0" length="0">
      <dxf>
        <font>
          <b/>
          <sz val="13"/>
          <color rgb="FFFF0000"/>
          <name val="Times New Roman"/>
          <scheme val="none"/>
        </font>
        <numFmt numFmtId="165" formatCode="#,##0.0"/>
        <alignment horizontal="right" vertical="center" wrapText="1" readingOrder="0"/>
      </dxf>
    </rfmt>
    <rfmt sheetId="1" sqref="F520" start="0" length="0">
      <dxf>
        <font>
          <sz val="13"/>
          <color rgb="FFFF0000"/>
        </font>
      </dxf>
    </rfmt>
    <rfmt sheetId="1" sqref="F521" start="0" length="0">
      <dxf>
        <font>
          <b/>
          <sz val="13"/>
          <color rgb="FFFF0000"/>
        </font>
        <numFmt numFmtId="165" formatCode="#,##0.0"/>
      </dxf>
    </rfmt>
    <rfmt sheetId="1" sqref="F522" start="0" length="0">
      <dxf>
        <font>
          <sz val="13"/>
          <color rgb="FFFF0000"/>
        </font>
      </dxf>
    </rfmt>
    <rfmt sheetId="1" sqref="F523" start="0" length="0">
      <dxf>
        <font>
          <b/>
          <sz val="13"/>
          <color rgb="FFFF0000"/>
        </font>
        <alignment vertical="center" readingOrder="0"/>
      </dxf>
    </rfmt>
    <rfmt sheetId="1" sqref="F524" start="0" length="0">
      <dxf>
        <font>
          <sz val="13"/>
          <color rgb="FFFF0000"/>
        </font>
      </dxf>
    </rfmt>
    <rfmt sheetId="1" sqref="F525" start="0" length="0">
      <dxf>
        <font>
          <sz val="13"/>
          <color rgb="FFFF0000"/>
        </font>
      </dxf>
    </rfmt>
    <rfmt sheetId="1" sqref="F526" start="0" length="0">
      <dxf>
        <font>
          <b/>
          <sz val="13"/>
          <color rgb="FFFF0000"/>
        </font>
      </dxf>
    </rfmt>
    <rfmt sheetId="1" sqref="F527" start="0" length="0">
      <dxf>
        <font>
          <sz val="13"/>
          <color rgb="FFFF0000"/>
        </font>
      </dxf>
    </rfmt>
    <rfmt sheetId="1" sqref="F528" start="0" length="0">
      <dxf>
        <font>
          <b/>
          <sz val="13"/>
          <color rgb="FFFF0000"/>
        </font>
        <alignment vertical="center" readingOrder="0"/>
      </dxf>
    </rfmt>
    <rfmt sheetId="1" sqref="F529" start="0" length="0">
      <dxf>
        <font>
          <sz val="13"/>
          <color rgb="FFFF0000"/>
        </font>
      </dxf>
    </rfmt>
    <rfmt sheetId="1" sqref="F530" start="0" length="0">
      <dxf>
        <font>
          <sz val="13"/>
          <color rgb="FFFF0000"/>
        </font>
      </dxf>
    </rfmt>
    <rfmt sheetId="1" sqref="F531" start="0" length="0">
      <dxf>
        <font>
          <b/>
          <sz val="13"/>
          <color rgb="FFFF0000"/>
        </font>
      </dxf>
    </rfmt>
    <rfmt sheetId="1" sqref="F532" start="0" length="0">
      <dxf>
        <font>
          <sz val="13"/>
          <color rgb="FFFF0000"/>
        </font>
      </dxf>
    </rfmt>
    <rfmt sheetId="1" sqref="F533" start="0" length="0">
      <dxf>
        <font>
          <b/>
          <sz val="13"/>
          <color rgb="FFFF0000"/>
        </font>
        <alignment vertical="center" readingOrder="0"/>
      </dxf>
    </rfmt>
    <rfmt sheetId="1" sqref="F534" start="0" length="0">
      <dxf>
        <font>
          <sz val="13"/>
          <color rgb="FFFF0000"/>
        </font>
      </dxf>
    </rfmt>
    <rfmt sheetId="1" sqref="F535" start="0" length="0">
      <dxf>
        <font>
          <sz val="13"/>
          <color rgb="FFFF0000"/>
        </font>
      </dxf>
    </rfmt>
    <rfmt sheetId="1" sqref="F536" start="0" length="0">
      <dxf>
        <font>
          <b/>
          <sz val="13"/>
          <color rgb="FFFF0000"/>
        </font>
      </dxf>
    </rfmt>
    <rfmt sheetId="1" sqref="F537" start="0" length="0">
      <dxf>
        <font>
          <sz val="13"/>
          <color rgb="FFFF0000"/>
        </font>
      </dxf>
    </rfmt>
    <rfmt sheetId="1" sqref="F538" start="0" length="0">
      <dxf>
        <font>
          <b/>
          <sz val="13"/>
          <color rgb="FFFF0000"/>
        </font>
        <alignment vertical="center" readingOrder="0"/>
      </dxf>
    </rfmt>
    <rfmt sheetId="1" sqref="F539" start="0" length="0">
      <dxf>
        <font>
          <sz val="13"/>
          <color rgb="FFFF0000"/>
        </font>
      </dxf>
    </rfmt>
    <rfmt sheetId="1" sqref="F540" start="0" length="0">
      <dxf>
        <font>
          <sz val="13"/>
          <color rgb="FFFF0000"/>
        </font>
      </dxf>
    </rfmt>
    <rfmt sheetId="1" sqref="F541" start="0" length="0">
      <dxf>
        <font>
          <b/>
          <sz val="13"/>
          <color rgb="FFFF0000"/>
        </font>
      </dxf>
    </rfmt>
    <rfmt sheetId="1" sqref="F542" start="0" length="0">
      <dxf>
        <font>
          <sz val="13"/>
          <color rgb="FFFF0000"/>
        </font>
      </dxf>
    </rfmt>
    <rfmt sheetId="1" sqref="F543" start="0" length="0">
      <dxf>
        <font>
          <b/>
          <sz val="13"/>
          <color rgb="FFFF0000"/>
        </font>
        <alignment vertical="center" readingOrder="0"/>
      </dxf>
    </rfmt>
    <rfmt sheetId="1" sqref="F544" start="0" length="0">
      <dxf>
        <font>
          <sz val="13"/>
          <color rgb="FFFF0000"/>
        </font>
      </dxf>
    </rfmt>
    <rfmt sheetId="1" sqref="F545" start="0" length="0">
      <dxf>
        <font>
          <sz val="13"/>
          <color rgb="FFFF0000"/>
        </font>
      </dxf>
    </rfmt>
    <rfmt sheetId="1" sqref="F546" start="0" length="0">
      <dxf>
        <font>
          <b/>
          <sz val="13"/>
          <color rgb="FFFF0000"/>
        </font>
      </dxf>
    </rfmt>
    <rfmt sheetId="1" sqref="F547" start="0" length="0">
      <dxf>
        <font>
          <sz val="13"/>
          <color rgb="FFFF0000"/>
        </font>
      </dxf>
    </rfmt>
    <rfmt sheetId="1" sqref="F548" start="0" length="0">
      <dxf>
        <font>
          <sz val="13"/>
          <color rgb="FFFF0000"/>
        </font>
      </dxf>
    </rfmt>
    <rfmt sheetId="1" sqref="F549" start="0" length="0">
      <dxf>
        <font>
          <sz val="13"/>
          <color rgb="FFFF0000"/>
        </font>
      </dxf>
    </rfmt>
    <rfmt sheetId="1" sqref="F550" start="0" length="0">
      <dxf>
        <font>
          <sz val="13"/>
          <color rgb="FFFF0000"/>
        </font>
      </dxf>
    </rfmt>
    <rfmt sheetId="1" sqref="F551" start="0" length="0">
      <dxf>
        <font>
          <b/>
          <sz val="13"/>
          <color rgb="FFFF0000"/>
        </font>
      </dxf>
    </rfmt>
    <rfmt sheetId="1" sqref="F552" start="0" length="0">
      <dxf>
        <font>
          <sz val="13"/>
          <color rgb="FFFF0000"/>
        </font>
      </dxf>
    </rfmt>
    <rfmt sheetId="1" sqref="F553" start="0" length="0">
      <dxf>
        <font>
          <sz val="13"/>
          <color rgb="FFFF0000"/>
        </font>
      </dxf>
    </rfmt>
    <rfmt sheetId="1" sqref="F554" start="0" length="0">
      <dxf>
        <font>
          <sz val="13"/>
          <color rgb="FFFF0000"/>
        </font>
      </dxf>
    </rfmt>
    <rfmt sheetId="1" sqref="F555" start="0" length="0">
      <dxf>
        <font>
          <sz val="13"/>
          <color rgb="FFFF0000"/>
        </font>
      </dxf>
    </rfmt>
    <rfmt sheetId="1" sqref="F556" start="0" length="0">
      <dxf>
        <font>
          <b/>
          <sz val="13"/>
          <color rgb="FFFF0000"/>
        </font>
      </dxf>
    </rfmt>
    <rfmt sheetId="1" sqref="F557" start="0" length="0">
      <dxf>
        <font>
          <sz val="13"/>
          <color rgb="FFFF0000"/>
        </font>
      </dxf>
    </rfmt>
    <rfmt sheetId="1" sqref="F558" start="0" length="0">
      <dxf>
        <font>
          <sz val="13"/>
          <color rgb="FFFF0000"/>
        </font>
      </dxf>
    </rfmt>
    <rfmt sheetId="1" sqref="F559" start="0" length="0">
      <dxf>
        <font>
          <b/>
          <sz val="13"/>
          <color rgb="FFFF0000"/>
        </font>
      </dxf>
    </rfmt>
    <rfmt sheetId="1" sqref="F560" start="0" length="0">
      <dxf>
        <font>
          <sz val="13"/>
          <color rgb="FFFF0000"/>
        </font>
      </dxf>
    </rfmt>
    <rfmt sheetId="1" sqref="F561" start="0" length="0">
      <dxf>
        <font>
          <b/>
          <sz val="13"/>
          <color rgb="FFFF0000"/>
        </font>
      </dxf>
    </rfmt>
    <rfmt sheetId="1" sqref="F562" start="0" length="0">
      <dxf>
        <font>
          <sz val="13"/>
          <color rgb="FFFF0000"/>
        </font>
      </dxf>
    </rfmt>
    <rfmt sheetId="1" sqref="F563" start="0" length="0">
      <dxf>
        <font>
          <b/>
          <sz val="13"/>
          <color rgb="FFFF0000"/>
        </font>
        <alignment vertical="center" readingOrder="0"/>
      </dxf>
    </rfmt>
    <rfmt sheetId="1" sqref="F564" start="0" length="0">
      <dxf>
        <font>
          <sz val="13"/>
          <color rgb="FFFF0000"/>
        </font>
      </dxf>
    </rfmt>
    <rfmt sheetId="1" sqref="F565" start="0" length="0">
      <dxf>
        <font>
          <sz val="13"/>
          <color rgb="FFFF0000"/>
        </font>
      </dxf>
    </rfmt>
    <rfmt sheetId="1" sqref="F566" start="0" length="0">
      <dxf>
        <font>
          <sz val="13"/>
          <color rgb="FFFF0000"/>
        </font>
        <alignment vertical="center" readingOrder="0"/>
      </dxf>
    </rfmt>
    <rfmt sheetId="1" sqref="F567" start="0" length="0">
      <dxf>
        <font>
          <sz val="13"/>
          <color rgb="FFFF0000"/>
        </font>
      </dxf>
    </rfmt>
    <rfmt sheetId="1" sqref="F568" start="0" length="0">
      <dxf>
        <font>
          <sz val="13"/>
          <color rgb="FFFF0000"/>
        </font>
        <numFmt numFmtId="2" formatCode="0.00"/>
      </dxf>
    </rfmt>
    <rfmt sheetId="1" sqref="F569" start="0" length="0">
      <dxf>
        <font>
          <sz val="13"/>
          <color rgb="FFFF0000"/>
        </font>
        <numFmt numFmtId="165" formatCode="#,##0.0"/>
        <alignment vertical="center" readingOrder="0"/>
      </dxf>
    </rfmt>
    <rfmt sheetId="1" sqref="F570" start="0" length="0">
      <dxf>
        <font>
          <sz val="13"/>
          <color rgb="FFFF0000"/>
        </font>
        <alignment vertical="center" readingOrder="0"/>
      </dxf>
    </rfmt>
    <rfmt sheetId="1" sqref="F571" start="0" length="0">
      <dxf>
        <font>
          <sz val="13"/>
          <color rgb="FFFF0000"/>
        </font>
      </dxf>
    </rfmt>
    <rfmt sheetId="1" sqref="F572" start="0" length="0">
      <dxf>
        <font>
          <sz val="13"/>
          <color rgb="FFFF0000"/>
        </font>
      </dxf>
    </rfmt>
    <rfmt sheetId="1" sqref="F573" start="0" length="0">
      <dxf>
        <font>
          <b/>
          <sz val="13"/>
          <color rgb="FFFF0000"/>
        </font>
        <numFmt numFmtId="166" formatCode="0.0"/>
      </dxf>
    </rfmt>
    <rfmt sheetId="1" sqref="F574" start="0" length="0">
      <dxf>
        <font>
          <sz val="13"/>
          <color rgb="FFFF0000"/>
        </font>
      </dxf>
    </rfmt>
    <rfmt sheetId="1" sqref="F575" start="0" length="0">
      <dxf>
        <font>
          <b/>
          <sz val="13"/>
          <color rgb="FFFF0000"/>
        </font>
        <alignment vertical="center" readingOrder="0"/>
      </dxf>
    </rfmt>
    <rfmt sheetId="1" sqref="F576" start="0" length="0">
      <dxf>
        <font>
          <sz val="13"/>
          <color rgb="FFFF0000"/>
        </font>
      </dxf>
    </rfmt>
    <rfmt sheetId="1" sqref="F577" start="0" length="0">
      <dxf>
        <font>
          <sz val="13"/>
          <color rgb="FFFF0000"/>
        </font>
      </dxf>
    </rfmt>
    <rfmt sheetId="1" sqref="F578" start="0" length="0">
      <dxf>
        <font>
          <b/>
          <sz val="13"/>
          <color rgb="FFFF0000"/>
        </font>
      </dxf>
    </rfmt>
    <rfmt sheetId="1" sqref="F579" start="0" length="0">
      <dxf>
        <font>
          <sz val="13"/>
          <color rgb="FFFF0000"/>
        </font>
      </dxf>
    </rfmt>
    <rfmt sheetId="1" sqref="F580" start="0" length="0">
      <dxf>
        <font>
          <b/>
          <sz val="13"/>
          <color rgb="FFFF0000"/>
        </font>
        <alignment vertical="center" readingOrder="0"/>
      </dxf>
    </rfmt>
    <rfmt sheetId="1" sqref="F581" start="0" length="0">
      <dxf>
        <font>
          <sz val="13"/>
          <color rgb="FFFF0000"/>
        </font>
      </dxf>
    </rfmt>
    <rfmt sheetId="1" sqref="F582" start="0" length="0">
      <dxf>
        <font>
          <sz val="13"/>
          <color rgb="FFFF0000"/>
        </font>
      </dxf>
    </rfmt>
    <rfmt sheetId="1" sqref="F583" start="0" length="0">
      <dxf>
        <font>
          <b/>
          <sz val="13"/>
          <color rgb="FFFF0000"/>
        </font>
      </dxf>
    </rfmt>
    <rfmt sheetId="1" sqref="F584" start="0" length="0">
      <dxf>
        <font>
          <sz val="13"/>
          <color rgb="FFFF0000"/>
        </font>
      </dxf>
    </rfmt>
    <rfmt sheetId="1" sqref="F585" start="0" length="0">
      <dxf>
        <font>
          <b/>
          <sz val="13"/>
          <color rgb="FFFF0000"/>
        </font>
        <alignment vertical="center" readingOrder="0"/>
      </dxf>
    </rfmt>
    <rfmt sheetId="1" sqref="F586" start="0" length="0">
      <dxf>
        <font>
          <sz val="13"/>
          <color rgb="FFFF0000"/>
        </font>
      </dxf>
    </rfmt>
    <rfmt sheetId="1" sqref="F587" start="0" length="0">
      <dxf>
        <font>
          <sz val="13"/>
          <color rgb="FFFF0000"/>
        </font>
      </dxf>
    </rfmt>
    <rfmt sheetId="1" sqref="F588" start="0" length="0">
      <dxf>
        <font>
          <b/>
          <sz val="13"/>
          <color rgb="FFFF0000"/>
        </font>
      </dxf>
    </rfmt>
    <rfmt sheetId="1" sqref="F589" start="0" length="0">
      <dxf>
        <font>
          <sz val="13"/>
          <color rgb="FFFF0000"/>
        </font>
      </dxf>
    </rfmt>
    <rfmt sheetId="1" sqref="F590" start="0" length="0">
      <dxf>
        <font>
          <b/>
          <sz val="13"/>
          <color rgb="FFFF0000"/>
        </font>
        <alignment vertical="center" readingOrder="0"/>
      </dxf>
    </rfmt>
    <rfmt sheetId="1" sqref="F591" start="0" length="0">
      <dxf>
        <font>
          <sz val="13"/>
          <color rgb="FFFF0000"/>
        </font>
      </dxf>
    </rfmt>
    <rfmt sheetId="1" sqref="F592" start="0" length="0">
      <dxf>
        <font>
          <sz val="13"/>
          <color rgb="FFFF0000"/>
        </font>
      </dxf>
    </rfmt>
    <rfmt sheetId="1" sqref="F593" start="0" length="0">
      <dxf>
        <font>
          <sz val="13"/>
          <color rgb="FFFF0000"/>
        </font>
      </dxf>
    </rfmt>
    <rfmt sheetId="1" sqref="F594" start="0" length="0">
      <dxf>
        <font>
          <sz val="13"/>
          <color rgb="FFFF0000"/>
        </font>
      </dxf>
    </rfmt>
    <rfmt sheetId="1" sqref="F595" start="0" length="0">
      <dxf>
        <font>
          <b/>
          <sz val="13"/>
          <color rgb="FFFF0000"/>
        </font>
        <alignment vertical="center" readingOrder="0"/>
      </dxf>
    </rfmt>
    <rfmt sheetId="1" sqref="F596" start="0" length="0">
      <dxf>
        <font>
          <sz val="13"/>
          <color rgb="FFFF0000"/>
        </font>
      </dxf>
    </rfmt>
    <rfmt sheetId="1" sqref="F597" start="0" length="0">
      <dxf>
        <font>
          <sz val="13"/>
          <color rgb="FFFF0000"/>
        </font>
      </dxf>
    </rfmt>
    <rfmt sheetId="1" sqref="F598" start="0" length="0">
      <dxf>
        <font>
          <sz val="13"/>
          <color rgb="FFFF0000"/>
        </font>
      </dxf>
    </rfmt>
    <rfmt sheetId="1" sqref="F599" start="0" length="0">
      <dxf>
        <font>
          <sz val="13"/>
          <color rgb="FFFF0000"/>
        </font>
      </dxf>
    </rfmt>
    <rfmt sheetId="1" sqref="F600" start="0" length="0">
      <dxf>
        <font>
          <b/>
          <sz val="13"/>
          <color rgb="FFFF0000"/>
        </font>
        <alignment vertical="center" readingOrder="0"/>
      </dxf>
    </rfmt>
    <rfmt sheetId="1" sqref="F601" start="0" length="0">
      <dxf>
        <font>
          <sz val="13"/>
          <color rgb="FFFF0000"/>
        </font>
      </dxf>
    </rfmt>
    <rfmt sheetId="1" sqref="F602" start="0" length="0">
      <dxf>
        <font>
          <sz val="13"/>
          <color rgb="FFFF0000"/>
        </font>
      </dxf>
    </rfmt>
    <rfmt sheetId="1" sqref="F603" start="0" length="0">
      <dxf>
        <font>
          <sz val="13"/>
          <color rgb="FFFF0000"/>
        </font>
      </dxf>
    </rfmt>
    <rfmt sheetId="1" sqref="F604" start="0" length="0">
      <dxf>
        <font>
          <b/>
          <sz val="13"/>
          <color rgb="FFFF0000"/>
        </font>
      </dxf>
    </rfmt>
    <rfmt sheetId="1" sqref="F605" start="0" length="0">
      <dxf>
        <font>
          <sz val="13"/>
          <color rgb="FFFF0000"/>
        </font>
      </dxf>
    </rfmt>
    <rfmt sheetId="1" sqref="F606" start="0" length="0">
      <dxf>
        <font>
          <b/>
          <sz val="13"/>
          <color rgb="FFFF0000"/>
        </font>
        <alignment vertical="center" readingOrder="0"/>
      </dxf>
    </rfmt>
    <rfmt sheetId="1" sqref="F607" start="0" length="0">
      <dxf>
        <font>
          <sz val="13"/>
          <color rgb="FFFF0000"/>
        </font>
      </dxf>
    </rfmt>
    <rfmt sheetId="1" sqref="F608" start="0" length="0">
      <dxf>
        <font>
          <sz val="13"/>
          <color rgb="FFFF0000"/>
        </font>
      </dxf>
    </rfmt>
    <rfmt sheetId="1" sqref="F609" start="0" length="0">
      <dxf>
        <font>
          <b/>
          <sz val="13"/>
          <color rgb="FFFF0000"/>
        </font>
      </dxf>
    </rfmt>
    <rfmt sheetId="1" sqref="F610" start="0" length="0">
      <dxf>
        <font>
          <sz val="13"/>
          <color rgb="FFFF0000"/>
        </font>
      </dxf>
    </rfmt>
    <rfmt sheetId="1" sqref="F611" start="0" length="0">
      <dxf>
        <font>
          <b/>
          <sz val="13"/>
          <color rgb="FFFF0000"/>
        </font>
        <alignment vertical="center" readingOrder="0"/>
      </dxf>
    </rfmt>
    <rfmt sheetId="1" sqref="F612" start="0" length="0">
      <dxf>
        <font>
          <sz val="13"/>
          <color rgb="FFFF0000"/>
        </font>
      </dxf>
    </rfmt>
    <rfmt sheetId="1" sqref="F613" start="0" length="0">
      <dxf>
        <font>
          <sz val="13"/>
          <color rgb="FFFF0000"/>
        </font>
      </dxf>
    </rfmt>
    <rfmt sheetId="1" sqref="F614" start="0" length="0">
      <dxf>
        <font>
          <sz val="13"/>
          <color rgb="FFFF0000"/>
        </font>
      </dxf>
    </rfmt>
    <rfmt sheetId="1" sqref="F615" start="0" length="0">
      <dxf>
        <font>
          <sz val="13"/>
          <color rgb="FFFF0000"/>
        </font>
      </dxf>
    </rfmt>
    <rfmt sheetId="1" sqref="F616" start="0" length="0">
      <dxf>
        <font>
          <b/>
          <sz val="13"/>
          <color rgb="FFFF0000"/>
        </font>
        <alignment vertical="center" readingOrder="0"/>
      </dxf>
    </rfmt>
    <rfmt sheetId="1" sqref="F617" start="0" length="0">
      <dxf>
        <font>
          <sz val="13"/>
          <color rgb="FFFF0000"/>
        </font>
      </dxf>
    </rfmt>
    <rfmt sheetId="1" sqref="F618" start="0" length="0">
      <dxf>
        <font>
          <sz val="13"/>
          <color rgb="FFFF0000"/>
        </font>
      </dxf>
    </rfmt>
    <rfmt sheetId="1" sqref="F619" start="0" length="0">
      <dxf>
        <font>
          <sz val="13"/>
          <color rgb="FFFF0000"/>
        </font>
      </dxf>
    </rfmt>
    <rfmt sheetId="1" sqref="F620" start="0" length="0">
      <dxf>
        <font>
          <b/>
          <sz val="13"/>
          <color rgb="FFFF0000"/>
        </font>
      </dxf>
    </rfmt>
    <rfmt sheetId="1" sqref="F621" start="0" length="0">
      <dxf>
        <font>
          <sz val="13"/>
          <color rgb="FFFF0000"/>
        </font>
      </dxf>
    </rfmt>
    <rfmt sheetId="1" sqref="F622" start="0" length="0">
      <dxf>
        <font>
          <b/>
          <sz val="13"/>
          <color rgb="FFFF0000"/>
        </font>
        <alignment vertical="center" readingOrder="0"/>
      </dxf>
    </rfmt>
    <rfmt sheetId="1" sqref="F623" start="0" length="0">
      <dxf>
        <font>
          <sz val="13"/>
          <color rgb="FFFF0000"/>
        </font>
      </dxf>
    </rfmt>
    <rfmt sheetId="1" sqref="F624" start="0" length="0">
      <dxf>
        <font>
          <sz val="13"/>
          <color rgb="FFFF0000"/>
        </font>
      </dxf>
    </rfmt>
    <rfmt sheetId="1" sqref="F625" start="0" length="0">
      <dxf>
        <font>
          <b/>
          <sz val="13"/>
          <color rgb="FFFF0000"/>
        </font>
      </dxf>
    </rfmt>
    <rfmt sheetId="1" sqref="F626" start="0" length="0">
      <dxf>
        <font>
          <sz val="13"/>
          <color rgb="FFFF0000"/>
        </font>
      </dxf>
    </rfmt>
    <rfmt sheetId="1" sqref="F627" start="0" length="0">
      <dxf>
        <font>
          <b/>
          <sz val="13"/>
          <color rgb="FFFF0000"/>
        </font>
        <alignment vertical="center" readingOrder="0"/>
      </dxf>
    </rfmt>
    <rfmt sheetId="1" sqref="F628" start="0" length="0">
      <dxf>
        <font>
          <sz val="13"/>
          <color rgb="FFFF0000"/>
        </font>
      </dxf>
    </rfmt>
    <rfmt sheetId="1" sqref="F629" start="0" length="0">
      <dxf>
        <font>
          <sz val="13"/>
          <color rgb="FFFF0000"/>
        </font>
      </dxf>
    </rfmt>
    <rfmt sheetId="1" sqref="F630" start="0" length="0">
      <dxf>
        <font>
          <sz val="13"/>
          <color rgb="FFFF0000"/>
        </font>
      </dxf>
    </rfmt>
    <rfmt sheetId="1" sqref="F631" start="0" length="0">
      <dxf>
        <font>
          <sz val="13"/>
          <color rgb="FFFF0000"/>
        </font>
      </dxf>
    </rfmt>
    <rfmt sheetId="1" sqref="F632" start="0" length="0">
      <dxf>
        <font>
          <sz val="13"/>
          <color rgb="FFFF0000"/>
        </font>
        <numFmt numFmtId="2" formatCode="0.00"/>
        <alignment horizontal="center" vertical="top" readingOrder="0"/>
      </dxf>
    </rfmt>
    <rfmt sheetId="1" sqref="F633" start="0" length="0">
      <dxf>
        <font>
          <sz val="13"/>
          <color rgb="FFFF0000"/>
        </font>
      </dxf>
    </rfmt>
    <rfmt sheetId="1" sqref="F634" start="0" length="0">
      <dxf>
        <font>
          <sz val="13"/>
          <color rgb="FFFF0000"/>
        </font>
        <numFmt numFmtId="2" formatCode="0.00"/>
        <alignment horizontal="center" vertical="center" readingOrder="0"/>
      </dxf>
    </rfmt>
    <rfmt sheetId="1" sqref="F635" start="0" length="0">
      <dxf>
        <font>
          <sz val="13"/>
          <color rgb="FFFF0000"/>
        </font>
      </dxf>
    </rfmt>
    <rfmt sheetId="1" sqref="F636" start="0" length="0">
      <dxf>
        <font>
          <b/>
          <sz val="13"/>
          <color rgb="FFFF0000"/>
          <name val="Times New Roman"/>
          <scheme val="none"/>
        </font>
        <numFmt numFmtId="165" formatCode="#,##0.0"/>
        <alignment horizontal="right" vertical="center" wrapText="1" readingOrder="0"/>
      </dxf>
    </rfmt>
    <rfmt sheetId="1" sqref="F637" start="0" length="0">
      <dxf>
        <font>
          <b/>
          <sz val="13"/>
          <color rgb="FFFF0000"/>
        </font>
        <numFmt numFmtId="165" formatCode="#,##0.0"/>
      </dxf>
    </rfmt>
    <rfmt sheetId="1" sqref="F638" start="0" length="0">
      <dxf>
        <font>
          <sz val="13"/>
          <color rgb="FFFF0000"/>
        </font>
      </dxf>
    </rfmt>
    <rfmt sheetId="1" sqref="F639" start="0" length="0">
      <dxf>
        <font>
          <sz val="13"/>
          <color rgb="FFFF0000"/>
        </font>
        <numFmt numFmtId="165" formatCode="#,##0.0"/>
      </dxf>
    </rfmt>
    <rfmt sheetId="1" sqref="F640" start="0" length="0">
      <dxf>
        <font>
          <sz val="13"/>
          <color rgb="FFFF0000"/>
        </font>
        <numFmt numFmtId="165" formatCode="#,##0.0"/>
      </dxf>
    </rfmt>
    <rfmt sheetId="1" sqref="F641" start="0" length="0">
      <dxf>
        <font>
          <sz val="13"/>
          <color rgb="FFFF0000"/>
        </font>
      </dxf>
    </rfmt>
    <rfmt sheetId="1" sqref="F642" start="0" length="0">
      <dxf>
        <font>
          <sz val="13"/>
          <color rgb="FFFF0000"/>
        </font>
        <numFmt numFmtId="165" formatCode="#,##0.0"/>
      </dxf>
    </rfmt>
    <rfmt sheetId="1" sqref="F643" start="0" length="0">
      <dxf>
        <font>
          <sz val="13"/>
          <color rgb="FFFF0000"/>
        </font>
      </dxf>
    </rfmt>
    <rfmt sheetId="1" sqref="F644" start="0" length="0">
      <dxf>
        <font>
          <sz val="13"/>
          <color rgb="FFFF0000"/>
        </font>
        <numFmt numFmtId="165" formatCode="#,##0.0"/>
      </dxf>
    </rfmt>
    <rfmt sheetId="1" sqref="F645" start="0" length="0">
      <dxf>
        <font>
          <sz val="13"/>
          <color rgb="FFFF0000"/>
        </font>
        <numFmt numFmtId="165" formatCode="#,##0.0"/>
      </dxf>
    </rfmt>
    <rfmt sheetId="1" sqref="F646" start="0" length="0">
      <dxf>
        <font>
          <sz val="13"/>
          <color rgb="FFFF0000"/>
        </font>
      </dxf>
    </rfmt>
    <rfmt sheetId="1" sqref="F647" start="0" length="0">
      <dxf>
        <font>
          <sz val="13"/>
          <color rgb="FFFF0000"/>
        </font>
      </dxf>
    </rfmt>
    <rfmt sheetId="1" sqref="F648" start="0" length="0">
      <dxf>
        <font>
          <b/>
          <sz val="13"/>
          <color rgb="FFFF0000"/>
        </font>
        <numFmt numFmtId="165" formatCode="#,##0.0"/>
      </dxf>
    </rfmt>
    <rfmt sheetId="1" sqref="F649" start="0" length="0">
      <dxf>
        <font>
          <sz val="13"/>
          <color rgb="FFFF0000"/>
        </font>
      </dxf>
    </rfmt>
    <rfmt sheetId="1" sqref="F650" start="0" length="0">
      <dxf>
        <font>
          <sz val="13"/>
          <color rgb="FFFF0000"/>
        </font>
      </dxf>
    </rfmt>
    <rfmt sheetId="1" sqref="F651" start="0" length="0">
      <dxf>
        <font>
          <sz val="13"/>
          <color rgb="FFFF0000"/>
        </font>
      </dxf>
    </rfmt>
    <rfmt sheetId="1" sqref="F652" start="0" length="0">
      <dxf>
        <font>
          <sz val="13"/>
          <color rgb="FFFF0000"/>
        </font>
      </dxf>
    </rfmt>
    <rfmt sheetId="1" sqref="F653" start="0" length="0">
      <dxf>
        <font>
          <b/>
          <sz val="13"/>
          <color rgb="FFFF0000"/>
        </font>
        <numFmt numFmtId="165" formatCode="#,##0.0"/>
      </dxf>
    </rfmt>
    <rfmt sheetId="1" sqref="F654" start="0" length="0">
      <dxf>
        <font>
          <sz val="13"/>
          <color rgb="FFFF0000"/>
        </font>
      </dxf>
    </rfmt>
    <rfmt sheetId="1" sqref="F655" start="0" length="0">
      <dxf>
        <font>
          <sz val="13"/>
          <color rgb="FFFF0000"/>
        </font>
      </dxf>
    </rfmt>
    <rfmt sheetId="1" sqref="F656" start="0" length="0">
      <dxf>
        <font>
          <sz val="13"/>
          <color rgb="FFFF0000"/>
        </font>
      </dxf>
    </rfmt>
    <rfmt sheetId="1" sqref="F657" start="0" length="0">
      <dxf>
        <font>
          <sz val="13"/>
          <color rgb="FFFF0000"/>
        </font>
      </dxf>
    </rfmt>
    <rfmt sheetId="1" sqref="F658" start="0" length="0">
      <dxf>
        <font>
          <sz val="13"/>
          <color rgb="FFFF0000"/>
        </font>
      </dxf>
    </rfmt>
    <rfmt sheetId="1" sqref="F659" start="0" length="0">
      <dxf>
        <font>
          <sz val="13"/>
          <color rgb="FFFF0000"/>
        </font>
      </dxf>
    </rfmt>
    <rfmt sheetId="1" sqref="F660" start="0" length="0">
      <dxf>
        <font>
          <sz val="13"/>
          <color rgb="FFFF0000"/>
        </font>
      </dxf>
    </rfmt>
    <rfmt sheetId="1" sqref="F661" start="0" length="0">
      <dxf>
        <font>
          <b/>
          <sz val="13"/>
          <color rgb="FFFF0000"/>
          <name val="Times New Roman"/>
          <scheme val="none"/>
        </font>
        <numFmt numFmtId="165" formatCode="#,##0.0"/>
        <alignment horizontal="right" vertical="center" wrapText="1" readingOrder="0"/>
      </dxf>
    </rfmt>
    <rfmt sheetId="1" sqref="F662" start="0" length="0">
      <dxf>
        <font>
          <b/>
          <sz val="13"/>
          <color rgb="FFFF0000"/>
          <name val="Times New Roman"/>
          <scheme val="none"/>
        </font>
        <numFmt numFmtId="165" formatCode="#,##0.0"/>
        <alignment horizontal="right" vertical="center" wrapText="1" readingOrder="0"/>
      </dxf>
    </rfmt>
    <rfmt sheetId="1" sqref="F663" start="0" length="0">
      <dxf>
        <font>
          <sz val="13"/>
          <color rgb="FFFF0000"/>
        </font>
      </dxf>
    </rfmt>
    <rfmt sheetId="1" sqref="F664" start="0" length="0">
      <dxf>
        <font>
          <sz val="13"/>
          <color rgb="FFFF0000"/>
        </font>
        <numFmt numFmtId="165" formatCode="#,##0.0"/>
        <alignment horizontal="left" vertical="top" readingOrder="0"/>
      </dxf>
    </rfmt>
    <rfmt sheetId="1" sqref="F665" start="0" length="0">
      <dxf>
        <font>
          <b/>
          <sz val="13"/>
          <color rgb="FFFF0000"/>
        </font>
        <numFmt numFmtId="165" formatCode="#,##0.0"/>
        <alignment horizontal="left" vertical="top" readingOrder="0"/>
      </dxf>
    </rfmt>
    <rfmt sheetId="1" sqref="F666" start="0" length="0">
      <dxf>
        <font>
          <sz val="13"/>
          <color rgb="FFFF0000"/>
        </font>
      </dxf>
    </rfmt>
    <rfmt sheetId="1" sqref="F667" start="0" length="0">
      <dxf>
        <font>
          <b/>
          <sz val="13"/>
          <color rgb="FFFF0000"/>
        </font>
        <alignment vertical="center" readingOrder="0"/>
      </dxf>
    </rfmt>
    <rfmt sheetId="1" sqref="F668" start="0" length="0">
      <dxf>
        <font>
          <sz val="13"/>
          <color rgb="FFFF0000"/>
        </font>
      </dxf>
    </rfmt>
    <rfmt sheetId="1" sqref="F669" start="0" length="0">
      <dxf>
        <font>
          <sz val="13"/>
          <color rgb="FFFF0000"/>
        </font>
      </dxf>
    </rfmt>
    <rfmt sheetId="1" sqref="F670" start="0" length="0">
      <dxf>
        <font>
          <b/>
          <sz val="13"/>
          <color rgb="FFFF0000"/>
        </font>
        <numFmt numFmtId="165" formatCode="#,##0.0"/>
        <alignment horizontal="left" vertical="top" readingOrder="0"/>
      </dxf>
    </rfmt>
    <rfmt sheetId="1" sqref="F671" start="0" length="0">
      <dxf>
        <font>
          <sz val="13"/>
          <color rgb="FFFF0000"/>
        </font>
      </dxf>
    </rfmt>
    <rfmt sheetId="1" sqref="F672" start="0" length="0">
      <dxf>
        <font>
          <b/>
          <sz val="13"/>
          <color rgb="FFFF0000"/>
        </font>
        <alignment vertical="center" readingOrder="0"/>
      </dxf>
    </rfmt>
    <rfmt sheetId="1" sqref="F673" start="0" length="0">
      <dxf>
        <font>
          <sz val="13"/>
          <color rgb="FFFF0000"/>
        </font>
      </dxf>
    </rfmt>
    <rfmt sheetId="1" sqref="F674" start="0" length="0">
      <dxf>
        <font>
          <sz val="13"/>
          <color rgb="FFFF0000"/>
        </font>
      </dxf>
    </rfmt>
    <rfmt sheetId="1" sqref="F675" start="0" length="0">
      <dxf>
        <font>
          <b/>
          <sz val="13"/>
          <color rgb="FFFF0000"/>
        </font>
        <numFmt numFmtId="165" formatCode="#,##0.0"/>
        <alignment horizontal="left" vertical="top" readingOrder="0"/>
      </dxf>
    </rfmt>
    <rfmt sheetId="1" sqref="F676" start="0" length="0">
      <dxf>
        <font>
          <sz val="13"/>
          <color rgb="FFFF0000"/>
        </font>
      </dxf>
    </rfmt>
    <rfmt sheetId="1" sqref="F677" start="0" length="0">
      <dxf>
        <font>
          <b/>
          <sz val="13"/>
          <color rgb="FFFF0000"/>
        </font>
        <alignment vertical="center" readingOrder="0"/>
      </dxf>
    </rfmt>
    <rfmt sheetId="1" sqref="F678" start="0" length="0">
      <dxf>
        <font>
          <sz val="13"/>
          <color rgb="FFFF0000"/>
        </font>
      </dxf>
    </rfmt>
    <rfmt sheetId="1" sqref="F679" start="0" length="0">
      <dxf>
        <font>
          <sz val="13"/>
          <color rgb="FFFF0000"/>
        </font>
      </dxf>
    </rfmt>
    <rfmt sheetId="1" sqref="F680" start="0" length="0">
      <dxf>
        <font>
          <b/>
          <sz val="13"/>
          <color rgb="FFFF0000"/>
        </font>
        <numFmt numFmtId="165" formatCode="#,##0.0"/>
        <alignment horizontal="left" vertical="top" readingOrder="0"/>
      </dxf>
    </rfmt>
    <rfmt sheetId="1" sqref="F681" start="0" length="0">
      <dxf>
        <font>
          <sz val="13"/>
          <color rgb="FFFF0000"/>
        </font>
      </dxf>
    </rfmt>
    <rfmt sheetId="1" sqref="F682" start="0" length="0">
      <dxf>
        <font>
          <b/>
          <sz val="13"/>
          <color rgb="FFFF0000"/>
        </font>
        <alignment vertical="center" readingOrder="0"/>
      </dxf>
    </rfmt>
    <rfmt sheetId="1" sqref="F683" start="0" length="0">
      <dxf>
        <font>
          <sz val="13"/>
          <color rgb="FFFF0000"/>
        </font>
      </dxf>
    </rfmt>
    <rfmt sheetId="1" sqref="F684" start="0" length="0">
      <dxf>
        <font>
          <sz val="13"/>
          <color rgb="FFFF0000"/>
        </font>
      </dxf>
    </rfmt>
    <rfmt sheetId="1" sqref="F685" start="0" length="0">
      <dxf>
        <font>
          <sz val="13"/>
          <color rgb="FFFF0000"/>
        </font>
        <numFmt numFmtId="165" formatCode="#,##0.0"/>
        <alignment horizontal="left" vertical="top" readingOrder="0"/>
      </dxf>
    </rfmt>
    <rfmt sheetId="1" sqref="F686" start="0" length="0">
      <dxf>
        <font>
          <b/>
          <sz val="13"/>
          <color rgb="FFFF0000"/>
        </font>
        <numFmt numFmtId="165" formatCode="#,##0.0"/>
        <alignment horizontal="left" vertical="top" readingOrder="0"/>
      </dxf>
    </rfmt>
    <rfmt sheetId="1" sqref="F687" start="0" length="0">
      <dxf>
        <font>
          <sz val="13"/>
          <color rgb="FFFF0000"/>
        </font>
      </dxf>
    </rfmt>
    <rfmt sheetId="1" sqref="F688" start="0" length="0">
      <dxf>
        <font>
          <b/>
          <sz val="13"/>
          <color rgb="FFFF0000"/>
        </font>
        <alignment vertical="center" readingOrder="0"/>
      </dxf>
    </rfmt>
    <rfmt sheetId="1" sqref="F689" start="0" length="0">
      <dxf>
        <font>
          <sz val="13"/>
          <color rgb="FFFF0000"/>
        </font>
      </dxf>
    </rfmt>
    <rfmt sheetId="1" sqref="F690" start="0" length="0">
      <dxf>
        <font>
          <sz val="13"/>
          <color rgb="FFFF0000"/>
        </font>
      </dxf>
    </rfmt>
    <rfmt sheetId="1" sqref="F691" start="0" length="0">
      <dxf>
        <font>
          <b/>
          <sz val="13"/>
          <color rgb="FFFF0000"/>
        </font>
        <numFmt numFmtId="165" formatCode="#,##0.0"/>
        <alignment horizontal="left" vertical="top" readingOrder="0"/>
      </dxf>
    </rfmt>
    <rfmt sheetId="1" sqref="F692" start="0" length="0">
      <dxf>
        <font>
          <sz val="13"/>
          <color rgb="FFFF0000"/>
        </font>
      </dxf>
    </rfmt>
    <rfmt sheetId="1" sqref="F693" start="0" length="0">
      <dxf>
        <font>
          <b/>
          <sz val="13"/>
          <color rgb="FFFF0000"/>
        </font>
        <alignment vertical="center" readingOrder="0"/>
      </dxf>
    </rfmt>
    <rfmt sheetId="1" sqref="F694" start="0" length="0">
      <dxf>
        <font>
          <sz val="13"/>
          <color rgb="FFFF0000"/>
        </font>
      </dxf>
    </rfmt>
    <rfmt sheetId="1" sqref="F695" start="0" length="0">
      <dxf>
        <font>
          <sz val="13"/>
          <color rgb="FFFF0000"/>
        </font>
      </dxf>
    </rfmt>
    <rfmt sheetId="1" sqref="F696" start="0" length="0">
      <dxf>
        <font>
          <b/>
          <sz val="13"/>
          <color rgb="FFFF0000"/>
        </font>
        <numFmt numFmtId="165" formatCode="#,##0.0"/>
        <alignment horizontal="left" vertical="top" readingOrder="0"/>
      </dxf>
    </rfmt>
    <rfmt sheetId="1" sqref="F697" start="0" length="0">
      <dxf>
        <font>
          <sz val="13"/>
          <color rgb="FFFF0000"/>
        </font>
      </dxf>
    </rfmt>
    <rfmt sheetId="1" sqref="F698" start="0" length="0">
      <dxf>
        <font>
          <b/>
          <sz val="13"/>
          <color rgb="FFFF0000"/>
        </font>
        <alignment vertical="center" readingOrder="0"/>
      </dxf>
    </rfmt>
    <rfmt sheetId="1" sqref="F699" start="0" length="0">
      <dxf>
        <font>
          <sz val="13"/>
          <color rgb="FFFF0000"/>
        </font>
      </dxf>
    </rfmt>
    <rfmt sheetId="1" sqref="F700" start="0" length="0">
      <dxf>
        <font>
          <sz val="13"/>
          <color rgb="FFFF0000"/>
        </font>
      </dxf>
    </rfmt>
    <rfmt sheetId="1" sqref="F701" start="0" length="0">
      <dxf>
        <font>
          <sz val="13"/>
          <color rgb="FFFF0000"/>
        </font>
        <numFmt numFmtId="165" formatCode="#,##0.0"/>
        <alignment horizontal="left" vertical="top" readingOrder="0"/>
      </dxf>
    </rfmt>
    <rfmt sheetId="1" sqref="F702" start="0" length="0">
      <dxf>
        <font>
          <b/>
          <sz val="13"/>
          <color rgb="FFFF0000"/>
        </font>
        <numFmt numFmtId="165" formatCode="#,##0.0"/>
        <alignment horizontal="left" vertical="top" readingOrder="0"/>
      </dxf>
    </rfmt>
    <rfmt sheetId="1" sqref="F703" start="0" length="0">
      <dxf>
        <font>
          <sz val="13"/>
          <color rgb="FFFF0000"/>
        </font>
      </dxf>
    </rfmt>
    <rfmt sheetId="1" sqref="F704" start="0" length="0">
      <dxf>
        <font>
          <b/>
          <sz val="13"/>
          <color rgb="FFFF0000"/>
        </font>
        <alignment vertical="center" readingOrder="0"/>
      </dxf>
    </rfmt>
    <rfmt sheetId="1" sqref="F705" start="0" length="0">
      <dxf>
        <font>
          <sz val="13"/>
          <color rgb="FFFF0000"/>
        </font>
      </dxf>
    </rfmt>
    <rfmt sheetId="1" sqref="F706" start="0" length="0">
      <dxf>
        <font>
          <sz val="13"/>
          <color rgb="FFFF0000"/>
        </font>
      </dxf>
    </rfmt>
    <rfmt sheetId="1" sqref="F707" start="0" length="0">
      <dxf>
        <font>
          <sz val="13"/>
          <color rgb="FFFF0000"/>
        </font>
        <numFmt numFmtId="165" formatCode="#,##0.0"/>
        <alignment horizontal="left" vertical="top" readingOrder="0"/>
      </dxf>
    </rfmt>
    <rfmt sheetId="1" sqref="F708" start="0" length="0">
      <dxf>
        <font>
          <sz val="13"/>
          <color rgb="FFFF0000"/>
        </font>
      </dxf>
    </rfmt>
    <rfmt sheetId="1" sqref="F709" start="0" length="0">
      <dxf>
        <font>
          <b/>
          <sz val="13"/>
          <color rgb="FFFF0000"/>
        </font>
        <alignment vertical="center" readingOrder="0"/>
      </dxf>
    </rfmt>
    <rfmt sheetId="1" sqref="F710" start="0" length="0">
      <dxf>
        <font>
          <sz val="13"/>
          <color rgb="FFFF0000"/>
        </font>
      </dxf>
    </rfmt>
    <rfmt sheetId="1" sqref="F711" start="0" length="0">
      <dxf>
        <font>
          <sz val="13"/>
          <color rgb="FFFF0000"/>
        </font>
      </dxf>
    </rfmt>
    <rfmt sheetId="1" sqref="F712" start="0" length="0">
      <dxf>
        <font>
          <sz val="13"/>
          <color rgb="FFFF0000"/>
        </font>
        <numFmt numFmtId="165" formatCode="#,##0.0"/>
        <alignment horizontal="left" vertical="top" readingOrder="0"/>
      </dxf>
    </rfmt>
    <rfmt sheetId="1" sqref="F713" start="0" length="0">
      <dxf>
        <font>
          <sz val="13"/>
          <color rgb="FFFF0000"/>
        </font>
        <numFmt numFmtId="165" formatCode="#,##0.0"/>
        <alignment horizontal="left" vertical="top" readingOrder="0"/>
      </dxf>
    </rfmt>
    <rfmt sheetId="1" sqref="F714" start="0" length="0">
      <dxf>
        <font>
          <sz val="13"/>
          <color rgb="FFFF0000"/>
        </font>
        <numFmt numFmtId="165" formatCode="#,##0.0"/>
        <alignment horizontal="left" vertical="top" readingOrder="0"/>
      </dxf>
    </rfmt>
    <rfmt sheetId="1" sqref="F715" start="0" length="0">
      <dxf>
        <font>
          <b/>
          <sz val="13"/>
          <color rgb="FFFF0000"/>
          <name val="Times New Roman"/>
          <scheme val="none"/>
        </font>
        <numFmt numFmtId="165" formatCode="#,##0.0"/>
        <alignment horizontal="right" vertical="center" wrapText="1" readingOrder="0"/>
      </dxf>
    </rfmt>
    <rfmt sheetId="1" sqref="F716" start="0" length="0">
      <dxf>
        <font>
          <b/>
          <sz val="13"/>
          <color rgb="FFFF0000"/>
          <name val="Times New Roman"/>
          <scheme val="none"/>
        </font>
        <numFmt numFmtId="165" formatCode="#,##0.0"/>
        <alignment horizontal="right" vertical="center" wrapText="1" readingOrder="0"/>
      </dxf>
    </rfmt>
    <rfmt sheetId="1" sqref="F717" start="0" length="0">
      <dxf>
        <font>
          <sz val="13"/>
          <color rgb="FFFF0000"/>
        </font>
      </dxf>
    </rfmt>
    <rfmt sheetId="1" sqref="F718" start="0" length="0">
      <dxf>
        <font>
          <sz val="13"/>
          <color rgb="FFFF0000"/>
        </font>
      </dxf>
    </rfmt>
    <rfmt sheetId="1" sqref="F719" start="0" length="0">
      <dxf>
        <font>
          <b/>
          <sz val="13"/>
          <color rgb="FFFF0000"/>
        </font>
        <numFmt numFmtId="165" formatCode="#,##0.0"/>
      </dxf>
    </rfmt>
    <rfmt sheetId="1" sqref="F720" start="0" length="0">
      <dxf>
        <font>
          <b/>
          <sz val="13"/>
          <color rgb="FFFF0000"/>
        </font>
        <numFmt numFmtId="165" formatCode="#,##0.0"/>
      </dxf>
    </rfmt>
    <rfmt sheetId="1" sqref="F721" start="0" length="0">
      <dxf>
        <font>
          <b/>
          <sz val="13"/>
          <color rgb="FFFF0000"/>
        </font>
        <numFmt numFmtId="165" formatCode="#,##0.0"/>
      </dxf>
    </rfmt>
    <rfmt sheetId="1" sqref="F722" start="0" length="0">
      <dxf>
        <font>
          <b/>
          <sz val="13"/>
          <color rgb="FFFF0000"/>
        </font>
        <numFmt numFmtId="165" formatCode="#,##0.0"/>
      </dxf>
    </rfmt>
    <rfmt sheetId="1" sqref="F723" start="0" length="0">
      <dxf>
        <font>
          <b/>
          <sz val="13"/>
          <color rgb="FFFF0000"/>
        </font>
        <numFmt numFmtId="165" formatCode="#,##0.0"/>
      </dxf>
    </rfmt>
    <rfmt sheetId="1" sqref="F724" start="0" length="0">
      <dxf>
        <font>
          <b/>
          <sz val="13"/>
          <color rgb="FFFF0000"/>
        </font>
        <numFmt numFmtId="165" formatCode="#,##0.0"/>
      </dxf>
    </rfmt>
    <rfmt sheetId="1" sqref="F725" start="0" length="0">
      <dxf>
        <font>
          <b/>
          <sz val="13"/>
          <color rgb="FFFF0000"/>
        </font>
        <numFmt numFmtId="165" formatCode="#,##0.0"/>
      </dxf>
    </rfmt>
    <rfmt sheetId="1" sqref="F726" start="0" length="0">
      <dxf>
        <font>
          <b/>
          <sz val="13"/>
          <color rgb="FFFF0000"/>
        </font>
        <numFmt numFmtId="165" formatCode="#,##0.0"/>
      </dxf>
    </rfmt>
    <rfmt sheetId="1" sqref="F727" start="0" length="0">
      <dxf>
        <font>
          <b/>
          <sz val="13"/>
          <color rgb="FFFF0000"/>
        </font>
        <numFmt numFmtId="165" formatCode="#,##0.0"/>
      </dxf>
    </rfmt>
    <rfmt sheetId="1" sqref="F728" start="0" length="0">
      <dxf>
        <font>
          <b/>
          <sz val="13"/>
          <color rgb="FFFF0000"/>
        </font>
        <numFmt numFmtId="165" formatCode="#,##0.0"/>
      </dxf>
    </rfmt>
    <rfmt sheetId="1" sqref="F729" start="0" length="0">
      <dxf>
        <font>
          <b/>
          <sz val="13"/>
          <color rgb="FFFF0000"/>
        </font>
        <numFmt numFmtId="165" formatCode="#,##0.0"/>
      </dxf>
    </rfmt>
    <rfmt sheetId="1" sqref="F730" start="0" length="0">
      <dxf>
        <font>
          <b/>
          <sz val="13"/>
          <color rgb="FFFF0000"/>
        </font>
        <numFmt numFmtId="165" formatCode="#,##0.0"/>
      </dxf>
    </rfmt>
    <rfmt sheetId="1" sqref="F731" start="0" length="0">
      <dxf>
        <font>
          <b/>
          <sz val="13"/>
          <color rgb="FFFF0000"/>
        </font>
        <numFmt numFmtId="165" formatCode="#,##0.0"/>
      </dxf>
    </rfmt>
    <rfmt sheetId="1" sqref="F732" start="0" length="0">
      <dxf>
        <font>
          <b/>
          <sz val="13"/>
          <color rgb="FFFF0000"/>
        </font>
        <numFmt numFmtId="165" formatCode="#,##0.0"/>
      </dxf>
    </rfmt>
    <rfmt sheetId="1" sqref="F733" start="0" length="0">
      <dxf>
        <font>
          <b/>
          <sz val="13"/>
          <color rgb="FFFF0000"/>
        </font>
        <numFmt numFmtId="165" formatCode="#,##0.0"/>
      </dxf>
    </rfmt>
    <rfmt sheetId="1" sqref="F734" start="0" length="0">
      <dxf>
        <font>
          <sz val="13"/>
          <color rgb="FFFF0000"/>
        </font>
        <alignment vertical="center" readingOrder="0"/>
      </dxf>
    </rfmt>
    <rfmt sheetId="1" sqref="F735" start="0" length="0">
      <dxf>
        <font>
          <sz val="13"/>
          <color rgb="FFFF0000"/>
        </font>
        <alignment vertical="center" readingOrder="0"/>
      </dxf>
    </rfmt>
    <rfmt sheetId="1" sqref="F736" start="0" length="0">
      <dxf>
        <font>
          <b/>
          <sz val="13"/>
          <color rgb="FFFF0000"/>
        </font>
        <alignment vertical="center" readingOrder="0"/>
      </dxf>
    </rfmt>
    <rfmt sheetId="1" sqref="F737" start="0" length="0">
      <dxf>
        <font>
          <sz val="13"/>
          <color rgb="FFFF0000"/>
        </font>
      </dxf>
    </rfmt>
    <rfmt sheetId="1" sqref="F738" start="0" length="0">
      <dxf>
        <font>
          <b/>
          <sz val="13"/>
          <color rgb="FFFF0000"/>
        </font>
        <alignment vertical="center" readingOrder="0"/>
      </dxf>
    </rfmt>
    <rfmt sheetId="1" sqref="F739" start="0" length="0">
      <dxf>
        <font>
          <sz val="13"/>
          <color rgb="FFFF0000"/>
        </font>
      </dxf>
    </rfmt>
    <rfmt sheetId="1" sqref="F740" start="0" length="0">
      <dxf>
        <font>
          <sz val="13"/>
          <color rgb="FFFF0000"/>
        </font>
      </dxf>
    </rfmt>
    <rfmt sheetId="1" sqref="F741" start="0" length="0">
      <dxf>
        <font>
          <sz val="13"/>
          <color rgb="FFFF0000"/>
        </font>
        <alignment vertical="center" readingOrder="0"/>
      </dxf>
    </rfmt>
    <rfmt sheetId="1" sqref="F742" start="0" length="0">
      <dxf>
        <font>
          <b/>
          <sz val="13"/>
          <color rgb="FFFF0000"/>
        </font>
        <numFmt numFmtId="166" formatCode="0.0"/>
        <alignment vertical="center" readingOrder="0"/>
      </dxf>
    </rfmt>
    <rfmt sheetId="1" sqref="F743" start="0" length="0">
      <dxf>
        <font>
          <sz val="13"/>
          <color rgb="FFFF0000"/>
        </font>
      </dxf>
    </rfmt>
    <rfmt sheetId="1" sqref="F744" start="0" length="0">
      <dxf>
        <font>
          <b/>
          <sz val="13"/>
          <color rgb="FFFF0000"/>
        </font>
        <alignment vertical="center" readingOrder="0"/>
      </dxf>
    </rfmt>
    <rfmt sheetId="1" sqref="F745" start="0" length="0">
      <dxf>
        <font>
          <sz val="13"/>
          <color rgb="FFFF0000"/>
        </font>
      </dxf>
    </rfmt>
    <rfmt sheetId="1" sqref="F746" start="0" length="0">
      <dxf>
        <font>
          <sz val="13"/>
          <color rgb="FFFF0000"/>
        </font>
      </dxf>
    </rfmt>
    <rfmt sheetId="1" sqref="F747" start="0" length="0">
      <dxf>
        <font>
          <sz val="13"/>
          <color rgb="FFFF0000"/>
        </font>
        <alignment vertical="center" readingOrder="0"/>
      </dxf>
    </rfmt>
    <rfmt sheetId="1" sqref="F748" start="0" length="0">
      <dxf>
        <font>
          <b/>
          <sz val="13"/>
          <color rgb="FFFF0000"/>
        </font>
        <numFmt numFmtId="166" formatCode="0.0"/>
        <alignment vertical="center" readingOrder="0"/>
      </dxf>
    </rfmt>
    <rfmt sheetId="1" sqref="F749" start="0" length="0">
      <dxf>
        <font>
          <sz val="13"/>
          <color rgb="FFFF0000"/>
        </font>
      </dxf>
    </rfmt>
    <rfmt sheetId="1" sqref="F750" start="0" length="0">
      <dxf>
        <font>
          <b/>
          <sz val="13"/>
          <color rgb="FFFF0000"/>
        </font>
        <alignment vertical="center" readingOrder="0"/>
      </dxf>
    </rfmt>
    <rfmt sheetId="1" sqref="F751" start="0" length="0">
      <dxf>
        <font>
          <sz val="13"/>
          <color rgb="FFFF0000"/>
        </font>
      </dxf>
    </rfmt>
    <rfmt sheetId="1" sqref="F752" start="0" length="0">
      <dxf>
        <font>
          <sz val="13"/>
          <color rgb="FFFF0000"/>
        </font>
      </dxf>
    </rfmt>
    <rfmt sheetId="1" sqref="F753" start="0" length="0">
      <dxf>
        <font>
          <sz val="13"/>
          <color rgb="FFFF0000"/>
        </font>
        <alignment vertical="center" readingOrder="0"/>
      </dxf>
    </rfmt>
    <rfmt sheetId="1" sqref="F754" start="0" length="0">
      <dxf>
        <font>
          <b/>
          <sz val="13"/>
          <color rgb="FFFF0000"/>
        </font>
        <alignment vertical="center" readingOrder="0"/>
      </dxf>
    </rfmt>
    <rfmt sheetId="1" sqref="F755" start="0" length="0">
      <dxf>
        <font>
          <sz val="13"/>
          <color rgb="FFFF0000"/>
        </font>
      </dxf>
    </rfmt>
    <rfmt sheetId="1" sqref="F756" start="0" length="0">
      <dxf>
        <font>
          <b/>
          <sz val="13"/>
          <color rgb="FFFF0000"/>
        </font>
        <alignment vertical="center" readingOrder="0"/>
      </dxf>
    </rfmt>
    <rfmt sheetId="1" sqref="F757" start="0" length="0">
      <dxf>
        <font>
          <sz val="13"/>
          <color rgb="FFFF0000"/>
        </font>
      </dxf>
    </rfmt>
    <rfmt sheetId="1" sqref="F758" start="0" length="0">
      <dxf>
        <font>
          <sz val="13"/>
          <color rgb="FFFF0000"/>
        </font>
      </dxf>
    </rfmt>
    <rfmt sheetId="1" sqref="F759" start="0" length="0">
      <dxf>
        <font>
          <sz val="13"/>
          <color rgb="FFFF0000"/>
        </font>
        <alignment vertical="center" readingOrder="0"/>
      </dxf>
    </rfmt>
    <rfmt sheetId="1" sqref="F760" start="0" length="0">
      <dxf>
        <font>
          <sz val="13"/>
          <color rgb="FFFF0000"/>
        </font>
        <alignment vertical="center" readingOrder="0"/>
      </dxf>
    </rfmt>
    <rfmt sheetId="1" sqref="F761" start="0" length="0">
      <dxf>
        <font>
          <sz val="13"/>
          <color rgb="FFFF0000"/>
        </font>
        <alignment vertical="center" readingOrder="0"/>
      </dxf>
    </rfmt>
    <rfmt sheetId="1" sqref="F762" start="0" length="0">
      <dxf>
        <font>
          <sz val="13"/>
          <color rgb="FFFF0000"/>
        </font>
      </dxf>
    </rfmt>
    <rfmt sheetId="1" sqref="F763" start="0" length="0">
      <dxf>
        <font>
          <sz val="13"/>
          <color rgb="FFFF0000"/>
        </font>
      </dxf>
    </rfmt>
    <rfmt sheetId="1" sqref="F764" start="0" length="0">
      <dxf>
        <font>
          <sz val="13"/>
          <color rgb="FFFF0000"/>
        </font>
      </dxf>
    </rfmt>
    <rfmt sheetId="1" sqref="F765" start="0" length="0">
      <dxf>
        <font>
          <sz val="13"/>
          <color rgb="FFFF0000"/>
        </font>
        <numFmt numFmtId="165" formatCode="#,##0.0"/>
      </dxf>
    </rfmt>
    <rfmt sheetId="1" sqref="F766" start="0" length="0">
      <dxf>
        <font>
          <sz val="13"/>
          <color rgb="FFFF0000"/>
        </font>
        <numFmt numFmtId="165" formatCode="#,##0.0"/>
      </dxf>
    </rfmt>
    <rfmt sheetId="1" sqref="F767" start="0" length="0">
      <dxf>
        <font>
          <sz val="13"/>
          <color rgb="FFFF0000"/>
        </font>
        <numFmt numFmtId="165" formatCode="#,##0.0"/>
      </dxf>
    </rfmt>
    <rfmt sheetId="1" sqref="F768" start="0" length="0">
      <dxf>
        <font>
          <sz val="13"/>
          <color rgb="FFFF0000"/>
        </font>
        <numFmt numFmtId="165" formatCode="#,##0.0"/>
      </dxf>
    </rfmt>
    <rfmt sheetId="1" sqref="F769" start="0" length="0">
      <dxf>
        <font>
          <sz val="13"/>
          <color rgb="FFFF0000"/>
        </font>
        <numFmt numFmtId="165" formatCode="#,##0.0"/>
      </dxf>
    </rfmt>
    <rfmt sheetId="1" sqref="F770" start="0" length="0">
      <dxf>
        <font>
          <sz val="13"/>
          <color rgb="FFFF0000"/>
        </font>
        <numFmt numFmtId="165" formatCode="#,##0.0"/>
      </dxf>
    </rfmt>
    <rfmt sheetId="1" sqref="F771" start="0" length="0">
      <dxf>
        <font>
          <sz val="13"/>
          <color rgb="FFFF0000"/>
        </font>
        <numFmt numFmtId="165" formatCode="#,##0.0"/>
      </dxf>
    </rfmt>
    <rfmt sheetId="1" sqref="F772" start="0" length="0">
      <dxf>
        <font>
          <sz val="13"/>
          <color rgb="FFFF0000"/>
        </font>
        <numFmt numFmtId="165" formatCode="#,##0.0"/>
      </dxf>
    </rfmt>
    <rfmt sheetId="1" sqref="F773" start="0" length="0">
      <dxf>
        <font>
          <sz val="13"/>
          <color rgb="FFFF0000"/>
        </font>
        <numFmt numFmtId="165" formatCode="#,##0.0"/>
      </dxf>
    </rfmt>
    <rfmt sheetId="1" sqref="F774" start="0" length="0">
      <dxf>
        <font>
          <sz val="13"/>
          <color rgb="FFFF0000"/>
        </font>
        <numFmt numFmtId="165" formatCode="#,##0.0"/>
      </dxf>
    </rfmt>
    <rfmt sheetId="1" sqref="F775" start="0" length="0">
      <dxf>
        <font>
          <sz val="13"/>
          <color rgb="FFFF0000"/>
        </font>
        <numFmt numFmtId="165" formatCode="#,##0.0"/>
      </dxf>
    </rfmt>
    <rfmt sheetId="1" sqref="F776" start="0" length="0">
      <dxf>
        <font>
          <sz val="13"/>
          <color rgb="FFFF0000"/>
        </font>
        <numFmt numFmtId="165" formatCode="#,##0.0"/>
      </dxf>
    </rfmt>
    <rfmt sheetId="1" sqref="F777" start="0" length="0">
      <dxf>
        <font>
          <sz val="13"/>
          <color rgb="FFFF0000"/>
        </font>
        <numFmt numFmtId="165" formatCode="#,##0.0"/>
      </dxf>
    </rfmt>
    <rfmt sheetId="1" sqref="F778" start="0" length="0">
      <dxf>
        <font>
          <sz val="13"/>
          <color rgb="FFFF0000"/>
        </font>
        <numFmt numFmtId="165" formatCode="#,##0.0"/>
      </dxf>
    </rfmt>
    <rfmt sheetId="1" sqref="F779" start="0" length="0">
      <dxf>
        <font>
          <sz val="13"/>
          <color rgb="FFFF0000"/>
        </font>
        <numFmt numFmtId="165" formatCode="#,##0.0"/>
      </dxf>
    </rfmt>
    <rfmt sheetId="1" sqref="F780" start="0" length="0">
      <dxf>
        <font>
          <sz val="13"/>
          <color rgb="FFFF0000"/>
        </font>
        <numFmt numFmtId="165" formatCode="#,##0.0"/>
      </dxf>
    </rfmt>
    <rfmt sheetId="1" sqref="F781" start="0" length="0">
      <dxf>
        <font>
          <sz val="13"/>
          <color rgb="FFFF0000"/>
        </font>
        <numFmt numFmtId="165" formatCode="#,##0.0"/>
      </dxf>
    </rfmt>
    <rfmt sheetId="1" sqref="F782" start="0" length="0">
      <dxf>
        <font>
          <sz val="13"/>
          <color rgb="FFFF0000"/>
        </font>
        <numFmt numFmtId="165" formatCode="#,##0.0"/>
      </dxf>
    </rfmt>
    <rfmt sheetId="1" sqref="F783" start="0" length="0">
      <dxf>
        <font>
          <sz val="13"/>
          <color rgb="FFFF0000"/>
        </font>
        <numFmt numFmtId="165" formatCode="#,##0.0"/>
      </dxf>
    </rfmt>
    <rfmt sheetId="1" sqref="F784" start="0" length="0">
      <dxf>
        <font>
          <sz val="13"/>
          <color rgb="FFFF0000"/>
        </font>
        <numFmt numFmtId="165" formatCode="#,##0.0"/>
      </dxf>
    </rfmt>
    <rfmt sheetId="1" sqref="F785" start="0" length="0">
      <dxf>
        <font>
          <sz val="13"/>
          <color rgb="FFFF0000"/>
        </font>
        <numFmt numFmtId="165" formatCode="#,##0.0"/>
      </dxf>
    </rfmt>
    <rfmt sheetId="1" sqref="F786" start="0" length="0">
      <dxf>
        <font>
          <sz val="13"/>
          <color rgb="FFFF0000"/>
        </font>
        <numFmt numFmtId="165" formatCode="#,##0.0"/>
      </dxf>
    </rfmt>
    <rfmt sheetId="1" sqref="F787" start="0" length="0">
      <dxf>
        <font>
          <sz val="13"/>
          <color rgb="FFFF0000"/>
        </font>
        <numFmt numFmtId="165" formatCode="#,##0.0"/>
      </dxf>
    </rfmt>
    <rfmt sheetId="1" sqref="F788" start="0" length="0">
      <dxf>
        <font>
          <sz val="13"/>
          <color rgb="FFFF0000"/>
        </font>
      </dxf>
    </rfmt>
    <rfmt sheetId="1" sqref="F789" start="0" length="0">
      <dxf>
        <font>
          <sz val="13"/>
          <color rgb="FFFF0000"/>
        </font>
      </dxf>
    </rfmt>
    <rfmt sheetId="1" sqref="F790" start="0" length="0">
      <dxf>
        <font>
          <b/>
          <sz val="13"/>
          <color rgb="FFFF0000"/>
          <name val="Times New Roman"/>
          <scheme val="none"/>
        </font>
        <numFmt numFmtId="165" formatCode="#,##0.0"/>
        <alignment horizontal="right" vertical="center" wrapText="1" readingOrder="0"/>
      </dxf>
    </rfmt>
    <rfmt sheetId="1" sqref="F791" start="0" length="0">
      <dxf>
        <font>
          <b/>
          <sz val="13"/>
          <color rgb="FFFF0000"/>
          <name val="Times New Roman"/>
          <scheme val="none"/>
        </font>
        <numFmt numFmtId="165" formatCode="#,##0.0"/>
        <alignment horizontal="right" vertical="center" wrapText="1" readingOrder="0"/>
      </dxf>
    </rfmt>
    <rfmt sheetId="1" sqref="F792" start="0" length="0">
      <dxf>
        <font>
          <sz val="13"/>
          <color rgb="FFFF0000"/>
        </font>
        <numFmt numFmtId="168" formatCode="_-* #,##0.0\ _₽_-;\-* #,##0.0\ _₽_-;_-* &quot;-&quot;?\ _₽_-;_-@_-"/>
      </dxf>
    </rfmt>
  </rrc>
  <rrc rId="5347" sId="1" ref="F1:F1048576" action="deleteCol">
    <undo index="0" exp="area" ref3D="1" dr="$A$5:$XFD$6" dn="Z_161695C3_1CE5_4E5C_AD86_E27CE310F608_.wvu.PrintTitles" sId="1"/>
    <undo index="0" exp="area" ref3D="1" dr="$A$5:$XFD$6" dn="Z_10610988_B7D0_46D7_B8FD_DA5F72A4893C_.wvu.PrintTitles"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5:$XFD$6" dn="Z_E804F883_CA9D_4450_B2B1_A56C9C315ECD_.wvu.PrintTitles" sId="1"/>
    <undo index="0" exp="area" ref3D="1" dr="$F$1:$J$1048576" dn="Z_E804F883_CA9D_4450_B2B1_A56C9C315ECD_.wvu.Cols" sId="1"/>
    <undo index="0" exp="area" ref3D="1" dr="$A$5:$XFD$6" dn="Z_E7170C51_9D5A_4A08_B92E_A8EB730D7DEE_.wvu.PrintTitles" sId="1"/>
    <undo index="0" exp="area" ref3D="1" dr="$A$5:$XFD$6" dn="Z_CB1E8E26_C9C8_4BE7_9036_74B49E080E83_.wvu.PrintTitles" sId="1"/>
    <undo index="0" exp="area" ref3D="1" dr="$A$5:$XFD$6" dn="Заголовки_для_печати" sId="1"/>
    <undo index="0" exp="area" ref3D="1" dr="$A$5:$XFD$6" dn="Z_3693EDC1_FD1C_4AF3_912C_19CDCDBFB43C_.wvu.PrintTitles" sId="1"/>
    <undo index="0" exp="area" ref3D="1" dr="$A$1:$F$801" dn="Z_3693EDC1_FD1C_4AF3_912C_19CDCDBFB43C_.wvu.PrintArea" sId="1"/>
    <undo index="0" exp="area" ref3D="1" dr="$A$5:$XFD$6" dn="Z_9561E1DA_B33F_4507_8FCD_307C71D9B236_.wvu.PrintTitles" sId="1"/>
    <undo index="0" exp="area" ref3D="1" dr="$A$5:$XFD$6" dn="Z_7EFB992A_5645_4F29_95A8_993A90C7BBCC_.wvu.PrintTitles" sId="1"/>
    <rfmt sheetId="1" xfDxf="1" sqref="F1:F1048576" start="0" length="0">
      <dxf>
        <font>
          <color rgb="FFFF0000"/>
        </font>
      </dxf>
    </rfmt>
    <rfmt sheetId="1" sqref="F3" start="0" length="0">
      <dxf>
        <font>
          <sz val="13"/>
          <color rgb="FFFF0000"/>
        </font>
      </dxf>
    </rfmt>
    <rfmt sheetId="1" sqref="F4" start="0" length="0">
      <dxf>
        <font>
          <sz val="13"/>
          <color rgb="FFFF0000"/>
        </font>
      </dxf>
    </rfmt>
    <rfmt sheetId="1" sqref="F5" start="0" length="0">
      <dxf>
        <font>
          <sz val="13"/>
          <color rgb="FFFF0000"/>
        </font>
      </dxf>
    </rfmt>
    <rfmt sheetId="1" sqref="F6" start="0" length="0">
      <dxf>
        <font>
          <sz val="13"/>
          <color rgb="FFFF0000"/>
        </font>
        <alignment horizontal="center" vertical="top" readingOrder="0"/>
      </dxf>
    </rfmt>
    <rfmt sheetId="1" sqref="F7" start="0" length="0">
      <dxf>
        <font>
          <sz val="13"/>
          <color rgb="FFFF0000"/>
        </font>
        <alignment horizontal="center" vertical="top" readingOrder="0"/>
      </dxf>
    </rfmt>
    <rfmt sheetId="1" sqref="F8" start="0" length="0">
      <dxf>
        <font>
          <sz val="13"/>
          <color rgb="FFFF0000"/>
        </font>
      </dxf>
    </rfmt>
    <rfmt sheetId="1" sqref="F9" start="0" length="0">
      <dxf>
        <font>
          <sz val="13"/>
          <color rgb="FFFF0000"/>
        </font>
      </dxf>
    </rfmt>
    <rfmt sheetId="1" sqref="F10" start="0" length="0">
      <dxf>
        <font>
          <b/>
          <sz val="13"/>
          <color rgb="FFFF0000"/>
        </font>
      </dxf>
    </rfmt>
    <rfmt sheetId="1" sqref="F15" start="0" length="0">
      <dxf>
        <font>
          <b/>
          <sz val="13"/>
          <color rgb="FFFF0000"/>
        </font>
      </dxf>
    </rfmt>
    <rfmt sheetId="1" sqref="F20" start="0" length="0">
      <dxf>
        <font>
          <sz val="13"/>
          <color rgb="FFFF0000"/>
        </font>
      </dxf>
    </rfmt>
    <rfmt sheetId="1" sqref="F21" start="0" length="0">
      <dxf>
        <font>
          <b/>
          <sz val="13"/>
          <color rgb="FFFF0000"/>
        </font>
      </dxf>
    </rfmt>
    <rfmt sheetId="1" sqref="F26" start="0" length="0">
      <dxf>
        <font>
          <b/>
          <sz val="13"/>
          <color rgb="FFFF0000"/>
        </font>
      </dxf>
    </rfmt>
    <rfmt sheetId="1" sqref="F31" start="0" length="0">
      <dxf>
        <font>
          <sz val="13"/>
          <color rgb="FFFF0000"/>
        </font>
        <alignment vertical="center" readingOrder="0"/>
      </dxf>
    </rfmt>
    <rfmt sheetId="1" sqref="F32" start="0" length="0">
      <dxf>
        <font>
          <sz val="13"/>
          <color rgb="FFFF0000"/>
        </font>
      </dxf>
    </rfmt>
    <rfmt sheetId="1" sqref="F33" start="0" length="0">
      <dxf>
        <font>
          <sz val="13"/>
          <color rgb="FFFF0000"/>
        </font>
        <alignment vertical="center" readingOrder="0"/>
      </dxf>
    </rfmt>
    <rfmt sheetId="1" sqref="F34" start="0" length="0">
      <dxf>
        <font>
          <sz val="13"/>
          <color rgb="FFFF0000"/>
        </font>
      </dxf>
    </rfmt>
    <rfmt sheetId="1" sqref="F36" start="0" length="0">
      <dxf>
        <font>
          <sz val="13"/>
          <color rgb="FFFF0000"/>
        </font>
        <alignment vertical="center" readingOrder="0"/>
      </dxf>
    </rfmt>
    <rfmt sheetId="1" sqref="F37" start="0" length="0">
      <dxf>
        <font>
          <sz val="13"/>
          <color rgb="FFFF0000"/>
        </font>
        <alignment vertical="center" readingOrder="0"/>
      </dxf>
    </rfmt>
    <rfmt sheetId="1" sqref="F38" start="0" length="0">
      <dxf>
        <font>
          <sz val="13"/>
          <color rgb="FFFF0000"/>
        </font>
        <alignment vertical="center" readingOrder="0"/>
      </dxf>
    </rfmt>
    <rfmt sheetId="1" sqref="F39" start="0" length="0">
      <dxf>
        <font>
          <sz val="13"/>
          <color rgb="FFFF0000"/>
        </font>
        <alignment vertical="center" readingOrder="0"/>
      </dxf>
    </rfmt>
    <rfmt sheetId="1" sqref="F40" start="0" length="0">
      <dxf>
        <font>
          <sz val="13"/>
          <color rgb="FFFF0000"/>
        </font>
        <alignment vertical="center" readingOrder="0"/>
      </dxf>
    </rfmt>
    <rfmt sheetId="1" sqref="F41" start="0" length="0">
      <dxf>
        <font>
          <sz val="13"/>
          <color rgb="FFFF0000"/>
        </font>
        <alignment vertical="center" readingOrder="0"/>
      </dxf>
    </rfmt>
    <rfmt sheetId="1" sqref="F42" start="0" length="0">
      <dxf>
        <font>
          <sz val="13"/>
          <color rgb="FFFF0000"/>
        </font>
        <alignment vertical="center" readingOrder="0"/>
      </dxf>
    </rfmt>
    <rfmt sheetId="1" sqref="F43" start="0" length="0">
      <dxf>
        <font>
          <sz val="13"/>
          <color rgb="FFFF0000"/>
        </font>
        <alignment vertical="center" readingOrder="0"/>
      </dxf>
    </rfmt>
    <rfmt sheetId="1" sqref="F44" start="0" length="0">
      <dxf>
        <font>
          <sz val="13"/>
          <color rgb="FFFF0000"/>
        </font>
        <alignment vertical="center" readingOrder="0"/>
      </dxf>
    </rfmt>
    <rfmt sheetId="1" sqref="F45" start="0" length="0">
      <dxf>
        <font>
          <sz val="13"/>
          <color rgb="FFFF0000"/>
        </font>
        <alignment vertical="center" readingOrder="0"/>
      </dxf>
    </rfmt>
    <rfmt sheetId="1" sqref="F46" start="0" length="0">
      <dxf>
        <font>
          <sz val="13"/>
          <color rgb="FFFF0000"/>
        </font>
        <alignment vertical="center" readingOrder="0"/>
      </dxf>
    </rfmt>
    <rfmt sheetId="1" sqref="F47" start="0" length="0">
      <dxf>
        <font>
          <sz val="13"/>
          <color rgb="FFFF0000"/>
        </font>
        <alignment vertical="center" readingOrder="0"/>
      </dxf>
    </rfmt>
    <rfmt sheetId="1" sqref="F48" start="0" length="0">
      <dxf>
        <font>
          <b/>
          <sz val="13"/>
          <color rgb="FFFF0000"/>
        </font>
        <alignment vertical="center" readingOrder="0"/>
      </dxf>
    </rfmt>
    <rfmt sheetId="1" sqref="F49" start="0" length="0">
      <dxf>
        <font>
          <b/>
          <sz val="13"/>
          <color rgb="FFFF0000"/>
        </font>
        <alignment vertical="center" readingOrder="0"/>
      </dxf>
    </rfmt>
    <rfmt sheetId="1" sqref="F54" start="0" length="0">
      <dxf>
        <font>
          <sz val="13"/>
          <color rgb="FFFF0000"/>
        </font>
      </dxf>
    </rfmt>
    <rfmt sheetId="1" sqref="F59" start="0" length="0">
      <dxf>
        <font>
          <sz val="13"/>
          <color rgb="FFFF0000"/>
        </font>
      </dxf>
    </rfmt>
    <rfmt sheetId="1" sqref="F60" start="0" length="0">
      <dxf>
        <font>
          <sz val="13"/>
          <color rgb="FFFF0000"/>
        </font>
        <alignment vertical="top" wrapText="1" readingOrder="0"/>
      </dxf>
    </rfmt>
    <rfmt sheetId="1" sqref="F61" start="0" length="0">
      <dxf>
        <font>
          <sz val="13"/>
          <color rgb="FFFF0000"/>
        </font>
      </dxf>
    </rfmt>
    <rfmt sheetId="1" sqref="F62" start="0" length="0">
      <dxf>
        <font>
          <sz val="13"/>
          <color rgb="FFFF0000"/>
        </font>
        <alignment vertical="center" readingOrder="0"/>
      </dxf>
    </rfmt>
    <rfmt sheetId="1" sqref="F63" start="0" length="0">
      <dxf>
        <font>
          <sz val="13"/>
          <color rgb="FFFF0000"/>
        </font>
      </dxf>
    </rfmt>
    <rfmt sheetId="1" sqref="F64" start="0" length="0">
      <dxf>
        <font>
          <sz val="13"/>
          <color rgb="FFFF0000"/>
        </font>
      </dxf>
    </rfmt>
    <rfmt sheetId="1" sqref="F65" start="0" length="0">
      <dxf>
        <font>
          <sz val="13"/>
          <color rgb="FFFF0000"/>
        </font>
      </dxf>
    </rfmt>
    <rfmt sheetId="1" sqref="F66" start="0" length="0">
      <dxf>
        <font>
          <sz val="13"/>
          <color rgb="FFFF0000"/>
        </font>
        <numFmt numFmtId="165" formatCode="#,##0.0"/>
      </dxf>
    </rfmt>
    <rfmt sheetId="1" sqref="F67" start="0" length="0">
      <dxf>
        <font>
          <sz val="13"/>
          <color rgb="FFFF0000"/>
        </font>
        <alignment vertical="center" readingOrder="0"/>
      </dxf>
    </rfmt>
    <rfmt sheetId="1" sqref="F68" start="0" length="0">
      <dxf>
        <font>
          <sz val="13"/>
          <color rgb="FFFF0000"/>
        </font>
      </dxf>
    </rfmt>
    <rfmt sheetId="1" sqref="F69" start="0" length="0">
      <dxf>
        <font>
          <sz val="13"/>
          <color rgb="FFFF0000"/>
        </font>
      </dxf>
    </rfmt>
    <rfmt sheetId="1" sqref="F70" start="0" length="0">
      <dxf>
        <font>
          <sz val="13"/>
          <color rgb="FFFF0000"/>
        </font>
      </dxf>
    </rfmt>
    <rfmt sheetId="1" sqref="F71" start="0" length="0">
      <dxf>
        <font>
          <sz val="13"/>
          <color rgb="FFFF0000"/>
        </font>
      </dxf>
    </rfmt>
    <rfmt sheetId="1" sqref="F72" start="0" length="0">
      <dxf>
        <font>
          <sz val="13"/>
          <color rgb="FFFF0000"/>
        </font>
        <alignment vertical="center" readingOrder="0"/>
      </dxf>
    </rfmt>
    <rfmt sheetId="1" sqref="F73" start="0" length="0">
      <dxf>
        <font>
          <sz val="13"/>
          <color rgb="FFFF0000"/>
        </font>
      </dxf>
    </rfmt>
    <rfmt sheetId="1" sqref="F74" start="0" length="0">
      <dxf>
        <font>
          <sz val="13"/>
          <color rgb="FFFF0000"/>
        </font>
      </dxf>
    </rfmt>
    <rfmt sheetId="1" sqref="F75" start="0" length="0">
      <dxf>
        <font>
          <sz val="13"/>
          <color rgb="FFFF0000"/>
        </font>
      </dxf>
    </rfmt>
    <rfmt sheetId="1" sqref="F76" start="0" length="0">
      <dxf>
        <font>
          <sz val="13"/>
          <color rgb="FFFF0000"/>
        </font>
      </dxf>
    </rfmt>
    <rfmt sheetId="1" sqref="F77" start="0" length="0">
      <dxf>
        <font>
          <sz val="13"/>
          <color rgb="FFFF0000"/>
        </font>
        <alignment vertical="center" readingOrder="0"/>
      </dxf>
    </rfmt>
    <rfmt sheetId="1" sqref="F78" start="0" length="0">
      <dxf>
        <font>
          <sz val="13"/>
          <color rgb="FFFF0000"/>
        </font>
      </dxf>
    </rfmt>
    <rfmt sheetId="1" sqref="F79" start="0" length="0">
      <dxf>
        <font>
          <sz val="13"/>
          <color rgb="FFFF0000"/>
        </font>
      </dxf>
    </rfmt>
    <rfmt sheetId="1" sqref="F80" start="0" length="0">
      <dxf>
        <font>
          <sz val="13"/>
          <color rgb="FFFF0000"/>
        </font>
      </dxf>
    </rfmt>
    <rfmt sheetId="1" sqref="F81" start="0" length="0">
      <dxf>
        <font>
          <sz val="13"/>
          <color rgb="FFFF0000"/>
        </font>
      </dxf>
    </rfmt>
    <rfmt sheetId="1" sqref="F82" start="0" length="0">
      <dxf>
        <font>
          <sz val="13"/>
          <color rgb="FFFF0000"/>
        </font>
        <alignment vertical="center" readingOrder="0"/>
      </dxf>
    </rfmt>
    <rfmt sheetId="1" sqref="F83" start="0" length="0">
      <dxf>
        <font>
          <sz val="13"/>
          <color rgb="FFFF0000"/>
        </font>
      </dxf>
    </rfmt>
    <rfmt sheetId="1" sqref="F84" start="0" length="0">
      <dxf>
        <font>
          <sz val="13"/>
          <color rgb="FFFF0000"/>
        </font>
      </dxf>
    </rfmt>
    <rfmt sheetId="1" sqref="F85" start="0" length="0">
      <dxf>
        <font>
          <sz val="13"/>
          <color rgb="FFFF0000"/>
        </font>
      </dxf>
    </rfmt>
    <rfmt sheetId="1" sqref="F86" start="0" length="0">
      <dxf>
        <font>
          <sz val="13"/>
          <color rgb="FFFF0000"/>
        </font>
      </dxf>
    </rfmt>
    <rfmt sheetId="1" sqref="F87" start="0" length="0">
      <dxf>
        <font>
          <sz val="13"/>
          <color rgb="FFFF0000"/>
        </font>
        <alignment vertical="center" readingOrder="0"/>
      </dxf>
    </rfmt>
    <rfmt sheetId="1" sqref="F88" start="0" length="0">
      <dxf>
        <font>
          <sz val="13"/>
          <color rgb="FFFF0000"/>
        </font>
      </dxf>
    </rfmt>
    <rfmt sheetId="1" sqref="F89" start="0" length="0">
      <dxf>
        <font>
          <sz val="13"/>
          <color rgb="FFFF0000"/>
        </font>
      </dxf>
    </rfmt>
    <rfmt sheetId="1" sqref="F90" start="0" length="0">
      <dxf>
        <font>
          <sz val="13"/>
          <color rgb="FFFF0000"/>
        </font>
      </dxf>
    </rfmt>
    <rfmt sheetId="1" sqref="F91" start="0" length="0">
      <dxf>
        <font>
          <sz val="13"/>
          <color rgb="FFFF0000"/>
        </font>
      </dxf>
    </rfmt>
    <rfmt sheetId="1" sqref="F92" start="0" length="0">
      <dxf>
        <font>
          <sz val="13"/>
          <color rgb="FFFF0000"/>
        </font>
      </dxf>
    </rfmt>
    <rfmt sheetId="1" sqref="F93" start="0" length="0">
      <dxf>
        <font>
          <sz val="13"/>
          <color rgb="FFFF0000"/>
        </font>
      </dxf>
    </rfmt>
    <rfmt sheetId="1" sqref="F94" start="0" length="0">
      <dxf>
        <font>
          <sz val="13"/>
          <color rgb="FFFF0000"/>
        </font>
      </dxf>
    </rfmt>
    <rfmt sheetId="1" sqref="F95" start="0" length="0">
      <dxf>
        <font>
          <sz val="13"/>
          <color rgb="FFFF0000"/>
        </font>
      </dxf>
    </rfmt>
    <rfmt sheetId="1" sqref="F96" start="0" length="0">
      <dxf>
        <font>
          <sz val="13"/>
          <color rgb="FFFF0000"/>
        </font>
      </dxf>
    </rfmt>
    <rfmt sheetId="1" sqref="F97" start="0" length="0">
      <dxf>
        <font>
          <sz val="13"/>
          <color rgb="FFFF0000"/>
        </font>
      </dxf>
    </rfmt>
    <rfmt sheetId="1" sqref="F98" start="0" length="0">
      <dxf>
        <font>
          <sz val="13"/>
          <color rgb="FFFF0000"/>
        </font>
      </dxf>
    </rfmt>
    <rfmt sheetId="1" sqref="F99" start="0" length="0">
      <dxf>
        <font>
          <sz val="13"/>
          <color rgb="FFFF0000"/>
        </font>
      </dxf>
    </rfmt>
    <rfmt sheetId="1" sqref="F100" start="0" length="0">
      <dxf>
        <font>
          <sz val="13"/>
          <color rgb="FFFF0000"/>
        </font>
      </dxf>
    </rfmt>
    <rfmt sheetId="1" sqref="F101" start="0" length="0">
      <dxf>
        <font>
          <sz val="13"/>
          <color rgb="FFFF0000"/>
        </font>
      </dxf>
    </rfmt>
    <rfmt sheetId="1" sqref="F102" start="0" length="0">
      <dxf>
        <font>
          <sz val="13"/>
          <color rgb="FFFF0000"/>
        </font>
      </dxf>
    </rfmt>
    <rfmt sheetId="1" sqref="F103" start="0" length="0">
      <dxf>
        <font>
          <sz val="13"/>
          <color rgb="FFFF0000"/>
        </font>
      </dxf>
    </rfmt>
    <rfmt sheetId="1" sqref="F104" start="0" length="0">
      <dxf>
        <font>
          <sz val="13"/>
          <color rgb="FFFF0000"/>
        </font>
      </dxf>
    </rfmt>
    <rfmt sheetId="1" sqref="F105" start="0" length="0">
      <dxf>
        <font>
          <sz val="13"/>
          <color rgb="FFFF0000"/>
        </font>
      </dxf>
    </rfmt>
    <rfmt sheetId="1" sqref="F106" start="0" length="0">
      <dxf>
        <font>
          <sz val="13"/>
          <color rgb="FFFF0000"/>
        </font>
      </dxf>
    </rfmt>
    <rfmt sheetId="1" sqref="F107" start="0" length="0">
      <dxf>
        <font>
          <sz val="13"/>
          <color rgb="FFFF0000"/>
        </font>
      </dxf>
    </rfmt>
    <rfmt sheetId="1" sqref="F108" start="0" length="0">
      <dxf>
        <font>
          <sz val="13"/>
          <color rgb="FFFF0000"/>
        </font>
      </dxf>
    </rfmt>
    <rfmt sheetId="1" sqref="F109" start="0" length="0">
      <dxf>
        <font>
          <sz val="13"/>
          <color rgb="FFFF0000"/>
        </font>
      </dxf>
    </rfmt>
    <rfmt sheetId="1" sqref="F110" start="0" length="0">
      <dxf>
        <font>
          <sz val="13"/>
          <color rgb="FFFF0000"/>
        </font>
      </dxf>
    </rfmt>
    <rfmt sheetId="1" sqref="F111" start="0" length="0">
      <dxf>
        <font>
          <sz val="13"/>
          <color rgb="FFFF0000"/>
        </font>
      </dxf>
    </rfmt>
    <rfmt sheetId="1" sqref="F112" start="0" length="0">
      <dxf>
        <font>
          <sz val="13"/>
          <color rgb="FFFF0000"/>
        </font>
      </dxf>
    </rfmt>
    <rfmt sheetId="1" sqref="F113" start="0" length="0">
      <dxf>
        <font>
          <sz val="13"/>
          <color rgb="FFFF0000"/>
        </font>
      </dxf>
    </rfmt>
    <rfmt sheetId="1" sqref="F114" start="0" length="0">
      <dxf>
        <font>
          <sz val="13"/>
          <color rgb="FFFF0000"/>
        </font>
      </dxf>
    </rfmt>
    <rfmt sheetId="1" sqref="F115" start="0" length="0">
      <dxf>
        <font>
          <sz val="13"/>
          <color rgb="FFFF0000"/>
        </font>
      </dxf>
    </rfmt>
    <rfmt sheetId="1" sqref="F116" start="0" length="0">
      <dxf>
        <font>
          <sz val="13"/>
          <color rgb="FFFF0000"/>
        </font>
      </dxf>
    </rfmt>
    <rfmt sheetId="1" sqref="F117" start="0" length="0">
      <dxf>
        <font>
          <sz val="13"/>
          <color rgb="FFFF0000"/>
        </font>
      </dxf>
    </rfmt>
    <rfmt sheetId="1" sqref="F118" start="0" length="0">
      <dxf>
        <font>
          <sz val="13"/>
          <color rgb="FFFF0000"/>
        </font>
      </dxf>
    </rfmt>
    <rfmt sheetId="1" sqref="F119" start="0" length="0">
      <dxf>
        <font>
          <sz val="13"/>
          <color rgb="FFFF0000"/>
        </font>
      </dxf>
    </rfmt>
    <rfmt sheetId="1" sqref="F120" start="0" length="0">
      <dxf>
        <font>
          <sz val="13"/>
          <color rgb="FFFF0000"/>
        </font>
      </dxf>
    </rfmt>
    <rfmt sheetId="1" sqref="F121" start="0" length="0">
      <dxf>
        <font>
          <sz val="13"/>
          <color rgb="FFFF0000"/>
        </font>
      </dxf>
    </rfmt>
    <rfmt sheetId="1" sqref="F122" start="0" length="0">
      <dxf>
        <font>
          <sz val="13"/>
          <color rgb="FFFF0000"/>
        </font>
      </dxf>
    </rfmt>
    <rfmt sheetId="1" sqref="F123" start="0" length="0">
      <dxf>
        <font>
          <sz val="13"/>
          <color rgb="FFFF0000"/>
        </font>
      </dxf>
    </rfmt>
    <rfmt sheetId="1" sqref="F124" start="0" length="0">
      <dxf>
        <font>
          <sz val="13"/>
          <color rgb="FFFF0000"/>
        </font>
      </dxf>
    </rfmt>
    <rfmt sheetId="1" sqref="F125" start="0" length="0">
      <dxf>
        <font>
          <sz val="13"/>
          <color rgb="FFFF0000"/>
        </font>
        <numFmt numFmtId="165" formatCode="#,##0.0"/>
      </dxf>
    </rfmt>
    <rfmt sheetId="1" sqref="F126" start="0" length="0">
      <dxf>
        <font>
          <sz val="13"/>
          <color rgb="FFFF0000"/>
        </font>
      </dxf>
    </rfmt>
    <rfmt sheetId="1" sqref="F127" start="0" length="0">
      <dxf>
        <font>
          <sz val="13"/>
          <color rgb="FFFF0000"/>
        </font>
        <numFmt numFmtId="2" formatCode="0.00"/>
      </dxf>
    </rfmt>
    <rfmt sheetId="1" sqref="F128" start="0" length="0">
      <dxf>
        <font>
          <b/>
          <color auto="1"/>
        </font>
        <fill>
          <patternFill patternType="solid">
            <bgColor rgb="FF92D050"/>
          </patternFill>
        </fill>
      </dxf>
    </rfmt>
    <rfmt sheetId="1" sqref="F129" start="0" length="0">
      <dxf>
        <font>
          <sz val="13"/>
          <color rgb="FFFF0000"/>
        </font>
      </dxf>
    </rfmt>
    <rfmt sheetId="1" sqref="F130" start="0" length="0">
      <dxf>
        <font>
          <sz val="13"/>
          <color rgb="FFFF0000"/>
        </font>
      </dxf>
    </rfmt>
    <rfmt sheetId="1" sqref="F131" start="0" length="0">
      <dxf>
        <font>
          <b/>
          <sz val="13"/>
          <color rgb="FFFF0000"/>
        </font>
        <alignment vertical="center" readingOrder="0"/>
      </dxf>
    </rfmt>
    <rfmt sheetId="1" sqref="F132" start="0" length="0">
      <dxf>
        <font>
          <sz val="13"/>
          <color rgb="FFFF0000"/>
        </font>
      </dxf>
    </rfmt>
    <rfmt sheetId="1" sqref="F133" start="0" length="0">
      <dxf>
        <font>
          <sz val="13"/>
          <color rgb="FFFF0000"/>
        </font>
      </dxf>
    </rfmt>
    <rfmt sheetId="1" sqref="F134" start="0" length="0">
      <dxf>
        <font>
          <sz val="13"/>
          <color rgb="FFFF0000"/>
        </font>
      </dxf>
    </rfmt>
    <rfmt sheetId="1" sqref="F135" start="0" length="0">
      <dxf>
        <font>
          <sz val="13"/>
          <color rgb="FFFF0000"/>
        </font>
      </dxf>
    </rfmt>
    <rfmt sheetId="1" sqref="F136" start="0" length="0">
      <dxf>
        <font>
          <b/>
          <sz val="13"/>
          <color rgb="FFFF0000"/>
        </font>
        <alignment vertical="center" readingOrder="0"/>
      </dxf>
    </rfmt>
    <rfmt sheetId="1" sqref="F137" start="0" length="0">
      <dxf>
        <font>
          <sz val="13"/>
          <color rgb="FFFF0000"/>
        </font>
      </dxf>
    </rfmt>
    <rfmt sheetId="1" sqref="F138" start="0" length="0">
      <dxf>
        <font>
          <sz val="13"/>
          <color rgb="FFFF0000"/>
        </font>
      </dxf>
    </rfmt>
    <rfmt sheetId="1" sqref="F139" start="0" length="0">
      <dxf>
        <font>
          <sz val="13"/>
          <color rgb="FFFF0000"/>
        </font>
      </dxf>
    </rfmt>
    <rfmt sheetId="1" sqref="F140" start="0" length="0">
      <dxf>
        <font>
          <sz val="13"/>
          <color rgb="FFFF0000"/>
        </font>
      </dxf>
    </rfmt>
    <rfmt sheetId="1" sqref="F141" start="0" length="0">
      <dxf>
        <font>
          <b/>
          <sz val="13"/>
          <color rgb="FFFF0000"/>
        </font>
        <alignment vertical="center" readingOrder="0"/>
      </dxf>
    </rfmt>
    <rfmt sheetId="1" sqref="F142" start="0" length="0">
      <dxf>
        <font>
          <sz val="13"/>
          <color rgb="FFFF0000"/>
        </font>
      </dxf>
    </rfmt>
    <rfmt sheetId="1" sqref="F143" start="0" length="0">
      <dxf>
        <font>
          <sz val="13"/>
          <color rgb="FFFF0000"/>
        </font>
      </dxf>
    </rfmt>
    <rfmt sheetId="1" sqref="F144" start="0" length="0">
      <dxf>
        <font>
          <sz val="13"/>
          <color rgb="FFFF0000"/>
        </font>
      </dxf>
    </rfmt>
    <rfmt sheetId="1" sqref="F145" start="0" length="0">
      <dxf>
        <font>
          <sz val="13"/>
          <color rgb="FFFF0000"/>
        </font>
      </dxf>
    </rfmt>
    <rfmt sheetId="1" sqref="F146" start="0" length="0">
      <dxf>
        <font>
          <b/>
          <sz val="13"/>
          <color rgb="FFFF0000"/>
        </font>
        <alignment vertical="center" readingOrder="0"/>
      </dxf>
    </rfmt>
    <rfmt sheetId="1" sqref="F147" start="0" length="0">
      <dxf>
        <font>
          <sz val="13"/>
          <color rgb="FFFF0000"/>
        </font>
      </dxf>
    </rfmt>
    <rfmt sheetId="1" sqref="F148" start="0" length="0">
      <dxf>
        <font>
          <sz val="13"/>
          <color rgb="FFFF0000"/>
        </font>
      </dxf>
    </rfmt>
    <rfmt sheetId="1" sqref="F149" start="0" length="0">
      <dxf>
        <font>
          <sz val="13"/>
          <color rgb="FFFF0000"/>
        </font>
      </dxf>
    </rfmt>
    <rfmt sheetId="1" sqref="F150" start="0" length="0">
      <dxf>
        <font>
          <sz val="13"/>
          <color rgb="FFFF0000"/>
        </font>
      </dxf>
    </rfmt>
    <rfmt sheetId="1" sqref="F151" start="0" length="0">
      <dxf>
        <font>
          <b/>
          <sz val="13"/>
          <color rgb="FFFF0000"/>
        </font>
        <alignment vertical="center" readingOrder="0"/>
      </dxf>
    </rfmt>
    <rfmt sheetId="1" sqref="F152" start="0" length="0">
      <dxf>
        <font>
          <sz val="13"/>
          <color rgb="FFFF0000"/>
        </font>
      </dxf>
    </rfmt>
    <rfmt sheetId="1" sqref="F153" start="0" length="0">
      <dxf>
        <font>
          <sz val="13"/>
          <color rgb="FFFF0000"/>
        </font>
      </dxf>
    </rfmt>
    <rfmt sheetId="1" sqref="F154" start="0" length="0">
      <dxf>
        <font>
          <sz val="13"/>
          <color rgb="FFFF0000"/>
        </font>
      </dxf>
    </rfmt>
    <rfmt sheetId="1" sqref="F155" start="0" length="0">
      <dxf>
        <font>
          <sz val="13"/>
          <color rgb="FFFF0000"/>
        </font>
      </dxf>
    </rfmt>
    <rfmt sheetId="1" sqref="F156" start="0" length="0">
      <dxf>
        <font>
          <sz val="13"/>
          <color rgb="FFFF0000"/>
        </font>
      </dxf>
    </rfmt>
    <rfmt sheetId="1" sqref="F157" start="0" length="0">
      <dxf>
        <font>
          <sz val="13"/>
          <color rgb="FFFF0000"/>
        </font>
      </dxf>
    </rfmt>
    <rfmt sheetId="1" sqref="F158" start="0" length="0">
      <dxf>
        <font>
          <sz val="13"/>
          <color rgb="FFFF0000"/>
        </font>
      </dxf>
    </rfmt>
    <rfmt sheetId="1" sqref="F159" start="0" length="0">
      <dxf>
        <font>
          <sz val="13"/>
          <color rgb="FFFF0000"/>
        </font>
      </dxf>
    </rfmt>
    <rfmt sheetId="1" sqref="F160" start="0" length="0">
      <dxf>
        <font>
          <b/>
          <sz val="13"/>
          <color rgb="FFFF0000"/>
        </font>
        <numFmt numFmtId="2" formatCode="0.00"/>
        <alignment horizontal="center" vertical="top" readingOrder="0"/>
      </dxf>
    </rfmt>
    <rfmt sheetId="1" sqref="F161" start="0" length="0">
      <dxf>
        <font>
          <sz val="13"/>
          <color rgb="FFFF0000"/>
        </font>
      </dxf>
    </rfmt>
    <rfmt sheetId="1" sqref="F162" start="0" length="0">
      <dxf>
        <font>
          <sz val="13"/>
          <color rgb="FFFF0000"/>
        </font>
      </dxf>
    </rfmt>
    <rfmt sheetId="1" sqref="F163" start="0" length="0">
      <dxf>
        <font>
          <sz val="13"/>
          <color rgb="FFFF0000"/>
        </font>
      </dxf>
    </rfmt>
    <rfmt sheetId="1" sqref="F165" start="0" length="0">
      <dxf>
        <font>
          <b/>
          <sz val="13"/>
          <color rgb="FFFF0000"/>
        </font>
        <numFmt numFmtId="166" formatCode="0.0"/>
      </dxf>
    </rfmt>
    <rfmt sheetId="1" sqref="F166" start="0" length="0">
      <dxf>
        <font>
          <sz val="13"/>
          <color rgb="FFFF0000"/>
        </font>
      </dxf>
    </rfmt>
    <rfmt sheetId="1" sqref="F167" start="0" length="0">
      <dxf>
        <font>
          <sz val="13"/>
          <color rgb="FFFF0000"/>
        </font>
      </dxf>
    </rfmt>
    <rfmt sheetId="1" sqref="F168" start="0" length="0">
      <dxf>
        <font>
          <sz val="13"/>
          <color rgb="FFFF0000"/>
        </font>
      </dxf>
    </rfmt>
    <rfmt sheetId="1" sqref="F169" start="0" length="0">
      <dxf>
        <font>
          <sz val="13"/>
          <color rgb="FFFF0000"/>
        </font>
        <numFmt numFmtId="168" formatCode="_-* #,##0.0\ _₽_-;\-* #,##0.0\ _₽_-;_-* &quot;-&quot;?\ _₽_-;_-@_-"/>
      </dxf>
    </rfmt>
    <rfmt sheetId="1" sqref="F170" start="0" length="0">
      <dxf>
        <font>
          <sz val="13"/>
          <color rgb="FFFF0000"/>
        </font>
        <numFmt numFmtId="168" formatCode="_-* #,##0.0\ _₽_-;\-* #,##0.0\ _₽_-;_-* &quot;-&quot;?\ _₽_-;_-@_-"/>
      </dxf>
    </rfmt>
    <rfmt sheetId="1" sqref="F171" start="0" length="0">
      <dxf>
        <font>
          <sz val="13"/>
          <color rgb="FFFF0000"/>
        </font>
        <numFmt numFmtId="168" formatCode="_-* #,##0.0\ _₽_-;\-* #,##0.0\ _₽_-;_-* &quot;-&quot;?\ _₽_-;_-@_-"/>
      </dxf>
    </rfmt>
    <rfmt sheetId="1" sqref="F172" start="0" length="0">
      <dxf>
        <font>
          <sz val="13"/>
          <color rgb="FFFF0000"/>
        </font>
        <numFmt numFmtId="168" formatCode="_-* #,##0.0\ _₽_-;\-* #,##0.0\ _₽_-;_-* &quot;-&quot;?\ _₽_-;_-@_-"/>
      </dxf>
    </rfmt>
    <rfmt sheetId="1" sqref="F173" start="0" length="0">
      <dxf>
        <font>
          <sz val="13"/>
          <color rgb="FFFF0000"/>
        </font>
        <numFmt numFmtId="168" formatCode="_-* #,##0.0\ _₽_-;\-* #,##0.0\ _₽_-;_-* &quot;-&quot;?\ _₽_-;_-@_-"/>
      </dxf>
    </rfmt>
    <rfmt sheetId="1" sqref="F174" start="0" length="0">
      <dxf>
        <font>
          <sz val="13"/>
          <color rgb="FFFF0000"/>
        </font>
        <numFmt numFmtId="168" formatCode="_-* #,##0.0\ _₽_-;\-* #,##0.0\ _₽_-;_-* &quot;-&quot;?\ _₽_-;_-@_-"/>
      </dxf>
    </rfmt>
    <rfmt sheetId="1" sqref="F175" start="0" length="0">
      <dxf>
        <font>
          <b/>
          <sz val="13"/>
          <color rgb="FFFF0000"/>
        </font>
      </dxf>
    </rfmt>
    <rfmt sheetId="1" sqref="F176" start="0" length="0">
      <dxf>
        <font>
          <sz val="13"/>
          <color rgb="FFFF0000"/>
        </font>
      </dxf>
    </rfmt>
    <rfmt sheetId="1" sqref="F177" start="0" length="0">
      <dxf>
        <font>
          <sz val="13"/>
          <color rgb="FFFF0000"/>
        </font>
      </dxf>
    </rfmt>
    <rfmt sheetId="1" sqref="F178" start="0" length="0">
      <dxf>
        <font>
          <sz val="13"/>
          <color rgb="FFFF0000"/>
        </font>
      </dxf>
    </rfmt>
    <rfmt sheetId="1" sqref="F179" start="0" length="0">
      <dxf>
        <font>
          <sz val="13"/>
          <color rgb="FFFF0000"/>
        </font>
        <numFmt numFmtId="168" formatCode="_-* #,##0.0\ _₽_-;\-* #,##0.0\ _₽_-;_-* &quot;-&quot;?\ _₽_-;_-@_-"/>
      </dxf>
    </rfmt>
    <rfmt sheetId="1" sqref="F180" start="0" length="0">
      <dxf>
        <font>
          <sz val="13"/>
          <color rgb="FFFF0000"/>
        </font>
        <numFmt numFmtId="168" formatCode="_-* #,##0.0\ _₽_-;\-* #,##0.0\ _₽_-;_-* &quot;-&quot;?\ _₽_-;_-@_-"/>
      </dxf>
    </rfmt>
    <rfmt sheetId="1" sqref="F181" start="0" length="0">
      <dxf>
        <font>
          <sz val="13"/>
          <color rgb="FFFF0000"/>
        </font>
      </dxf>
    </rfmt>
    <rfmt sheetId="1" sqref="F182" start="0" length="0">
      <dxf>
        <font>
          <sz val="13"/>
          <color rgb="FFFF0000"/>
        </font>
        <numFmt numFmtId="168" formatCode="_-* #,##0.0\ _₽_-;\-* #,##0.0\ _₽_-;_-* &quot;-&quot;?\ _₽_-;_-@_-"/>
      </dxf>
    </rfmt>
    <rfmt sheetId="1" sqref="F183" start="0" length="0">
      <dxf>
        <font>
          <sz val="13"/>
          <color rgb="FFFF0000"/>
        </font>
        <numFmt numFmtId="168" formatCode="_-* #,##0.0\ _₽_-;\-* #,##0.0\ _₽_-;_-* &quot;-&quot;?\ _₽_-;_-@_-"/>
      </dxf>
    </rfmt>
    <rfmt sheetId="1" sqref="F185" start="0" length="0">
      <dxf>
        <font>
          <sz val="13"/>
          <color rgb="FFFF0000"/>
        </font>
      </dxf>
    </rfmt>
    <rfmt sheetId="1" sqref="F186" start="0" length="0">
      <dxf>
        <font>
          <sz val="13"/>
          <color rgb="FFFF0000"/>
        </font>
      </dxf>
    </rfmt>
    <rfmt sheetId="1" sqref="F187" start="0" length="0">
      <dxf>
        <font>
          <sz val="13"/>
          <color rgb="FFFF0000"/>
        </font>
      </dxf>
    </rfmt>
    <rfmt sheetId="1" sqref="F188" start="0" length="0">
      <dxf>
        <font>
          <sz val="13"/>
          <color rgb="FFFF0000"/>
        </font>
      </dxf>
    </rfmt>
    <rfmt sheetId="1" sqref="F189" start="0" length="0">
      <dxf>
        <font>
          <sz val="13"/>
          <color rgb="FFFF0000"/>
        </font>
      </dxf>
    </rfmt>
    <rfmt sheetId="1" sqref="F190" start="0" length="0">
      <dxf>
        <font>
          <sz val="13"/>
          <color rgb="FFFF0000"/>
        </font>
        <alignment vertical="center" readingOrder="0"/>
      </dxf>
    </rfmt>
    <rfmt sheetId="1" sqref="F191" start="0" length="0">
      <dxf>
        <font>
          <b/>
          <sz val="13"/>
          <color rgb="FFFF0000"/>
          <name val="Times New Roman"/>
          <scheme val="none"/>
        </font>
        <numFmt numFmtId="165" formatCode="#,##0.0"/>
        <alignment horizontal="right" vertical="center" wrapText="1" readingOrder="0"/>
      </dxf>
    </rfmt>
    <rfmt sheetId="1" sqref="F192" start="0" length="0">
      <dxf>
        <font>
          <b/>
          <sz val="13"/>
          <color rgb="FFFF0000"/>
          <name val="Times New Roman"/>
          <scheme val="none"/>
        </font>
        <numFmt numFmtId="165" formatCode="#,##0.0"/>
        <alignment horizontal="right" vertical="center" wrapText="1" readingOrder="0"/>
      </dxf>
    </rfmt>
    <rfmt sheetId="1" sqref="F193" start="0" length="0">
      <dxf>
        <font>
          <sz val="13"/>
          <color rgb="FFFF0000"/>
        </font>
        <alignment vertical="center" readingOrder="0"/>
      </dxf>
    </rfmt>
    <rfmt sheetId="1" sqref="F194" start="0" length="0">
      <dxf>
        <font>
          <sz val="13"/>
          <color rgb="FFFF0000"/>
        </font>
        <alignment vertical="center" readingOrder="0"/>
      </dxf>
    </rfmt>
    <rfmt sheetId="1" sqref="F195" start="0" length="0">
      <dxf>
        <font>
          <sz val="13"/>
          <color rgb="FFFF0000"/>
        </font>
        <alignment vertical="center" readingOrder="0"/>
      </dxf>
    </rfmt>
    <rfmt sheetId="1" sqref="F196" start="0" length="0">
      <dxf>
        <font>
          <sz val="13"/>
          <color rgb="FFFF0000"/>
        </font>
        <alignment vertical="center" readingOrder="0"/>
      </dxf>
    </rfmt>
    <rfmt sheetId="1" sqref="F197" start="0" length="0">
      <dxf>
        <font>
          <sz val="13"/>
          <color rgb="FFFF0000"/>
        </font>
        <numFmt numFmtId="166" formatCode="0.0"/>
        <alignment vertical="center" readingOrder="0"/>
      </dxf>
    </rfmt>
    <rfmt sheetId="1" sqref="F198" start="0" length="0">
      <dxf>
        <font>
          <sz val="13"/>
          <color rgb="FFFF0000"/>
        </font>
        <alignment vertical="center" readingOrder="0"/>
      </dxf>
    </rfmt>
    <rfmt sheetId="1" sqref="F199" start="0" length="0">
      <dxf>
        <font>
          <sz val="13"/>
          <color rgb="FFFF0000"/>
        </font>
        <alignment vertical="center" readingOrder="0"/>
      </dxf>
    </rfmt>
    <rfmt sheetId="1" sqref="F200" start="0" length="0">
      <dxf>
        <font>
          <sz val="13"/>
          <color rgb="FFFF0000"/>
        </font>
        <alignment vertical="center" readingOrder="0"/>
      </dxf>
    </rfmt>
    <rfmt sheetId="1" sqref="F201" start="0" length="0">
      <dxf>
        <font>
          <sz val="13"/>
          <color rgb="FFFF0000"/>
        </font>
        <alignment vertical="center" readingOrder="0"/>
      </dxf>
    </rfmt>
    <rfmt sheetId="1" sqref="F202" start="0" length="0">
      <dxf>
        <font>
          <sz val="13"/>
          <color rgb="FFFF0000"/>
        </font>
        <alignment vertical="center" readingOrder="0"/>
      </dxf>
    </rfmt>
    <rfmt sheetId="1" sqref="F203" start="0" length="0">
      <dxf>
        <font>
          <sz val="13"/>
          <color rgb="FFFF0000"/>
        </font>
        <alignment vertical="center" readingOrder="0"/>
      </dxf>
    </rfmt>
    <rfmt sheetId="1" sqref="F204" start="0" length="0">
      <dxf>
        <font>
          <sz val="13"/>
          <color rgb="FFFF0000"/>
        </font>
        <alignment vertical="center" readingOrder="0"/>
      </dxf>
    </rfmt>
    <rfmt sheetId="1" sqref="F205" start="0" length="0">
      <dxf>
        <font>
          <sz val="13"/>
          <color rgb="FFFF0000"/>
        </font>
        <alignment vertical="center" readingOrder="0"/>
      </dxf>
    </rfmt>
    <rfmt sheetId="1" sqref="F206" start="0" length="0">
      <dxf>
        <font>
          <sz val="13"/>
          <color rgb="FFFF0000"/>
        </font>
        <alignment vertical="center" readingOrder="0"/>
      </dxf>
    </rfmt>
    <rfmt sheetId="1" sqref="F207" start="0" length="0">
      <dxf>
        <font>
          <sz val="13"/>
          <color rgb="FFFF0000"/>
        </font>
        <alignment vertical="center" readingOrder="0"/>
      </dxf>
    </rfmt>
    <rfmt sheetId="1" sqref="F208" start="0" length="0">
      <dxf>
        <font>
          <sz val="13"/>
          <color rgb="FFFF0000"/>
        </font>
        <alignment vertical="center" readingOrder="0"/>
      </dxf>
    </rfmt>
    <rfmt sheetId="1" sqref="F209" start="0" length="0">
      <dxf>
        <font>
          <sz val="13"/>
          <color rgb="FFFF0000"/>
        </font>
        <alignment vertical="center" readingOrder="0"/>
      </dxf>
    </rfmt>
    <rfmt sheetId="1" sqref="F210" start="0" length="0">
      <dxf>
        <font>
          <sz val="13"/>
          <color rgb="FFFF0000"/>
        </font>
        <alignment vertical="center" readingOrder="0"/>
      </dxf>
    </rfmt>
    <rfmt sheetId="1" sqref="F211" start="0" length="0">
      <dxf>
        <font>
          <sz val="13"/>
          <color rgb="FFFF0000"/>
        </font>
        <alignment vertical="center" readingOrder="0"/>
      </dxf>
    </rfmt>
    <rfmt sheetId="1" sqref="F212" start="0" length="0">
      <dxf>
        <font>
          <sz val="13"/>
          <color rgb="FFFF0000"/>
        </font>
        <alignment vertical="center" readingOrder="0"/>
      </dxf>
    </rfmt>
    <rfmt sheetId="1" sqref="F213" start="0" length="0">
      <dxf>
        <font>
          <sz val="13"/>
          <color rgb="FFFF0000"/>
        </font>
        <alignment vertical="center" readingOrder="0"/>
      </dxf>
    </rfmt>
    <rfmt sheetId="1" sqref="F214" start="0" length="0">
      <dxf>
        <font>
          <sz val="13"/>
          <color rgb="FFFF0000"/>
        </font>
        <alignment vertical="center" readingOrder="0"/>
      </dxf>
    </rfmt>
    <rfmt sheetId="1" sqref="F215" start="0" length="0">
      <dxf>
        <font>
          <sz val="13"/>
          <color rgb="FFFF0000"/>
        </font>
        <alignment vertical="center" readingOrder="0"/>
      </dxf>
    </rfmt>
    <rfmt sheetId="1" sqref="F216" start="0" length="0">
      <dxf>
        <font>
          <sz val="13"/>
          <color rgb="FFFF0000"/>
        </font>
        <alignment vertical="center" readingOrder="0"/>
      </dxf>
    </rfmt>
    <rfmt sheetId="1" sqref="F217" start="0" length="0">
      <dxf>
        <font>
          <sz val="13"/>
          <color rgb="FFFF0000"/>
        </font>
        <alignment vertical="center" readingOrder="0"/>
      </dxf>
    </rfmt>
    <rfmt sheetId="1" sqref="F218" start="0" length="0">
      <dxf>
        <font>
          <sz val="13"/>
          <color rgb="FFFF0000"/>
        </font>
        <alignment vertical="center" readingOrder="0"/>
      </dxf>
    </rfmt>
    <rfmt sheetId="1" sqref="F219" start="0" length="0">
      <dxf>
        <font>
          <sz val="13"/>
          <color rgb="FFFF0000"/>
        </font>
        <alignment vertical="center" readingOrder="0"/>
      </dxf>
    </rfmt>
    <rfmt sheetId="1" sqref="F220" start="0" length="0">
      <dxf>
        <font>
          <sz val="13"/>
          <color rgb="FFFF0000"/>
        </font>
        <alignment vertical="center" readingOrder="0"/>
      </dxf>
    </rfmt>
    <rfmt sheetId="1" sqref="F221" start="0" length="0">
      <dxf>
        <font>
          <sz val="13"/>
          <color rgb="FFFF0000"/>
        </font>
        <alignment vertical="center" readingOrder="0"/>
      </dxf>
    </rfmt>
    <rfmt sheetId="1" sqref="F222" start="0" length="0">
      <dxf>
        <font>
          <sz val="13"/>
          <color rgb="FFFF0000"/>
        </font>
        <alignment vertical="center" readingOrder="0"/>
      </dxf>
    </rfmt>
    <rfmt sheetId="1" sqref="F223" start="0" length="0">
      <dxf>
        <font>
          <sz val="13"/>
          <color rgb="FFFF0000"/>
        </font>
        <alignment vertical="center" readingOrder="0"/>
      </dxf>
    </rfmt>
    <rfmt sheetId="1" sqref="F224" start="0" length="0">
      <dxf>
        <font>
          <sz val="13"/>
          <color rgb="FFFF0000"/>
        </font>
        <alignment vertical="center" readingOrder="0"/>
      </dxf>
    </rfmt>
    <rfmt sheetId="1" sqref="F225" start="0" length="0">
      <dxf>
        <font>
          <sz val="13"/>
          <color rgb="FFFF0000"/>
        </font>
        <alignment vertical="center" readingOrder="0"/>
      </dxf>
    </rfmt>
    <rfmt sheetId="1" sqref="F226" start="0" length="0">
      <dxf>
        <font>
          <sz val="13"/>
          <color rgb="FFFF0000"/>
        </font>
        <alignment vertical="center" readingOrder="0"/>
      </dxf>
    </rfmt>
    <rfmt sheetId="1" sqref="F227" start="0" length="0">
      <dxf>
        <font>
          <sz val="13"/>
          <color rgb="FFFF0000"/>
        </font>
        <alignment vertical="center" readingOrder="0"/>
      </dxf>
    </rfmt>
    <rfmt sheetId="1" sqref="F228" start="0" length="0">
      <dxf>
        <font>
          <sz val="13"/>
          <color rgb="FFFF0000"/>
        </font>
        <alignment vertical="center" readingOrder="0"/>
      </dxf>
    </rfmt>
    <rfmt sheetId="1" sqref="F229" start="0" length="0">
      <dxf>
        <font>
          <sz val="13"/>
          <color rgb="FFFF0000"/>
        </font>
        <alignment vertical="center" readingOrder="0"/>
      </dxf>
    </rfmt>
    <rfmt sheetId="1" sqref="F230" start="0" length="0">
      <dxf>
        <font>
          <sz val="13"/>
          <color rgb="FFFF0000"/>
        </font>
        <alignment vertical="center" readingOrder="0"/>
      </dxf>
    </rfmt>
    <rfmt sheetId="1" sqref="F231" start="0" length="0">
      <dxf>
        <font>
          <sz val="13"/>
          <color rgb="FFFF0000"/>
        </font>
        <alignment vertical="center" readingOrder="0"/>
      </dxf>
    </rfmt>
    <rfmt sheetId="1" sqref="F232" start="0" length="0">
      <dxf>
        <font>
          <sz val="13"/>
          <color rgb="FFFF0000"/>
        </font>
        <alignment vertical="center" readingOrder="0"/>
      </dxf>
    </rfmt>
    <rfmt sheetId="1" sqref="F233" start="0" length="0">
      <dxf>
        <font>
          <sz val="13"/>
          <color rgb="FFFF0000"/>
        </font>
        <alignment vertical="center" readingOrder="0"/>
      </dxf>
    </rfmt>
    <rfmt sheetId="1" sqref="F234" start="0" length="0">
      <dxf>
        <font>
          <sz val="13"/>
          <color rgb="FFFF0000"/>
        </font>
        <alignment vertical="center" readingOrder="0"/>
      </dxf>
    </rfmt>
    <rfmt sheetId="1" sqref="F235" start="0" length="0">
      <dxf>
        <font>
          <sz val="13"/>
          <color rgb="FFFF0000"/>
        </font>
        <alignment vertical="center" readingOrder="0"/>
      </dxf>
    </rfmt>
    <rfmt sheetId="1" sqref="F236" start="0" length="0">
      <dxf>
        <font>
          <sz val="13"/>
          <color rgb="FFFF0000"/>
        </font>
        <alignment vertical="center" readingOrder="0"/>
      </dxf>
    </rfmt>
    <rfmt sheetId="1" sqref="F237" start="0" length="0">
      <dxf>
        <font>
          <sz val="13"/>
          <color rgb="FFFF0000"/>
        </font>
        <alignment vertical="center" readingOrder="0"/>
      </dxf>
    </rfmt>
    <rfmt sheetId="1" sqref="F238" start="0" length="0">
      <dxf>
        <font>
          <sz val="13"/>
          <color rgb="FFFF0000"/>
        </font>
        <alignment vertical="center" readingOrder="0"/>
      </dxf>
    </rfmt>
    <rfmt sheetId="1" sqref="F239" start="0" length="0">
      <dxf>
        <font>
          <sz val="13"/>
          <color rgb="FFFF0000"/>
        </font>
        <alignment vertical="center" readingOrder="0"/>
      </dxf>
    </rfmt>
    <rfmt sheetId="1" sqref="F240" start="0" length="0">
      <dxf>
        <font>
          <sz val="13"/>
          <color rgb="FFFF0000"/>
        </font>
        <alignment vertical="center" readingOrder="0"/>
      </dxf>
    </rfmt>
    <rfmt sheetId="1" sqref="F241" start="0" length="0">
      <dxf>
        <font>
          <sz val="13"/>
          <color rgb="FFFF0000"/>
        </font>
        <alignment vertical="center" readingOrder="0"/>
      </dxf>
    </rfmt>
    <rfmt sheetId="1" sqref="F242" start="0" length="0">
      <dxf>
        <font>
          <sz val="13"/>
          <color rgb="FFFF0000"/>
        </font>
        <alignment vertical="center" readingOrder="0"/>
      </dxf>
    </rfmt>
    <rfmt sheetId="1" sqref="F243" start="0" length="0">
      <dxf>
        <font>
          <sz val="13"/>
          <color rgb="FFFF0000"/>
        </font>
        <numFmt numFmtId="165" formatCode="#,##0.0"/>
        <alignment vertical="center" readingOrder="0"/>
      </dxf>
    </rfmt>
    <rfmt sheetId="1" sqref="F244" start="0" length="0">
      <dxf>
        <font>
          <sz val="13"/>
          <color rgb="FFFF0000"/>
        </font>
        <alignment vertical="center" readingOrder="0"/>
      </dxf>
    </rfmt>
    <rfmt sheetId="1" sqref="F245" start="0" length="0">
      <dxf>
        <font>
          <sz val="13"/>
          <color rgb="FFFF0000"/>
        </font>
        <alignment vertical="center" readingOrder="0"/>
      </dxf>
    </rfmt>
    <rfmt sheetId="1" sqref="F246" start="0" length="0">
      <dxf>
        <font>
          <sz val="13"/>
          <color rgb="FFFF0000"/>
        </font>
        <alignment vertical="center" readingOrder="0"/>
      </dxf>
    </rfmt>
    <rfmt sheetId="1" sqref="F247" start="0" length="0">
      <dxf>
        <font>
          <b/>
          <sz val="13"/>
          <color rgb="FFFF0000"/>
        </font>
        <alignment vertical="center" readingOrder="0"/>
      </dxf>
    </rfmt>
    <rfmt sheetId="1" sqref="F248" start="0" length="0">
      <dxf>
        <font>
          <sz val="13"/>
          <color rgb="FFFF0000"/>
        </font>
        <alignment vertical="center" readingOrder="0"/>
      </dxf>
    </rfmt>
    <rfmt sheetId="1" sqref="F249" start="0" length="0">
      <dxf>
        <font>
          <sz val="13"/>
          <color rgb="FFFF0000"/>
        </font>
        <alignment vertical="center" readingOrder="0"/>
      </dxf>
    </rfmt>
    <rfmt sheetId="1" sqref="F250" start="0" length="0">
      <dxf>
        <font>
          <b/>
          <color rgb="FFFF0000"/>
        </font>
        <alignment vertical="center" readingOrder="0"/>
      </dxf>
    </rfmt>
    <rfmt sheetId="1" sqref="F251" start="0" length="0">
      <dxf>
        <font>
          <b/>
          <sz val="13"/>
          <color rgb="FFFF0000"/>
        </font>
        <alignment vertical="center" readingOrder="0"/>
      </dxf>
    </rfmt>
    <rfmt sheetId="1" sqref="F252" start="0" length="0">
      <dxf>
        <font>
          <sz val="13"/>
          <color rgb="FFFF0000"/>
        </font>
        <alignment vertical="center" readingOrder="0"/>
      </dxf>
    </rfmt>
    <rfmt sheetId="1" sqref="F253" start="0" length="0">
      <dxf>
        <font>
          <b/>
          <sz val="13"/>
          <color rgb="FFFF0000"/>
        </font>
      </dxf>
    </rfmt>
    <rfmt sheetId="1" sqref="F254" start="0" length="0">
      <dxf>
        <font>
          <sz val="13"/>
          <color rgb="FFFF0000"/>
        </font>
      </dxf>
    </rfmt>
    <rfmt sheetId="1" sqref="F255" start="0" length="0">
      <dxf>
        <font>
          <sz val="13"/>
          <color rgb="FFFF0000"/>
        </font>
      </dxf>
    </rfmt>
    <rfmt sheetId="1" sqref="F256" start="0" length="0">
      <dxf>
        <font>
          <sz val="13"/>
          <color rgb="FFFF0000"/>
        </font>
        <alignment vertical="center" readingOrder="0"/>
      </dxf>
    </rfmt>
    <rfmt sheetId="1" sqref="F257" start="0" length="0">
      <dxf>
        <font>
          <sz val="13"/>
          <color rgb="FFFF0000"/>
        </font>
        <numFmt numFmtId="165" formatCode="#,##0.0"/>
        <alignment vertical="center" readingOrder="0"/>
      </dxf>
    </rfmt>
    <rfmt sheetId="1" sqref="F258" start="0" length="0">
      <dxf>
        <font>
          <sz val="13"/>
          <color rgb="FFFF0000"/>
        </font>
        <alignment vertical="center" readingOrder="0"/>
      </dxf>
    </rfmt>
    <rfmt sheetId="1" sqref="F259" start="0" length="0">
      <dxf>
        <font>
          <sz val="13"/>
          <color rgb="FFFF0000"/>
        </font>
        <alignment vertical="center" readingOrder="0"/>
      </dxf>
    </rfmt>
    <rfmt sheetId="1" sqref="F260" start="0" length="0">
      <dxf>
        <font>
          <sz val="13"/>
          <color rgb="FFFF0000"/>
        </font>
        <fill>
          <patternFill patternType="solid">
            <bgColor theme="0"/>
          </patternFill>
        </fill>
        <alignment vertical="center" readingOrder="0"/>
      </dxf>
    </rfmt>
    <rfmt sheetId="1" sqref="F261" start="0" length="0">
      <dxf>
        <font>
          <sz val="13"/>
          <color rgb="FFFF0000"/>
        </font>
      </dxf>
    </rfmt>
    <rfmt sheetId="1" sqref="F262" start="0" length="0">
      <dxf>
        <font>
          <b/>
          <sz val="13"/>
          <color rgb="FFFF0000"/>
        </font>
      </dxf>
    </rfmt>
    <rfmt sheetId="1" sqref="F263" start="0" length="0">
      <dxf>
        <font>
          <sz val="13"/>
          <color rgb="FFFF0000"/>
        </font>
        <alignment vertical="center" readingOrder="0"/>
      </dxf>
    </rfmt>
    <rfmt sheetId="1" sqref="F264" start="0" length="0">
      <dxf>
        <font>
          <b/>
          <sz val="13"/>
          <color rgb="FFFF0000"/>
        </font>
        <alignment vertical="center" readingOrder="0"/>
      </dxf>
    </rfmt>
    <rfmt sheetId="1" sqref="F265" start="0" length="0">
      <dxf>
        <font>
          <sz val="13"/>
          <color rgb="FFFF0000"/>
        </font>
        <alignment vertical="center" readingOrder="0"/>
      </dxf>
    </rfmt>
    <rfmt sheetId="1" sqref="F266" start="0" length="0">
      <dxf>
        <font>
          <sz val="13"/>
          <color rgb="FFFF0000"/>
        </font>
        <fill>
          <patternFill patternType="solid">
            <bgColor theme="0"/>
          </patternFill>
        </fill>
        <alignment vertical="center" readingOrder="0"/>
      </dxf>
    </rfmt>
    <rfmt sheetId="1" sqref="F267" start="0" length="0">
      <dxf>
        <font>
          <b/>
          <sz val="13"/>
          <color rgb="FFFF0000"/>
        </font>
      </dxf>
    </rfmt>
    <rfmt sheetId="1" sqref="F268" start="0" length="0">
      <dxf>
        <font>
          <sz val="13"/>
          <color rgb="FFFF0000"/>
        </font>
        <alignment vertical="center" readingOrder="0"/>
      </dxf>
    </rfmt>
    <rfmt sheetId="1" sqref="F269" start="0" length="0">
      <dxf>
        <font>
          <b/>
          <sz val="13"/>
          <color rgb="FFFF0000"/>
        </font>
        <alignment vertical="center" readingOrder="0"/>
      </dxf>
    </rfmt>
    <rfmt sheetId="1" sqref="F270" start="0" length="0">
      <dxf>
        <font>
          <sz val="13"/>
          <color rgb="FFFF0000"/>
        </font>
        <alignment vertical="center" readingOrder="0"/>
      </dxf>
    </rfmt>
    <rfmt sheetId="1" sqref="F271" start="0" length="0">
      <dxf>
        <font>
          <sz val="13"/>
          <color rgb="FFFF0000"/>
        </font>
        <fill>
          <patternFill patternType="solid">
            <bgColor theme="0"/>
          </patternFill>
        </fill>
        <alignment vertical="center" readingOrder="0"/>
      </dxf>
    </rfmt>
    <rfmt sheetId="1" sqref="F272" start="0" length="0">
      <dxf>
        <font>
          <b/>
          <sz val="13"/>
          <color rgb="FFFF0000"/>
        </font>
      </dxf>
    </rfmt>
    <rfmt sheetId="1" sqref="F273" start="0" length="0">
      <dxf>
        <font>
          <sz val="13"/>
          <color rgb="FFFF0000"/>
        </font>
        <alignment vertical="center" readingOrder="0"/>
      </dxf>
    </rfmt>
    <rfmt sheetId="1" sqref="F274" start="0" length="0">
      <dxf>
        <font>
          <sz val="13"/>
          <color rgb="FFFF0000"/>
        </font>
        <alignment vertical="center" readingOrder="0"/>
      </dxf>
    </rfmt>
    <rfmt sheetId="1" sqref="F275" start="0" length="0">
      <dxf>
        <font>
          <sz val="13"/>
          <color rgb="FFFF0000"/>
        </font>
        <alignment vertical="center" readingOrder="0"/>
      </dxf>
    </rfmt>
    <rfmt sheetId="1" sqref="F276" start="0" length="0">
      <dxf>
        <font>
          <sz val="13"/>
          <color rgb="FFFF0000"/>
        </font>
        <alignment vertical="center" readingOrder="0"/>
      </dxf>
    </rfmt>
    <rfmt sheetId="1" sqref="F277" start="0" length="0">
      <dxf>
        <font>
          <sz val="13"/>
          <color rgb="FFFF0000"/>
        </font>
        <alignment vertical="center" readingOrder="0"/>
      </dxf>
    </rfmt>
    <rfmt sheetId="1" sqref="F278" start="0" length="0">
      <dxf>
        <font>
          <sz val="13"/>
          <color rgb="FFFF0000"/>
        </font>
        <alignment vertical="center" readingOrder="0"/>
      </dxf>
    </rfmt>
    <rfmt sheetId="1" sqref="F279" start="0" length="0">
      <dxf>
        <font>
          <sz val="13"/>
          <color rgb="FFFF0000"/>
        </font>
        <alignment vertical="center" readingOrder="0"/>
      </dxf>
    </rfmt>
    <rfmt sheetId="1" sqref="F280" start="0" length="0">
      <dxf>
        <font>
          <sz val="13"/>
          <color rgb="FFFF0000"/>
        </font>
        <alignment vertical="center" readingOrder="0"/>
      </dxf>
    </rfmt>
    <rfmt sheetId="1" sqref="F281" start="0" length="0">
      <dxf>
        <font>
          <sz val="13"/>
          <color rgb="FFFF0000"/>
        </font>
        <alignment vertical="center" readingOrder="0"/>
      </dxf>
    </rfmt>
    <rfmt sheetId="1" sqref="F282" start="0" length="0">
      <dxf>
        <font>
          <sz val="13"/>
          <color rgb="FFFF0000"/>
        </font>
        <alignment vertical="center" readingOrder="0"/>
      </dxf>
    </rfmt>
    <rfmt sheetId="1" sqref="F283" start="0" length="0">
      <dxf>
        <font>
          <sz val="13"/>
          <color rgb="FFFF0000"/>
        </font>
        <alignment vertical="center" readingOrder="0"/>
      </dxf>
    </rfmt>
    <rfmt sheetId="1" sqref="F284" start="0" length="0">
      <dxf>
        <font>
          <sz val="13"/>
          <color rgb="FFFF0000"/>
        </font>
      </dxf>
    </rfmt>
    <rfmt sheetId="1" sqref="F285" start="0" length="0">
      <dxf>
        <font>
          <b/>
          <sz val="13"/>
          <color rgb="FFFF0000"/>
        </font>
      </dxf>
    </rfmt>
    <rfmt sheetId="1" sqref="F286" start="0" length="0">
      <dxf>
        <font>
          <sz val="13"/>
          <color rgb="FFFF0000"/>
        </font>
      </dxf>
    </rfmt>
    <rfmt sheetId="1" sqref="F287" start="0" length="0">
      <dxf>
        <font>
          <sz val="13"/>
          <color rgb="FFFF0000"/>
        </font>
        <alignment vertical="center" readingOrder="0"/>
      </dxf>
    </rfmt>
    <rfmt sheetId="1" sqref="F288" start="0" length="0">
      <dxf>
        <font>
          <sz val="13"/>
          <color rgb="FFFF0000"/>
        </font>
        <alignment vertical="center" readingOrder="0"/>
      </dxf>
    </rfmt>
    <rfmt sheetId="1" sqref="F289" start="0" length="0">
      <dxf>
        <font>
          <b/>
          <sz val="13"/>
          <color rgb="FFFF0000"/>
        </font>
      </dxf>
    </rfmt>
    <rfmt sheetId="1" sqref="F290" start="0" length="0">
      <dxf>
        <font>
          <sz val="13"/>
          <color rgb="FFFF0000"/>
        </font>
      </dxf>
    </rfmt>
    <rfmt sheetId="1" sqref="F291" start="0" length="0">
      <dxf>
        <font>
          <sz val="13"/>
          <color rgb="FFFF0000"/>
        </font>
        <alignment vertical="center" readingOrder="0"/>
      </dxf>
    </rfmt>
    <rfmt sheetId="1" sqref="F292" start="0" length="0">
      <dxf>
        <font>
          <sz val="13"/>
          <color rgb="FFFF0000"/>
        </font>
        <alignment vertical="center" readingOrder="0"/>
      </dxf>
    </rfmt>
    <rfmt sheetId="1" sqref="F293" start="0" length="0">
      <dxf>
        <font>
          <sz val="13"/>
          <color rgb="FFFF0000"/>
        </font>
        <alignment vertical="center" readingOrder="0"/>
      </dxf>
    </rfmt>
    <rfmt sheetId="1" sqref="F294" start="0" length="0">
      <dxf>
        <font>
          <b/>
          <sz val="13"/>
          <color rgb="FFFF0000"/>
        </font>
      </dxf>
    </rfmt>
    <rfmt sheetId="1" sqref="F295" start="0" length="0">
      <dxf>
        <font>
          <sz val="13"/>
          <color rgb="FFFF0000"/>
        </font>
        <alignment vertical="center" readingOrder="0"/>
      </dxf>
    </rfmt>
    <rfmt sheetId="1" sqref="F296" start="0" length="0">
      <dxf>
        <font>
          <sz val="13"/>
          <color rgb="FFFF0000"/>
        </font>
        <alignment vertical="center" readingOrder="0"/>
      </dxf>
    </rfmt>
    <rfmt sheetId="1" sqref="F297" start="0" length="0">
      <dxf>
        <font>
          <sz val="13"/>
          <color rgb="FFFF0000"/>
        </font>
        <alignment vertical="center" readingOrder="0"/>
      </dxf>
    </rfmt>
    <rfmt sheetId="1" sqref="F298" start="0" length="0">
      <dxf>
        <font>
          <sz val="13"/>
          <color rgb="FFFF0000"/>
        </font>
        <alignment vertical="center" readingOrder="0"/>
      </dxf>
    </rfmt>
    <rfmt sheetId="1" sqref="F299" start="0" length="0">
      <dxf>
        <font>
          <sz val="13"/>
          <color rgb="FFFF0000"/>
        </font>
        <alignment vertical="center" readingOrder="0"/>
      </dxf>
    </rfmt>
    <rfmt sheetId="1" sqref="F334" start="0" length="0">
      <dxf>
        <font>
          <b/>
          <sz val="13"/>
          <color auto="1"/>
        </font>
        <fill>
          <patternFill patternType="solid">
            <bgColor rgb="FF92D050"/>
          </patternFill>
        </fill>
      </dxf>
    </rfmt>
    <rfmt sheetId="1" sqref="F335" start="0" length="0">
      <dxf>
        <font>
          <sz val="13"/>
          <color rgb="FFFF0000"/>
        </font>
        <numFmt numFmtId="2" formatCode="0.00"/>
        <alignment vertical="center" readingOrder="0"/>
      </dxf>
    </rfmt>
    <rfmt sheetId="1" sqref="F336" start="0" length="0">
      <dxf>
        <font>
          <b/>
          <sz val="13"/>
          <color rgb="FFFF0000"/>
        </font>
      </dxf>
    </rfmt>
    <rfmt sheetId="1" sqref="F337" start="0" length="0">
      <dxf>
        <font>
          <sz val="13"/>
          <color rgb="FFFF0000"/>
        </font>
      </dxf>
    </rfmt>
    <rfmt sheetId="1" sqref="F338" start="0" length="0">
      <dxf>
        <font>
          <sz val="13"/>
          <color rgb="FFFF0000"/>
        </font>
      </dxf>
    </rfmt>
    <rfmt sheetId="1" sqref="F339" start="0" length="0">
      <dxf>
        <font>
          <sz val="13"/>
          <color rgb="FFFF0000"/>
        </font>
      </dxf>
    </rfmt>
    <rfmt sheetId="1" sqref="F340" start="0" length="0">
      <dxf>
        <font>
          <sz val="13"/>
          <color rgb="FFFF0000"/>
        </font>
      </dxf>
    </rfmt>
    <rfmt sheetId="1" sqref="F341" start="0" length="0">
      <dxf>
        <font>
          <b/>
          <sz val="13"/>
          <color rgb="FFFF0000"/>
        </font>
        <alignment vertical="center" readingOrder="0"/>
      </dxf>
    </rfmt>
    <rfmt sheetId="1" sqref="F342" start="0" length="0">
      <dxf>
        <font>
          <sz val="13"/>
          <color rgb="FFFF0000"/>
        </font>
      </dxf>
    </rfmt>
    <rfmt sheetId="1" sqref="F343" start="0" length="0">
      <dxf>
        <font>
          <sz val="13"/>
          <color rgb="FFFF0000"/>
        </font>
      </dxf>
    </rfmt>
    <rfmt sheetId="1" sqref="F344" start="0" length="0">
      <dxf>
        <font>
          <sz val="13"/>
          <color rgb="FFFF0000"/>
        </font>
      </dxf>
    </rfmt>
    <rfmt sheetId="1" sqref="F345" start="0" length="0">
      <dxf>
        <font>
          <sz val="13"/>
          <color rgb="FFFF0000"/>
        </font>
      </dxf>
    </rfmt>
    <rfmt sheetId="1" sqref="F346" start="0" length="0">
      <dxf>
        <font>
          <b/>
          <sz val="13"/>
          <color rgb="FFFF0000"/>
        </font>
        <alignment vertical="center" readingOrder="0"/>
      </dxf>
    </rfmt>
    <rfmt sheetId="1" sqref="F347" start="0" length="0">
      <dxf>
        <font>
          <sz val="13"/>
          <color rgb="FFFF0000"/>
        </font>
      </dxf>
    </rfmt>
    <rfmt sheetId="1" sqref="F348" start="0" length="0">
      <dxf>
        <font>
          <b/>
          <sz val="13"/>
          <color rgb="FFFF0000"/>
        </font>
        <alignment vertical="center" readingOrder="0"/>
      </dxf>
    </rfmt>
    <rfmt sheetId="1" sqref="F349" start="0" length="0">
      <dxf>
        <font>
          <b/>
          <sz val="13"/>
          <color rgb="FFFF0000"/>
        </font>
        <alignment vertical="center" readingOrder="0"/>
      </dxf>
    </rfmt>
    <rfmt sheetId="1" sqref="F350" start="0" length="0">
      <dxf>
        <font>
          <sz val="13"/>
          <color rgb="FFFF0000"/>
        </font>
      </dxf>
    </rfmt>
    <rfmt sheetId="1" sqref="F351" start="0" length="0">
      <dxf>
        <font>
          <sz val="13"/>
          <color rgb="FFFF0000"/>
        </font>
      </dxf>
    </rfmt>
    <rfmt sheetId="1" sqref="F352" start="0" length="0">
      <dxf>
        <font>
          <b/>
          <sz val="13"/>
          <color rgb="FFFF0000"/>
        </font>
        <alignment vertical="center" readingOrder="0"/>
      </dxf>
    </rfmt>
    <rfmt sheetId="1" sqref="F353" start="0" length="0">
      <dxf>
        <font>
          <sz val="13"/>
          <color rgb="FFFF0000"/>
        </font>
      </dxf>
    </rfmt>
    <rfmt sheetId="1" sqref="F354" start="0" length="0">
      <dxf>
        <font>
          <b/>
          <sz val="13"/>
          <color rgb="FFFF0000"/>
        </font>
        <alignment vertical="center" readingOrder="0"/>
      </dxf>
    </rfmt>
    <rfmt sheetId="1" sqref="F355" start="0" length="0">
      <dxf>
        <font>
          <b/>
          <sz val="13"/>
          <color rgb="FFFF0000"/>
        </font>
        <alignment vertical="center" readingOrder="0"/>
      </dxf>
    </rfmt>
    <rfmt sheetId="1" sqref="F356" start="0" length="0">
      <dxf>
        <font>
          <sz val="13"/>
          <color rgb="FFFF0000"/>
        </font>
      </dxf>
    </rfmt>
    <rfmt sheetId="1" sqref="F357" start="0" length="0">
      <dxf>
        <font>
          <b/>
          <sz val="13"/>
          <color rgb="FFFF0000"/>
        </font>
        <alignment vertical="center" readingOrder="0"/>
      </dxf>
    </rfmt>
    <rfmt sheetId="1" sqref="F358" start="0" length="0">
      <dxf>
        <font>
          <sz val="13"/>
          <color rgb="FFFF0000"/>
        </font>
      </dxf>
    </rfmt>
    <rfmt sheetId="1" sqref="F359" start="0" length="0">
      <dxf>
        <font>
          <b/>
          <sz val="13"/>
          <color rgb="FFFF0000"/>
        </font>
        <alignment vertical="center" readingOrder="0"/>
      </dxf>
    </rfmt>
    <rfmt sheetId="1" sqref="F360" start="0" length="0">
      <dxf>
        <font>
          <sz val="13"/>
          <color rgb="FFFF0000"/>
        </font>
      </dxf>
    </rfmt>
    <rfmt sheetId="1" sqref="F361" start="0" length="0">
      <dxf>
        <font>
          <sz val="13"/>
          <color rgb="FFFF0000"/>
        </font>
        <alignment vertical="center" readingOrder="0"/>
      </dxf>
    </rfmt>
    <rfmt sheetId="1" sqref="F362" start="0" length="0">
      <dxf>
        <font>
          <sz val="13"/>
          <color rgb="FFFF0000"/>
        </font>
        <alignment vertical="center" readingOrder="0"/>
      </dxf>
    </rfmt>
    <rfmt sheetId="1" sqref="F363" start="0" length="0">
      <dxf>
        <font>
          <b/>
          <sz val="13"/>
          <color rgb="FFFF0000"/>
        </font>
        <alignment vertical="center" readingOrder="0"/>
      </dxf>
    </rfmt>
    <rfmt sheetId="1" sqref="F364" start="0" length="0">
      <dxf>
        <font>
          <sz val="13"/>
          <color rgb="FFFF0000"/>
        </font>
      </dxf>
    </rfmt>
    <rfmt sheetId="1" sqref="F365" start="0" length="0">
      <dxf>
        <font>
          <b/>
          <sz val="13"/>
          <color rgb="FFFF0000"/>
        </font>
        <alignment vertical="center" readingOrder="0"/>
      </dxf>
    </rfmt>
    <rfmt sheetId="1" sqref="F366" start="0" length="0">
      <dxf>
        <font>
          <sz val="13"/>
          <color rgb="FFFF0000"/>
        </font>
      </dxf>
    </rfmt>
    <rfmt sheetId="1" sqref="F367" start="0" length="0">
      <dxf>
        <font>
          <sz val="13"/>
          <color rgb="FFFF0000"/>
        </font>
      </dxf>
    </rfmt>
    <rfmt sheetId="1" sqref="F368" start="0" length="0">
      <dxf>
        <font>
          <b/>
          <sz val="13"/>
          <color rgb="FFFF0000"/>
        </font>
        <alignment vertical="center" readingOrder="0"/>
      </dxf>
    </rfmt>
    <rfmt sheetId="1" sqref="F369" start="0" length="0">
      <dxf>
        <font>
          <sz val="13"/>
          <color rgb="FFFF0000"/>
        </font>
      </dxf>
    </rfmt>
    <rfmt sheetId="1" sqref="F370" start="0" length="0">
      <dxf>
        <font>
          <b/>
          <sz val="13"/>
          <color rgb="FFFF0000"/>
        </font>
        <alignment vertical="center" readingOrder="0"/>
      </dxf>
    </rfmt>
    <rfmt sheetId="1" sqref="F371" start="0" length="0">
      <dxf>
        <font>
          <sz val="13"/>
          <color rgb="FFFF0000"/>
        </font>
      </dxf>
    </rfmt>
    <rfmt sheetId="1" sqref="F372" start="0" length="0">
      <dxf>
        <font>
          <sz val="13"/>
          <color rgb="FFFF0000"/>
        </font>
      </dxf>
    </rfmt>
    <rfmt sheetId="1" sqref="F373" start="0" length="0">
      <dxf>
        <font>
          <b/>
          <sz val="13"/>
          <color rgb="FFFF0000"/>
        </font>
        <alignment vertical="center" readingOrder="0"/>
      </dxf>
    </rfmt>
    <rfmt sheetId="1" sqref="F374" start="0" length="0">
      <dxf>
        <font>
          <sz val="13"/>
          <color rgb="FFFF0000"/>
        </font>
      </dxf>
    </rfmt>
    <rfmt sheetId="1" sqref="F375" start="0" length="0">
      <dxf>
        <font>
          <b/>
          <sz val="13"/>
          <color rgb="FFFF0000"/>
        </font>
        <alignment vertical="center" readingOrder="0"/>
      </dxf>
    </rfmt>
    <rfmt sheetId="1" sqref="F376" start="0" length="0">
      <dxf>
        <font>
          <sz val="13"/>
          <color rgb="FFFF0000"/>
        </font>
      </dxf>
    </rfmt>
    <rfmt sheetId="1" sqref="F377" start="0" length="0">
      <dxf>
        <font>
          <sz val="13"/>
          <color rgb="FFFF0000"/>
        </font>
      </dxf>
    </rfmt>
    <rfmt sheetId="1" sqref="F378" start="0" length="0">
      <dxf>
        <font>
          <sz val="13"/>
          <color rgb="FFFF0000"/>
        </font>
        <alignment vertical="center" readingOrder="0"/>
      </dxf>
    </rfmt>
    <rfmt sheetId="1" sqref="F379" start="0" length="0">
      <dxf>
        <font>
          <b/>
          <sz val="13"/>
          <color rgb="FFFF0000"/>
        </font>
        <alignment vertical="center" readingOrder="0"/>
      </dxf>
    </rfmt>
    <rfmt sheetId="1" sqref="F380" start="0" length="0">
      <dxf>
        <font>
          <sz val="13"/>
          <color rgb="FFFF0000"/>
        </font>
      </dxf>
    </rfmt>
    <rfmt sheetId="1" sqref="F381" start="0" length="0">
      <dxf>
        <font>
          <sz val="13"/>
          <color rgb="FFFF0000"/>
        </font>
      </dxf>
    </rfmt>
    <rfmt sheetId="1" sqref="F382" start="0" length="0">
      <dxf>
        <font>
          <sz val="13"/>
          <color rgb="FFFF0000"/>
        </font>
      </dxf>
    </rfmt>
    <rfmt sheetId="1" sqref="F383" start="0" length="0">
      <dxf>
        <font>
          <sz val="13"/>
          <color rgb="FFFF0000"/>
        </font>
      </dxf>
    </rfmt>
    <rfmt sheetId="1" sqref="F384" start="0" length="0">
      <dxf>
        <font>
          <sz val="13"/>
          <color rgb="FFFF0000"/>
        </font>
        <alignment vertical="center" readingOrder="0"/>
      </dxf>
    </rfmt>
    <rfmt sheetId="1" sqref="F385" start="0" length="0">
      <dxf>
        <font>
          <sz val="13"/>
          <color rgb="FFFF0000"/>
        </font>
      </dxf>
    </rfmt>
    <rfmt sheetId="1" sqref="F386" start="0" length="0">
      <dxf>
        <font>
          <sz val="13"/>
          <color rgb="FFFF0000"/>
        </font>
        <alignment vertical="center" readingOrder="0"/>
      </dxf>
    </rfmt>
    <rfmt sheetId="1" sqref="F387" start="0" length="0">
      <dxf>
        <font>
          <sz val="13"/>
          <color rgb="FFFF0000"/>
        </font>
        <alignment vertical="center" readingOrder="0"/>
      </dxf>
    </rfmt>
    <rfmt sheetId="1" sqref="F388" start="0" length="0">
      <dxf>
        <font>
          <sz val="13"/>
          <color rgb="FFFF0000"/>
        </font>
        <numFmt numFmtId="165" formatCode="#,##0.0"/>
        <alignment vertical="center" readingOrder="0"/>
      </dxf>
    </rfmt>
    <rfmt sheetId="1" sqref="F389" start="0" length="0">
      <dxf>
        <font>
          <sz val="13"/>
          <color rgb="FFFF0000"/>
        </font>
      </dxf>
    </rfmt>
    <rfmt sheetId="1" sqref="F390" start="0" length="0">
      <dxf>
        <font>
          <sz val="13"/>
          <color rgb="FFFF0000"/>
        </font>
        <alignment vertical="center" readingOrder="0"/>
      </dxf>
    </rfmt>
    <rfmt sheetId="1" sqref="F391" start="0" length="0">
      <dxf>
        <font>
          <sz val="13"/>
          <color rgb="FFFF0000"/>
        </font>
        <alignment vertical="center" readingOrder="0"/>
      </dxf>
    </rfmt>
    <rfmt sheetId="1" sqref="F392" start="0" length="0">
      <dxf>
        <font>
          <sz val="13"/>
          <color rgb="FFFF0000"/>
        </font>
        <alignment vertical="center" readingOrder="0"/>
      </dxf>
    </rfmt>
    <rfmt sheetId="1" sqref="F393" start="0" length="0">
      <dxf>
        <font>
          <sz val="13"/>
          <color rgb="FFFF0000"/>
        </font>
        <alignment vertical="center" readingOrder="0"/>
      </dxf>
    </rfmt>
    <rfmt sheetId="1" sqref="F394" start="0" length="0">
      <dxf>
        <font>
          <sz val="13"/>
          <color rgb="FFFF0000"/>
        </font>
        <alignment vertical="center" readingOrder="0"/>
      </dxf>
    </rfmt>
    <rfmt sheetId="1" sqref="F395" start="0" length="0">
      <dxf>
        <font>
          <sz val="13"/>
          <color rgb="FFFF0000"/>
        </font>
        <alignment vertical="center" readingOrder="0"/>
      </dxf>
    </rfmt>
    <rfmt sheetId="1" sqref="F396" start="0" length="0">
      <dxf>
        <font>
          <b/>
          <sz val="13"/>
          <color rgb="FFFF0000"/>
        </font>
      </dxf>
    </rfmt>
    <rfmt sheetId="1" sqref="F397" start="0" length="0">
      <dxf>
        <font>
          <sz val="13"/>
          <color rgb="FFFF0000"/>
        </font>
      </dxf>
    </rfmt>
    <rfmt sheetId="1" sqref="F398" start="0" length="0">
      <dxf>
        <font>
          <b/>
          <sz val="13"/>
          <color rgb="FFFF0000"/>
        </font>
        <alignment vertical="center" readingOrder="0"/>
      </dxf>
    </rfmt>
    <rfmt sheetId="1" sqref="F399" start="0" length="0">
      <dxf>
        <font>
          <sz val="13"/>
          <color rgb="FFFF0000"/>
        </font>
      </dxf>
    </rfmt>
    <rfmt sheetId="1" sqref="F400" start="0" length="0">
      <dxf>
        <font>
          <sz val="13"/>
          <color rgb="FFFF0000"/>
        </font>
      </dxf>
    </rfmt>
    <rfmt sheetId="1" sqref="F401" start="0" length="0">
      <dxf>
        <font>
          <sz val="13"/>
          <color rgb="FFFF0000"/>
        </font>
        <alignment vertical="center" readingOrder="0"/>
      </dxf>
    </rfmt>
    <rfmt sheetId="1" sqref="F402" start="0" length="0">
      <dxf>
        <font>
          <b/>
          <sz val="13"/>
          <color rgb="FFFF0000"/>
        </font>
      </dxf>
    </rfmt>
    <rfmt sheetId="1" sqref="F403" start="0" length="0">
      <dxf>
        <font>
          <sz val="13"/>
          <color rgb="FFFF0000"/>
        </font>
      </dxf>
    </rfmt>
    <rfmt sheetId="1" sqref="F404" start="0" length="0">
      <dxf>
        <font>
          <b/>
          <sz val="13"/>
          <color rgb="FFFF0000"/>
        </font>
        <alignment vertical="center" readingOrder="0"/>
      </dxf>
    </rfmt>
    <rfmt sheetId="1" sqref="F405" start="0" length="0">
      <dxf>
        <font>
          <sz val="13"/>
          <color rgb="FFFF0000"/>
        </font>
      </dxf>
    </rfmt>
    <rfmt sheetId="1" sqref="F406" start="0" length="0">
      <dxf>
        <font>
          <sz val="13"/>
          <color rgb="FFFF0000"/>
        </font>
      </dxf>
    </rfmt>
    <rfmt sheetId="1" sqref="F407" start="0" length="0">
      <dxf>
        <font>
          <b/>
          <sz val="13"/>
          <color rgb="FFFF0000"/>
        </font>
      </dxf>
    </rfmt>
    <rfmt sheetId="1" sqref="F408" start="0" length="0">
      <dxf>
        <font>
          <sz val="13"/>
          <color rgb="FFFF0000"/>
        </font>
      </dxf>
    </rfmt>
    <rfmt sheetId="1" sqref="F409" start="0" length="0">
      <dxf>
        <font>
          <b/>
          <sz val="13"/>
          <color rgb="FFFF0000"/>
        </font>
        <alignment vertical="center" readingOrder="0"/>
      </dxf>
    </rfmt>
    <rfmt sheetId="1" sqref="F410" start="0" length="0">
      <dxf>
        <font>
          <sz val="13"/>
          <color rgb="FFFF0000"/>
        </font>
      </dxf>
    </rfmt>
    <rfmt sheetId="1" sqref="F411" start="0" length="0">
      <dxf>
        <font>
          <sz val="13"/>
          <color rgb="FFFF0000"/>
        </font>
      </dxf>
    </rfmt>
    <rfmt sheetId="1" sqref="F412" start="0" length="0">
      <dxf>
        <font>
          <sz val="13"/>
          <color rgb="FFFF0000"/>
        </font>
        <numFmt numFmtId="165" formatCode="#,##0.0"/>
      </dxf>
    </rfmt>
    <rfmt sheetId="1" sqref="F413" start="0" length="0">
      <dxf>
        <font>
          <sz val="13"/>
          <color rgb="FFFF0000"/>
        </font>
      </dxf>
    </rfmt>
    <rfmt sheetId="1" sqref="F414" start="0" length="0">
      <dxf>
        <font>
          <b/>
          <sz val="13"/>
          <color rgb="FFFF0000"/>
        </font>
        <alignment vertical="center" readingOrder="0"/>
      </dxf>
    </rfmt>
    <rfmt sheetId="1" sqref="F415" start="0" length="0">
      <dxf>
        <font>
          <sz val="13"/>
          <color rgb="FFFF0000"/>
        </font>
      </dxf>
    </rfmt>
    <rfmt sheetId="1" sqref="F416" start="0" length="0">
      <dxf>
        <font>
          <sz val="13"/>
          <color rgb="FFFF0000"/>
        </font>
      </dxf>
    </rfmt>
    <rfmt sheetId="1" sqref="F417" start="0" length="0">
      <dxf>
        <font>
          <sz val="13"/>
          <color rgb="FFFF0000"/>
        </font>
      </dxf>
    </rfmt>
    <rfmt sheetId="1" sqref="F418" start="0" length="0">
      <dxf>
        <font>
          <sz val="13"/>
          <color rgb="FFFF0000"/>
        </font>
      </dxf>
    </rfmt>
    <rfmt sheetId="1" sqref="F419" start="0" length="0">
      <dxf>
        <font>
          <sz val="13"/>
          <color rgb="FFFF0000"/>
        </font>
      </dxf>
    </rfmt>
    <rfmt sheetId="1" sqref="F420" start="0" length="0">
      <dxf>
        <font>
          <b/>
          <sz val="13"/>
          <color rgb="FFFF0000"/>
        </font>
        <alignment vertical="center" readingOrder="0"/>
      </dxf>
    </rfmt>
    <rfmt sheetId="1" sqref="F421" start="0" length="0">
      <dxf>
        <font>
          <sz val="13"/>
          <color rgb="FFFF0000"/>
        </font>
      </dxf>
    </rfmt>
    <rfmt sheetId="1" sqref="F422" start="0" length="0">
      <dxf>
        <font>
          <sz val="13"/>
          <color rgb="FFFF0000"/>
        </font>
      </dxf>
    </rfmt>
    <rfmt sheetId="1" sqref="F423" start="0" length="0">
      <dxf>
        <font>
          <sz val="13"/>
          <color rgb="FFFF0000"/>
        </font>
      </dxf>
    </rfmt>
    <rfmt sheetId="1" sqref="F424" start="0" length="0">
      <dxf>
        <font>
          <sz val="13"/>
          <color rgb="FFFF0000"/>
        </font>
      </dxf>
    </rfmt>
    <rfmt sheetId="1" sqref="F425" start="0" length="0">
      <dxf>
        <font>
          <sz val="13"/>
          <color rgb="FFFF0000"/>
        </font>
      </dxf>
    </rfmt>
    <rfmt sheetId="1" sqref="F426" start="0" length="0">
      <dxf>
        <font>
          <b/>
          <sz val="13"/>
          <color rgb="FFFF0000"/>
        </font>
        <alignment vertical="center" readingOrder="0"/>
      </dxf>
    </rfmt>
    <rfmt sheetId="1" sqref="F427" start="0" length="0">
      <dxf>
        <font>
          <sz val="13"/>
          <color rgb="FFFF0000"/>
        </font>
      </dxf>
    </rfmt>
    <rfmt sheetId="1" sqref="F428" start="0" length="0">
      <dxf>
        <font>
          <sz val="13"/>
          <color rgb="FFFF0000"/>
        </font>
      </dxf>
    </rfmt>
    <rfmt sheetId="1" sqref="F429" start="0" length="0">
      <dxf>
        <font>
          <sz val="13"/>
          <color rgb="FFFF0000"/>
        </font>
      </dxf>
    </rfmt>
    <rfmt sheetId="1" sqref="F430" start="0" length="0">
      <dxf>
        <font>
          <sz val="13"/>
          <color rgb="FFFF0000"/>
        </font>
      </dxf>
    </rfmt>
    <rfmt sheetId="1" sqref="F431" start="0" length="0">
      <dxf>
        <font>
          <sz val="13"/>
          <color rgb="FFFF0000"/>
        </font>
        <alignment vertical="center" readingOrder="0"/>
      </dxf>
    </rfmt>
    <rfmt sheetId="1" sqref="F432" start="0" length="0">
      <dxf>
        <font>
          <sz val="13"/>
          <color rgb="FFFF0000"/>
        </font>
        <numFmt numFmtId="165" formatCode="#,##0.0"/>
        <alignment vertical="center" readingOrder="0"/>
      </dxf>
    </rfmt>
    <rfmt sheetId="1" sqref="F433" start="0" length="0">
      <dxf>
        <font>
          <sz val="13"/>
          <color rgb="FFFF0000"/>
        </font>
        <alignment vertical="center" readingOrder="0"/>
      </dxf>
    </rfmt>
    <rfmt sheetId="1" sqref="F434" start="0" length="0">
      <dxf>
        <font>
          <sz val="13"/>
          <color rgb="FFFF0000"/>
        </font>
        <fill>
          <patternFill patternType="solid">
            <bgColor rgb="FF92D050"/>
          </patternFill>
        </fill>
      </dxf>
    </rfmt>
    <rfmt sheetId="1" sqref="F435" start="0" length="0">
      <dxf>
        <font>
          <sz val="13"/>
          <color rgb="FFFF0000"/>
        </font>
        <alignment vertical="center" readingOrder="0"/>
      </dxf>
    </rfmt>
    <rfmt sheetId="1" sqref="F436" start="0" length="0">
      <dxf>
        <font>
          <b/>
          <sz val="13"/>
          <color rgb="FFFF0000"/>
        </font>
      </dxf>
    </rfmt>
    <rfmt sheetId="1" sqref="F437" start="0" length="0">
      <dxf>
        <font>
          <sz val="13"/>
          <color rgb="FFFF0000"/>
        </font>
      </dxf>
    </rfmt>
    <rfmt sheetId="1" sqref="F438" start="0" length="0">
      <dxf>
        <font>
          <b/>
          <sz val="13"/>
          <color rgb="FFFF0000"/>
        </font>
        <alignment vertical="center" readingOrder="0"/>
      </dxf>
    </rfmt>
    <rfmt sheetId="1" sqref="F439" start="0" length="0">
      <dxf>
        <font>
          <sz val="13"/>
          <color rgb="FFFF0000"/>
        </font>
      </dxf>
    </rfmt>
    <rfmt sheetId="1" sqref="F440" start="0" length="0">
      <dxf>
        <font>
          <sz val="13"/>
          <color rgb="FFFF0000"/>
        </font>
      </dxf>
    </rfmt>
    <rfmt sheetId="1" sqref="F441" start="0" length="0">
      <dxf>
        <font>
          <sz val="13"/>
          <color rgb="FFFF0000"/>
        </font>
        <alignment vertical="center" readingOrder="0"/>
      </dxf>
    </rfmt>
    <rfmt sheetId="1" sqref="F442" start="0" length="0">
      <dxf>
        <font>
          <b/>
          <sz val="13"/>
          <color rgb="FFFF0000"/>
        </font>
      </dxf>
    </rfmt>
    <rfmt sheetId="1" sqref="F443" start="0" length="0">
      <dxf>
        <font>
          <sz val="13"/>
          <color rgb="FFFF0000"/>
        </font>
      </dxf>
    </rfmt>
    <rfmt sheetId="1" sqref="F444" start="0" length="0">
      <dxf>
        <font>
          <b/>
          <sz val="13"/>
          <color rgb="FFFF0000"/>
        </font>
        <alignment vertical="center" readingOrder="0"/>
      </dxf>
    </rfmt>
    <rfmt sheetId="1" sqref="F445" start="0" length="0">
      <dxf>
        <font>
          <sz val="13"/>
          <color rgb="FFFF0000"/>
        </font>
      </dxf>
    </rfmt>
    <rfmt sheetId="1" sqref="F446" start="0" length="0">
      <dxf>
        <font>
          <sz val="13"/>
          <color rgb="FFFF0000"/>
        </font>
      </dxf>
    </rfmt>
    <rfmt sheetId="1" sqref="F447" start="0" length="0">
      <dxf>
        <font>
          <sz val="13"/>
          <color rgb="FFFF0000"/>
        </font>
        <alignment vertical="center" readingOrder="0"/>
      </dxf>
    </rfmt>
    <rfmt sheetId="1" sqref="F448" start="0" length="0">
      <dxf>
        <font>
          <sz val="13"/>
          <color rgb="FFFF0000"/>
        </font>
        <alignment vertical="center" readingOrder="0"/>
      </dxf>
    </rfmt>
    <rfmt sheetId="1" sqref="F449" start="0" length="0">
      <dxf>
        <font>
          <sz val="13"/>
          <color rgb="FFFF0000"/>
        </font>
        <alignment vertical="center" readingOrder="0"/>
      </dxf>
    </rfmt>
    <rfmt sheetId="1" sqref="F450" start="0" length="0">
      <dxf>
        <font>
          <sz val="13"/>
          <color rgb="FFFF0000"/>
        </font>
        <alignment vertical="center" readingOrder="0"/>
      </dxf>
    </rfmt>
    <rfmt sheetId="1" sqref="F451" start="0" length="0">
      <dxf>
        <font>
          <sz val="13"/>
          <color rgb="FFFF0000"/>
        </font>
        <alignment vertical="center" readingOrder="0"/>
      </dxf>
    </rfmt>
    <rfmt sheetId="1" sqref="F452" start="0" length="0">
      <dxf>
        <font>
          <sz val="13"/>
          <color rgb="FFFF0000"/>
        </font>
        <alignment vertical="center" readingOrder="0"/>
      </dxf>
    </rfmt>
    <rfmt sheetId="1" sqref="F453" start="0" length="0">
      <dxf>
        <font>
          <b/>
          <sz val="13"/>
          <color rgb="FFFF0000"/>
        </font>
      </dxf>
    </rfmt>
    <rfmt sheetId="1" sqref="F454" start="0" length="0">
      <dxf>
        <font>
          <sz val="13"/>
          <color rgb="FFFF0000"/>
        </font>
      </dxf>
    </rfmt>
    <rfmt sheetId="1" sqref="F455" start="0" length="0">
      <dxf>
        <font>
          <b/>
          <sz val="13"/>
          <color rgb="FFFF0000"/>
        </font>
        <alignment vertical="center" readingOrder="0"/>
      </dxf>
    </rfmt>
    <rfmt sheetId="1" sqref="F456" start="0" length="0">
      <dxf>
        <font>
          <sz val="13"/>
          <color rgb="FFFF0000"/>
        </font>
      </dxf>
    </rfmt>
    <rfmt sheetId="1" sqref="F457" start="0" length="0">
      <dxf>
        <font>
          <sz val="13"/>
          <color rgb="FFFF0000"/>
        </font>
      </dxf>
    </rfmt>
    <rfmt sheetId="1" sqref="F458" start="0" length="0">
      <dxf>
        <font>
          <sz val="13"/>
          <color rgb="FFFF0000"/>
        </font>
        <alignment vertical="center" readingOrder="0"/>
      </dxf>
    </rfmt>
    <rfmt sheetId="1" sqref="F459" start="0" length="0">
      <dxf>
        <font>
          <sz val="13"/>
          <color rgb="FFFF0000"/>
        </font>
      </dxf>
    </rfmt>
    <rfmt sheetId="1" sqref="F460" start="0" length="0">
      <dxf>
        <font>
          <sz val="13"/>
          <color rgb="FFFF0000"/>
        </font>
        <numFmt numFmtId="165" formatCode="#,##0.0"/>
        <alignment vertical="center" readingOrder="0"/>
      </dxf>
    </rfmt>
    <rfmt sheetId="1" sqref="F461" start="0" length="0">
      <dxf>
        <font>
          <sz val="13"/>
          <color rgb="FFFF0000"/>
        </font>
        <numFmt numFmtId="165" formatCode="#,##0.0"/>
        <alignment vertical="center" readingOrder="0"/>
      </dxf>
    </rfmt>
    <rfmt sheetId="1" sqref="F462" start="0" length="0">
      <dxf>
        <font>
          <sz val="13"/>
          <color rgb="FFFF0000"/>
        </font>
        <alignment vertical="center" readingOrder="0"/>
      </dxf>
    </rfmt>
    <rfmt sheetId="1" sqref="F463" start="0" length="0">
      <dxf>
        <font>
          <sz val="13"/>
          <color rgb="FFFF0000"/>
        </font>
        <alignment horizontal="center" vertical="top" readingOrder="0"/>
      </dxf>
    </rfmt>
    <rfmt sheetId="1" sqref="F464" start="0" length="0">
      <dxf>
        <font>
          <sz val="13"/>
          <color rgb="FFFF0000"/>
        </font>
      </dxf>
    </rfmt>
    <rfmt sheetId="1" sqref="F465" start="0" length="0">
      <dxf>
        <font>
          <sz val="13"/>
          <color rgb="FFFF0000"/>
        </font>
      </dxf>
    </rfmt>
    <rfmt sheetId="1" sqref="F466" start="0" length="0">
      <dxf>
        <font>
          <sz val="13"/>
          <color rgb="FFFF0000"/>
        </font>
        <alignment vertical="center" readingOrder="0"/>
      </dxf>
    </rfmt>
    <rfmt sheetId="1" sqref="F467" start="0" length="0">
      <dxf>
        <font>
          <sz val="13"/>
          <color rgb="FFFF0000"/>
        </font>
      </dxf>
    </rfmt>
    <rfmt sheetId="1" sqref="F468" start="0" length="0">
      <dxf>
        <font>
          <b/>
          <sz val="13"/>
          <color rgb="FFFF0000"/>
        </font>
        <alignment vertical="center" readingOrder="0"/>
      </dxf>
    </rfmt>
    <rfmt sheetId="1" sqref="F469" start="0" length="0">
      <dxf>
        <font>
          <sz val="13"/>
          <color rgb="FFFF0000"/>
        </font>
      </dxf>
    </rfmt>
    <rfmt sheetId="1" sqref="F470" start="0" length="0">
      <dxf>
        <font>
          <sz val="13"/>
          <color rgb="FFFF0000"/>
        </font>
      </dxf>
    </rfmt>
    <rfmt sheetId="1" sqref="F471" start="0" length="0">
      <dxf>
        <font>
          <sz val="13"/>
          <color rgb="FFFF0000"/>
        </font>
        <alignment vertical="center" readingOrder="0"/>
      </dxf>
    </rfmt>
    <rfmt sheetId="1" sqref="F472" start="0" length="0">
      <dxf>
        <font>
          <sz val="13"/>
          <color rgb="FFFF0000"/>
        </font>
      </dxf>
    </rfmt>
    <rfmt sheetId="1" sqref="F473" start="0" length="0">
      <dxf>
        <font>
          <b/>
          <sz val="13"/>
          <color rgb="FFFF0000"/>
        </font>
        <alignment vertical="center" readingOrder="0"/>
      </dxf>
    </rfmt>
    <rfmt sheetId="1" sqref="F474" start="0" length="0">
      <dxf>
        <font>
          <sz val="13"/>
          <color rgb="FFFF0000"/>
        </font>
      </dxf>
    </rfmt>
    <rfmt sheetId="1" sqref="F475" start="0" length="0">
      <dxf>
        <font>
          <sz val="13"/>
          <color rgb="FFFF0000"/>
        </font>
      </dxf>
    </rfmt>
    <rfmt sheetId="1" sqref="F476" start="0" length="0">
      <dxf>
        <font>
          <sz val="13"/>
          <color rgb="FFFF0000"/>
        </font>
      </dxf>
    </rfmt>
    <rfmt sheetId="1" sqref="F477" start="0" length="0">
      <dxf>
        <font>
          <sz val="13"/>
          <color rgb="FFFF0000"/>
        </font>
      </dxf>
    </rfmt>
    <rfmt sheetId="1" sqref="F478" start="0" length="0">
      <dxf>
        <font>
          <sz val="13"/>
          <color rgb="FFFF0000"/>
        </font>
      </dxf>
    </rfmt>
    <rfmt sheetId="1" sqref="F479" start="0" length="0">
      <dxf>
        <font>
          <b/>
          <sz val="13"/>
          <color rgb="FFFF0000"/>
        </font>
        <alignment vertical="center" readingOrder="0"/>
      </dxf>
    </rfmt>
    <rfmt sheetId="1" sqref="F480" start="0" length="0">
      <dxf>
        <font>
          <sz val="13"/>
          <color rgb="FFFF0000"/>
        </font>
      </dxf>
    </rfmt>
    <rfmt sheetId="1" sqref="F481" start="0" length="0">
      <dxf>
        <font>
          <sz val="13"/>
          <color rgb="FFFF0000"/>
        </font>
      </dxf>
    </rfmt>
    <rfmt sheetId="1" sqref="F482" start="0" length="0">
      <dxf>
        <font>
          <sz val="13"/>
          <color rgb="FFFF0000"/>
        </font>
      </dxf>
    </rfmt>
    <rfmt sheetId="1" sqref="F483" start="0" length="0">
      <dxf>
        <font>
          <sz val="13"/>
          <color rgb="FFFF0000"/>
        </font>
      </dxf>
    </rfmt>
    <rfmt sheetId="1" sqref="F484" start="0" length="0">
      <dxf>
        <font>
          <b/>
          <sz val="13"/>
          <color rgb="FFFF0000"/>
        </font>
        <alignment vertical="center" readingOrder="0"/>
      </dxf>
    </rfmt>
    <rfmt sheetId="1" sqref="F485" start="0" length="0">
      <dxf>
        <font>
          <sz val="13"/>
          <color rgb="FFFF0000"/>
        </font>
      </dxf>
    </rfmt>
    <rfmt sheetId="1" sqref="F486" start="0" length="0">
      <dxf>
        <font>
          <sz val="13"/>
          <color rgb="FFFF0000"/>
        </font>
      </dxf>
    </rfmt>
    <rfmt sheetId="1" sqref="F487" start="0" length="0">
      <dxf>
        <font>
          <sz val="13"/>
          <color rgb="FFFF0000"/>
        </font>
      </dxf>
    </rfmt>
    <rfmt sheetId="1" sqref="F488" start="0" length="0">
      <dxf>
        <font>
          <sz val="13"/>
          <color rgb="FFFF0000"/>
        </font>
      </dxf>
    </rfmt>
    <rfmt sheetId="1" sqref="F489" start="0" length="0">
      <dxf>
        <font>
          <sz val="13"/>
          <color rgb="FFFF0000"/>
        </font>
      </dxf>
    </rfmt>
    <rfmt sheetId="1" sqref="F490" start="0" length="0">
      <dxf>
        <font>
          <sz val="13"/>
          <color rgb="FFFF0000"/>
        </font>
      </dxf>
    </rfmt>
    <rfmt sheetId="1" sqref="F491" start="0" length="0">
      <dxf>
        <font>
          <b/>
          <sz val="13"/>
          <color rgb="FFFF0000"/>
        </font>
        <alignment vertical="center" readingOrder="0"/>
      </dxf>
    </rfmt>
    <rfmt sheetId="1" sqref="F492" start="0" length="0">
      <dxf>
        <font>
          <sz val="13"/>
          <color rgb="FFFF0000"/>
        </font>
      </dxf>
    </rfmt>
    <rfmt sheetId="1" sqref="F493" start="0" length="0">
      <dxf>
        <font>
          <sz val="13"/>
          <color rgb="FFFF0000"/>
        </font>
      </dxf>
    </rfmt>
    <rfmt sheetId="1" sqref="F494" start="0" length="0">
      <dxf>
        <font>
          <sz val="13"/>
          <color rgb="FFFF0000"/>
        </font>
      </dxf>
    </rfmt>
    <rfmt sheetId="1" sqref="F495" start="0" length="0">
      <dxf>
        <font>
          <sz val="13"/>
          <color rgb="FFFF0000"/>
        </font>
      </dxf>
    </rfmt>
    <rfmt sheetId="1" sqref="F496" start="0" length="0">
      <dxf>
        <font>
          <sz val="13"/>
          <color rgb="FFFF0000"/>
        </font>
      </dxf>
    </rfmt>
    <rfmt sheetId="1" sqref="F497" start="0" length="0">
      <dxf>
        <font>
          <b/>
          <sz val="13"/>
          <color rgb="FFFF0000"/>
        </font>
        <alignment vertical="center" readingOrder="0"/>
      </dxf>
    </rfmt>
    <rfmt sheetId="1" sqref="F498" start="0" length="0">
      <dxf>
        <font>
          <sz val="13"/>
          <color rgb="FFFF0000"/>
        </font>
      </dxf>
    </rfmt>
    <rfmt sheetId="1" sqref="F499" start="0" length="0">
      <dxf>
        <font>
          <sz val="13"/>
          <color rgb="FFFF0000"/>
        </font>
      </dxf>
    </rfmt>
    <rfmt sheetId="1" sqref="F500" start="0" length="0">
      <dxf>
        <font>
          <sz val="13"/>
          <color rgb="FFFF0000"/>
        </font>
      </dxf>
    </rfmt>
    <rfmt sheetId="1" sqref="F501" start="0" length="0">
      <dxf>
        <font>
          <sz val="13"/>
          <color rgb="FFFF0000"/>
        </font>
      </dxf>
    </rfmt>
    <rfmt sheetId="1" sqref="F502" start="0" length="0">
      <dxf>
        <font>
          <sz val="13"/>
          <color rgb="FFFF0000"/>
        </font>
      </dxf>
    </rfmt>
    <rfmt sheetId="1" sqref="F503" start="0" length="0">
      <dxf>
        <font>
          <sz val="13"/>
          <color rgb="FFFF0000"/>
        </font>
      </dxf>
    </rfmt>
    <rfmt sheetId="1" sqref="F504" start="0" length="0">
      <dxf>
        <font>
          <sz val="13"/>
          <color rgb="FFFF0000"/>
        </font>
      </dxf>
    </rfmt>
    <rfmt sheetId="1" sqref="F505" start="0" length="0">
      <dxf>
        <font>
          <sz val="13"/>
          <color rgb="FFFF0000"/>
        </font>
      </dxf>
    </rfmt>
    <rfmt sheetId="1" sqref="F506" start="0" length="0">
      <dxf>
        <font>
          <sz val="13"/>
          <color rgb="FFFF0000"/>
        </font>
      </dxf>
    </rfmt>
    <rfmt sheetId="1" sqref="F507" start="0" length="0">
      <dxf>
        <font>
          <sz val="13"/>
          <color rgb="FFFF0000"/>
        </font>
      </dxf>
    </rfmt>
    <rfmt sheetId="1" sqref="F508" start="0" length="0">
      <dxf>
        <font>
          <sz val="13"/>
          <color rgb="FFFF0000"/>
        </font>
      </dxf>
    </rfmt>
    <rfmt sheetId="1" sqref="F509" start="0" length="0">
      <dxf>
        <font>
          <sz val="13"/>
          <color rgb="FFFF0000"/>
        </font>
      </dxf>
    </rfmt>
    <rfmt sheetId="1" sqref="F510" start="0" length="0">
      <dxf>
        <font>
          <sz val="13"/>
          <color rgb="FFFF0000"/>
        </font>
        <numFmt numFmtId="165" formatCode="#,##0.0"/>
      </dxf>
    </rfmt>
    <rfmt sheetId="1" sqref="F511" start="0" length="0">
      <dxf>
        <font>
          <sz val="13"/>
          <color rgb="FFFF0000"/>
        </font>
      </dxf>
    </rfmt>
    <rfmt sheetId="1" sqref="F512" start="0" length="0">
      <dxf>
        <font>
          <sz val="13"/>
          <color rgb="FFFF0000"/>
        </font>
      </dxf>
    </rfmt>
    <rfmt sheetId="1" sqref="F513" start="0" length="0">
      <dxf>
        <font>
          <sz val="13"/>
          <color rgb="FFFF0000"/>
        </font>
      </dxf>
    </rfmt>
    <rfmt sheetId="1" sqref="F514" start="0" length="0">
      <dxf>
        <font>
          <sz val="13"/>
          <color rgb="FFFF0000"/>
        </font>
      </dxf>
    </rfmt>
    <rfmt sheetId="1" sqref="F515" start="0" length="0">
      <dxf>
        <font>
          <sz val="13"/>
          <color rgb="FFFF0000"/>
        </font>
      </dxf>
    </rfmt>
    <rfmt sheetId="1" sqref="F516" start="0" length="0">
      <dxf>
        <font>
          <sz val="13"/>
          <color rgb="FFFF0000"/>
        </font>
      </dxf>
    </rfmt>
    <rfmt sheetId="1" sqref="F517" start="0" length="0">
      <dxf>
        <font>
          <sz val="13"/>
          <color rgb="FFFF0000"/>
        </font>
      </dxf>
    </rfmt>
    <rfmt sheetId="1" sqref="F518" start="0" length="0">
      <dxf>
        <font>
          <sz val="13"/>
          <color rgb="FFFF0000"/>
        </font>
      </dxf>
    </rfmt>
    <rfmt sheetId="1" sqref="F519" start="0" length="0">
      <dxf>
        <font>
          <sz val="13"/>
          <color rgb="FFFF0000"/>
        </font>
      </dxf>
    </rfmt>
    <rfmt sheetId="1" sqref="F520" start="0" length="0">
      <dxf>
        <font>
          <sz val="13"/>
          <color rgb="FFFF0000"/>
        </font>
      </dxf>
    </rfmt>
    <rfmt sheetId="1" sqref="F521" start="0" length="0">
      <dxf>
        <font>
          <b/>
          <sz val="13"/>
          <color rgb="FFFF0000"/>
        </font>
        <numFmt numFmtId="165" formatCode="#,##0.0"/>
      </dxf>
    </rfmt>
    <rfmt sheetId="1" sqref="F522" start="0" length="0">
      <dxf>
        <font>
          <sz val="13"/>
          <color rgb="FFFF0000"/>
        </font>
      </dxf>
    </rfmt>
    <rfmt sheetId="1" sqref="F523" start="0" length="0">
      <dxf>
        <font>
          <b/>
          <sz val="13"/>
          <color rgb="FFFF0000"/>
        </font>
        <alignment vertical="center" readingOrder="0"/>
      </dxf>
    </rfmt>
    <rfmt sheetId="1" sqref="F524" start="0" length="0">
      <dxf>
        <font>
          <sz val="13"/>
          <color rgb="FFFF0000"/>
        </font>
      </dxf>
    </rfmt>
    <rfmt sheetId="1" sqref="F525" start="0" length="0">
      <dxf>
        <font>
          <sz val="13"/>
          <color rgb="FFFF0000"/>
        </font>
      </dxf>
    </rfmt>
    <rfmt sheetId="1" sqref="F526" start="0" length="0">
      <dxf>
        <font>
          <b/>
          <sz val="13"/>
          <color rgb="FFFF0000"/>
        </font>
      </dxf>
    </rfmt>
    <rfmt sheetId="1" sqref="F527" start="0" length="0">
      <dxf>
        <font>
          <sz val="13"/>
          <color rgb="FFFF0000"/>
        </font>
      </dxf>
    </rfmt>
    <rfmt sheetId="1" sqref="F528" start="0" length="0">
      <dxf>
        <font>
          <b/>
          <sz val="13"/>
          <color rgb="FFFF0000"/>
        </font>
        <alignment vertical="center" readingOrder="0"/>
      </dxf>
    </rfmt>
    <rfmt sheetId="1" sqref="F529" start="0" length="0">
      <dxf>
        <font>
          <sz val="13"/>
          <color rgb="FFFF0000"/>
        </font>
      </dxf>
    </rfmt>
    <rfmt sheetId="1" sqref="F530" start="0" length="0">
      <dxf>
        <font>
          <sz val="13"/>
          <color rgb="FFFF0000"/>
        </font>
      </dxf>
    </rfmt>
    <rfmt sheetId="1" sqref="F531" start="0" length="0">
      <dxf>
        <font>
          <b/>
          <sz val="13"/>
          <color rgb="FFFF0000"/>
        </font>
      </dxf>
    </rfmt>
    <rfmt sheetId="1" sqref="F532" start="0" length="0">
      <dxf>
        <font>
          <sz val="13"/>
          <color rgb="FFFF0000"/>
        </font>
      </dxf>
    </rfmt>
    <rfmt sheetId="1" sqref="F533" start="0" length="0">
      <dxf>
        <font>
          <b/>
          <sz val="13"/>
          <color rgb="FFFF0000"/>
        </font>
        <alignment vertical="center" readingOrder="0"/>
      </dxf>
    </rfmt>
    <rfmt sheetId="1" sqref="F534" start="0" length="0">
      <dxf>
        <font>
          <sz val="13"/>
          <color rgb="FFFF0000"/>
        </font>
      </dxf>
    </rfmt>
    <rfmt sheetId="1" sqref="F535" start="0" length="0">
      <dxf>
        <font>
          <sz val="13"/>
          <color rgb="FFFF0000"/>
        </font>
      </dxf>
    </rfmt>
    <rfmt sheetId="1" sqref="F536" start="0" length="0">
      <dxf>
        <font>
          <b/>
          <sz val="13"/>
          <color rgb="FFFF0000"/>
        </font>
      </dxf>
    </rfmt>
    <rfmt sheetId="1" sqref="F537" start="0" length="0">
      <dxf>
        <font>
          <sz val="13"/>
          <color rgb="FFFF0000"/>
        </font>
      </dxf>
    </rfmt>
    <rfmt sheetId="1" sqref="F538" start="0" length="0">
      <dxf>
        <font>
          <b/>
          <sz val="13"/>
          <color rgb="FFFF0000"/>
        </font>
        <alignment vertical="center" readingOrder="0"/>
      </dxf>
    </rfmt>
    <rfmt sheetId="1" sqref="F539" start="0" length="0">
      <dxf>
        <font>
          <sz val="13"/>
          <color rgb="FFFF0000"/>
        </font>
      </dxf>
    </rfmt>
    <rfmt sheetId="1" sqref="F540" start="0" length="0">
      <dxf>
        <font>
          <sz val="13"/>
          <color rgb="FFFF0000"/>
        </font>
      </dxf>
    </rfmt>
    <rfmt sheetId="1" sqref="F541" start="0" length="0">
      <dxf>
        <font>
          <b/>
          <sz val="13"/>
          <color rgb="FFFF0000"/>
        </font>
      </dxf>
    </rfmt>
    <rfmt sheetId="1" sqref="F542" start="0" length="0">
      <dxf>
        <font>
          <sz val="13"/>
          <color rgb="FFFF0000"/>
        </font>
      </dxf>
    </rfmt>
    <rfmt sheetId="1" sqref="F543" start="0" length="0">
      <dxf>
        <font>
          <b/>
          <sz val="13"/>
          <color rgb="FFFF0000"/>
        </font>
        <alignment vertical="center" readingOrder="0"/>
      </dxf>
    </rfmt>
    <rfmt sheetId="1" sqref="F544" start="0" length="0">
      <dxf>
        <font>
          <sz val="13"/>
          <color rgb="FFFF0000"/>
        </font>
      </dxf>
    </rfmt>
    <rfmt sheetId="1" sqref="F545" start="0" length="0">
      <dxf>
        <font>
          <sz val="13"/>
          <color rgb="FFFF0000"/>
        </font>
      </dxf>
    </rfmt>
    <rfmt sheetId="1" sqref="F546" start="0" length="0">
      <dxf>
        <font>
          <b/>
          <sz val="13"/>
          <color rgb="FFFF0000"/>
        </font>
      </dxf>
    </rfmt>
    <rfmt sheetId="1" sqref="F547" start="0" length="0">
      <dxf>
        <font>
          <sz val="13"/>
          <color rgb="FFFF0000"/>
        </font>
      </dxf>
    </rfmt>
    <rfmt sheetId="1" sqref="F548" start="0" length="0">
      <dxf>
        <font>
          <sz val="13"/>
          <color rgb="FFFF0000"/>
        </font>
      </dxf>
    </rfmt>
    <rfmt sheetId="1" sqref="F549" start="0" length="0">
      <dxf>
        <font>
          <sz val="13"/>
          <color rgb="FFFF0000"/>
        </font>
      </dxf>
    </rfmt>
    <rfmt sheetId="1" sqref="F550" start="0" length="0">
      <dxf>
        <font>
          <sz val="13"/>
          <color rgb="FFFF0000"/>
        </font>
      </dxf>
    </rfmt>
    <rfmt sheetId="1" sqref="F551" start="0" length="0">
      <dxf>
        <font>
          <b/>
          <sz val="13"/>
          <color rgb="FFFF0000"/>
        </font>
      </dxf>
    </rfmt>
    <rfmt sheetId="1" sqref="F552" start="0" length="0">
      <dxf>
        <font>
          <sz val="13"/>
          <color rgb="FFFF0000"/>
        </font>
      </dxf>
    </rfmt>
    <rfmt sheetId="1" sqref="F553" start="0" length="0">
      <dxf>
        <font>
          <sz val="13"/>
          <color rgb="FFFF0000"/>
        </font>
      </dxf>
    </rfmt>
    <rfmt sheetId="1" sqref="F554" start="0" length="0">
      <dxf>
        <font>
          <sz val="13"/>
          <color rgb="FFFF0000"/>
        </font>
      </dxf>
    </rfmt>
    <rfmt sheetId="1" sqref="F555" start="0" length="0">
      <dxf>
        <font>
          <sz val="13"/>
          <color rgb="FFFF0000"/>
        </font>
      </dxf>
    </rfmt>
    <rfmt sheetId="1" sqref="F556" start="0" length="0">
      <dxf>
        <font>
          <b/>
          <sz val="13"/>
          <color rgb="FFFF0000"/>
        </font>
      </dxf>
    </rfmt>
    <rfmt sheetId="1" sqref="F557" start="0" length="0">
      <dxf>
        <font>
          <sz val="13"/>
          <color rgb="FFFF0000"/>
        </font>
      </dxf>
    </rfmt>
    <rfmt sheetId="1" sqref="F558" start="0" length="0">
      <dxf>
        <font>
          <sz val="13"/>
          <color rgb="FFFF0000"/>
        </font>
      </dxf>
    </rfmt>
    <rfmt sheetId="1" sqref="F559" start="0" length="0">
      <dxf>
        <font>
          <b/>
          <sz val="13"/>
          <color rgb="FFFF0000"/>
        </font>
      </dxf>
    </rfmt>
    <rfmt sheetId="1" sqref="F560" start="0" length="0">
      <dxf>
        <font>
          <sz val="13"/>
          <color rgb="FFFF0000"/>
        </font>
      </dxf>
    </rfmt>
    <rfmt sheetId="1" sqref="F561" start="0" length="0">
      <dxf>
        <font>
          <b/>
          <sz val="13"/>
          <color rgb="FFFF0000"/>
        </font>
      </dxf>
    </rfmt>
    <rfmt sheetId="1" sqref="F562" start="0" length="0">
      <dxf>
        <font>
          <sz val="13"/>
          <color rgb="FFFF0000"/>
        </font>
      </dxf>
    </rfmt>
    <rfmt sheetId="1" sqref="F563" start="0" length="0">
      <dxf>
        <font>
          <b/>
          <sz val="13"/>
          <color rgb="FFFF0000"/>
        </font>
        <alignment vertical="center" readingOrder="0"/>
      </dxf>
    </rfmt>
    <rfmt sheetId="1" sqref="F564" start="0" length="0">
      <dxf>
        <font>
          <sz val="13"/>
          <color rgb="FFFF0000"/>
        </font>
      </dxf>
    </rfmt>
    <rfmt sheetId="1" sqref="F565" start="0" length="0">
      <dxf>
        <font>
          <sz val="13"/>
          <color rgb="FFFF0000"/>
        </font>
      </dxf>
    </rfmt>
    <rfmt sheetId="1" sqref="F566" start="0" length="0">
      <dxf>
        <font>
          <sz val="13"/>
          <color rgb="FFFF0000"/>
        </font>
        <alignment vertical="center" readingOrder="0"/>
      </dxf>
    </rfmt>
    <rfmt sheetId="1" sqref="F567" start="0" length="0">
      <dxf>
        <font>
          <sz val="13"/>
          <color rgb="FFFF0000"/>
        </font>
      </dxf>
    </rfmt>
    <rfmt sheetId="1" sqref="F568" start="0" length="0">
      <dxf>
        <font>
          <sz val="13"/>
          <color rgb="FFFF0000"/>
        </font>
      </dxf>
    </rfmt>
    <rfmt sheetId="1" sqref="F569" start="0" length="0">
      <dxf>
        <font>
          <sz val="13"/>
          <color rgb="FFFF0000"/>
        </font>
        <numFmt numFmtId="165" formatCode="#,##0.0"/>
        <alignment vertical="center" readingOrder="0"/>
      </dxf>
    </rfmt>
    <rfmt sheetId="1" sqref="F570" start="0" length="0">
      <dxf>
        <font>
          <sz val="13"/>
          <color rgb="FFFF0000"/>
        </font>
        <alignment vertical="center" readingOrder="0"/>
      </dxf>
    </rfmt>
    <rfmt sheetId="1" sqref="F571" start="0" length="0">
      <dxf>
        <font>
          <sz val="13"/>
          <color rgb="FFFF0000"/>
        </font>
      </dxf>
    </rfmt>
    <rfmt sheetId="1" sqref="F572" start="0" length="0">
      <dxf>
        <font>
          <sz val="13"/>
          <color rgb="FFFF0000"/>
        </font>
      </dxf>
    </rfmt>
    <rfmt sheetId="1" sqref="F573" start="0" length="0">
      <dxf>
        <font>
          <b/>
          <sz val="13"/>
          <color rgb="FFFF0000"/>
        </font>
      </dxf>
    </rfmt>
    <rfmt sheetId="1" sqref="F574" start="0" length="0">
      <dxf>
        <font>
          <sz val="13"/>
          <color rgb="FFFF0000"/>
        </font>
      </dxf>
    </rfmt>
    <rfmt sheetId="1" sqref="F575" start="0" length="0">
      <dxf>
        <font>
          <b/>
          <sz val="13"/>
          <color rgb="FFFF0000"/>
        </font>
        <alignment vertical="center" readingOrder="0"/>
      </dxf>
    </rfmt>
    <rfmt sheetId="1" sqref="F576" start="0" length="0">
      <dxf>
        <font>
          <sz val="13"/>
          <color rgb="FFFF0000"/>
        </font>
      </dxf>
    </rfmt>
    <rfmt sheetId="1" sqref="F577" start="0" length="0">
      <dxf>
        <font>
          <sz val="13"/>
          <color rgb="FFFF0000"/>
        </font>
      </dxf>
    </rfmt>
    <rfmt sheetId="1" sqref="F578" start="0" length="0">
      <dxf>
        <font>
          <b/>
          <sz val="13"/>
          <color rgb="FFFF0000"/>
        </font>
      </dxf>
    </rfmt>
    <rfmt sheetId="1" sqref="F579" start="0" length="0">
      <dxf>
        <font>
          <sz val="13"/>
          <color rgb="FFFF0000"/>
        </font>
      </dxf>
    </rfmt>
    <rfmt sheetId="1" sqref="F580" start="0" length="0">
      <dxf>
        <font>
          <b/>
          <sz val="13"/>
          <color rgb="FFFF0000"/>
        </font>
        <alignment vertical="center" readingOrder="0"/>
      </dxf>
    </rfmt>
    <rfmt sheetId="1" sqref="F581" start="0" length="0">
      <dxf>
        <font>
          <sz val="13"/>
          <color rgb="FFFF0000"/>
        </font>
      </dxf>
    </rfmt>
    <rfmt sheetId="1" sqref="F582" start="0" length="0">
      <dxf>
        <font>
          <sz val="13"/>
          <color rgb="FFFF0000"/>
        </font>
      </dxf>
    </rfmt>
    <rfmt sheetId="1" sqref="F583" start="0" length="0">
      <dxf>
        <font>
          <b/>
          <sz val="13"/>
          <color rgb="FFFF0000"/>
        </font>
      </dxf>
    </rfmt>
    <rfmt sheetId="1" sqref="F584" start="0" length="0">
      <dxf>
        <font>
          <sz val="13"/>
          <color rgb="FFFF0000"/>
        </font>
      </dxf>
    </rfmt>
    <rfmt sheetId="1" sqref="F585" start="0" length="0">
      <dxf>
        <font>
          <b/>
          <sz val="13"/>
          <color rgb="FFFF0000"/>
        </font>
        <alignment vertical="center" readingOrder="0"/>
      </dxf>
    </rfmt>
    <rfmt sheetId="1" sqref="F586" start="0" length="0">
      <dxf>
        <font>
          <sz val="13"/>
          <color rgb="FFFF0000"/>
        </font>
      </dxf>
    </rfmt>
    <rfmt sheetId="1" sqref="F587" start="0" length="0">
      <dxf>
        <font>
          <sz val="13"/>
          <color rgb="FFFF0000"/>
        </font>
      </dxf>
    </rfmt>
    <rfmt sheetId="1" sqref="F588" start="0" length="0">
      <dxf>
        <font>
          <b/>
          <sz val="13"/>
          <color rgb="FFFF0000"/>
        </font>
      </dxf>
    </rfmt>
    <rfmt sheetId="1" sqref="F589" start="0" length="0">
      <dxf>
        <font>
          <sz val="13"/>
          <color rgb="FFFF0000"/>
        </font>
      </dxf>
    </rfmt>
    <rfmt sheetId="1" sqref="F590" start="0" length="0">
      <dxf>
        <font>
          <b/>
          <sz val="13"/>
          <color rgb="FFFF0000"/>
        </font>
        <alignment vertical="center" readingOrder="0"/>
      </dxf>
    </rfmt>
    <rfmt sheetId="1" sqref="F591" start="0" length="0">
      <dxf>
        <font>
          <sz val="13"/>
          <color rgb="FFFF0000"/>
        </font>
      </dxf>
    </rfmt>
    <rfmt sheetId="1" sqref="F592" start="0" length="0">
      <dxf>
        <font>
          <sz val="13"/>
          <color rgb="FFFF0000"/>
        </font>
      </dxf>
    </rfmt>
    <rfmt sheetId="1" sqref="F593" start="0" length="0">
      <dxf>
        <font>
          <sz val="13"/>
          <color rgb="FFFF0000"/>
        </font>
      </dxf>
    </rfmt>
    <rfmt sheetId="1" sqref="F594" start="0" length="0">
      <dxf>
        <font>
          <sz val="13"/>
          <color rgb="FFFF0000"/>
        </font>
      </dxf>
    </rfmt>
    <rfmt sheetId="1" sqref="F595" start="0" length="0">
      <dxf>
        <font>
          <b/>
          <sz val="13"/>
          <color rgb="FFFF0000"/>
        </font>
        <alignment vertical="center" readingOrder="0"/>
      </dxf>
    </rfmt>
    <rfmt sheetId="1" sqref="F596" start="0" length="0">
      <dxf>
        <font>
          <sz val="13"/>
          <color rgb="FFFF0000"/>
        </font>
      </dxf>
    </rfmt>
    <rfmt sheetId="1" sqref="F597" start="0" length="0">
      <dxf>
        <font>
          <sz val="13"/>
          <color rgb="FFFF0000"/>
        </font>
      </dxf>
    </rfmt>
    <rfmt sheetId="1" sqref="F598" start="0" length="0">
      <dxf>
        <font>
          <sz val="13"/>
          <color rgb="FFFF0000"/>
        </font>
      </dxf>
    </rfmt>
    <rfmt sheetId="1" sqref="F599" start="0" length="0">
      <dxf>
        <font>
          <sz val="13"/>
          <color rgb="FFFF0000"/>
        </font>
      </dxf>
    </rfmt>
    <rfmt sheetId="1" sqref="F600" start="0" length="0">
      <dxf>
        <font>
          <b/>
          <sz val="13"/>
          <color rgb="FFFF0000"/>
        </font>
        <alignment vertical="center" readingOrder="0"/>
      </dxf>
    </rfmt>
    <rfmt sheetId="1" sqref="F601" start="0" length="0">
      <dxf>
        <font>
          <sz val="13"/>
          <color rgb="FFFF0000"/>
        </font>
      </dxf>
    </rfmt>
    <rfmt sheetId="1" sqref="F602" start="0" length="0">
      <dxf>
        <font>
          <sz val="13"/>
          <color rgb="FFFF0000"/>
        </font>
      </dxf>
    </rfmt>
    <rfmt sheetId="1" sqref="F603" start="0" length="0">
      <dxf>
        <font>
          <sz val="13"/>
          <color rgb="FFFF0000"/>
        </font>
      </dxf>
    </rfmt>
    <rfmt sheetId="1" sqref="F604" start="0" length="0">
      <dxf>
        <font>
          <b/>
          <sz val="13"/>
          <color rgb="FFFF0000"/>
        </font>
      </dxf>
    </rfmt>
    <rfmt sheetId="1" sqref="F605" start="0" length="0">
      <dxf>
        <font>
          <sz val="13"/>
          <color rgb="FFFF0000"/>
        </font>
      </dxf>
    </rfmt>
    <rfmt sheetId="1" sqref="F606" start="0" length="0">
      <dxf>
        <font>
          <b/>
          <sz val="13"/>
          <color rgb="FFFF0000"/>
        </font>
        <alignment vertical="center" readingOrder="0"/>
      </dxf>
    </rfmt>
    <rfmt sheetId="1" sqref="F607" start="0" length="0">
      <dxf>
        <font>
          <sz val="13"/>
          <color rgb="FFFF0000"/>
        </font>
      </dxf>
    </rfmt>
    <rfmt sheetId="1" sqref="F608" start="0" length="0">
      <dxf>
        <font>
          <sz val="13"/>
          <color rgb="FFFF0000"/>
        </font>
      </dxf>
    </rfmt>
    <rfmt sheetId="1" sqref="F609" start="0" length="0">
      <dxf>
        <font>
          <b/>
          <sz val="13"/>
          <color rgb="FFFF0000"/>
        </font>
      </dxf>
    </rfmt>
    <rfmt sheetId="1" sqref="F610" start="0" length="0">
      <dxf>
        <font>
          <sz val="13"/>
          <color rgb="FFFF0000"/>
        </font>
      </dxf>
    </rfmt>
    <rfmt sheetId="1" sqref="F611" start="0" length="0">
      <dxf>
        <font>
          <b/>
          <sz val="13"/>
          <color rgb="FFFF0000"/>
        </font>
        <alignment vertical="center" readingOrder="0"/>
      </dxf>
    </rfmt>
    <rfmt sheetId="1" sqref="F612" start="0" length="0">
      <dxf>
        <font>
          <sz val="13"/>
          <color rgb="FFFF0000"/>
        </font>
      </dxf>
    </rfmt>
    <rfmt sheetId="1" sqref="F613" start="0" length="0">
      <dxf>
        <font>
          <sz val="13"/>
          <color rgb="FFFF0000"/>
        </font>
      </dxf>
    </rfmt>
    <rfmt sheetId="1" sqref="F614" start="0" length="0">
      <dxf>
        <font>
          <sz val="13"/>
          <color rgb="FFFF0000"/>
        </font>
      </dxf>
    </rfmt>
    <rfmt sheetId="1" sqref="F615" start="0" length="0">
      <dxf>
        <font>
          <sz val="13"/>
          <color rgb="FFFF0000"/>
        </font>
      </dxf>
    </rfmt>
    <rfmt sheetId="1" sqref="F616" start="0" length="0">
      <dxf>
        <font>
          <b/>
          <sz val="13"/>
          <color rgb="FFFF0000"/>
        </font>
        <alignment vertical="center" readingOrder="0"/>
      </dxf>
    </rfmt>
    <rfmt sheetId="1" sqref="F617" start="0" length="0">
      <dxf>
        <font>
          <sz val="13"/>
          <color rgb="FFFF0000"/>
        </font>
      </dxf>
    </rfmt>
    <rfmt sheetId="1" sqref="F618" start="0" length="0">
      <dxf>
        <font>
          <sz val="13"/>
          <color rgb="FFFF0000"/>
        </font>
      </dxf>
    </rfmt>
    <rfmt sheetId="1" sqref="F619" start="0" length="0">
      <dxf>
        <font>
          <sz val="13"/>
          <color rgb="FFFF0000"/>
        </font>
      </dxf>
    </rfmt>
    <rfmt sheetId="1" sqref="F620" start="0" length="0">
      <dxf>
        <font>
          <b/>
          <sz val="13"/>
          <color rgb="FFFF0000"/>
        </font>
      </dxf>
    </rfmt>
    <rfmt sheetId="1" sqref="F621" start="0" length="0">
      <dxf>
        <font>
          <sz val="13"/>
          <color rgb="FFFF0000"/>
        </font>
      </dxf>
    </rfmt>
    <rfmt sheetId="1" sqref="F622" start="0" length="0">
      <dxf>
        <font>
          <b/>
          <sz val="13"/>
          <color rgb="FFFF0000"/>
        </font>
        <alignment vertical="center" readingOrder="0"/>
      </dxf>
    </rfmt>
    <rfmt sheetId="1" sqref="F623" start="0" length="0">
      <dxf>
        <font>
          <sz val="13"/>
          <color rgb="FFFF0000"/>
        </font>
      </dxf>
    </rfmt>
    <rfmt sheetId="1" sqref="F624" start="0" length="0">
      <dxf>
        <font>
          <sz val="13"/>
          <color rgb="FFFF0000"/>
        </font>
      </dxf>
    </rfmt>
    <rfmt sheetId="1" sqref="F625" start="0" length="0">
      <dxf>
        <font>
          <b/>
          <sz val="13"/>
          <color rgb="FFFF0000"/>
        </font>
      </dxf>
    </rfmt>
    <rfmt sheetId="1" sqref="F626" start="0" length="0">
      <dxf>
        <font>
          <sz val="13"/>
          <color rgb="FFFF0000"/>
        </font>
      </dxf>
    </rfmt>
    <rfmt sheetId="1" sqref="F627" start="0" length="0">
      <dxf>
        <font>
          <b/>
          <sz val="13"/>
          <color rgb="FFFF0000"/>
        </font>
        <alignment vertical="center" readingOrder="0"/>
      </dxf>
    </rfmt>
    <rfmt sheetId="1" sqref="F628" start="0" length="0">
      <dxf>
        <font>
          <sz val="13"/>
          <color rgb="FFFF0000"/>
        </font>
      </dxf>
    </rfmt>
    <rfmt sheetId="1" sqref="F629" start="0" length="0">
      <dxf>
        <font>
          <sz val="13"/>
          <color rgb="FFFF0000"/>
        </font>
      </dxf>
    </rfmt>
    <rfmt sheetId="1" sqref="F630" start="0" length="0">
      <dxf>
        <font>
          <sz val="13"/>
          <color rgb="FFFF0000"/>
        </font>
      </dxf>
    </rfmt>
    <rfmt sheetId="1" sqref="F631" start="0" length="0">
      <dxf>
        <font>
          <sz val="13"/>
          <color rgb="FFFF0000"/>
        </font>
      </dxf>
    </rfmt>
    <rfmt sheetId="1" sqref="F632" start="0" length="0">
      <dxf>
        <font>
          <sz val="13"/>
          <color rgb="FFFF0000"/>
        </font>
      </dxf>
    </rfmt>
    <rfmt sheetId="1" sqref="F633" start="0" length="0">
      <dxf>
        <font>
          <sz val="13"/>
          <color rgb="FFFF0000"/>
        </font>
      </dxf>
    </rfmt>
    <rfmt sheetId="1" sqref="F634" start="0" length="0">
      <dxf>
        <font>
          <sz val="13"/>
          <color rgb="FFFF0000"/>
        </font>
      </dxf>
    </rfmt>
    <rfmt sheetId="1" sqref="F635" start="0" length="0">
      <dxf>
        <font>
          <sz val="13"/>
          <color rgb="FFFF0000"/>
        </font>
      </dxf>
    </rfmt>
    <rfmt sheetId="1" sqref="F636" start="0" length="0">
      <dxf>
        <font>
          <sz val="13"/>
          <color rgb="FFFF0000"/>
        </font>
      </dxf>
    </rfmt>
    <rfmt sheetId="1" sqref="F637" start="0" length="0">
      <dxf>
        <font>
          <b/>
          <sz val="13"/>
          <color rgb="FFFF0000"/>
        </font>
      </dxf>
    </rfmt>
    <rfmt sheetId="1" sqref="F638" start="0" length="0">
      <dxf>
        <font>
          <sz val="13"/>
          <color rgb="FFFF0000"/>
        </font>
      </dxf>
    </rfmt>
    <rfmt sheetId="1" sqref="F639" start="0" length="0">
      <dxf>
        <font>
          <sz val="13"/>
          <color rgb="FFFF0000"/>
        </font>
      </dxf>
    </rfmt>
    <rfmt sheetId="1" sqref="F640" start="0" length="0">
      <dxf>
        <font>
          <sz val="13"/>
          <color rgb="FFFF0000"/>
        </font>
      </dxf>
    </rfmt>
    <rfmt sheetId="1" sqref="F641" start="0" length="0">
      <dxf>
        <font>
          <sz val="13"/>
          <color rgb="FFFF0000"/>
        </font>
      </dxf>
    </rfmt>
    <rfmt sheetId="1" sqref="F642" start="0" length="0">
      <dxf>
        <font>
          <sz val="13"/>
          <color rgb="FFFF0000"/>
        </font>
      </dxf>
    </rfmt>
    <rfmt sheetId="1" sqref="F643" start="0" length="0">
      <dxf>
        <font>
          <sz val="13"/>
          <color rgb="FFFF0000"/>
        </font>
      </dxf>
    </rfmt>
    <rfmt sheetId="1" sqref="F644" start="0" length="0">
      <dxf>
        <font>
          <sz val="13"/>
          <color rgb="FFFF0000"/>
        </font>
      </dxf>
    </rfmt>
    <rfmt sheetId="1" sqref="F645" start="0" length="0">
      <dxf>
        <font>
          <sz val="13"/>
          <color rgb="FFFF0000"/>
        </font>
      </dxf>
    </rfmt>
    <rfmt sheetId="1" sqref="F646" start="0" length="0">
      <dxf>
        <font>
          <sz val="13"/>
          <color rgb="FFFF0000"/>
        </font>
      </dxf>
    </rfmt>
    <rfmt sheetId="1" sqref="F647" start="0" length="0">
      <dxf>
        <font>
          <sz val="13"/>
          <color rgb="FFFF0000"/>
        </font>
      </dxf>
    </rfmt>
    <rfmt sheetId="1" sqref="F648" start="0" length="0">
      <dxf>
        <font>
          <b/>
          <sz val="13"/>
          <color rgb="FFFF0000"/>
        </font>
      </dxf>
    </rfmt>
    <rfmt sheetId="1" sqref="F649" start="0" length="0">
      <dxf>
        <font>
          <sz val="13"/>
          <color rgb="FFFF0000"/>
        </font>
      </dxf>
    </rfmt>
    <rfmt sheetId="1" sqref="F650" start="0" length="0">
      <dxf>
        <font>
          <sz val="13"/>
          <color rgb="FFFF0000"/>
        </font>
      </dxf>
    </rfmt>
    <rfmt sheetId="1" sqref="F651" start="0" length="0">
      <dxf>
        <font>
          <sz val="13"/>
          <color rgb="FFFF0000"/>
        </font>
      </dxf>
    </rfmt>
    <rfmt sheetId="1" sqref="F652" start="0" length="0">
      <dxf>
        <font>
          <sz val="13"/>
          <color rgb="FFFF0000"/>
        </font>
      </dxf>
    </rfmt>
    <rfmt sheetId="1" sqref="F653" start="0" length="0">
      <dxf>
        <font>
          <b/>
          <sz val="13"/>
          <color rgb="FFFF0000"/>
        </font>
      </dxf>
    </rfmt>
    <rfmt sheetId="1" sqref="F654" start="0" length="0">
      <dxf>
        <font>
          <sz val="13"/>
          <color rgb="FFFF0000"/>
        </font>
      </dxf>
    </rfmt>
    <rfmt sheetId="1" sqref="F655" start="0" length="0">
      <dxf>
        <font>
          <sz val="13"/>
          <color rgb="FFFF0000"/>
        </font>
      </dxf>
    </rfmt>
    <rfmt sheetId="1" sqref="F656" start="0" length="0">
      <dxf>
        <font>
          <sz val="13"/>
          <color rgb="FFFF0000"/>
        </font>
      </dxf>
    </rfmt>
    <rfmt sheetId="1" sqref="F657" start="0" length="0">
      <dxf>
        <font>
          <sz val="13"/>
          <color rgb="FFFF0000"/>
        </font>
      </dxf>
    </rfmt>
    <rfmt sheetId="1" sqref="F658" start="0" length="0">
      <dxf>
        <font>
          <sz val="13"/>
          <color rgb="FFFF0000"/>
        </font>
      </dxf>
    </rfmt>
    <rfmt sheetId="1" sqref="F659" start="0" length="0">
      <dxf>
        <font>
          <sz val="13"/>
          <color rgb="FFFF0000"/>
        </font>
      </dxf>
    </rfmt>
    <rfmt sheetId="1" sqref="F660" start="0" length="0">
      <dxf>
        <font>
          <sz val="13"/>
          <color rgb="FFFF0000"/>
        </font>
      </dxf>
    </rfmt>
    <rfmt sheetId="1" sqref="F661" start="0" length="0">
      <dxf>
        <font>
          <sz val="13"/>
          <color rgb="FFFF0000"/>
        </font>
      </dxf>
    </rfmt>
    <rfmt sheetId="1" sqref="F662" start="0" length="0">
      <dxf>
        <font>
          <sz val="13"/>
          <color rgb="FFFF0000"/>
        </font>
      </dxf>
    </rfmt>
    <rfmt sheetId="1" sqref="F663" start="0" length="0">
      <dxf>
        <font>
          <sz val="13"/>
          <color rgb="FFFF0000"/>
        </font>
      </dxf>
    </rfmt>
    <rfmt sheetId="1" sqref="F664" start="0" length="0">
      <dxf>
        <font>
          <sz val="13"/>
          <color rgb="FFFF0000"/>
        </font>
      </dxf>
    </rfmt>
    <rfmt sheetId="1" sqref="F665" start="0" length="0">
      <dxf>
        <font>
          <b/>
          <sz val="13"/>
          <color rgb="FFFF0000"/>
        </font>
      </dxf>
    </rfmt>
    <rfmt sheetId="1" sqref="F666" start="0" length="0">
      <dxf>
        <font>
          <sz val="13"/>
          <color rgb="FFFF0000"/>
        </font>
      </dxf>
    </rfmt>
    <rfmt sheetId="1" sqref="F667" start="0" length="0">
      <dxf>
        <font>
          <b/>
          <sz val="13"/>
          <color rgb="FFFF0000"/>
        </font>
        <alignment vertical="center" readingOrder="0"/>
      </dxf>
    </rfmt>
    <rfmt sheetId="1" sqref="F668" start="0" length="0">
      <dxf>
        <font>
          <sz val="13"/>
          <color rgb="FFFF0000"/>
        </font>
      </dxf>
    </rfmt>
    <rfmt sheetId="1" sqref="F669" start="0" length="0">
      <dxf>
        <font>
          <sz val="13"/>
          <color rgb="FFFF0000"/>
        </font>
      </dxf>
    </rfmt>
    <rfmt sheetId="1" sqref="F670" start="0" length="0">
      <dxf>
        <font>
          <b/>
          <sz val="13"/>
          <color rgb="FFFF0000"/>
        </font>
      </dxf>
    </rfmt>
    <rfmt sheetId="1" sqref="F671" start="0" length="0">
      <dxf>
        <font>
          <sz val="13"/>
          <color rgb="FFFF0000"/>
        </font>
      </dxf>
    </rfmt>
    <rfmt sheetId="1" sqref="F672" start="0" length="0">
      <dxf>
        <font>
          <b/>
          <sz val="13"/>
          <color rgb="FFFF0000"/>
        </font>
        <alignment vertical="center" readingOrder="0"/>
      </dxf>
    </rfmt>
    <rfmt sheetId="1" sqref="F673" start="0" length="0">
      <dxf>
        <font>
          <sz val="13"/>
          <color rgb="FFFF0000"/>
        </font>
      </dxf>
    </rfmt>
    <rfmt sheetId="1" sqref="F674" start="0" length="0">
      <dxf>
        <font>
          <sz val="13"/>
          <color rgb="FFFF0000"/>
        </font>
      </dxf>
    </rfmt>
    <rfmt sheetId="1" sqref="F675" start="0" length="0">
      <dxf>
        <font>
          <b/>
          <sz val="13"/>
          <color rgb="FFFF0000"/>
        </font>
      </dxf>
    </rfmt>
    <rfmt sheetId="1" sqref="F676" start="0" length="0">
      <dxf>
        <font>
          <sz val="13"/>
          <color rgb="FFFF0000"/>
        </font>
      </dxf>
    </rfmt>
    <rfmt sheetId="1" sqref="F677" start="0" length="0">
      <dxf>
        <font>
          <b/>
          <sz val="13"/>
          <color rgb="FFFF0000"/>
        </font>
        <alignment vertical="center" readingOrder="0"/>
      </dxf>
    </rfmt>
    <rfmt sheetId="1" sqref="F678" start="0" length="0">
      <dxf>
        <font>
          <sz val="13"/>
          <color rgb="FFFF0000"/>
        </font>
      </dxf>
    </rfmt>
    <rfmt sheetId="1" sqref="F679" start="0" length="0">
      <dxf>
        <font>
          <sz val="13"/>
          <color rgb="FFFF0000"/>
        </font>
      </dxf>
    </rfmt>
    <rfmt sheetId="1" sqref="F680" start="0" length="0">
      <dxf>
        <font>
          <b/>
          <sz val="13"/>
          <color rgb="FFFF0000"/>
        </font>
      </dxf>
    </rfmt>
    <rfmt sheetId="1" sqref="F681" start="0" length="0">
      <dxf>
        <font>
          <sz val="13"/>
          <color rgb="FFFF0000"/>
        </font>
      </dxf>
    </rfmt>
    <rfmt sheetId="1" sqref="F682" start="0" length="0">
      <dxf>
        <font>
          <b/>
          <sz val="13"/>
          <color rgb="FFFF0000"/>
        </font>
        <alignment vertical="center" readingOrder="0"/>
      </dxf>
    </rfmt>
    <rfmt sheetId="1" sqref="F683" start="0" length="0">
      <dxf>
        <font>
          <sz val="13"/>
          <color rgb="FFFF0000"/>
        </font>
      </dxf>
    </rfmt>
    <rfmt sheetId="1" sqref="F684" start="0" length="0">
      <dxf>
        <font>
          <sz val="13"/>
          <color rgb="FFFF0000"/>
        </font>
      </dxf>
    </rfmt>
    <rfmt sheetId="1" sqref="F685" start="0" length="0">
      <dxf>
        <font>
          <sz val="13"/>
          <color rgb="FFFF0000"/>
        </font>
      </dxf>
    </rfmt>
    <rfmt sheetId="1" sqref="F686" start="0" length="0">
      <dxf>
        <font>
          <b/>
          <sz val="13"/>
          <color rgb="FFFF0000"/>
        </font>
      </dxf>
    </rfmt>
    <rfmt sheetId="1" sqref="F687" start="0" length="0">
      <dxf>
        <font>
          <sz val="13"/>
          <color rgb="FFFF0000"/>
        </font>
      </dxf>
    </rfmt>
    <rfmt sheetId="1" sqref="F688" start="0" length="0">
      <dxf>
        <font>
          <b/>
          <sz val="13"/>
          <color rgb="FFFF0000"/>
        </font>
        <alignment vertical="center" readingOrder="0"/>
      </dxf>
    </rfmt>
    <rfmt sheetId="1" sqref="F689" start="0" length="0">
      <dxf>
        <font>
          <sz val="13"/>
          <color rgb="FFFF0000"/>
        </font>
      </dxf>
    </rfmt>
    <rfmt sheetId="1" sqref="F690" start="0" length="0">
      <dxf>
        <font>
          <sz val="13"/>
          <color rgb="FFFF0000"/>
        </font>
      </dxf>
    </rfmt>
    <rfmt sheetId="1" sqref="F691" start="0" length="0">
      <dxf>
        <font>
          <b/>
          <sz val="13"/>
          <color rgb="FFFF0000"/>
        </font>
        <numFmt numFmtId="165" formatCode="#,##0.0"/>
      </dxf>
    </rfmt>
    <rfmt sheetId="1" sqref="F692" start="0" length="0">
      <dxf>
        <font>
          <sz val="13"/>
          <color rgb="FFFF0000"/>
        </font>
      </dxf>
    </rfmt>
    <rfmt sheetId="1" sqref="F693" start="0" length="0">
      <dxf>
        <font>
          <b/>
          <sz val="13"/>
          <color rgb="FFFF0000"/>
        </font>
        <alignment vertical="center" readingOrder="0"/>
      </dxf>
    </rfmt>
    <rfmt sheetId="1" sqref="F694" start="0" length="0">
      <dxf>
        <font>
          <sz val="13"/>
          <color rgb="FFFF0000"/>
        </font>
      </dxf>
    </rfmt>
    <rfmt sheetId="1" sqref="F695" start="0" length="0">
      <dxf>
        <font>
          <sz val="13"/>
          <color rgb="FFFF0000"/>
        </font>
      </dxf>
    </rfmt>
    <rfmt sheetId="1" sqref="F696" start="0" length="0">
      <dxf>
        <font>
          <b/>
          <sz val="13"/>
          <color rgb="FFFF0000"/>
        </font>
        <numFmt numFmtId="165" formatCode="#,##0.0"/>
      </dxf>
    </rfmt>
    <rfmt sheetId="1" sqref="F697" start="0" length="0">
      <dxf>
        <font>
          <sz val="13"/>
          <color rgb="FFFF0000"/>
        </font>
      </dxf>
    </rfmt>
    <rfmt sheetId="1" sqref="F698" start="0" length="0">
      <dxf>
        <font>
          <b/>
          <sz val="13"/>
          <color rgb="FFFF0000"/>
        </font>
        <alignment vertical="center" readingOrder="0"/>
      </dxf>
    </rfmt>
    <rfmt sheetId="1" sqref="F699" start="0" length="0">
      <dxf>
        <font>
          <sz val="13"/>
          <color rgb="FFFF0000"/>
        </font>
      </dxf>
    </rfmt>
    <rfmt sheetId="1" sqref="F700" start="0" length="0">
      <dxf>
        <font>
          <sz val="13"/>
          <color rgb="FFFF0000"/>
        </font>
      </dxf>
    </rfmt>
    <rfmt sheetId="1" sqref="F701" start="0" length="0">
      <dxf>
        <font>
          <sz val="13"/>
          <color rgb="FFFF0000"/>
        </font>
      </dxf>
    </rfmt>
    <rfmt sheetId="1" sqref="F702" start="0" length="0">
      <dxf>
        <font>
          <b/>
          <sz val="13"/>
          <color rgb="FFFF0000"/>
        </font>
      </dxf>
    </rfmt>
    <rfmt sheetId="1" sqref="F703" start="0" length="0">
      <dxf>
        <font>
          <sz val="13"/>
          <color rgb="FFFF0000"/>
        </font>
      </dxf>
    </rfmt>
    <rfmt sheetId="1" sqref="F704" start="0" length="0">
      <dxf>
        <font>
          <b/>
          <sz val="13"/>
          <color rgb="FFFF0000"/>
        </font>
        <alignment vertical="center" readingOrder="0"/>
      </dxf>
    </rfmt>
    <rfmt sheetId="1" sqref="F705" start="0" length="0">
      <dxf>
        <font>
          <sz val="13"/>
          <color rgb="FFFF0000"/>
        </font>
      </dxf>
    </rfmt>
    <rfmt sheetId="1" sqref="F706" start="0" length="0">
      <dxf>
        <font>
          <sz val="13"/>
          <color rgb="FFFF0000"/>
        </font>
      </dxf>
    </rfmt>
    <rfmt sheetId="1" sqref="F707" start="0" length="0">
      <dxf>
        <font>
          <sz val="13"/>
          <color rgb="FFFF0000"/>
        </font>
      </dxf>
    </rfmt>
    <rfmt sheetId="1" sqref="F708" start="0" length="0">
      <dxf>
        <font>
          <sz val="13"/>
          <color rgb="FFFF0000"/>
        </font>
      </dxf>
    </rfmt>
    <rfmt sheetId="1" sqref="F709" start="0" length="0">
      <dxf>
        <font>
          <b/>
          <sz val="13"/>
          <color rgb="FFFF0000"/>
        </font>
        <alignment vertical="center" readingOrder="0"/>
      </dxf>
    </rfmt>
    <rfmt sheetId="1" sqref="F710" start="0" length="0">
      <dxf>
        <font>
          <sz val="13"/>
          <color rgb="FFFF0000"/>
        </font>
      </dxf>
    </rfmt>
    <rfmt sheetId="1" sqref="F711" start="0" length="0">
      <dxf>
        <font>
          <sz val="13"/>
          <color rgb="FFFF0000"/>
        </font>
      </dxf>
    </rfmt>
    <rfmt sheetId="1" sqref="F712" start="0" length="0">
      <dxf>
        <font>
          <sz val="13"/>
          <color rgb="FFFF0000"/>
        </font>
      </dxf>
    </rfmt>
    <rfmt sheetId="1" sqref="F713" start="0" length="0">
      <dxf>
        <font>
          <sz val="13"/>
          <color rgb="FFFF0000"/>
        </font>
      </dxf>
    </rfmt>
    <rfmt sheetId="1" sqref="F714" start="0" length="0">
      <dxf>
        <font>
          <sz val="13"/>
          <color rgb="FFFF0000"/>
        </font>
      </dxf>
    </rfmt>
    <rfmt sheetId="1" sqref="F715" start="0" length="0">
      <dxf>
        <font>
          <sz val="13"/>
          <color rgb="FFFF0000"/>
        </font>
      </dxf>
    </rfmt>
    <rfmt sheetId="1" sqref="F716" start="0" length="0">
      <dxf>
        <font>
          <sz val="13"/>
          <color rgb="FFFF0000"/>
        </font>
      </dxf>
    </rfmt>
    <rfmt sheetId="1" sqref="F717" start="0" length="0">
      <dxf>
        <font>
          <sz val="13"/>
          <color rgb="FFFF0000"/>
        </font>
      </dxf>
    </rfmt>
    <rfmt sheetId="1" sqref="F718" start="0" length="0">
      <dxf>
        <font>
          <sz val="13"/>
          <color rgb="FFFF0000"/>
        </font>
      </dxf>
    </rfmt>
    <rfmt sheetId="1" sqref="F719" start="0" length="0">
      <dxf>
        <font>
          <b/>
          <sz val="13"/>
          <color rgb="FFFF0000"/>
        </font>
      </dxf>
    </rfmt>
    <rfmt sheetId="1" sqref="F720" start="0" length="0">
      <dxf>
        <font>
          <sz val="13"/>
          <color rgb="FFFF0000"/>
        </font>
      </dxf>
    </rfmt>
    <rfmt sheetId="1" sqref="F721" start="0" length="0">
      <dxf>
        <font>
          <b/>
          <sz val="13"/>
          <color rgb="FFFF0000"/>
        </font>
        <alignment vertical="center" readingOrder="0"/>
      </dxf>
    </rfmt>
    <rfmt sheetId="1" sqref="F722" start="0" length="0">
      <dxf>
        <font>
          <sz val="13"/>
          <color rgb="FFFF0000"/>
        </font>
      </dxf>
    </rfmt>
    <rfmt sheetId="1" sqref="F723" start="0" length="0">
      <dxf>
        <font>
          <sz val="13"/>
          <color rgb="FFFF0000"/>
        </font>
      </dxf>
    </rfmt>
    <rfmt sheetId="1" sqref="F724" start="0" length="0">
      <dxf>
        <font>
          <b/>
          <sz val="13"/>
          <color rgb="FFFF0000"/>
        </font>
        <alignment vertical="center" readingOrder="0"/>
      </dxf>
    </rfmt>
    <rfmt sheetId="1" sqref="F725" start="0" length="0">
      <dxf>
        <font>
          <sz val="13"/>
          <color rgb="FFFF0000"/>
        </font>
      </dxf>
    </rfmt>
    <rfmt sheetId="1" sqref="F726" start="0" length="0">
      <dxf>
        <font>
          <b/>
          <sz val="13"/>
          <color rgb="FFFF0000"/>
        </font>
        <alignment vertical="center" readingOrder="0"/>
      </dxf>
    </rfmt>
    <rfmt sheetId="1" sqref="F727" start="0" length="0">
      <dxf>
        <font>
          <sz val="13"/>
          <color rgb="FFFF0000"/>
        </font>
      </dxf>
    </rfmt>
    <rfmt sheetId="1" sqref="F728" start="0" length="0">
      <dxf>
        <font>
          <sz val="13"/>
          <color rgb="FFFF0000"/>
        </font>
      </dxf>
    </rfmt>
    <rfmt sheetId="1" sqref="F729" start="0" length="0">
      <dxf>
        <font>
          <sz val="13"/>
          <color rgb="FFFF0000"/>
        </font>
        <alignment vertical="center" readingOrder="0"/>
      </dxf>
    </rfmt>
    <rfmt sheetId="1" sqref="F730" start="0" length="0">
      <dxf>
        <font>
          <sz val="13"/>
          <color rgb="FFFF0000"/>
        </font>
      </dxf>
    </rfmt>
    <rfmt sheetId="1" sqref="F731" start="0" length="0">
      <dxf>
        <font>
          <b/>
          <sz val="13"/>
          <color rgb="FFFF0000"/>
        </font>
        <alignment vertical="center" readingOrder="0"/>
      </dxf>
    </rfmt>
    <rfmt sheetId="1" sqref="F732" start="0" length="0">
      <dxf>
        <font>
          <sz val="13"/>
          <color rgb="FFFF0000"/>
        </font>
      </dxf>
    </rfmt>
    <rfmt sheetId="1" sqref="F733" start="0" length="0">
      <dxf>
        <font>
          <sz val="13"/>
          <color rgb="FFFF0000"/>
        </font>
      </dxf>
    </rfmt>
    <rfmt sheetId="1" sqref="F734" start="0" length="0">
      <dxf>
        <font>
          <sz val="13"/>
          <color rgb="FFFF0000"/>
        </font>
        <alignment vertical="center" readingOrder="0"/>
      </dxf>
    </rfmt>
    <rfmt sheetId="1" sqref="F735" start="0" length="0">
      <dxf>
        <font>
          <sz val="13"/>
          <color rgb="FFFF0000"/>
        </font>
        <alignment vertical="center" readingOrder="0"/>
      </dxf>
    </rfmt>
    <rfmt sheetId="1" sqref="F736" start="0" length="0">
      <dxf>
        <font>
          <b/>
          <sz val="13"/>
          <color rgb="FFFF0000"/>
        </font>
        <alignment vertical="center" wrapText="1" readingOrder="0"/>
      </dxf>
    </rfmt>
    <rfmt sheetId="1" sqref="F737" start="0" length="0">
      <dxf>
        <font>
          <sz val="13"/>
          <color rgb="FFFF0000"/>
        </font>
      </dxf>
    </rfmt>
    <rfmt sheetId="1" sqref="F738" start="0" length="0">
      <dxf>
        <font>
          <b/>
          <sz val="13"/>
          <color rgb="FFFF0000"/>
        </font>
        <alignment vertical="center" readingOrder="0"/>
      </dxf>
    </rfmt>
    <rfmt sheetId="1" sqref="F739" start="0" length="0">
      <dxf>
        <font>
          <sz val="13"/>
          <color rgb="FFFF0000"/>
        </font>
      </dxf>
    </rfmt>
    <rfmt sheetId="1" sqref="F740" start="0" length="0">
      <dxf>
        <font>
          <sz val="13"/>
          <color rgb="FFFF0000"/>
        </font>
      </dxf>
    </rfmt>
    <rfmt sheetId="1" sqref="F741" start="0" length="0">
      <dxf>
        <font>
          <sz val="13"/>
          <color rgb="FFFF0000"/>
        </font>
        <alignment vertical="center" readingOrder="0"/>
      </dxf>
    </rfmt>
    <rfmt sheetId="1" sqref="F742" start="0" length="0">
      <dxf>
        <font>
          <b/>
          <sz val="13"/>
          <color rgb="FFFF0000"/>
        </font>
        <alignment vertical="center" readingOrder="0"/>
      </dxf>
    </rfmt>
    <rfmt sheetId="1" sqref="F743" start="0" length="0">
      <dxf>
        <font>
          <sz val="13"/>
          <color rgb="FFFF0000"/>
        </font>
      </dxf>
    </rfmt>
    <rfmt sheetId="1" sqref="F744" start="0" length="0">
      <dxf>
        <font>
          <b/>
          <sz val="13"/>
          <color rgb="FFFF0000"/>
        </font>
        <alignment vertical="center" readingOrder="0"/>
      </dxf>
    </rfmt>
    <rfmt sheetId="1" sqref="F745" start="0" length="0">
      <dxf>
        <font>
          <sz val="13"/>
          <color rgb="FFFF0000"/>
        </font>
      </dxf>
    </rfmt>
    <rfmt sheetId="1" sqref="F746" start="0" length="0">
      <dxf>
        <font>
          <sz val="13"/>
          <color rgb="FFFF0000"/>
        </font>
      </dxf>
    </rfmt>
    <rfmt sheetId="1" sqref="F747" start="0" length="0">
      <dxf>
        <font>
          <sz val="13"/>
          <color rgb="FFFF0000"/>
        </font>
        <alignment vertical="center" readingOrder="0"/>
      </dxf>
    </rfmt>
    <rfmt sheetId="1" sqref="F748" start="0" length="0">
      <dxf>
        <font>
          <b/>
          <sz val="13"/>
          <color rgb="FFFF0000"/>
        </font>
        <alignment vertical="center" readingOrder="0"/>
      </dxf>
    </rfmt>
    <rfmt sheetId="1" sqref="F749" start="0" length="0">
      <dxf>
        <font>
          <sz val="13"/>
          <color rgb="FFFF0000"/>
        </font>
      </dxf>
    </rfmt>
    <rfmt sheetId="1" sqref="F750" start="0" length="0">
      <dxf>
        <font>
          <b/>
          <sz val="13"/>
          <color rgb="FFFF0000"/>
        </font>
        <alignment vertical="center" readingOrder="0"/>
      </dxf>
    </rfmt>
    <rfmt sheetId="1" sqref="F751" start="0" length="0">
      <dxf>
        <font>
          <sz val="13"/>
          <color rgb="FFFF0000"/>
        </font>
      </dxf>
    </rfmt>
    <rfmt sheetId="1" sqref="F752" start="0" length="0">
      <dxf>
        <font>
          <sz val="13"/>
          <color rgb="FFFF0000"/>
        </font>
      </dxf>
    </rfmt>
    <rfmt sheetId="1" sqref="F753" start="0" length="0">
      <dxf>
        <font>
          <sz val="13"/>
          <color rgb="FFFF0000"/>
        </font>
        <alignment vertical="center" readingOrder="0"/>
      </dxf>
    </rfmt>
    <rfmt sheetId="1" sqref="F754" start="0" length="0">
      <dxf>
        <font>
          <b/>
          <sz val="13"/>
          <color rgb="FFFF0000"/>
        </font>
        <alignment vertical="center" readingOrder="0"/>
      </dxf>
    </rfmt>
    <rfmt sheetId="1" sqref="F755" start="0" length="0">
      <dxf>
        <font>
          <sz val="13"/>
          <color rgb="FFFF0000"/>
        </font>
      </dxf>
    </rfmt>
    <rfmt sheetId="1" sqref="F756" start="0" length="0">
      <dxf>
        <font>
          <b/>
          <sz val="13"/>
          <color rgb="FFFF0000"/>
        </font>
        <alignment vertical="center" readingOrder="0"/>
      </dxf>
    </rfmt>
    <rfmt sheetId="1" sqref="F757" start="0" length="0">
      <dxf>
        <font>
          <sz val="13"/>
          <color rgb="FFFF0000"/>
        </font>
      </dxf>
    </rfmt>
    <rfmt sheetId="1" sqref="F758" start="0" length="0">
      <dxf>
        <font>
          <sz val="13"/>
          <color rgb="FFFF0000"/>
        </font>
      </dxf>
    </rfmt>
    <rfmt sheetId="1" sqref="F759" start="0" length="0">
      <dxf>
        <font>
          <sz val="13"/>
          <color rgb="FFFF0000"/>
        </font>
        <alignment vertical="center" readingOrder="0"/>
      </dxf>
    </rfmt>
    <rfmt sheetId="1" sqref="F760" start="0" length="0">
      <dxf>
        <font>
          <sz val="13"/>
          <color rgb="FFFF0000"/>
        </font>
        <alignment vertical="center" readingOrder="0"/>
      </dxf>
    </rfmt>
    <rfmt sheetId="1" sqref="F761" start="0" length="0">
      <dxf>
        <font>
          <sz val="13"/>
          <color rgb="FFFF0000"/>
        </font>
        <alignment vertical="center" readingOrder="0"/>
      </dxf>
    </rfmt>
    <rfmt sheetId="1" sqref="F762" start="0" length="0">
      <dxf>
        <font>
          <sz val="13"/>
          <color rgb="FFFF0000"/>
        </font>
      </dxf>
    </rfmt>
    <rfmt sheetId="1" sqref="F763" start="0" length="0">
      <dxf>
        <font>
          <sz val="13"/>
          <color rgb="FFFF0000"/>
        </font>
      </dxf>
    </rfmt>
    <rfmt sheetId="1" sqref="F764" start="0" length="0">
      <dxf>
        <font>
          <sz val="13"/>
          <color rgb="FFFF0000"/>
        </font>
      </dxf>
    </rfmt>
    <rfmt sheetId="1" sqref="F765" start="0" length="0">
      <dxf>
        <font>
          <sz val="13"/>
          <color rgb="FFFF0000"/>
        </font>
      </dxf>
    </rfmt>
    <rfmt sheetId="1" sqref="F766" start="0" length="0">
      <dxf>
        <font>
          <b/>
          <sz val="13"/>
          <color rgb="FFFF0000"/>
        </font>
        <numFmt numFmtId="165" formatCode="#,##0.0"/>
      </dxf>
    </rfmt>
    <rfmt sheetId="1" sqref="F767" start="0" length="0">
      <dxf>
        <font>
          <sz val="13"/>
          <color rgb="FFFF0000"/>
        </font>
      </dxf>
    </rfmt>
    <rfmt sheetId="1" sqref="F768" start="0" length="0">
      <dxf>
        <font>
          <sz val="13"/>
          <color rgb="FFFF0000"/>
        </font>
      </dxf>
    </rfmt>
    <rfmt sheetId="1" sqref="F769" start="0" length="0">
      <dxf>
        <font>
          <sz val="13"/>
          <color rgb="FFFF0000"/>
        </font>
      </dxf>
    </rfmt>
    <rfmt sheetId="1" sqref="F770" start="0" length="0">
      <dxf>
        <font>
          <sz val="13"/>
          <color rgb="FFFF0000"/>
        </font>
      </dxf>
    </rfmt>
    <rfmt sheetId="1" sqref="F771" start="0" length="0">
      <dxf>
        <font>
          <sz val="13"/>
          <color rgb="FFFF0000"/>
        </font>
      </dxf>
    </rfmt>
    <rfmt sheetId="1" sqref="F772" start="0" length="0">
      <dxf>
        <font>
          <b/>
          <sz val="13"/>
          <color rgb="FFFF0000"/>
        </font>
        <numFmt numFmtId="165" formatCode="#,##0.0"/>
      </dxf>
    </rfmt>
    <rfmt sheetId="1" sqref="F773" start="0" length="0">
      <dxf>
        <font>
          <sz val="13"/>
          <color rgb="FFFF0000"/>
        </font>
      </dxf>
    </rfmt>
    <rfmt sheetId="1" sqref="F774" start="0" length="0">
      <dxf>
        <font>
          <sz val="13"/>
          <color rgb="FFFF0000"/>
        </font>
      </dxf>
    </rfmt>
    <rfmt sheetId="1" sqref="F775" start="0" length="0">
      <dxf>
        <font>
          <sz val="13"/>
          <color rgb="FFFF0000"/>
        </font>
      </dxf>
    </rfmt>
    <rfmt sheetId="1" sqref="F776" start="0" length="0">
      <dxf>
        <font>
          <sz val="13"/>
          <color rgb="FFFF0000"/>
        </font>
      </dxf>
    </rfmt>
    <rfmt sheetId="1" sqref="F777" start="0" length="0">
      <dxf>
        <font>
          <sz val="13"/>
          <color rgb="FFFF0000"/>
        </font>
      </dxf>
    </rfmt>
    <rfmt sheetId="1" sqref="F778" start="0" length="0">
      <dxf>
        <font>
          <sz val="13"/>
          <color rgb="FFFF0000"/>
        </font>
      </dxf>
    </rfmt>
    <rfmt sheetId="1" sqref="F779" start="0" length="0">
      <dxf>
        <font>
          <sz val="13"/>
          <color rgb="FFFF0000"/>
        </font>
      </dxf>
    </rfmt>
    <rfmt sheetId="1" sqref="F780" start="0" length="0">
      <dxf>
        <font>
          <sz val="13"/>
          <color rgb="FFFF0000"/>
        </font>
      </dxf>
    </rfmt>
    <rfmt sheetId="1" sqref="F781" start="0" length="0">
      <dxf>
        <font>
          <sz val="13"/>
          <color rgb="FFFF0000"/>
        </font>
      </dxf>
    </rfmt>
    <rfmt sheetId="1" sqref="F782" start="0" length="0">
      <dxf>
        <font>
          <sz val="13"/>
          <color rgb="FFFF0000"/>
        </font>
      </dxf>
    </rfmt>
    <rfmt sheetId="1" sqref="F783" start="0" length="0">
      <dxf>
        <font>
          <sz val="13"/>
          <color rgb="FFFF0000"/>
        </font>
      </dxf>
    </rfmt>
    <rfmt sheetId="1" sqref="F784" start="0" length="0">
      <dxf>
        <font>
          <sz val="13"/>
          <color rgb="FFFF0000"/>
        </font>
      </dxf>
    </rfmt>
    <rfmt sheetId="1" sqref="F785" start="0" length="0">
      <dxf>
        <font>
          <sz val="13"/>
          <color rgb="FFFF0000"/>
        </font>
      </dxf>
    </rfmt>
    <rfmt sheetId="1" sqref="F786" start="0" length="0">
      <dxf>
        <font>
          <sz val="13"/>
          <color rgb="FFFF0000"/>
        </font>
      </dxf>
    </rfmt>
    <rfmt sheetId="1" sqref="F787" start="0" length="0">
      <dxf>
        <font>
          <sz val="13"/>
          <color rgb="FFFF0000"/>
        </font>
      </dxf>
    </rfmt>
    <rfmt sheetId="1" sqref="F788" start="0" length="0">
      <dxf>
        <font>
          <sz val="13"/>
          <color rgb="FFFF0000"/>
        </font>
      </dxf>
    </rfmt>
    <rfmt sheetId="1" sqref="F789" start="0" length="0">
      <dxf>
        <font>
          <sz val="13"/>
          <color rgb="FFFF0000"/>
        </font>
      </dxf>
    </rfmt>
    <rfmt sheetId="1" sqref="F790" start="0" length="0">
      <dxf>
        <font>
          <sz val="13"/>
          <color rgb="FFFF0000"/>
        </font>
      </dxf>
    </rfmt>
    <rfmt sheetId="1" sqref="F791" start="0" length="0">
      <dxf>
        <font>
          <sz val="13"/>
          <color rgb="FFFF0000"/>
        </font>
      </dxf>
    </rfmt>
    <rfmt sheetId="1" sqref="F792" start="0" length="0">
      <dxf>
        <font>
          <sz val="13"/>
          <color rgb="FFFF0000"/>
        </font>
        <numFmt numFmtId="168" formatCode="_-* #,##0.0\ _₽_-;\-* #,##0.0\ _₽_-;_-* &quot;-&quot;?\ _₽_-;_-@_-"/>
      </dxf>
    </rfmt>
  </rrc>
  <rrc rId="5348" sId="1" ref="F1:F1048576" action="deleteCol">
    <undo index="0" exp="area" ref3D="1" dr="$A$5:$XFD$6" dn="Z_161695C3_1CE5_4E5C_AD86_E27CE310F608_.wvu.PrintTitles" sId="1"/>
    <undo index="0" exp="area" ref3D="1" dr="$A$5:$XFD$6" dn="Z_10610988_B7D0_46D7_B8FD_DA5F72A4893C_.wvu.PrintTitles"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5:$XFD$6" dn="Z_E804F883_CA9D_4450_B2B1_A56C9C315ECD_.wvu.PrintTitles" sId="1"/>
    <undo index="0" exp="area" ref3D="1" dr="$F$1:$I$1048576" dn="Z_E804F883_CA9D_4450_B2B1_A56C9C315ECD_.wvu.Cols" sId="1"/>
    <undo index="0" exp="area" ref3D="1" dr="$A$5:$XFD$6" dn="Z_E7170C51_9D5A_4A08_B92E_A8EB730D7DEE_.wvu.PrintTitles" sId="1"/>
    <undo index="0" exp="area" ref3D="1" dr="$A$5:$XFD$6" dn="Z_CB1E8E26_C9C8_4BE7_9036_74B49E080E83_.wvu.PrintTitles" sId="1"/>
    <undo index="0" exp="area" ref3D="1" dr="$A$5:$XFD$6" dn="Заголовки_для_печати" sId="1"/>
    <undo index="0" exp="area" ref3D="1" dr="$A$5:$XFD$6" dn="Z_3693EDC1_FD1C_4AF3_912C_19CDCDBFB43C_.wvu.PrintTitles" sId="1"/>
    <undo index="0" exp="area" ref3D="1" dr="$A$5:$XFD$6" dn="Z_9561E1DA_B33F_4507_8FCD_307C71D9B236_.wvu.PrintTitles" sId="1"/>
    <undo index="0" exp="area" ref3D="1" dr="$A$5:$XFD$6" dn="Z_7EFB992A_5645_4F29_95A8_993A90C7BBCC_.wvu.PrintTitles" sId="1"/>
    <rfmt sheetId="1" xfDxf="1" sqref="F1:F1048576" start="0" length="0">
      <dxf>
        <font>
          <color rgb="FFFF0000"/>
        </font>
      </dxf>
    </rfmt>
    <rfmt sheetId="1" sqref="F6" start="0" length="0">
      <dxf>
        <font>
          <sz val="10"/>
          <color rgb="FFFF0000"/>
        </font>
        <alignment horizontal="center" vertical="top" readingOrder="0"/>
      </dxf>
    </rfmt>
    <rfmt sheetId="1" sqref="F7" start="0" length="0">
      <dxf>
        <font>
          <sz val="10"/>
          <color rgb="FFFF0000"/>
        </font>
        <alignment horizontal="center" vertical="top" readingOrder="0"/>
      </dxf>
    </rfmt>
    <rfmt sheetId="1" sqref="F8" start="0" length="0">
      <dxf/>
    </rfmt>
    <rfmt sheetId="1" sqref="F10" start="0" length="0">
      <dxf>
        <font>
          <b/>
          <color rgb="FFFF0000"/>
        </font>
      </dxf>
    </rfmt>
    <rfmt sheetId="1" sqref="F15" start="0" length="0">
      <dxf>
        <font>
          <b/>
          <color rgb="FFFF0000"/>
        </font>
      </dxf>
    </rfmt>
    <rfmt sheetId="1" sqref="F21" start="0" length="0">
      <dxf>
        <font>
          <b/>
          <color rgb="FFFF0000"/>
        </font>
      </dxf>
    </rfmt>
    <rfmt sheetId="1" sqref="F26" start="0" length="0">
      <dxf>
        <font>
          <b/>
          <color rgb="FFFF0000"/>
        </font>
      </dxf>
    </rfmt>
    <rfmt sheetId="1" sqref="F31" start="0" length="0">
      <dxf>
        <alignment vertical="center" readingOrder="0"/>
      </dxf>
    </rfmt>
    <rfmt sheetId="1" sqref="F33" start="0" length="0">
      <dxf>
        <alignment vertical="center" readingOrder="0"/>
      </dxf>
    </rfmt>
    <rfmt sheetId="1" sqref="F36" start="0" length="0">
      <dxf>
        <alignment vertical="center" readingOrder="0"/>
      </dxf>
    </rfmt>
    <rfmt sheetId="1" sqref="F37" start="0" length="0">
      <dxf>
        <alignment vertical="center" readingOrder="0"/>
      </dxf>
    </rfmt>
    <rfmt sheetId="1" sqref="F38" start="0" length="0">
      <dxf>
        <alignment vertical="center" readingOrder="0"/>
      </dxf>
    </rfmt>
    <rfmt sheetId="1" sqref="F39" start="0" length="0">
      <dxf>
        <alignment vertical="center" readingOrder="0"/>
      </dxf>
    </rfmt>
    <rfmt sheetId="1" sqref="F40" start="0" length="0">
      <dxf>
        <alignment vertical="center" readingOrder="0"/>
      </dxf>
    </rfmt>
    <rfmt sheetId="1" sqref="F41" start="0" length="0">
      <dxf>
        <alignment vertical="center" readingOrder="0"/>
      </dxf>
    </rfmt>
    <rfmt sheetId="1" sqref="F42" start="0" length="0">
      <dxf>
        <alignment vertical="center" readingOrder="0"/>
      </dxf>
    </rfmt>
    <rfmt sheetId="1" sqref="F43" start="0" length="0">
      <dxf>
        <alignment vertical="center" readingOrder="0"/>
      </dxf>
    </rfmt>
    <rfmt sheetId="1" sqref="F44" start="0" length="0">
      <dxf>
        <alignment vertical="center" readingOrder="0"/>
      </dxf>
    </rfmt>
    <rfmt sheetId="1" sqref="F45" start="0" length="0">
      <dxf>
        <alignment vertical="center" readingOrder="0"/>
      </dxf>
    </rfmt>
    <rfmt sheetId="1" sqref="F46" start="0" length="0">
      <dxf>
        <alignment vertical="center" readingOrder="0"/>
      </dxf>
    </rfmt>
    <rfmt sheetId="1" sqref="F47" start="0" length="0">
      <dxf>
        <alignment vertical="center" readingOrder="0"/>
      </dxf>
    </rfmt>
    <rfmt sheetId="1" sqref="F48" start="0" length="0">
      <dxf>
        <font>
          <b/>
          <color rgb="FFFF0000"/>
        </font>
        <alignment vertical="center" readingOrder="0"/>
      </dxf>
    </rfmt>
    <rfmt sheetId="1" sqref="F49" start="0" length="0">
      <dxf>
        <font>
          <b/>
          <color rgb="FFFF0000"/>
        </font>
        <alignment vertical="center" readingOrder="0"/>
      </dxf>
    </rfmt>
    <rfmt sheetId="1" sqref="F62" start="0" length="0">
      <dxf>
        <alignment vertical="center" readingOrder="0"/>
      </dxf>
    </rfmt>
    <rfmt sheetId="1" sqref="F66" start="0" length="0">
      <dxf>
        <font>
          <sz val="13"/>
          <color rgb="FFFF0000"/>
        </font>
        <numFmt numFmtId="165" formatCode="#,##0.0"/>
      </dxf>
    </rfmt>
    <rfmt sheetId="1" sqref="F67" start="0" length="0">
      <dxf>
        <alignment vertical="center" readingOrder="0"/>
      </dxf>
    </rfmt>
    <rfmt sheetId="1" sqref="F72" start="0" length="0">
      <dxf>
        <alignment vertical="center" readingOrder="0"/>
      </dxf>
    </rfmt>
    <rfmt sheetId="1" sqref="F77" start="0" length="0">
      <dxf>
        <alignment vertical="center" readingOrder="0"/>
      </dxf>
    </rfmt>
    <rfmt sheetId="1" sqref="F82" start="0" length="0">
      <dxf>
        <alignment vertical="center" readingOrder="0"/>
      </dxf>
    </rfmt>
    <rfmt sheetId="1" sqref="F87" start="0" length="0">
      <dxf>
        <alignment vertical="center" readingOrder="0"/>
      </dxf>
    </rfmt>
    <rfmt sheetId="1" sqref="F128" start="0" length="0">
      <dxf>
        <font>
          <b/>
          <color auto="1"/>
        </font>
        <fill>
          <patternFill patternType="solid">
            <bgColor rgb="FF92D050"/>
          </patternFill>
        </fill>
      </dxf>
    </rfmt>
    <rfmt sheetId="1" sqref="F131" start="0" length="0">
      <dxf>
        <font>
          <b/>
          <color rgb="FFFF0000"/>
        </font>
        <alignment vertical="center" readingOrder="0"/>
      </dxf>
    </rfmt>
    <rfmt sheetId="1" sqref="F136" start="0" length="0">
      <dxf>
        <font>
          <b/>
          <color rgb="FFFF0000"/>
        </font>
        <alignment vertical="center" readingOrder="0"/>
      </dxf>
    </rfmt>
    <rfmt sheetId="1" sqref="F141" start="0" length="0">
      <dxf>
        <font>
          <b/>
          <color rgb="FFFF0000"/>
        </font>
        <alignment vertical="center" readingOrder="0"/>
      </dxf>
    </rfmt>
    <rfmt sheetId="1" sqref="F146" start="0" length="0">
      <dxf>
        <font>
          <b/>
          <color rgb="FFFF0000"/>
        </font>
        <alignment vertical="center" readingOrder="0"/>
      </dxf>
    </rfmt>
    <rfmt sheetId="1" sqref="F151" start="0" length="0">
      <dxf>
        <font>
          <b/>
          <color rgb="FFFF0000"/>
        </font>
        <alignment vertical="center" readingOrder="0"/>
      </dxf>
    </rfmt>
    <rfmt sheetId="1" sqref="F157" start="0" length="0">
      <dxf>
        <numFmt numFmtId="165" formatCode="#,##0.0"/>
      </dxf>
    </rfmt>
    <rfmt sheetId="1" sqref="F160" start="0" length="0">
      <dxf>
        <font>
          <b/>
          <color rgb="FFFF0000"/>
        </font>
        <numFmt numFmtId="169" formatCode="_-* #,##0.00\ _₽_-;\-* #,##0.00\ _₽_-;_-* &quot;-&quot;?\ _₽_-;_-@_-"/>
      </dxf>
    </rfmt>
    <rfmt sheetId="1" sqref="F165" start="0" length="0">
      <dxf>
        <font>
          <b/>
          <color rgb="FFFF0000"/>
        </font>
        <alignment vertical="top" wrapText="1" readingOrder="0"/>
      </dxf>
    </rfmt>
    <rfmt sheetId="1" sqref="F175" start="0" length="0">
      <dxf>
        <font>
          <b/>
          <color rgb="FFFF0000"/>
        </font>
        <alignment vertical="top" wrapText="1" readingOrder="0"/>
      </dxf>
    </rfmt>
    <rfmt sheetId="1" sqref="F189" start="0" length="0">
      <dxf>
        <numFmt numFmtId="165" formatCode="#,##0.0"/>
      </dxf>
    </rfmt>
    <rfmt sheetId="1" sqref="F190" start="0" length="0">
      <dxf>
        <alignment vertical="center" readingOrder="0"/>
      </dxf>
    </rfmt>
    <rfmt sheetId="1" sqref="F191" start="0" length="0">
      <dxf>
        <alignment vertical="center" readingOrder="0"/>
      </dxf>
    </rfmt>
    <rfmt sheetId="1" sqref="F192" start="0" length="0">
      <dxf>
        <alignment vertical="center" readingOrder="0"/>
      </dxf>
    </rfmt>
    <rfmt sheetId="1" sqref="F193" start="0" length="0">
      <dxf>
        <alignment vertical="center" readingOrder="0"/>
      </dxf>
    </rfmt>
    <rfmt sheetId="1" sqref="F194" start="0" length="0">
      <dxf>
        <alignment vertical="center" readingOrder="0"/>
      </dxf>
    </rfmt>
    <rfmt sheetId="1" sqref="F195" start="0" length="0">
      <dxf>
        <alignment vertical="center" readingOrder="0"/>
      </dxf>
    </rfmt>
    <rfmt sheetId="1" sqref="F196" start="0" length="0">
      <dxf>
        <alignment vertical="center" readingOrder="0"/>
      </dxf>
    </rfmt>
    <rfmt sheetId="1" sqref="F197" start="0" length="0">
      <dxf>
        <alignment vertical="center" readingOrder="0"/>
      </dxf>
    </rfmt>
    <rfmt sheetId="1" sqref="F198" start="0" length="0">
      <dxf>
        <alignment vertical="center" readingOrder="0"/>
      </dxf>
    </rfmt>
    <rfmt sheetId="1" sqref="F199" start="0" length="0">
      <dxf>
        <alignment vertical="center" readingOrder="0"/>
      </dxf>
    </rfmt>
    <rfmt sheetId="1" sqref="F200" start="0" length="0">
      <dxf>
        <alignment vertical="center" readingOrder="0"/>
      </dxf>
    </rfmt>
    <rfmt sheetId="1" sqref="F201" start="0" length="0">
      <dxf>
        <alignment vertical="center" readingOrder="0"/>
      </dxf>
    </rfmt>
    <rfmt sheetId="1" sqref="F202" start="0" length="0">
      <dxf>
        <alignment vertical="center" readingOrder="0"/>
      </dxf>
    </rfmt>
    <rfmt sheetId="1" sqref="F203" start="0" length="0">
      <dxf>
        <alignment vertical="center" readingOrder="0"/>
      </dxf>
    </rfmt>
    <rfmt sheetId="1" sqref="F204" start="0" length="0">
      <dxf>
        <alignment vertical="center" readingOrder="0"/>
      </dxf>
    </rfmt>
    <rfmt sheetId="1" sqref="F205" start="0" length="0">
      <dxf>
        <alignment vertical="center" readingOrder="0"/>
      </dxf>
    </rfmt>
    <rfmt sheetId="1" sqref="F206" start="0" length="0">
      <dxf>
        <alignment vertical="center" readingOrder="0"/>
      </dxf>
    </rfmt>
    <rfmt sheetId="1" sqref="F207" start="0" length="0">
      <dxf>
        <alignment vertical="center" readingOrder="0"/>
      </dxf>
    </rfmt>
    <rfmt sheetId="1" sqref="F208" start="0" length="0">
      <dxf>
        <alignment vertical="center" readingOrder="0"/>
      </dxf>
    </rfmt>
    <rfmt sheetId="1" sqref="F209" start="0" length="0">
      <dxf>
        <alignment vertical="center" readingOrder="0"/>
      </dxf>
    </rfmt>
    <rfmt sheetId="1" sqref="F210" start="0" length="0">
      <dxf>
        <alignment vertical="center" readingOrder="0"/>
      </dxf>
    </rfmt>
    <rfmt sheetId="1" sqref="F211" start="0" length="0">
      <dxf>
        <alignment vertical="center" readingOrder="0"/>
      </dxf>
    </rfmt>
    <rfmt sheetId="1" sqref="F212" start="0" length="0">
      <dxf>
        <alignment vertical="center" readingOrder="0"/>
      </dxf>
    </rfmt>
    <rfmt sheetId="1" sqref="F213" start="0" length="0">
      <dxf>
        <alignment vertical="center" readingOrder="0"/>
      </dxf>
    </rfmt>
    <rfmt sheetId="1" sqref="F214" start="0" length="0">
      <dxf>
        <alignment vertical="center" readingOrder="0"/>
      </dxf>
    </rfmt>
    <rfmt sheetId="1" sqref="F215" start="0" length="0">
      <dxf>
        <alignment vertical="center" readingOrder="0"/>
      </dxf>
    </rfmt>
    <rfmt sheetId="1" sqref="F216" start="0" length="0">
      <dxf>
        <alignment vertical="center" readingOrder="0"/>
      </dxf>
    </rfmt>
    <rfmt sheetId="1" sqref="F217" start="0" length="0">
      <dxf>
        <alignment vertical="center" readingOrder="0"/>
      </dxf>
    </rfmt>
    <rfmt sheetId="1" sqref="F218" start="0" length="0">
      <dxf>
        <alignment vertical="center" readingOrder="0"/>
      </dxf>
    </rfmt>
    <rfmt sheetId="1" sqref="F219" start="0" length="0">
      <dxf>
        <alignment vertical="center" readingOrder="0"/>
      </dxf>
    </rfmt>
    <rfmt sheetId="1" sqref="F220" start="0" length="0">
      <dxf>
        <alignment vertical="center" readingOrder="0"/>
      </dxf>
    </rfmt>
    <rfmt sheetId="1" sqref="F221" start="0" length="0">
      <dxf>
        <alignment vertical="center" readingOrder="0"/>
      </dxf>
    </rfmt>
    <rfmt sheetId="1" sqref="F222" start="0" length="0">
      <dxf>
        <alignment vertical="center" readingOrder="0"/>
      </dxf>
    </rfmt>
    <rfmt sheetId="1" sqref="F223" start="0" length="0">
      <dxf>
        <alignment vertical="center" readingOrder="0"/>
      </dxf>
    </rfmt>
    <rfmt sheetId="1" sqref="F224" start="0" length="0">
      <dxf>
        <alignment vertical="center" readingOrder="0"/>
      </dxf>
    </rfmt>
    <rfmt sheetId="1" sqref="F225" start="0" length="0">
      <dxf>
        <alignment vertical="center" readingOrder="0"/>
      </dxf>
    </rfmt>
    <rfmt sheetId="1" sqref="F226" start="0" length="0">
      <dxf>
        <alignment vertical="center" readingOrder="0"/>
      </dxf>
    </rfmt>
    <rfmt sheetId="1" sqref="F227" start="0" length="0">
      <dxf>
        <alignment vertical="center" readingOrder="0"/>
      </dxf>
    </rfmt>
    <rfmt sheetId="1" sqref="F228" start="0" length="0">
      <dxf>
        <alignment vertical="center" readingOrder="0"/>
      </dxf>
    </rfmt>
    <rfmt sheetId="1" sqref="F229" start="0" length="0">
      <dxf>
        <alignment vertical="center" readingOrder="0"/>
      </dxf>
    </rfmt>
    <rfmt sheetId="1" sqref="F230" start="0" length="0">
      <dxf>
        <alignment vertical="center" readingOrder="0"/>
      </dxf>
    </rfmt>
    <rfmt sheetId="1" sqref="F231" start="0" length="0">
      <dxf>
        <alignment vertical="center" readingOrder="0"/>
      </dxf>
    </rfmt>
    <rfmt sheetId="1" sqref="F232" start="0" length="0">
      <dxf>
        <alignment vertical="center" readingOrder="0"/>
      </dxf>
    </rfmt>
    <rfmt sheetId="1" sqref="F233" start="0" length="0">
      <dxf>
        <alignment vertical="center" readingOrder="0"/>
      </dxf>
    </rfmt>
    <rfmt sheetId="1" sqref="F234" start="0" length="0">
      <dxf>
        <alignment vertical="center" readingOrder="0"/>
      </dxf>
    </rfmt>
    <rfmt sheetId="1" sqref="F235" start="0" length="0">
      <dxf>
        <alignment vertical="center" readingOrder="0"/>
      </dxf>
    </rfmt>
    <rfmt sheetId="1" sqref="F236" start="0" length="0">
      <dxf>
        <alignment vertical="center" readingOrder="0"/>
      </dxf>
    </rfmt>
    <rfmt sheetId="1" sqref="F237" start="0" length="0">
      <dxf>
        <alignment vertical="center" readingOrder="0"/>
      </dxf>
    </rfmt>
    <rfmt sheetId="1" sqref="F238" start="0" length="0">
      <dxf>
        <alignment vertical="center" readingOrder="0"/>
      </dxf>
    </rfmt>
    <rfmt sheetId="1" sqref="F239" start="0" length="0">
      <dxf>
        <alignment vertical="center" readingOrder="0"/>
      </dxf>
    </rfmt>
    <rfmt sheetId="1" sqref="F240" start="0" length="0">
      <dxf>
        <alignment vertical="center" readingOrder="0"/>
      </dxf>
    </rfmt>
    <rfmt sheetId="1" sqref="F241" start="0" length="0">
      <dxf>
        <alignment vertical="center" readingOrder="0"/>
      </dxf>
    </rfmt>
    <rfmt sheetId="1" sqref="F242" start="0" length="0">
      <dxf>
        <alignment vertical="center" readingOrder="0"/>
      </dxf>
    </rfmt>
    <rfmt sheetId="1" sqref="F243" start="0" length="0">
      <dxf>
        <font>
          <sz val="13"/>
          <color rgb="FFFF0000"/>
        </font>
        <numFmt numFmtId="165" formatCode="#,##0.0"/>
        <alignment vertical="center" readingOrder="0"/>
      </dxf>
    </rfmt>
    <rfmt sheetId="1" sqref="F244" start="0" length="0">
      <dxf>
        <numFmt numFmtId="165" formatCode="#,##0.0"/>
        <alignment vertical="center" readingOrder="0"/>
      </dxf>
    </rfmt>
    <rfmt sheetId="1" sqref="F245" start="0" length="0">
      <dxf>
        <alignment vertical="center" readingOrder="0"/>
      </dxf>
    </rfmt>
    <rfmt sheetId="1" sqref="F246" start="0" length="0">
      <dxf>
        <alignment vertical="center" readingOrder="0"/>
      </dxf>
    </rfmt>
    <rfmt sheetId="1" sqref="F247" start="0" length="0">
      <dxf>
        <font>
          <b/>
          <color rgb="FFFF0000"/>
        </font>
        <alignment vertical="center" readingOrder="0"/>
      </dxf>
    </rfmt>
    <rfmt sheetId="1" sqref="F248" start="0" length="0">
      <dxf>
        <alignment vertical="center" readingOrder="0"/>
      </dxf>
    </rfmt>
    <rfmt sheetId="1" sqref="F249" start="0" length="0">
      <dxf>
        <alignment vertical="center" readingOrder="0"/>
      </dxf>
    </rfmt>
    <rfmt sheetId="1" sqref="F250" start="0" length="0">
      <dxf>
        <font>
          <b/>
          <color rgb="FFFF0000"/>
        </font>
        <alignment vertical="center" readingOrder="0"/>
      </dxf>
    </rfmt>
    <rfmt sheetId="1" sqref="F251" start="0" length="0">
      <dxf>
        <font>
          <b/>
          <color rgb="FFFF0000"/>
        </font>
        <alignment vertical="center" readingOrder="0"/>
      </dxf>
    </rfmt>
    <rfmt sheetId="1" sqref="F252" start="0" length="0">
      <dxf>
        <alignment vertical="center" readingOrder="0"/>
      </dxf>
    </rfmt>
    <rfmt sheetId="1" sqref="F253" start="0" length="0">
      <dxf>
        <font>
          <b/>
          <color rgb="FFFF0000"/>
        </font>
      </dxf>
    </rfmt>
    <rfmt sheetId="1" sqref="F256" start="0" length="0">
      <dxf>
        <alignment vertical="center" readingOrder="0"/>
      </dxf>
    </rfmt>
    <rfmt sheetId="1" sqref="F257" start="0" length="0">
      <dxf>
        <alignment vertical="center" readingOrder="0"/>
      </dxf>
    </rfmt>
    <rfmt sheetId="1" sqref="F258" start="0" length="0">
      <dxf>
        <alignment vertical="center" readingOrder="0"/>
      </dxf>
    </rfmt>
    <rfmt sheetId="1" sqref="F259" start="0" length="0">
      <dxf>
        <alignment vertical="center" readingOrder="0"/>
      </dxf>
    </rfmt>
    <rfmt sheetId="1" sqref="F260" start="0" length="0">
      <dxf>
        <fill>
          <patternFill patternType="solid">
            <bgColor theme="0"/>
          </patternFill>
        </fill>
        <alignment vertical="center" readingOrder="0"/>
      </dxf>
    </rfmt>
    <rfmt sheetId="1" sqref="F262" start="0" length="0">
      <dxf>
        <font>
          <b/>
          <color rgb="FFFF0000"/>
        </font>
      </dxf>
    </rfmt>
    <rfmt sheetId="1" sqref="F263" start="0" length="0">
      <dxf>
        <alignment vertical="center" readingOrder="0"/>
      </dxf>
    </rfmt>
    <rfmt sheetId="1" sqref="F264" start="0" length="0">
      <dxf>
        <font>
          <b/>
          <color rgb="FFFF0000"/>
        </font>
        <alignment vertical="center" readingOrder="0"/>
      </dxf>
    </rfmt>
    <rfmt sheetId="1" sqref="F265" start="0" length="0">
      <dxf>
        <alignment vertical="center" readingOrder="0"/>
      </dxf>
    </rfmt>
    <rfmt sheetId="1" sqref="F266" start="0" length="0">
      <dxf>
        <fill>
          <patternFill patternType="solid">
            <bgColor theme="0"/>
          </patternFill>
        </fill>
        <alignment vertical="center" readingOrder="0"/>
      </dxf>
    </rfmt>
    <rfmt sheetId="1" sqref="F267" start="0" length="0">
      <dxf>
        <font>
          <b/>
          <color rgb="FFFF0000"/>
        </font>
      </dxf>
    </rfmt>
    <rfmt sheetId="1" sqref="F268" start="0" length="0">
      <dxf>
        <alignment vertical="center" readingOrder="0"/>
      </dxf>
    </rfmt>
    <rfmt sheetId="1" sqref="F269" start="0" length="0">
      <dxf>
        <font>
          <b/>
          <color rgb="FFFF0000"/>
        </font>
        <alignment vertical="center" readingOrder="0"/>
      </dxf>
    </rfmt>
    <rfmt sheetId="1" sqref="F270" start="0" length="0">
      <dxf>
        <alignment vertical="center" readingOrder="0"/>
      </dxf>
    </rfmt>
    <rfmt sheetId="1" sqref="F271" start="0" length="0">
      <dxf>
        <fill>
          <patternFill patternType="solid">
            <bgColor theme="0"/>
          </patternFill>
        </fill>
        <alignment vertical="center" readingOrder="0"/>
      </dxf>
    </rfmt>
    <rfmt sheetId="1" sqref="F272" start="0" length="0">
      <dxf>
        <font>
          <b/>
          <color rgb="FFFF0000"/>
        </font>
      </dxf>
    </rfmt>
    <rfmt sheetId="1" sqref="F273" start="0" length="0">
      <dxf>
        <alignment vertical="center" readingOrder="0"/>
      </dxf>
    </rfmt>
    <rfmt sheetId="1" sqref="F274" start="0" length="0">
      <dxf>
        <alignment vertical="center" readingOrder="0"/>
      </dxf>
    </rfmt>
    <rfmt sheetId="1" sqref="F275" start="0" length="0">
      <dxf>
        <alignment vertical="center" readingOrder="0"/>
      </dxf>
    </rfmt>
    <rfmt sheetId="1" sqref="F276" start="0" length="0">
      <dxf>
        <alignment vertical="center" readingOrder="0"/>
      </dxf>
    </rfmt>
    <rfmt sheetId="1" sqref="F277" start="0" length="0">
      <dxf>
        <alignment vertical="center" readingOrder="0"/>
      </dxf>
    </rfmt>
    <rfmt sheetId="1" sqref="F278" start="0" length="0">
      <dxf>
        <alignment vertical="center" readingOrder="0"/>
      </dxf>
    </rfmt>
    <rfmt sheetId="1" sqref="F279" start="0" length="0">
      <dxf>
        <alignment vertical="center" readingOrder="0"/>
      </dxf>
    </rfmt>
    <rfmt sheetId="1" sqref="F280" start="0" length="0">
      <dxf>
        <alignment vertical="center" readingOrder="0"/>
      </dxf>
    </rfmt>
    <rfmt sheetId="1" sqref="F281" start="0" length="0">
      <dxf>
        <alignment vertical="center" readingOrder="0"/>
      </dxf>
    </rfmt>
    <rfmt sheetId="1" sqref="F282" start="0" length="0">
      <dxf>
        <alignment vertical="center" readingOrder="0"/>
      </dxf>
    </rfmt>
    <rfmt sheetId="1" sqref="F283" start="0" length="0">
      <dxf>
        <alignment vertical="center" readingOrder="0"/>
      </dxf>
    </rfmt>
    <rfmt sheetId="1" sqref="F285" start="0" length="0">
      <dxf>
        <font>
          <b/>
          <color rgb="FFFF0000"/>
        </font>
      </dxf>
    </rfmt>
    <rfmt sheetId="1" sqref="F287" start="0" length="0">
      <dxf>
        <alignment vertical="center" readingOrder="0"/>
      </dxf>
    </rfmt>
    <rfmt sheetId="1" sqref="F288" start="0" length="0">
      <dxf>
        <alignment vertical="center" readingOrder="0"/>
      </dxf>
    </rfmt>
    <rfmt sheetId="1" sqref="F289" start="0" length="0">
      <dxf>
        <font>
          <b/>
          <color rgb="FFFF0000"/>
        </font>
      </dxf>
    </rfmt>
    <rfmt sheetId="1" sqref="F291" start="0" length="0">
      <dxf>
        <alignment vertical="center" readingOrder="0"/>
      </dxf>
    </rfmt>
    <rfmt sheetId="1" sqref="F292" start="0" length="0">
      <dxf>
        <numFmt numFmtId="19" formatCode="dd/mm/yyyy"/>
        <alignment vertical="center" readingOrder="0"/>
      </dxf>
    </rfmt>
    <rfmt sheetId="1" sqref="F293" start="0" length="0">
      <dxf>
        <alignment vertical="center" readingOrder="0"/>
      </dxf>
    </rfmt>
    <rfmt sheetId="1" sqref="F294" start="0" length="0">
      <dxf>
        <font>
          <b/>
          <color rgb="FFFF0000"/>
        </font>
      </dxf>
    </rfmt>
    <rfmt sheetId="1" sqref="F295" start="0" length="0">
      <dxf>
        <alignment vertical="center" readingOrder="0"/>
      </dxf>
    </rfmt>
    <rfmt sheetId="1" sqref="F296" start="0" length="0">
      <dxf>
        <alignment vertical="center" readingOrder="0"/>
      </dxf>
    </rfmt>
    <rfmt sheetId="1" sqref="F297" start="0" length="0">
      <dxf>
        <alignment vertical="center" readingOrder="0"/>
      </dxf>
    </rfmt>
    <rfmt sheetId="1" sqref="F298" start="0" length="0">
      <dxf>
        <alignment vertical="center" readingOrder="0"/>
      </dxf>
    </rfmt>
    <rfmt sheetId="1" sqref="F299" start="0" length="0">
      <dxf>
        <alignment vertical="center" readingOrder="0"/>
      </dxf>
    </rfmt>
    <rfmt sheetId="1" sqref="F333" start="0" length="0">
      <dxf>
        <font>
          <b/>
          <sz val="13"/>
          <color rgb="FFFF0000"/>
        </font>
        <numFmt numFmtId="165" formatCode="#,##0.0"/>
        <alignment vertical="center" readingOrder="0"/>
      </dxf>
    </rfmt>
    <rfmt sheetId="1" sqref="F334" start="0" length="0">
      <dxf>
        <font>
          <b/>
          <color auto="1"/>
        </font>
        <fill>
          <patternFill patternType="solid">
            <bgColor rgb="FF92D050"/>
          </patternFill>
        </fill>
      </dxf>
    </rfmt>
    <rfmt sheetId="1" sqref="F335" start="0" length="0">
      <dxf>
        <alignment vertical="center" readingOrder="0"/>
      </dxf>
    </rfmt>
    <rfmt sheetId="1" sqref="F336" start="0" length="0">
      <dxf>
        <font>
          <b/>
          <color rgb="FFFF0000"/>
        </font>
      </dxf>
    </rfmt>
    <rfmt sheetId="1" sqref="F341" start="0" length="0">
      <dxf>
        <font>
          <b/>
          <color rgb="FFFF0000"/>
        </font>
        <alignment vertical="center" readingOrder="0"/>
      </dxf>
    </rfmt>
    <rfmt sheetId="1" sqref="F346" start="0" length="0">
      <dxf>
        <font>
          <b/>
          <color rgb="FFFF0000"/>
        </font>
        <alignment vertical="center" readingOrder="0"/>
      </dxf>
    </rfmt>
    <rfmt sheetId="1" sqref="F348" start="0" length="0">
      <dxf>
        <font>
          <b/>
          <color rgb="FFFF0000"/>
        </font>
        <alignment vertical="center" readingOrder="0"/>
      </dxf>
    </rfmt>
    <rfmt sheetId="1" sqref="F349" start="0" length="0">
      <dxf>
        <font>
          <b/>
          <color rgb="FFFF0000"/>
        </font>
        <alignment vertical="center" readingOrder="0"/>
      </dxf>
    </rfmt>
    <rfmt sheetId="1" sqref="F352" start="0" length="0">
      <dxf>
        <font>
          <b/>
          <color rgb="FFFF0000"/>
        </font>
        <alignment vertical="center" readingOrder="0"/>
      </dxf>
    </rfmt>
    <rfmt sheetId="1" sqref="F354" start="0" length="0">
      <dxf>
        <font>
          <b/>
          <color rgb="FFFF0000"/>
        </font>
        <alignment vertical="center" readingOrder="0"/>
      </dxf>
    </rfmt>
    <rfmt sheetId="1" sqref="F355" start="0" length="0">
      <dxf>
        <font>
          <b/>
          <color rgb="FFFF0000"/>
        </font>
        <alignment vertical="center" readingOrder="0"/>
      </dxf>
    </rfmt>
    <rfmt sheetId="1" sqref="F357" start="0" length="0">
      <dxf>
        <font>
          <b/>
          <color rgb="FFFF0000"/>
        </font>
        <alignment vertical="center" readingOrder="0"/>
      </dxf>
    </rfmt>
    <rfmt sheetId="1" sqref="F359" start="0" length="0">
      <dxf>
        <font>
          <b/>
          <color rgb="FFFF0000"/>
        </font>
        <alignment vertical="center" readingOrder="0"/>
      </dxf>
    </rfmt>
    <rfmt sheetId="1" sqref="F361" start="0" length="0">
      <dxf>
        <alignment vertical="center" readingOrder="0"/>
      </dxf>
    </rfmt>
    <rfmt sheetId="1" sqref="F362" start="0" length="0">
      <dxf>
        <alignment vertical="center" readingOrder="0"/>
      </dxf>
    </rfmt>
    <rfmt sheetId="1" sqref="F363" start="0" length="0">
      <dxf>
        <font>
          <b/>
          <color rgb="FFFF0000"/>
        </font>
        <alignment vertical="center" readingOrder="0"/>
      </dxf>
    </rfmt>
    <rfmt sheetId="1" sqref="F365" start="0" length="0">
      <dxf>
        <font>
          <b/>
          <color rgb="FFFF0000"/>
        </font>
        <alignment vertical="center" readingOrder="0"/>
      </dxf>
    </rfmt>
    <rfmt sheetId="1" sqref="F368" start="0" length="0">
      <dxf>
        <font>
          <b/>
          <color rgb="FFFF0000"/>
        </font>
        <alignment vertical="center" readingOrder="0"/>
      </dxf>
    </rfmt>
    <rfmt sheetId="1" sqref="F370" start="0" length="0">
      <dxf>
        <font>
          <b/>
          <color rgb="FFFF0000"/>
        </font>
        <alignment vertical="center" readingOrder="0"/>
      </dxf>
    </rfmt>
    <rfmt sheetId="1" sqref="F373" start="0" length="0">
      <dxf>
        <font>
          <b/>
          <color rgb="FFFF0000"/>
        </font>
        <alignment vertical="center" readingOrder="0"/>
      </dxf>
    </rfmt>
    <rfmt sheetId="1" sqref="F375" start="0" length="0">
      <dxf>
        <font>
          <b/>
          <color rgb="FFFF0000"/>
        </font>
        <alignment vertical="center" readingOrder="0"/>
      </dxf>
    </rfmt>
    <rfmt sheetId="1" sqref="F378" start="0" length="0">
      <dxf>
        <alignment vertical="center" readingOrder="0"/>
      </dxf>
    </rfmt>
    <rfmt sheetId="1" sqref="F379" start="0" length="0">
      <dxf>
        <font>
          <b/>
          <color rgb="FFFF0000"/>
        </font>
        <alignment vertical="center" readingOrder="0"/>
      </dxf>
    </rfmt>
    <rfmt sheetId="1" sqref="F384" start="0" length="0">
      <dxf>
        <alignment vertical="center" readingOrder="0"/>
      </dxf>
    </rfmt>
    <rfmt sheetId="1" sqref="F386" start="0" length="0">
      <dxf>
        <alignment vertical="center" readingOrder="0"/>
      </dxf>
    </rfmt>
    <rfmt sheetId="1" sqref="F387" start="0" length="0">
      <dxf>
        <numFmt numFmtId="165" formatCode="#,##0.0"/>
        <alignment vertical="center" readingOrder="0"/>
      </dxf>
    </rfmt>
    <rfmt sheetId="1" sqref="F390" start="0" length="0">
      <dxf>
        <alignment vertical="center" readingOrder="0"/>
      </dxf>
    </rfmt>
    <rfmt sheetId="1" sqref="F391" start="0" length="0">
      <dxf>
        <alignment vertical="center" readingOrder="0"/>
      </dxf>
    </rfmt>
    <rfmt sheetId="1" sqref="F392" start="0" length="0">
      <dxf>
        <alignment vertical="center" readingOrder="0"/>
      </dxf>
    </rfmt>
    <rfmt sheetId="1" sqref="F393" start="0" length="0">
      <dxf>
        <alignment vertical="center" readingOrder="0"/>
      </dxf>
    </rfmt>
    <rfmt sheetId="1" sqref="F394" start="0" length="0">
      <dxf>
        <alignment vertical="center" readingOrder="0"/>
      </dxf>
    </rfmt>
    <rfmt sheetId="1" sqref="F395" start="0" length="0">
      <dxf>
        <alignment vertical="center" readingOrder="0"/>
      </dxf>
    </rfmt>
    <rfmt sheetId="1" sqref="F396" start="0" length="0">
      <dxf>
        <font>
          <b/>
          <color rgb="FFFF0000"/>
        </font>
      </dxf>
    </rfmt>
    <rfmt sheetId="1" sqref="F398" start="0" length="0">
      <dxf>
        <font>
          <b/>
          <color rgb="FFFF0000"/>
        </font>
        <alignment vertical="center" readingOrder="0"/>
      </dxf>
    </rfmt>
    <rfmt sheetId="1" sqref="F401" start="0" length="0">
      <dxf>
        <alignment vertical="center" readingOrder="0"/>
      </dxf>
    </rfmt>
    <rfmt sheetId="1" sqref="F402" start="0" length="0">
      <dxf>
        <font>
          <b/>
          <color rgb="FFFF0000"/>
        </font>
      </dxf>
    </rfmt>
    <rfmt sheetId="1" sqref="F404" start="0" length="0">
      <dxf>
        <font>
          <b/>
          <color rgb="FFFF0000"/>
        </font>
        <alignment vertical="center" readingOrder="0"/>
      </dxf>
    </rfmt>
    <rfmt sheetId="1" sqref="F407" start="0" length="0">
      <dxf>
        <font>
          <b/>
          <color rgb="FFFF0000"/>
        </font>
      </dxf>
    </rfmt>
    <rfmt sheetId="1" sqref="F409" start="0" length="0">
      <dxf>
        <font>
          <b/>
          <color rgb="FFFF0000"/>
        </font>
        <alignment vertical="center" readingOrder="0"/>
      </dxf>
    </rfmt>
    <rfmt sheetId="1" sqref="F414" start="0" length="0">
      <dxf>
        <font>
          <b/>
          <color rgb="FFFF0000"/>
        </font>
        <alignment vertical="center" readingOrder="0"/>
      </dxf>
    </rfmt>
    <rfmt sheetId="1" sqref="F420" start="0" length="0">
      <dxf>
        <font>
          <b/>
          <color rgb="FFFF0000"/>
        </font>
        <alignment vertical="center" readingOrder="0"/>
      </dxf>
    </rfmt>
    <rfmt sheetId="1" sqref="F426" start="0" length="0">
      <dxf>
        <font>
          <b/>
          <color rgb="FFFF0000"/>
        </font>
        <alignment vertical="center" readingOrder="0"/>
      </dxf>
    </rfmt>
    <rfmt sheetId="1" sqref="F431" start="0" length="0">
      <dxf>
        <alignment vertical="center" readingOrder="0"/>
      </dxf>
    </rfmt>
    <rfmt sheetId="1" sqref="F432" start="0" length="0">
      <dxf>
        <alignment vertical="center" readingOrder="0"/>
      </dxf>
    </rfmt>
    <rfmt sheetId="1" sqref="F433" start="0" length="0">
      <dxf>
        <alignment vertical="center" readingOrder="0"/>
      </dxf>
    </rfmt>
    <rfmt sheetId="1" sqref="F435" start="0" length="0">
      <dxf>
        <alignment vertical="center" readingOrder="0"/>
      </dxf>
    </rfmt>
    <rfmt sheetId="1" sqref="F436" start="0" length="0">
      <dxf>
        <font>
          <b/>
          <color rgb="FFFF0000"/>
        </font>
      </dxf>
    </rfmt>
    <rfmt sheetId="1" sqref="F438" start="0" length="0">
      <dxf>
        <font>
          <b/>
          <color rgb="FFFF0000"/>
        </font>
        <alignment vertical="center" readingOrder="0"/>
      </dxf>
    </rfmt>
    <rfmt sheetId="1" sqref="F441" start="0" length="0">
      <dxf>
        <alignment vertical="center" readingOrder="0"/>
      </dxf>
    </rfmt>
    <rfmt sheetId="1" sqref="F442" start="0" length="0">
      <dxf>
        <font>
          <b/>
          <color rgb="FFFF0000"/>
        </font>
      </dxf>
    </rfmt>
    <rfmt sheetId="1" sqref="F444" start="0" length="0">
      <dxf>
        <font>
          <b/>
          <color rgb="FFFF0000"/>
        </font>
        <alignment vertical="center" readingOrder="0"/>
      </dxf>
    </rfmt>
    <rfmt sheetId="1" sqref="F447" start="0" length="0">
      <dxf>
        <alignment vertical="center" readingOrder="0"/>
      </dxf>
    </rfmt>
    <rfmt sheetId="1" sqref="F448" start="0" length="0">
      <dxf>
        <alignment vertical="center" readingOrder="0"/>
      </dxf>
    </rfmt>
    <rfmt sheetId="1" sqref="F449" start="0" length="0">
      <dxf>
        <alignment vertical="center" readingOrder="0"/>
      </dxf>
    </rfmt>
    <rfmt sheetId="1" sqref="F450" start="0" length="0">
      <dxf>
        <alignment vertical="center" readingOrder="0"/>
      </dxf>
    </rfmt>
    <rfmt sheetId="1" sqref="F451" start="0" length="0">
      <dxf>
        <alignment vertical="center" readingOrder="0"/>
      </dxf>
    </rfmt>
    <rfmt sheetId="1" sqref="F452" start="0" length="0">
      <dxf>
        <alignment vertical="center" readingOrder="0"/>
      </dxf>
    </rfmt>
    <rfmt sheetId="1" sqref="F453" start="0" length="0">
      <dxf>
        <font>
          <b/>
          <color rgb="FFFF0000"/>
        </font>
      </dxf>
    </rfmt>
    <rfmt sheetId="1" sqref="F455" start="0" length="0">
      <dxf>
        <font>
          <b/>
          <color rgb="FFFF0000"/>
        </font>
        <alignment vertical="center" readingOrder="0"/>
      </dxf>
    </rfmt>
    <rfmt sheetId="1" sqref="F458" start="0" length="0">
      <dxf>
        <alignment vertical="center" readingOrder="0"/>
      </dxf>
    </rfmt>
    <rfmt sheetId="1" sqref="F460" start="0" length="0">
      <dxf>
        <alignment vertical="center" readingOrder="0"/>
      </dxf>
    </rfmt>
    <rfmt sheetId="1" sqref="F461" start="0" length="0">
      <dxf>
        <alignment vertical="center" readingOrder="0"/>
      </dxf>
    </rfmt>
    <rfmt sheetId="1" sqref="F462" start="0" length="0">
      <dxf>
        <alignment vertical="center" readingOrder="0"/>
      </dxf>
    </rfmt>
    <rfmt sheetId="1" sqref="F463" start="0" length="0">
      <dxf>
        <font>
          <sz val="10"/>
          <color rgb="FFFF0000"/>
        </font>
        <alignment horizontal="center" vertical="top" readingOrder="0"/>
      </dxf>
    </rfmt>
    <rfmt sheetId="1" sqref="F466" start="0" length="0">
      <dxf>
        <alignment vertical="center" readingOrder="0"/>
      </dxf>
    </rfmt>
    <rfmt sheetId="1" sqref="F468" start="0" length="0">
      <dxf>
        <font>
          <b/>
          <color rgb="FFFF0000"/>
        </font>
        <alignment vertical="center" readingOrder="0"/>
      </dxf>
    </rfmt>
    <rfmt sheetId="1" sqref="F471" start="0" length="0">
      <dxf>
        <alignment vertical="center" readingOrder="0"/>
      </dxf>
    </rfmt>
    <rfmt sheetId="1" sqref="F473" start="0" length="0">
      <dxf>
        <font>
          <b/>
          <color rgb="FFFF0000"/>
        </font>
        <alignment vertical="center" readingOrder="0"/>
      </dxf>
    </rfmt>
    <rfmt sheetId="1" sqref="F479" start="0" length="0">
      <dxf>
        <font>
          <b/>
          <color rgb="FFFF0000"/>
        </font>
        <alignment vertical="center" readingOrder="0"/>
      </dxf>
    </rfmt>
    <rfmt sheetId="1" sqref="F484" start="0" length="0">
      <dxf>
        <font>
          <b/>
          <color rgb="FFFF0000"/>
        </font>
        <alignment vertical="center" readingOrder="0"/>
      </dxf>
    </rfmt>
    <rfmt sheetId="1" sqref="F491" start="0" length="0">
      <dxf>
        <font>
          <b/>
          <color rgb="FFFF0000"/>
        </font>
        <alignment vertical="center" readingOrder="0"/>
      </dxf>
    </rfmt>
    <rfmt sheetId="1" sqref="F497" start="0" length="0">
      <dxf>
        <font>
          <b/>
          <color rgb="FFFF0000"/>
        </font>
        <alignment vertical="center" readingOrder="0"/>
      </dxf>
    </rfmt>
    <rfmt sheetId="1" sqref="F521" start="0" length="0">
      <dxf>
        <font>
          <b/>
          <color rgb="FFFF0000"/>
        </font>
      </dxf>
    </rfmt>
    <rfmt sheetId="1" sqref="F523" start="0" length="0">
      <dxf>
        <font>
          <b/>
          <color rgb="FFFF0000"/>
        </font>
        <alignment vertical="center" readingOrder="0"/>
      </dxf>
    </rfmt>
    <rfmt sheetId="1" sqref="F526" start="0" length="0">
      <dxf>
        <font>
          <b/>
          <color rgb="FFFF0000"/>
        </font>
      </dxf>
    </rfmt>
    <rfmt sheetId="1" sqref="F528" start="0" length="0">
      <dxf>
        <font>
          <b/>
          <color rgb="FFFF0000"/>
        </font>
        <alignment vertical="center" readingOrder="0"/>
      </dxf>
    </rfmt>
    <rfmt sheetId="1" sqref="F531" start="0" length="0">
      <dxf>
        <font>
          <b/>
          <color rgb="FFFF0000"/>
        </font>
      </dxf>
    </rfmt>
    <rfmt sheetId="1" sqref="F533" start="0" length="0">
      <dxf>
        <font>
          <b/>
          <color rgb="FFFF0000"/>
        </font>
        <alignment vertical="center" readingOrder="0"/>
      </dxf>
    </rfmt>
    <rfmt sheetId="1" sqref="F536" start="0" length="0">
      <dxf>
        <font>
          <b/>
          <color rgb="FFFF0000"/>
        </font>
      </dxf>
    </rfmt>
    <rfmt sheetId="1" sqref="F538" start="0" length="0">
      <dxf>
        <font>
          <b/>
          <color rgb="FFFF0000"/>
        </font>
        <alignment vertical="center" readingOrder="0"/>
      </dxf>
    </rfmt>
    <rfmt sheetId="1" sqref="F541" start="0" length="0">
      <dxf>
        <font>
          <b/>
          <color rgb="FFFF0000"/>
        </font>
      </dxf>
    </rfmt>
    <rfmt sheetId="1" sqref="F543" start="0" length="0">
      <dxf>
        <font>
          <b/>
          <color rgb="FFFF0000"/>
        </font>
        <alignment vertical="center" readingOrder="0"/>
      </dxf>
    </rfmt>
    <rfmt sheetId="1" sqref="F546" start="0" length="0">
      <dxf>
        <font>
          <b/>
          <color rgb="FFFF0000"/>
        </font>
      </dxf>
    </rfmt>
    <rfmt sheetId="1" sqref="F551" start="0" length="0">
      <dxf>
        <font>
          <b/>
          <color rgb="FFFF0000"/>
        </font>
      </dxf>
    </rfmt>
    <rfmt sheetId="1" sqref="F556" start="0" length="0">
      <dxf>
        <font>
          <b/>
          <color rgb="FFFF0000"/>
        </font>
      </dxf>
    </rfmt>
    <rfmt sheetId="1" sqref="F559" start="0" length="0">
      <dxf>
        <font>
          <b/>
          <color rgb="FFFF0000"/>
        </font>
      </dxf>
    </rfmt>
    <rfmt sheetId="1" sqref="F561" start="0" length="0">
      <dxf>
        <font>
          <b/>
          <color rgb="FFFF0000"/>
        </font>
      </dxf>
    </rfmt>
    <rfmt sheetId="1" sqref="F563" start="0" length="0">
      <dxf>
        <font>
          <b/>
          <color rgb="FFFF0000"/>
        </font>
        <alignment vertical="center" readingOrder="0"/>
      </dxf>
    </rfmt>
    <rfmt sheetId="1" sqref="F566" start="0" length="0">
      <dxf>
        <alignment vertical="center" readingOrder="0"/>
      </dxf>
    </rfmt>
    <rfmt sheetId="1" sqref="F569" start="0" length="0">
      <dxf>
        <alignment vertical="center" readingOrder="0"/>
      </dxf>
    </rfmt>
    <rfmt sheetId="1" sqref="F570" start="0" length="0">
      <dxf>
        <alignment vertical="center" readingOrder="0"/>
      </dxf>
    </rfmt>
    <rfmt sheetId="1" sqref="F573" start="0" length="0">
      <dxf>
        <font>
          <b/>
          <color rgb="FFFF0000"/>
        </font>
      </dxf>
    </rfmt>
    <rfmt sheetId="1" sqref="F575" start="0" length="0">
      <dxf>
        <font>
          <b/>
          <color rgb="FFFF0000"/>
        </font>
        <alignment vertical="center" readingOrder="0"/>
      </dxf>
    </rfmt>
    <rfmt sheetId="1" sqref="F578" start="0" length="0">
      <dxf>
        <font>
          <b/>
          <color rgb="FFFF0000"/>
        </font>
      </dxf>
    </rfmt>
    <rfmt sheetId="1" sqref="F580" start="0" length="0">
      <dxf>
        <font>
          <b/>
          <color rgb="FFFF0000"/>
        </font>
        <alignment vertical="center" readingOrder="0"/>
      </dxf>
    </rfmt>
    <rfmt sheetId="1" sqref="F583" start="0" length="0">
      <dxf>
        <font>
          <b/>
          <color rgb="FFFF0000"/>
        </font>
      </dxf>
    </rfmt>
    <rfmt sheetId="1" sqref="F585" start="0" length="0">
      <dxf>
        <font>
          <b/>
          <color rgb="FFFF0000"/>
        </font>
        <alignment vertical="center" readingOrder="0"/>
      </dxf>
    </rfmt>
    <rfmt sheetId="1" sqref="F588" start="0" length="0">
      <dxf>
        <font>
          <b/>
          <color rgb="FFFF0000"/>
        </font>
      </dxf>
    </rfmt>
    <rfmt sheetId="1" sqref="F590" start="0" length="0">
      <dxf>
        <font>
          <b/>
          <color rgb="FFFF0000"/>
        </font>
        <alignment vertical="center" readingOrder="0"/>
      </dxf>
    </rfmt>
    <rfmt sheetId="1" sqref="F595" start="0" length="0">
      <dxf>
        <font>
          <b/>
          <color rgb="FFFF0000"/>
        </font>
        <alignment vertical="center" readingOrder="0"/>
      </dxf>
    </rfmt>
    <rfmt sheetId="1" sqref="F600" start="0" length="0">
      <dxf>
        <font>
          <b/>
          <color rgb="FFFF0000"/>
        </font>
        <alignment vertical="center" readingOrder="0"/>
      </dxf>
    </rfmt>
    <rfmt sheetId="1" sqref="F604" start="0" length="0">
      <dxf>
        <font>
          <b/>
          <color rgb="FFFF0000"/>
        </font>
      </dxf>
    </rfmt>
    <rfmt sheetId="1" sqref="F606" start="0" length="0">
      <dxf>
        <font>
          <b/>
          <color rgb="FFFF0000"/>
        </font>
        <alignment vertical="center" readingOrder="0"/>
      </dxf>
    </rfmt>
    <rfmt sheetId="1" sqref="F609" start="0" length="0">
      <dxf>
        <font>
          <b/>
          <color rgb="FFFF0000"/>
        </font>
      </dxf>
    </rfmt>
    <rfmt sheetId="1" sqref="F611" start="0" length="0">
      <dxf>
        <font>
          <b/>
          <color rgb="FFFF0000"/>
        </font>
        <alignment vertical="center" readingOrder="0"/>
      </dxf>
    </rfmt>
    <rfmt sheetId="1" sqref="F616" start="0" length="0">
      <dxf>
        <font>
          <b/>
          <color rgb="FFFF0000"/>
        </font>
        <alignment vertical="center" readingOrder="0"/>
      </dxf>
    </rfmt>
    <rfmt sheetId="1" sqref="F620" start="0" length="0">
      <dxf>
        <font>
          <b/>
          <color rgb="FFFF0000"/>
        </font>
      </dxf>
    </rfmt>
    <rfmt sheetId="1" sqref="F622" start="0" length="0">
      <dxf>
        <font>
          <b/>
          <color rgb="FFFF0000"/>
        </font>
        <alignment vertical="center" readingOrder="0"/>
      </dxf>
    </rfmt>
    <rfmt sheetId="1" sqref="F625" start="0" length="0">
      <dxf>
        <font>
          <b/>
          <color rgb="FFFF0000"/>
        </font>
      </dxf>
    </rfmt>
    <rfmt sheetId="1" sqref="F627" start="0" length="0">
      <dxf>
        <font>
          <b/>
          <color rgb="FFFF0000"/>
        </font>
        <alignment vertical="center" readingOrder="0"/>
      </dxf>
    </rfmt>
    <rfmt sheetId="1" sqref="F637" start="0" length="0">
      <dxf>
        <font>
          <b/>
          <color rgb="FFFF0000"/>
        </font>
      </dxf>
    </rfmt>
    <rfmt sheetId="1" sqref="F648" start="0" length="0">
      <dxf>
        <font>
          <b/>
          <color rgb="FFFF0000"/>
        </font>
      </dxf>
    </rfmt>
    <rfmt sheetId="1" sqref="F653" start="0" length="0">
      <dxf>
        <font>
          <b/>
          <color rgb="FFFF0000"/>
        </font>
      </dxf>
    </rfmt>
    <rfmt sheetId="1" sqref="F665" start="0" length="0">
      <dxf>
        <font>
          <b/>
          <color rgb="FFFF0000"/>
        </font>
      </dxf>
    </rfmt>
    <rfmt sheetId="1" sqref="F667" start="0" length="0">
      <dxf>
        <font>
          <b/>
          <color rgb="FFFF0000"/>
        </font>
        <alignment vertical="center" readingOrder="0"/>
      </dxf>
    </rfmt>
    <rfmt sheetId="1" sqref="F670" start="0" length="0">
      <dxf>
        <font>
          <b/>
          <color rgb="FFFF0000"/>
        </font>
      </dxf>
    </rfmt>
    <rfmt sheetId="1" sqref="F672" start="0" length="0">
      <dxf>
        <font>
          <b/>
          <color rgb="FFFF0000"/>
        </font>
        <alignment vertical="center" readingOrder="0"/>
      </dxf>
    </rfmt>
    <rfmt sheetId="1" sqref="F675" start="0" length="0">
      <dxf>
        <font>
          <b/>
          <color rgb="FFFF0000"/>
        </font>
      </dxf>
    </rfmt>
    <rfmt sheetId="1" sqref="F677" start="0" length="0">
      <dxf>
        <font>
          <b/>
          <color rgb="FFFF0000"/>
        </font>
        <alignment vertical="center" readingOrder="0"/>
      </dxf>
    </rfmt>
    <rfmt sheetId="1" sqref="F680" start="0" length="0">
      <dxf>
        <font>
          <b/>
          <color rgb="FFFF0000"/>
        </font>
      </dxf>
    </rfmt>
    <rfmt sheetId="1" sqref="F682" start="0" length="0">
      <dxf>
        <font>
          <b/>
          <color rgb="FFFF0000"/>
        </font>
        <alignment vertical="center" readingOrder="0"/>
      </dxf>
    </rfmt>
    <rfmt sheetId="1" sqref="F686" start="0" length="0">
      <dxf>
        <font>
          <b/>
          <color rgb="FFFF0000"/>
        </font>
      </dxf>
    </rfmt>
    <rfmt sheetId="1" sqref="F688" start="0" length="0">
      <dxf>
        <font>
          <b/>
          <color rgb="FFFF0000"/>
        </font>
        <alignment vertical="center" readingOrder="0"/>
      </dxf>
    </rfmt>
    <rfmt sheetId="1" sqref="F691" start="0" length="0">
      <dxf>
        <font>
          <b/>
          <color rgb="FFFF0000"/>
        </font>
      </dxf>
    </rfmt>
    <rfmt sheetId="1" sqref="F693" start="0" length="0">
      <dxf>
        <font>
          <b/>
          <color rgb="FFFF0000"/>
        </font>
        <alignment vertical="center" readingOrder="0"/>
      </dxf>
    </rfmt>
    <rfmt sheetId="1" sqref="F696" start="0" length="0">
      <dxf>
        <font>
          <b/>
          <color rgb="FFFF0000"/>
        </font>
      </dxf>
    </rfmt>
    <rfmt sheetId="1" sqref="F698" start="0" length="0">
      <dxf>
        <font>
          <b/>
          <color rgb="FFFF0000"/>
        </font>
        <alignment vertical="center" readingOrder="0"/>
      </dxf>
    </rfmt>
    <rfmt sheetId="1" sqref="F702" start="0" length="0">
      <dxf>
        <font>
          <b/>
          <color rgb="FFFF0000"/>
        </font>
      </dxf>
    </rfmt>
    <rfmt sheetId="1" sqref="F704" start="0" length="0">
      <dxf>
        <font>
          <b/>
          <color rgb="FFFF0000"/>
        </font>
        <alignment vertical="center" readingOrder="0"/>
      </dxf>
    </rfmt>
    <rfmt sheetId="1" sqref="F709" start="0" length="0">
      <dxf>
        <font>
          <b/>
          <color rgb="FFFF0000"/>
        </font>
        <alignment vertical="center" readingOrder="0"/>
      </dxf>
    </rfmt>
    <rfmt sheetId="1" sqref="F719" start="0" length="0">
      <dxf>
        <font>
          <b/>
          <color rgb="FFFF0000"/>
        </font>
      </dxf>
    </rfmt>
    <rfmt sheetId="1" sqref="F721" start="0" length="0">
      <dxf>
        <font>
          <b/>
          <color rgb="FFFF0000"/>
        </font>
        <alignment vertical="center" readingOrder="0"/>
      </dxf>
    </rfmt>
    <rfmt sheetId="1" sqref="F724" start="0" length="0">
      <dxf>
        <font>
          <b/>
          <color rgb="FFFF0000"/>
        </font>
        <alignment vertical="center" readingOrder="0"/>
      </dxf>
    </rfmt>
    <rfmt sheetId="1" sqref="F726" start="0" length="0">
      <dxf>
        <font>
          <b/>
          <color rgb="FFFF0000"/>
        </font>
        <alignment vertical="center" readingOrder="0"/>
      </dxf>
    </rfmt>
    <rfmt sheetId="1" sqref="F729" start="0" length="0">
      <dxf>
        <alignment vertical="center" readingOrder="0"/>
      </dxf>
    </rfmt>
    <rfmt sheetId="1" sqref="F731" start="0" length="0">
      <dxf>
        <font>
          <b/>
          <color rgb="FFFF0000"/>
        </font>
        <alignment vertical="center" readingOrder="0"/>
      </dxf>
    </rfmt>
    <rfmt sheetId="1" sqref="F734" start="0" length="0">
      <dxf>
        <alignment vertical="center" readingOrder="0"/>
      </dxf>
    </rfmt>
    <rfmt sheetId="1" sqref="F735" start="0" length="0">
      <dxf>
        <alignment vertical="center" readingOrder="0"/>
      </dxf>
    </rfmt>
    <rfmt sheetId="1" sqref="F736" start="0" length="0">
      <dxf>
        <font>
          <b/>
          <color rgb="FFFF0000"/>
        </font>
        <alignment vertical="center" readingOrder="0"/>
      </dxf>
    </rfmt>
    <rfmt sheetId="1" sqref="F738" start="0" length="0">
      <dxf>
        <font>
          <b/>
          <color rgb="FFFF0000"/>
        </font>
        <alignment vertical="center" readingOrder="0"/>
      </dxf>
    </rfmt>
    <rfmt sheetId="1" sqref="F741" start="0" length="0">
      <dxf>
        <alignment vertical="center" readingOrder="0"/>
      </dxf>
    </rfmt>
    <rfmt sheetId="1" sqref="F742" start="0" length="0">
      <dxf>
        <font>
          <b/>
          <color rgb="FFFF0000"/>
        </font>
        <alignment vertical="center" readingOrder="0"/>
      </dxf>
    </rfmt>
    <rfmt sheetId="1" sqref="F744" start="0" length="0">
      <dxf>
        <font>
          <b/>
          <color rgb="FFFF0000"/>
        </font>
        <alignment vertical="center" readingOrder="0"/>
      </dxf>
    </rfmt>
    <rfmt sheetId="1" sqref="F747" start="0" length="0">
      <dxf>
        <alignment vertical="center" readingOrder="0"/>
      </dxf>
    </rfmt>
    <rfmt sheetId="1" sqref="F748" start="0" length="0">
      <dxf>
        <font>
          <b/>
          <color rgb="FFFF0000"/>
        </font>
        <alignment vertical="center" readingOrder="0"/>
      </dxf>
    </rfmt>
    <rfmt sheetId="1" sqref="F750" start="0" length="0">
      <dxf>
        <font>
          <b/>
          <color rgb="FFFF0000"/>
        </font>
        <alignment vertical="center" readingOrder="0"/>
      </dxf>
    </rfmt>
    <rfmt sheetId="1" sqref="F753" start="0" length="0">
      <dxf>
        <alignment vertical="center" readingOrder="0"/>
      </dxf>
    </rfmt>
    <rfmt sheetId="1" sqref="F754" start="0" length="0">
      <dxf>
        <font>
          <b/>
          <color rgb="FFFF0000"/>
        </font>
        <alignment vertical="center" readingOrder="0"/>
      </dxf>
    </rfmt>
    <rfmt sheetId="1" sqref="F756" start="0" length="0">
      <dxf>
        <font>
          <b/>
          <color rgb="FFFF0000"/>
        </font>
        <alignment vertical="center" readingOrder="0"/>
      </dxf>
    </rfmt>
    <rfmt sheetId="1" sqref="F759" start="0" length="0">
      <dxf>
        <alignment vertical="center" readingOrder="0"/>
      </dxf>
    </rfmt>
    <rfmt sheetId="1" sqref="F760" start="0" length="0">
      <dxf>
        <alignment vertical="center" readingOrder="0"/>
      </dxf>
    </rfmt>
    <rfmt sheetId="1" sqref="F761" start="0" length="0">
      <dxf>
        <alignment vertical="center" readingOrder="0"/>
      </dxf>
    </rfmt>
    <rfmt sheetId="1" sqref="F766" start="0" length="0">
      <dxf>
        <font>
          <b/>
          <color rgb="FFFF0000"/>
        </font>
      </dxf>
    </rfmt>
    <rfmt sheetId="1" sqref="F772" start="0" length="0">
      <dxf>
        <font>
          <b/>
          <color rgb="FFFF0000"/>
        </font>
      </dxf>
    </rfmt>
  </rrc>
  <rrc rId="5349" sId="1" ref="F1:F1048576" action="deleteCol">
    <undo index="0" exp="area" ref3D="1" dr="$A$5:$XFD$6" dn="Z_161695C3_1CE5_4E5C_AD86_E27CE310F608_.wvu.PrintTitles" sId="1"/>
    <undo index="0" exp="area" ref3D="1" dr="$A$5:$XFD$6" dn="Z_10610988_B7D0_46D7_B8FD_DA5F72A4893C_.wvu.PrintTitles"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5:$XFD$6" dn="Z_E804F883_CA9D_4450_B2B1_A56C9C315ECD_.wvu.PrintTitles" sId="1"/>
    <undo index="0" exp="area" ref3D="1" dr="$F$1:$H$1048576" dn="Z_E804F883_CA9D_4450_B2B1_A56C9C315ECD_.wvu.Cols" sId="1"/>
    <undo index="0" exp="area" ref3D="1" dr="$A$5:$XFD$6" dn="Z_E7170C51_9D5A_4A08_B92E_A8EB730D7DEE_.wvu.PrintTitles" sId="1"/>
    <undo index="0" exp="area" ref3D="1" dr="$A$5:$XFD$6" dn="Z_CB1E8E26_C9C8_4BE7_9036_74B49E080E83_.wvu.PrintTitles" sId="1"/>
    <undo index="0" exp="area" ref3D="1" dr="$A$5:$XFD$6" dn="Заголовки_для_печати" sId="1"/>
    <undo index="0" exp="area" ref3D="1" dr="$A$5:$XFD$6" dn="Z_3693EDC1_FD1C_4AF3_912C_19CDCDBFB43C_.wvu.PrintTitles" sId="1"/>
    <undo index="0" exp="area" ref3D="1" dr="$A$5:$XFD$6" dn="Z_9561E1DA_B33F_4507_8FCD_307C71D9B236_.wvu.PrintTitles" sId="1"/>
    <undo index="0" exp="area" ref3D="1" dr="$A$5:$XFD$6" dn="Z_7EFB992A_5645_4F29_95A8_993A90C7BBCC_.wvu.PrintTitles" sId="1"/>
    <rfmt sheetId="1" xfDxf="1" sqref="F1:F1048576" start="0" length="0">
      <dxf>
        <font>
          <color rgb="FFFF0000"/>
        </font>
      </dxf>
    </rfmt>
    <rfmt sheetId="1" sqref="F6" start="0" length="0">
      <dxf>
        <font>
          <sz val="10"/>
          <color rgb="FFFF0000"/>
        </font>
        <alignment horizontal="center" vertical="top" readingOrder="0"/>
      </dxf>
    </rfmt>
    <rfmt sheetId="1" sqref="F7" start="0" length="0">
      <dxf>
        <font>
          <sz val="10"/>
          <color rgb="FFFF0000"/>
        </font>
        <alignment horizontal="center" vertical="top" readingOrder="0"/>
      </dxf>
    </rfmt>
    <rfmt sheetId="1" sqref="F8" start="0" length="0">
      <dxf/>
    </rfmt>
    <rfmt sheetId="1" sqref="F10" start="0" length="0">
      <dxf>
        <font>
          <b/>
          <color rgb="FFFF0000"/>
        </font>
      </dxf>
    </rfmt>
    <rfmt sheetId="1" sqref="F15" start="0" length="0">
      <dxf>
        <font>
          <b/>
          <color rgb="FFFF0000"/>
        </font>
      </dxf>
    </rfmt>
    <rfmt sheetId="1" sqref="F21" start="0" length="0">
      <dxf>
        <font>
          <b/>
          <color rgb="FFFF0000"/>
        </font>
      </dxf>
    </rfmt>
    <rfmt sheetId="1" sqref="F26" start="0" length="0">
      <dxf>
        <font>
          <b/>
          <color rgb="FFFF0000"/>
        </font>
      </dxf>
    </rfmt>
    <rfmt sheetId="1" sqref="F31" start="0" length="0">
      <dxf>
        <alignment vertical="center" readingOrder="0"/>
      </dxf>
    </rfmt>
    <rfmt sheetId="1" sqref="F33" start="0" length="0">
      <dxf>
        <alignment vertical="center" readingOrder="0"/>
      </dxf>
    </rfmt>
    <rfmt sheetId="1" sqref="F36" start="0" length="0">
      <dxf>
        <alignment vertical="center" readingOrder="0"/>
      </dxf>
    </rfmt>
    <rfmt sheetId="1" sqref="F37" start="0" length="0">
      <dxf>
        <alignment vertical="center" readingOrder="0"/>
      </dxf>
    </rfmt>
    <rfmt sheetId="1" sqref="F38" start="0" length="0">
      <dxf>
        <alignment vertical="center" readingOrder="0"/>
      </dxf>
    </rfmt>
    <rfmt sheetId="1" sqref="F39" start="0" length="0">
      <dxf>
        <alignment vertical="center" readingOrder="0"/>
      </dxf>
    </rfmt>
    <rfmt sheetId="1" sqref="F40" start="0" length="0">
      <dxf>
        <alignment vertical="center" readingOrder="0"/>
      </dxf>
    </rfmt>
    <rfmt sheetId="1" sqref="F41" start="0" length="0">
      <dxf>
        <alignment vertical="center" readingOrder="0"/>
      </dxf>
    </rfmt>
    <rfmt sheetId="1" sqref="F42" start="0" length="0">
      <dxf>
        <alignment vertical="center" readingOrder="0"/>
      </dxf>
    </rfmt>
    <rfmt sheetId="1" sqref="F43" start="0" length="0">
      <dxf>
        <alignment vertical="center" readingOrder="0"/>
      </dxf>
    </rfmt>
    <rfmt sheetId="1" sqref="F44" start="0" length="0">
      <dxf>
        <alignment vertical="center" readingOrder="0"/>
      </dxf>
    </rfmt>
    <rfmt sheetId="1" sqref="F45" start="0" length="0">
      <dxf>
        <alignment vertical="center" readingOrder="0"/>
      </dxf>
    </rfmt>
    <rfmt sheetId="1" sqref="F46" start="0" length="0">
      <dxf>
        <alignment vertical="center" readingOrder="0"/>
      </dxf>
    </rfmt>
    <rfmt sheetId="1" sqref="F47" start="0" length="0">
      <dxf>
        <alignment vertical="center" readingOrder="0"/>
      </dxf>
    </rfmt>
    <rfmt sheetId="1" sqref="F48" start="0" length="0">
      <dxf>
        <font>
          <b/>
          <color rgb="FFFF0000"/>
        </font>
        <alignment vertical="center" readingOrder="0"/>
      </dxf>
    </rfmt>
    <rfmt sheetId="1" sqref="F49" start="0" length="0">
      <dxf>
        <font>
          <b/>
          <color rgb="FFFF0000"/>
        </font>
        <alignment vertical="center" readingOrder="0"/>
      </dxf>
    </rfmt>
    <rfmt sheetId="1" sqref="F62" start="0" length="0">
      <dxf>
        <alignment vertical="center" readingOrder="0"/>
      </dxf>
    </rfmt>
    <rfmt sheetId="1" sqref="F67" start="0" length="0">
      <dxf>
        <alignment vertical="center" readingOrder="0"/>
      </dxf>
    </rfmt>
    <rfmt sheetId="1" sqref="F72" start="0" length="0">
      <dxf>
        <alignment vertical="center" readingOrder="0"/>
      </dxf>
    </rfmt>
    <rfmt sheetId="1" sqref="F77" start="0" length="0">
      <dxf>
        <alignment vertical="center" readingOrder="0"/>
      </dxf>
    </rfmt>
    <rfmt sheetId="1" sqref="F82" start="0" length="0">
      <dxf>
        <alignment vertical="center" readingOrder="0"/>
      </dxf>
    </rfmt>
    <rfmt sheetId="1" sqref="F87" start="0" length="0">
      <dxf>
        <alignment vertical="center" readingOrder="0"/>
      </dxf>
    </rfmt>
    <rfmt sheetId="1" sqref="F131" start="0" length="0">
      <dxf>
        <font>
          <b/>
          <color rgb="FFFF0000"/>
        </font>
        <alignment vertical="center" readingOrder="0"/>
      </dxf>
    </rfmt>
    <rfmt sheetId="1" sqref="F136" start="0" length="0">
      <dxf>
        <font>
          <b/>
          <color rgb="FFFF0000"/>
        </font>
        <alignment vertical="center" readingOrder="0"/>
      </dxf>
    </rfmt>
    <rfmt sheetId="1" sqref="F141" start="0" length="0">
      <dxf>
        <font>
          <b/>
          <color rgb="FFFF0000"/>
        </font>
        <alignment vertical="center" readingOrder="0"/>
      </dxf>
    </rfmt>
    <rfmt sheetId="1" sqref="F146" start="0" length="0">
      <dxf>
        <font>
          <b/>
          <color rgb="FFFF0000"/>
        </font>
        <alignment vertical="center" readingOrder="0"/>
      </dxf>
    </rfmt>
    <rfmt sheetId="1" sqref="F151" start="0" length="0">
      <dxf>
        <font>
          <b/>
          <color rgb="FFFF0000"/>
        </font>
        <alignment vertical="center" readingOrder="0"/>
      </dxf>
    </rfmt>
    <rfmt sheetId="1" sqref="F157" start="0" length="0">
      <dxf>
        <numFmt numFmtId="165" formatCode="#,##0.0"/>
      </dxf>
    </rfmt>
    <rfmt sheetId="1" sqref="F158" start="0" length="0">
      <dxf>
        <fill>
          <patternFill patternType="solid">
            <bgColor theme="6" tint="0.59999389629810485"/>
          </patternFill>
        </fill>
      </dxf>
    </rfmt>
    <rfmt sheetId="1" sqref="F160" start="0" length="0">
      <dxf>
        <font>
          <b/>
          <color rgb="FFFF0000"/>
        </font>
      </dxf>
    </rfmt>
    <rfmt sheetId="1" sqref="F165" start="0" length="0">
      <dxf>
        <font>
          <b/>
          <color rgb="FFFF0000"/>
        </font>
        <numFmt numFmtId="165" formatCode="#,##0.0"/>
      </dxf>
    </rfmt>
    <rfmt sheetId="1" sqref="F175" start="0" length="0">
      <dxf>
        <font>
          <b/>
          <color rgb="FFFF0000"/>
        </font>
      </dxf>
    </rfmt>
    <rfmt sheetId="1" sqref="F190" start="0" length="0">
      <dxf>
        <alignment vertical="center" readingOrder="0"/>
      </dxf>
    </rfmt>
    <rfmt sheetId="1" sqref="F191" start="0" length="0">
      <dxf>
        <alignment vertical="center" readingOrder="0"/>
      </dxf>
    </rfmt>
    <rfmt sheetId="1" sqref="F192" start="0" length="0">
      <dxf>
        <alignment vertical="center" readingOrder="0"/>
      </dxf>
    </rfmt>
    <rfmt sheetId="1" sqref="F193" start="0" length="0">
      <dxf>
        <alignment vertical="center" readingOrder="0"/>
      </dxf>
    </rfmt>
    <rfmt sheetId="1" sqref="F194" start="0" length="0">
      <dxf>
        <alignment vertical="center" readingOrder="0"/>
      </dxf>
    </rfmt>
    <rfmt sheetId="1" sqref="F195" start="0" length="0">
      <dxf>
        <alignment vertical="center" readingOrder="0"/>
      </dxf>
    </rfmt>
    <rfmt sheetId="1" sqref="F196" start="0" length="0">
      <dxf>
        <alignment vertical="center" readingOrder="0"/>
      </dxf>
    </rfmt>
    <rfmt sheetId="1" sqref="F197" start="0" length="0">
      <dxf>
        <alignment vertical="center" readingOrder="0"/>
      </dxf>
    </rfmt>
    <rfmt sheetId="1" sqref="F198" start="0" length="0">
      <dxf>
        <alignment vertical="center" readingOrder="0"/>
      </dxf>
    </rfmt>
    <rfmt sheetId="1" sqref="F199" start="0" length="0">
      <dxf>
        <alignment vertical="center" readingOrder="0"/>
      </dxf>
    </rfmt>
    <rfmt sheetId="1" sqref="F200" start="0" length="0">
      <dxf>
        <alignment vertical="center" readingOrder="0"/>
      </dxf>
    </rfmt>
    <rfmt sheetId="1" sqref="F201" start="0" length="0">
      <dxf>
        <alignment vertical="center" readingOrder="0"/>
      </dxf>
    </rfmt>
    <rfmt sheetId="1" sqref="F202" start="0" length="0">
      <dxf>
        <alignment vertical="center" readingOrder="0"/>
      </dxf>
    </rfmt>
    <rfmt sheetId="1" sqref="F203" start="0" length="0">
      <dxf>
        <alignment vertical="center" readingOrder="0"/>
      </dxf>
    </rfmt>
    <rfmt sheetId="1" sqref="F204" start="0" length="0">
      <dxf>
        <alignment vertical="center" readingOrder="0"/>
      </dxf>
    </rfmt>
    <rfmt sheetId="1" sqref="F205" start="0" length="0">
      <dxf>
        <alignment vertical="center" readingOrder="0"/>
      </dxf>
    </rfmt>
    <rfmt sheetId="1" sqref="F206" start="0" length="0">
      <dxf>
        <alignment vertical="center" readingOrder="0"/>
      </dxf>
    </rfmt>
    <rfmt sheetId="1" sqref="F207" start="0" length="0">
      <dxf>
        <alignment vertical="center" readingOrder="0"/>
      </dxf>
    </rfmt>
    <rfmt sheetId="1" sqref="F208" start="0" length="0">
      <dxf>
        <alignment vertical="center" readingOrder="0"/>
      </dxf>
    </rfmt>
    <rfmt sheetId="1" sqref="F209" start="0" length="0">
      <dxf>
        <alignment vertical="center" readingOrder="0"/>
      </dxf>
    </rfmt>
    <rfmt sheetId="1" sqref="F210" start="0" length="0">
      <dxf>
        <alignment vertical="center" readingOrder="0"/>
      </dxf>
    </rfmt>
    <rfmt sheetId="1" sqref="F211" start="0" length="0">
      <dxf>
        <alignment vertical="center" readingOrder="0"/>
      </dxf>
    </rfmt>
    <rfmt sheetId="1" sqref="F212" start="0" length="0">
      <dxf>
        <alignment vertical="center" readingOrder="0"/>
      </dxf>
    </rfmt>
    <rfmt sheetId="1" sqref="F213" start="0" length="0">
      <dxf>
        <alignment vertical="center" readingOrder="0"/>
      </dxf>
    </rfmt>
    <rfmt sheetId="1" sqref="F214" start="0" length="0">
      <dxf>
        <alignment vertical="center" readingOrder="0"/>
      </dxf>
    </rfmt>
    <rfmt sheetId="1" sqref="F215" start="0" length="0">
      <dxf>
        <alignment vertical="center" readingOrder="0"/>
      </dxf>
    </rfmt>
    <rfmt sheetId="1" sqref="F216" start="0" length="0">
      <dxf>
        <alignment vertical="center" readingOrder="0"/>
      </dxf>
    </rfmt>
    <rfmt sheetId="1" sqref="F217" start="0" length="0">
      <dxf>
        <alignment vertical="center" readingOrder="0"/>
      </dxf>
    </rfmt>
    <rfmt sheetId="1" sqref="F218" start="0" length="0">
      <dxf>
        <alignment vertical="center" readingOrder="0"/>
      </dxf>
    </rfmt>
    <rfmt sheetId="1" sqref="F219" start="0" length="0">
      <dxf>
        <alignment vertical="center" readingOrder="0"/>
      </dxf>
    </rfmt>
    <rfmt sheetId="1" sqref="F220" start="0" length="0">
      <dxf>
        <alignment vertical="center" readingOrder="0"/>
      </dxf>
    </rfmt>
    <rfmt sheetId="1" sqref="F221" start="0" length="0">
      <dxf>
        <alignment vertical="center" readingOrder="0"/>
      </dxf>
    </rfmt>
    <rfmt sheetId="1" sqref="F222" start="0" length="0">
      <dxf>
        <alignment vertical="center" readingOrder="0"/>
      </dxf>
    </rfmt>
    <rfmt sheetId="1" sqref="F223" start="0" length="0">
      <dxf>
        <alignment vertical="center" readingOrder="0"/>
      </dxf>
    </rfmt>
    <rfmt sheetId="1" sqref="F224" start="0" length="0">
      <dxf>
        <alignment vertical="center" readingOrder="0"/>
      </dxf>
    </rfmt>
    <rfmt sheetId="1" sqref="F225" start="0" length="0">
      <dxf>
        <alignment vertical="center" readingOrder="0"/>
      </dxf>
    </rfmt>
    <rfmt sheetId="1" sqref="F226" start="0" length="0">
      <dxf>
        <alignment vertical="center" readingOrder="0"/>
      </dxf>
    </rfmt>
    <rfmt sheetId="1" sqref="F227" start="0" length="0">
      <dxf>
        <alignment vertical="center" readingOrder="0"/>
      </dxf>
    </rfmt>
    <rfmt sheetId="1" sqref="F228" start="0" length="0">
      <dxf>
        <alignment vertical="center" readingOrder="0"/>
      </dxf>
    </rfmt>
    <rfmt sheetId="1" sqref="F229" start="0" length="0">
      <dxf>
        <alignment vertical="center" readingOrder="0"/>
      </dxf>
    </rfmt>
    <rfmt sheetId="1" sqref="F230" start="0" length="0">
      <dxf>
        <alignment vertical="center" readingOrder="0"/>
      </dxf>
    </rfmt>
    <rfmt sheetId="1" sqref="F231" start="0" length="0">
      <dxf>
        <alignment vertical="center" readingOrder="0"/>
      </dxf>
    </rfmt>
    <rfmt sheetId="1" sqref="F232" start="0" length="0">
      <dxf>
        <alignment vertical="center" readingOrder="0"/>
      </dxf>
    </rfmt>
    <rfmt sheetId="1" sqref="F233" start="0" length="0">
      <dxf>
        <alignment vertical="center" readingOrder="0"/>
      </dxf>
    </rfmt>
    <rfmt sheetId="1" sqref="F234" start="0" length="0">
      <dxf>
        <alignment vertical="center" readingOrder="0"/>
      </dxf>
    </rfmt>
    <rfmt sheetId="1" sqref="F235" start="0" length="0">
      <dxf>
        <alignment vertical="center" readingOrder="0"/>
      </dxf>
    </rfmt>
    <rfmt sheetId="1" sqref="F236" start="0" length="0">
      <dxf>
        <alignment vertical="center" readingOrder="0"/>
      </dxf>
    </rfmt>
    <rfmt sheetId="1" sqref="F237" start="0" length="0">
      <dxf>
        <alignment vertical="center" readingOrder="0"/>
      </dxf>
    </rfmt>
    <rfmt sheetId="1" sqref="F238" start="0" length="0">
      <dxf>
        <alignment vertical="center" readingOrder="0"/>
      </dxf>
    </rfmt>
    <rfmt sheetId="1" sqref="F239" start="0" length="0">
      <dxf>
        <alignment vertical="center" readingOrder="0"/>
      </dxf>
    </rfmt>
    <rfmt sheetId="1" sqref="F240" start="0" length="0">
      <dxf>
        <alignment vertical="center" readingOrder="0"/>
      </dxf>
    </rfmt>
    <rfmt sheetId="1" sqref="F241" start="0" length="0">
      <dxf>
        <alignment vertical="center" readingOrder="0"/>
      </dxf>
    </rfmt>
    <rfmt sheetId="1" sqref="F242" start="0" length="0">
      <dxf>
        <alignment vertical="center" readingOrder="0"/>
      </dxf>
    </rfmt>
    <rfmt sheetId="1" sqref="F243" start="0" length="0">
      <dxf>
        <alignment vertical="center" readingOrder="0"/>
      </dxf>
    </rfmt>
    <rfmt sheetId="1" sqref="F244" start="0" length="0">
      <dxf>
        <alignment vertical="center" readingOrder="0"/>
      </dxf>
    </rfmt>
    <rfmt sheetId="1" sqref="F245" start="0" length="0">
      <dxf>
        <alignment vertical="center" readingOrder="0"/>
      </dxf>
    </rfmt>
    <rfmt sheetId="1" sqref="F246" start="0" length="0">
      <dxf>
        <alignment vertical="center" readingOrder="0"/>
      </dxf>
    </rfmt>
    <rfmt sheetId="1" sqref="F247" start="0" length="0">
      <dxf>
        <font>
          <b/>
          <color rgb="FFFF0000"/>
        </font>
        <alignment vertical="center" readingOrder="0"/>
      </dxf>
    </rfmt>
    <rfmt sheetId="1" sqref="F248" start="0" length="0">
      <dxf>
        <alignment vertical="center" readingOrder="0"/>
      </dxf>
    </rfmt>
    <rfmt sheetId="1" sqref="F249" start="0" length="0">
      <dxf>
        <alignment vertical="center" readingOrder="0"/>
      </dxf>
    </rfmt>
    <rfmt sheetId="1" sqref="F250" start="0" length="0">
      <dxf>
        <font>
          <b/>
          <color rgb="FFFF0000"/>
        </font>
        <alignment vertical="center" readingOrder="0"/>
      </dxf>
    </rfmt>
    <rfmt sheetId="1" sqref="F251" start="0" length="0">
      <dxf>
        <font>
          <b/>
          <color rgb="FFFF0000"/>
        </font>
        <alignment vertical="center" readingOrder="0"/>
      </dxf>
    </rfmt>
    <rfmt sheetId="1" sqref="F252" start="0" length="0">
      <dxf>
        <alignment vertical="center" readingOrder="0"/>
      </dxf>
    </rfmt>
    <rfmt sheetId="1" sqref="F253" start="0" length="0">
      <dxf>
        <font>
          <b/>
          <color rgb="FFFF0000"/>
        </font>
      </dxf>
    </rfmt>
    <rfmt sheetId="1" sqref="F256" start="0" length="0">
      <dxf>
        <alignment vertical="center" readingOrder="0"/>
      </dxf>
    </rfmt>
    <rfmt sheetId="1" sqref="F257" start="0" length="0">
      <dxf>
        <alignment vertical="center" readingOrder="0"/>
      </dxf>
    </rfmt>
    <rfmt sheetId="1" sqref="F258" start="0" length="0">
      <dxf>
        <alignment vertical="center" readingOrder="0"/>
      </dxf>
    </rfmt>
    <rfmt sheetId="1" sqref="F259" start="0" length="0">
      <dxf>
        <alignment vertical="center" readingOrder="0"/>
      </dxf>
    </rfmt>
    <rfmt sheetId="1" sqref="F260" start="0" length="0">
      <dxf>
        <fill>
          <patternFill patternType="solid">
            <bgColor theme="0"/>
          </patternFill>
        </fill>
        <alignment vertical="center" readingOrder="0"/>
      </dxf>
    </rfmt>
    <rfmt sheetId="1" sqref="F262" start="0" length="0">
      <dxf>
        <font>
          <b/>
          <color rgb="FFFF0000"/>
        </font>
      </dxf>
    </rfmt>
    <rfmt sheetId="1" sqref="F263" start="0" length="0">
      <dxf>
        <alignment vertical="center" readingOrder="0"/>
      </dxf>
    </rfmt>
    <rfmt sheetId="1" sqref="F264" start="0" length="0">
      <dxf>
        <font>
          <b/>
          <color rgb="FFFF0000"/>
        </font>
        <alignment vertical="center" readingOrder="0"/>
      </dxf>
    </rfmt>
    <rfmt sheetId="1" sqref="F265" start="0" length="0">
      <dxf>
        <alignment vertical="center" readingOrder="0"/>
      </dxf>
    </rfmt>
    <rfmt sheetId="1" sqref="F266" start="0" length="0">
      <dxf>
        <fill>
          <patternFill patternType="solid">
            <bgColor theme="0"/>
          </patternFill>
        </fill>
        <alignment vertical="center" readingOrder="0"/>
      </dxf>
    </rfmt>
    <rfmt sheetId="1" sqref="F267" start="0" length="0">
      <dxf>
        <font>
          <b/>
          <color rgb="FFFF0000"/>
        </font>
      </dxf>
    </rfmt>
    <rfmt sheetId="1" sqref="F268" start="0" length="0">
      <dxf>
        <alignment vertical="center" readingOrder="0"/>
      </dxf>
    </rfmt>
    <rfmt sheetId="1" sqref="F269" start="0" length="0">
      <dxf>
        <font>
          <b/>
          <color rgb="FFFF0000"/>
        </font>
        <alignment vertical="center" readingOrder="0"/>
      </dxf>
    </rfmt>
    <rfmt sheetId="1" sqref="F270" start="0" length="0">
      <dxf>
        <alignment vertical="center" readingOrder="0"/>
      </dxf>
    </rfmt>
    <rfmt sheetId="1" sqref="F271" start="0" length="0">
      <dxf>
        <fill>
          <patternFill patternType="solid">
            <bgColor theme="0"/>
          </patternFill>
        </fill>
        <alignment vertical="center" readingOrder="0"/>
      </dxf>
    </rfmt>
    <rfmt sheetId="1" sqref="F272" start="0" length="0">
      <dxf>
        <font>
          <b/>
          <color rgb="FFFF0000"/>
        </font>
      </dxf>
    </rfmt>
    <rfmt sheetId="1" sqref="F273" start="0" length="0">
      <dxf>
        <alignment vertical="center" readingOrder="0"/>
      </dxf>
    </rfmt>
    <rfmt sheetId="1" sqref="F274" start="0" length="0">
      <dxf>
        <alignment vertical="center" readingOrder="0"/>
      </dxf>
    </rfmt>
    <rfmt sheetId="1" sqref="F275" start="0" length="0">
      <dxf>
        <alignment vertical="center" readingOrder="0"/>
      </dxf>
    </rfmt>
    <rfmt sheetId="1" sqref="F276" start="0" length="0">
      <dxf>
        <alignment vertical="center" readingOrder="0"/>
      </dxf>
    </rfmt>
    <rfmt sheetId="1" sqref="F277" start="0" length="0">
      <dxf>
        <alignment vertical="center" readingOrder="0"/>
      </dxf>
    </rfmt>
    <rfmt sheetId="1" sqref="F278" start="0" length="0">
      <dxf>
        <alignment vertical="center" readingOrder="0"/>
      </dxf>
    </rfmt>
    <rfmt sheetId="1" sqref="F279" start="0" length="0">
      <dxf>
        <alignment vertical="center" readingOrder="0"/>
      </dxf>
    </rfmt>
    <rfmt sheetId="1" sqref="F280" start="0" length="0">
      <dxf>
        <alignment vertical="center" readingOrder="0"/>
      </dxf>
    </rfmt>
    <rfmt sheetId="1" sqref="F281" start="0" length="0">
      <dxf>
        <alignment vertical="center" readingOrder="0"/>
      </dxf>
    </rfmt>
    <rfmt sheetId="1" sqref="F282" start="0" length="0">
      <dxf>
        <alignment vertical="center" readingOrder="0"/>
      </dxf>
    </rfmt>
    <rfmt sheetId="1" sqref="F283" start="0" length="0">
      <dxf>
        <alignment vertical="center" readingOrder="0"/>
      </dxf>
    </rfmt>
    <rfmt sheetId="1" sqref="F285" start="0" length="0">
      <dxf>
        <font>
          <b/>
          <color rgb="FFFF0000"/>
        </font>
      </dxf>
    </rfmt>
    <rfmt sheetId="1" sqref="F287" start="0" length="0">
      <dxf>
        <alignment vertical="center" readingOrder="0"/>
      </dxf>
    </rfmt>
    <rfmt sheetId="1" sqref="F288" start="0" length="0">
      <dxf>
        <alignment vertical="center" readingOrder="0"/>
      </dxf>
    </rfmt>
    <rfmt sheetId="1" sqref="F289" start="0" length="0">
      <dxf>
        <font>
          <b/>
          <color rgb="FFFF0000"/>
        </font>
      </dxf>
    </rfmt>
    <rfmt sheetId="1" sqref="F291" start="0" length="0">
      <dxf>
        <alignment vertical="center" readingOrder="0"/>
      </dxf>
    </rfmt>
    <rfmt sheetId="1" sqref="F292" start="0" length="0">
      <dxf>
        <alignment vertical="center" readingOrder="0"/>
      </dxf>
    </rfmt>
    <rfmt sheetId="1" sqref="F293" start="0" length="0">
      <dxf>
        <alignment vertical="center" readingOrder="0"/>
      </dxf>
    </rfmt>
    <rfmt sheetId="1" sqref="F294" start="0" length="0">
      <dxf>
        <font>
          <b/>
          <color rgb="FFFF0000"/>
        </font>
      </dxf>
    </rfmt>
    <rfmt sheetId="1" sqref="F295" start="0" length="0">
      <dxf>
        <alignment vertical="center" readingOrder="0"/>
      </dxf>
    </rfmt>
    <rfmt sheetId="1" sqref="F296" start="0" length="0">
      <dxf>
        <alignment vertical="center" readingOrder="0"/>
      </dxf>
    </rfmt>
    <rfmt sheetId="1" sqref="F297" start="0" length="0">
      <dxf>
        <alignment vertical="center" readingOrder="0"/>
      </dxf>
    </rfmt>
    <rfmt sheetId="1" sqref="F298" start="0" length="0">
      <dxf>
        <alignment vertical="center" readingOrder="0"/>
      </dxf>
    </rfmt>
    <rfmt sheetId="1" sqref="F299" start="0" length="0">
      <dxf>
        <alignment vertical="center" readingOrder="0"/>
      </dxf>
    </rfmt>
    <rfmt sheetId="1" sqref="F333" start="0" length="0">
      <dxf>
        <font>
          <b/>
          <sz val="13"/>
          <color rgb="FFFF0000"/>
        </font>
        <numFmt numFmtId="165" formatCode="#,##0.0"/>
        <alignment vertical="center" readingOrder="0"/>
      </dxf>
    </rfmt>
    <rfmt sheetId="1" sqref="F335" start="0" length="0">
      <dxf>
        <alignment vertical="center" readingOrder="0"/>
      </dxf>
    </rfmt>
    <rfmt sheetId="1" sqref="F336" start="0" length="0">
      <dxf>
        <font>
          <b/>
          <color rgb="FFFF0000"/>
        </font>
      </dxf>
    </rfmt>
    <rfmt sheetId="1" sqref="F341" start="0" length="0">
      <dxf>
        <font>
          <b/>
          <color rgb="FFFF0000"/>
        </font>
        <alignment vertical="center" readingOrder="0"/>
      </dxf>
    </rfmt>
    <rfmt sheetId="1" sqref="F346" start="0" length="0">
      <dxf>
        <font>
          <b/>
          <color rgb="FFFF0000"/>
        </font>
        <alignment vertical="center" readingOrder="0"/>
      </dxf>
    </rfmt>
    <rfmt sheetId="1" sqref="F348" start="0" length="0">
      <dxf>
        <font>
          <b/>
          <color rgb="FFFF0000"/>
        </font>
        <alignment vertical="center" readingOrder="0"/>
      </dxf>
    </rfmt>
    <rfmt sheetId="1" sqref="F349" start="0" length="0">
      <dxf>
        <font>
          <b/>
          <color rgb="FFFF0000"/>
        </font>
        <alignment vertical="center" readingOrder="0"/>
      </dxf>
    </rfmt>
    <rfmt sheetId="1" sqref="F352" start="0" length="0">
      <dxf>
        <font>
          <b/>
          <color rgb="FFFF0000"/>
        </font>
        <alignment vertical="center" readingOrder="0"/>
      </dxf>
    </rfmt>
    <rfmt sheetId="1" sqref="F354" start="0" length="0">
      <dxf>
        <font>
          <b/>
          <color rgb="FFFF0000"/>
        </font>
        <alignment vertical="center" readingOrder="0"/>
      </dxf>
    </rfmt>
    <rfmt sheetId="1" sqref="F355" start="0" length="0">
      <dxf>
        <font>
          <b/>
          <color rgb="FFFF0000"/>
        </font>
        <alignment vertical="center" readingOrder="0"/>
      </dxf>
    </rfmt>
    <rfmt sheetId="1" sqref="F357" start="0" length="0">
      <dxf>
        <font>
          <b/>
          <color rgb="FFFF0000"/>
        </font>
        <alignment vertical="center" readingOrder="0"/>
      </dxf>
    </rfmt>
    <rfmt sheetId="1" sqref="F359" start="0" length="0">
      <dxf>
        <font>
          <b/>
          <color rgb="FFFF0000"/>
        </font>
        <alignment vertical="center" readingOrder="0"/>
      </dxf>
    </rfmt>
    <rfmt sheetId="1" sqref="F361" start="0" length="0">
      <dxf>
        <alignment vertical="center" readingOrder="0"/>
      </dxf>
    </rfmt>
    <rfmt sheetId="1" sqref="F362" start="0" length="0">
      <dxf>
        <alignment vertical="center" readingOrder="0"/>
      </dxf>
    </rfmt>
    <rfmt sheetId="1" sqref="F363" start="0" length="0">
      <dxf>
        <font>
          <b/>
          <color rgb="FFFF0000"/>
        </font>
        <alignment vertical="center" readingOrder="0"/>
      </dxf>
    </rfmt>
    <rfmt sheetId="1" sqref="F365" start="0" length="0">
      <dxf>
        <font>
          <b/>
          <color rgb="FFFF0000"/>
        </font>
        <alignment vertical="center" readingOrder="0"/>
      </dxf>
    </rfmt>
    <rfmt sheetId="1" sqref="F368" start="0" length="0">
      <dxf>
        <font>
          <b/>
          <color rgb="FFFF0000"/>
        </font>
        <alignment vertical="center" readingOrder="0"/>
      </dxf>
    </rfmt>
    <rfmt sheetId="1" sqref="F370" start="0" length="0">
      <dxf>
        <font>
          <b/>
          <color rgb="FFFF0000"/>
        </font>
        <alignment vertical="center" readingOrder="0"/>
      </dxf>
    </rfmt>
    <rfmt sheetId="1" sqref="F373" start="0" length="0">
      <dxf>
        <font>
          <b/>
          <color rgb="FFFF0000"/>
        </font>
        <alignment vertical="center" readingOrder="0"/>
      </dxf>
    </rfmt>
    <rfmt sheetId="1" sqref="F375" start="0" length="0">
      <dxf>
        <font>
          <b/>
          <color rgb="FFFF0000"/>
        </font>
        <alignment vertical="center" readingOrder="0"/>
      </dxf>
    </rfmt>
    <rfmt sheetId="1" sqref="F378" start="0" length="0">
      <dxf>
        <alignment vertical="center" readingOrder="0"/>
      </dxf>
    </rfmt>
    <rfmt sheetId="1" sqref="F379" start="0" length="0">
      <dxf>
        <font>
          <b/>
          <color rgb="FFFF0000"/>
        </font>
        <alignment vertical="center" readingOrder="0"/>
      </dxf>
    </rfmt>
    <rfmt sheetId="1" sqref="F384" start="0" length="0">
      <dxf>
        <alignment vertical="center" readingOrder="0"/>
      </dxf>
    </rfmt>
    <rfmt sheetId="1" sqref="F386" start="0" length="0">
      <dxf>
        <alignment vertical="center" readingOrder="0"/>
      </dxf>
    </rfmt>
    <rfmt sheetId="1" sqref="F387" start="0" length="0">
      <dxf>
        <numFmt numFmtId="165" formatCode="#,##0.0"/>
        <alignment vertical="center" readingOrder="0"/>
      </dxf>
    </rfmt>
    <rfmt sheetId="1" sqref="F388" start="0" length="0">
      <dxf>
        <alignment vertical="center" readingOrder="0"/>
      </dxf>
    </rfmt>
    <rfmt sheetId="1" sqref="F390" start="0" length="0">
      <dxf>
        <alignment vertical="center" readingOrder="0"/>
      </dxf>
    </rfmt>
    <rfmt sheetId="1" sqref="F391" start="0" length="0">
      <dxf>
        <alignment vertical="center" readingOrder="0"/>
      </dxf>
    </rfmt>
    <rfmt sheetId="1" sqref="F392" start="0" length="0">
      <dxf>
        <alignment vertical="center" readingOrder="0"/>
      </dxf>
    </rfmt>
    <rfmt sheetId="1" sqref="F393" start="0" length="0">
      <dxf>
        <alignment vertical="center" readingOrder="0"/>
      </dxf>
    </rfmt>
    <rfmt sheetId="1" sqref="F394" start="0" length="0">
      <dxf>
        <alignment vertical="center" readingOrder="0"/>
      </dxf>
    </rfmt>
    <rfmt sheetId="1" sqref="F395" start="0" length="0">
      <dxf>
        <alignment vertical="center" readingOrder="0"/>
      </dxf>
    </rfmt>
    <rfmt sheetId="1" sqref="F396" start="0" length="0">
      <dxf>
        <font>
          <b/>
          <color rgb="FFFF0000"/>
        </font>
      </dxf>
    </rfmt>
    <rfmt sheetId="1" sqref="F398" start="0" length="0">
      <dxf>
        <font>
          <b/>
          <color rgb="FFFF0000"/>
        </font>
        <alignment vertical="center" readingOrder="0"/>
      </dxf>
    </rfmt>
    <rfmt sheetId="1" sqref="F401" start="0" length="0">
      <dxf>
        <alignment vertical="center" readingOrder="0"/>
      </dxf>
    </rfmt>
    <rfmt sheetId="1" sqref="F402" start="0" length="0">
      <dxf>
        <font>
          <b/>
          <color rgb="FFFF0000"/>
        </font>
      </dxf>
    </rfmt>
    <rfmt sheetId="1" sqref="F404" start="0" length="0">
      <dxf>
        <font>
          <b/>
          <color rgb="FFFF0000"/>
        </font>
        <alignment vertical="center" readingOrder="0"/>
      </dxf>
    </rfmt>
    <rfmt sheetId="1" sqref="F407" start="0" length="0">
      <dxf>
        <font>
          <b/>
          <color rgb="FFFF0000"/>
        </font>
      </dxf>
    </rfmt>
    <rfmt sheetId="1" sqref="F409" start="0" length="0">
      <dxf>
        <font>
          <b/>
          <color rgb="FFFF0000"/>
        </font>
        <alignment vertical="center" readingOrder="0"/>
      </dxf>
    </rfmt>
    <rfmt sheetId="1" sqref="F414" start="0" length="0">
      <dxf>
        <font>
          <b/>
          <color rgb="FFFF0000"/>
        </font>
        <alignment vertical="center" readingOrder="0"/>
      </dxf>
    </rfmt>
    <rfmt sheetId="1" sqref="F420" start="0" length="0">
      <dxf>
        <font>
          <b/>
          <color rgb="FFFF0000"/>
        </font>
        <alignment vertical="center" readingOrder="0"/>
      </dxf>
    </rfmt>
    <rfmt sheetId="1" sqref="F426" start="0" length="0">
      <dxf>
        <font>
          <b/>
          <color rgb="FFFF0000"/>
        </font>
        <alignment vertical="center" readingOrder="0"/>
      </dxf>
    </rfmt>
    <rfmt sheetId="1" sqref="F431" start="0" length="0">
      <dxf>
        <alignment vertical="center" readingOrder="0"/>
      </dxf>
    </rfmt>
    <rfmt sheetId="1" sqref="F432" start="0" length="0">
      <dxf>
        <alignment vertical="center" readingOrder="0"/>
      </dxf>
    </rfmt>
    <rfmt sheetId="1" sqref="F433" start="0" length="0">
      <dxf>
        <alignment vertical="center" readingOrder="0"/>
      </dxf>
    </rfmt>
    <rfmt sheetId="1" sqref="F435" start="0" length="0">
      <dxf>
        <alignment vertical="center" readingOrder="0"/>
      </dxf>
    </rfmt>
    <rfmt sheetId="1" sqref="F436" start="0" length="0">
      <dxf>
        <font>
          <b/>
          <color rgb="FFFF0000"/>
        </font>
      </dxf>
    </rfmt>
    <rfmt sheetId="1" sqref="F438" start="0" length="0">
      <dxf>
        <font>
          <b/>
          <color rgb="FFFF0000"/>
        </font>
        <alignment vertical="center" readingOrder="0"/>
      </dxf>
    </rfmt>
    <rfmt sheetId="1" sqref="F441" start="0" length="0">
      <dxf>
        <alignment vertical="center" readingOrder="0"/>
      </dxf>
    </rfmt>
    <rfmt sheetId="1" sqref="F442" start="0" length="0">
      <dxf>
        <font>
          <b/>
          <color rgb="FFFF0000"/>
        </font>
      </dxf>
    </rfmt>
    <rfmt sheetId="1" sqref="F444" start="0" length="0">
      <dxf>
        <font>
          <b/>
          <color rgb="FFFF0000"/>
        </font>
        <alignment vertical="center" readingOrder="0"/>
      </dxf>
    </rfmt>
    <rfmt sheetId="1" sqref="F447" start="0" length="0">
      <dxf>
        <alignment vertical="center" readingOrder="0"/>
      </dxf>
    </rfmt>
    <rfmt sheetId="1" sqref="F448" start="0" length="0">
      <dxf>
        <alignment vertical="center" readingOrder="0"/>
      </dxf>
    </rfmt>
    <rfmt sheetId="1" sqref="F449" start="0" length="0">
      <dxf>
        <alignment vertical="center" readingOrder="0"/>
      </dxf>
    </rfmt>
    <rfmt sheetId="1" sqref="F450" start="0" length="0">
      <dxf>
        <alignment vertical="center" readingOrder="0"/>
      </dxf>
    </rfmt>
    <rfmt sheetId="1" sqref="F451" start="0" length="0">
      <dxf>
        <alignment vertical="center" readingOrder="0"/>
      </dxf>
    </rfmt>
    <rfmt sheetId="1" sqref="F452" start="0" length="0">
      <dxf>
        <alignment vertical="center" readingOrder="0"/>
      </dxf>
    </rfmt>
    <rfmt sheetId="1" sqref="F453" start="0" length="0">
      <dxf>
        <font>
          <b/>
          <color rgb="FFFF0000"/>
        </font>
      </dxf>
    </rfmt>
    <rfmt sheetId="1" sqref="F455" start="0" length="0">
      <dxf>
        <font>
          <b/>
          <color rgb="FFFF0000"/>
        </font>
        <alignment vertical="center" readingOrder="0"/>
      </dxf>
    </rfmt>
    <rfmt sheetId="1" sqref="F458" start="0" length="0">
      <dxf>
        <alignment vertical="center" readingOrder="0"/>
      </dxf>
    </rfmt>
    <rfmt sheetId="1" sqref="F460" start="0" length="0">
      <dxf>
        <alignment vertical="center" readingOrder="0"/>
      </dxf>
    </rfmt>
    <rfmt sheetId="1" sqref="F461" start="0" length="0">
      <dxf>
        <alignment vertical="center" readingOrder="0"/>
      </dxf>
    </rfmt>
    <rfmt sheetId="1" sqref="F462" start="0" length="0">
      <dxf>
        <alignment vertical="center" readingOrder="0"/>
      </dxf>
    </rfmt>
    <rfmt sheetId="1" sqref="F463" start="0" length="0">
      <dxf>
        <font>
          <sz val="10"/>
          <color rgb="FFFF0000"/>
        </font>
        <alignment horizontal="center" vertical="top" readingOrder="0"/>
      </dxf>
    </rfmt>
    <rfmt sheetId="1" sqref="F466" start="0" length="0">
      <dxf>
        <alignment vertical="center" readingOrder="0"/>
      </dxf>
    </rfmt>
    <rfmt sheetId="1" sqref="F468" start="0" length="0">
      <dxf>
        <font>
          <b/>
          <color rgb="FFFF0000"/>
        </font>
        <alignment vertical="center" readingOrder="0"/>
      </dxf>
    </rfmt>
    <rfmt sheetId="1" sqref="F471" start="0" length="0">
      <dxf>
        <alignment vertical="center" readingOrder="0"/>
      </dxf>
    </rfmt>
    <rfmt sheetId="1" sqref="F473" start="0" length="0">
      <dxf>
        <font>
          <b/>
          <color rgb="FFFF0000"/>
        </font>
        <alignment vertical="center" readingOrder="0"/>
      </dxf>
    </rfmt>
    <rfmt sheetId="1" sqref="F479" start="0" length="0">
      <dxf>
        <font>
          <b/>
          <color rgb="FFFF0000"/>
        </font>
        <alignment vertical="center" readingOrder="0"/>
      </dxf>
    </rfmt>
    <rfmt sheetId="1" sqref="F484" start="0" length="0">
      <dxf>
        <font>
          <b/>
          <color rgb="FFFF0000"/>
        </font>
        <alignment vertical="center" readingOrder="0"/>
      </dxf>
    </rfmt>
    <rfmt sheetId="1" sqref="F491" start="0" length="0">
      <dxf>
        <font>
          <b/>
          <color rgb="FFFF0000"/>
        </font>
        <alignment vertical="center" readingOrder="0"/>
      </dxf>
    </rfmt>
    <rfmt sheetId="1" sqref="F497" start="0" length="0">
      <dxf>
        <font>
          <b/>
          <color rgb="FFFF0000"/>
        </font>
        <alignment vertical="center" readingOrder="0"/>
      </dxf>
    </rfmt>
    <rfmt sheetId="1" sqref="F521" start="0" length="0">
      <dxf>
        <font>
          <b/>
          <color rgb="FFFF0000"/>
        </font>
      </dxf>
    </rfmt>
    <rfmt sheetId="1" sqref="F523" start="0" length="0">
      <dxf>
        <font>
          <b/>
          <color rgb="FFFF0000"/>
        </font>
        <alignment vertical="center" readingOrder="0"/>
      </dxf>
    </rfmt>
    <rfmt sheetId="1" sqref="F526" start="0" length="0">
      <dxf>
        <font>
          <b/>
          <color rgb="FFFF0000"/>
        </font>
      </dxf>
    </rfmt>
    <rfmt sheetId="1" sqref="F528" start="0" length="0">
      <dxf>
        <font>
          <b/>
          <color rgb="FFFF0000"/>
        </font>
        <alignment vertical="center" readingOrder="0"/>
      </dxf>
    </rfmt>
    <rfmt sheetId="1" sqref="F531" start="0" length="0">
      <dxf>
        <font>
          <b/>
          <color rgb="FFFF0000"/>
        </font>
      </dxf>
    </rfmt>
    <rfmt sheetId="1" sqref="F533" start="0" length="0">
      <dxf>
        <font>
          <b/>
          <color rgb="FFFF0000"/>
        </font>
        <alignment vertical="center" readingOrder="0"/>
      </dxf>
    </rfmt>
    <rfmt sheetId="1" sqref="F536" start="0" length="0">
      <dxf>
        <font>
          <b/>
          <color rgb="FFFF0000"/>
        </font>
      </dxf>
    </rfmt>
    <rfmt sheetId="1" sqref="F538" start="0" length="0">
      <dxf>
        <font>
          <b/>
          <color rgb="FFFF0000"/>
        </font>
        <alignment vertical="center" readingOrder="0"/>
      </dxf>
    </rfmt>
    <rfmt sheetId="1" sqref="F541" start="0" length="0">
      <dxf>
        <font>
          <b/>
          <color rgb="FFFF0000"/>
        </font>
      </dxf>
    </rfmt>
    <rfmt sheetId="1" sqref="F543" start="0" length="0">
      <dxf>
        <font>
          <b/>
          <color rgb="FFFF0000"/>
        </font>
        <alignment vertical="center" readingOrder="0"/>
      </dxf>
    </rfmt>
    <rfmt sheetId="1" sqref="F546" start="0" length="0">
      <dxf>
        <font>
          <b/>
          <color rgb="FFFF0000"/>
        </font>
      </dxf>
    </rfmt>
    <rfmt sheetId="1" sqref="F551" start="0" length="0">
      <dxf>
        <font>
          <b/>
          <color rgb="FFFF0000"/>
        </font>
      </dxf>
    </rfmt>
    <rfmt sheetId="1" sqref="F556" start="0" length="0">
      <dxf>
        <font>
          <b/>
          <color rgb="FFFF0000"/>
        </font>
      </dxf>
    </rfmt>
    <rfmt sheetId="1" sqref="F559" start="0" length="0">
      <dxf>
        <font>
          <b/>
          <color rgb="FFFF0000"/>
        </font>
      </dxf>
    </rfmt>
    <rfmt sheetId="1" sqref="F561" start="0" length="0">
      <dxf>
        <font>
          <b/>
          <color rgb="FFFF0000"/>
        </font>
      </dxf>
    </rfmt>
    <rfmt sheetId="1" sqref="F563" start="0" length="0">
      <dxf>
        <font>
          <b/>
          <color rgb="FFFF0000"/>
        </font>
        <alignment vertical="center" readingOrder="0"/>
      </dxf>
    </rfmt>
    <rfmt sheetId="1" sqref="F566" start="0" length="0">
      <dxf>
        <alignment vertical="center" readingOrder="0"/>
      </dxf>
    </rfmt>
    <rfmt sheetId="1" sqref="F569" start="0" length="0">
      <dxf>
        <alignment vertical="center" readingOrder="0"/>
      </dxf>
    </rfmt>
    <rfmt sheetId="1" sqref="F570" start="0" length="0">
      <dxf>
        <alignment vertical="center" readingOrder="0"/>
      </dxf>
    </rfmt>
    <rfmt sheetId="1" sqref="F573" start="0" length="0">
      <dxf>
        <font>
          <b/>
          <color rgb="FFFF0000"/>
        </font>
      </dxf>
    </rfmt>
    <rfmt sheetId="1" sqref="F575" start="0" length="0">
      <dxf>
        <font>
          <b/>
          <color rgb="FFFF0000"/>
        </font>
        <alignment vertical="center" readingOrder="0"/>
      </dxf>
    </rfmt>
    <rfmt sheetId="1" sqref="F578" start="0" length="0">
      <dxf>
        <font>
          <b/>
          <color rgb="FFFF0000"/>
        </font>
      </dxf>
    </rfmt>
    <rfmt sheetId="1" sqref="F580" start="0" length="0">
      <dxf>
        <font>
          <b/>
          <color rgb="FFFF0000"/>
        </font>
        <alignment vertical="center" readingOrder="0"/>
      </dxf>
    </rfmt>
    <rfmt sheetId="1" sqref="F583" start="0" length="0">
      <dxf>
        <font>
          <b/>
          <color rgb="FFFF0000"/>
        </font>
      </dxf>
    </rfmt>
    <rfmt sheetId="1" sqref="F585" start="0" length="0">
      <dxf>
        <font>
          <b/>
          <color rgb="FFFF0000"/>
        </font>
        <alignment vertical="center" readingOrder="0"/>
      </dxf>
    </rfmt>
    <rfmt sheetId="1" sqref="F588" start="0" length="0">
      <dxf>
        <font>
          <b/>
          <color rgb="FFFF0000"/>
        </font>
      </dxf>
    </rfmt>
    <rfmt sheetId="1" sqref="F590" start="0" length="0">
      <dxf>
        <font>
          <b/>
          <color rgb="FFFF0000"/>
        </font>
        <alignment vertical="center" readingOrder="0"/>
      </dxf>
    </rfmt>
    <rfmt sheetId="1" sqref="F595" start="0" length="0">
      <dxf>
        <font>
          <b/>
          <color rgb="FFFF0000"/>
        </font>
        <alignment vertical="center" readingOrder="0"/>
      </dxf>
    </rfmt>
    <rfmt sheetId="1" sqref="F600" start="0" length="0">
      <dxf>
        <font>
          <b/>
          <color rgb="FFFF0000"/>
        </font>
        <alignment vertical="center" readingOrder="0"/>
      </dxf>
    </rfmt>
    <rfmt sheetId="1" sqref="F604" start="0" length="0">
      <dxf>
        <font>
          <b/>
          <color rgb="FFFF0000"/>
        </font>
      </dxf>
    </rfmt>
    <rfmt sheetId="1" sqref="F606" start="0" length="0">
      <dxf>
        <font>
          <b/>
          <color rgb="FFFF0000"/>
        </font>
        <alignment vertical="center" readingOrder="0"/>
      </dxf>
    </rfmt>
    <rfmt sheetId="1" sqref="F609" start="0" length="0">
      <dxf>
        <font>
          <b/>
          <color rgb="FFFF0000"/>
        </font>
      </dxf>
    </rfmt>
    <rfmt sheetId="1" sqref="F611" start="0" length="0">
      <dxf>
        <font>
          <b/>
          <color rgb="FFFF0000"/>
        </font>
        <alignment vertical="center" readingOrder="0"/>
      </dxf>
    </rfmt>
    <rfmt sheetId="1" sqref="F616" start="0" length="0">
      <dxf>
        <font>
          <b/>
          <color rgb="FFFF0000"/>
        </font>
        <alignment vertical="center" readingOrder="0"/>
      </dxf>
    </rfmt>
    <rfmt sheetId="1" sqref="F620" start="0" length="0">
      <dxf>
        <font>
          <b/>
          <color rgb="FFFF0000"/>
        </font>
      </dxf>
    </rfmt>
    <rfmt sheetId="1" sqref="F622" start="0" length="0">
      <dxf>
        <font>
          <b/>
          <color rgb="FFFF0000"/>
        </font>
        <alignment vertical="center" readingOrder="0"/>
      </dxf>
    </rfmt>
    <rfmt sheetId="1" sqref="F625" start="0" length="0">
      <dxf>
        <font>
          <b/>
          <color rgb="FFFF0000"/>
        </font>
      </dxf>
    </rfmt>
    <rfmt sheetId="1" sqref="F627" start="0" length="0">
      <dxf>
        <font>
          <b/>
          <color rgb="FFFF0000"/>
        </font>
        <alignment vertical="center" readingOrder="0"/>
      </dxf>
    </rfmt>
    <rfmt sheetId="1" sqref="F637" start="0" length="0">
      <dxf>
        <font>
          <b/>
          <color rgb="FFFF0000"/>
        </font>
      </dxf>
    </rfmt>
    <rfmt sheetId="1" sqref="F648" start="0" length="0">
      <dxf>
        <font>
          <b/>
          <color rgb="FFFF0000"/>
        </font>
      </dxf>
    </rfmt>
    <rfmt sheetId="1" sqref="F653" start="0" length="0">
      <dxf>
        <font>
          <b/>
          <color rgb="FFFF0000"/>
        </font>
      </dxf>
    </rfmt>
    <rfmt sheetId="1" sqref="F665" start="0" length="0">
      <dxf>
        <font>
          <b/>
          <color rgb="FFFF0000"/>
        </font>
      </dxf>
    </rfmt>
    <rfmt sheetId="1" sqref="F667" start="0" length="0">
      <dxf>
        <font>
          <b/>
          <color rgb="FFFF0000"/>
        </font>
        <alignment vertical="center" readingOrder="0"/>
      </dxf>
    </rfmt>
    <rfmt sheetId="1" sqref="F670" start="0" length="0">
      <dxf>
        <font>
          <b/>
          <color rgb="FFFF0000"/>
        </font>
      </dxf>
    </rfmt>
    <rfmt sheetId="1" sqref="F672" start="0" length="0">
      <dxf>
        <font>
          <b/>
          <color rgb="FFFF0000"/>
        </font>
        <alignment vertical="center" readingOrder="0"/>
      </dxf>
    </rfmt>
    <rfmt sheetId="1" sqref="F675" start="0" length="0">
      <dxf>
        <font>
          <b/>
          <color rgb="FFFF0000"/>
        </font>
      </dxf>
    </rfmt>
    <rfmt sheetId="1" sqref="F677" start="0" length="0">
      <dxf>
        <font>
          <b/>
          <color rgb="FFFF0000"/>
        </font>
        <alignment vertical="center" readingOrder="0"/>
      </dxf>
    </rfmt>
    <rfmt sheetId="1" sqref="F680" start="0" length="0">
      <dxf>
        <font>
          <b/>
          <color rgb="FFFF0000"/>
        </font>
      </dxf>
    </rfmt>
    <rfmt sheetId="1" sqref="F682" start="0" length="0">
      <dxf>
        <font>
          <b/>
          <color rgb="FFFF0000"/>
        </font>
        <alignment vertical="center" readingOrder="0"/>
      </dxf>
    </rfmt>
    <rfmt sheetId="1" sqref="F686" start="0" length="0">
      <dxf>
        <font>
          <b/>
          <color rgb="FFFF0000"/>
        </font>
      </dxf>
    </rfmt>
    <rfmt sheetId="1" sqref="F688" start="0" length="0">
      <dxf>
        <font>
          <b/>
          <color rgb="FFFF0000"/>
        </font>
        <alignment vertical="center" readingOrder="0"/>
      </dxf>
    </rfmt>
    <rfmt sheetId="1" sqref="F691" start="0" length="0">
      <dxf>
        <font>
          <b/>
          <color rgb="FFFF0000"/>
        </font>
      </dxf>
    </rfmt>
    <rfmt sheetId="1" sqref="F693" start="0" length="0">
      <dxf>
        <font>
          <b/>
          <color rgb="FFFF0000"/>
        </font>
        <alignment vertical="center" readingOrder="0"/>
      </dxf>
    </rfmt>
    <rfmt sheetId="1" sqref="F696" start="0" length="0">
      <dxf>
        <font>
          <b/>
          <color rgb="FFFF0000"/>
        </font>
      </dxf>
    </rfmt>
    <rfmt sheetId="1" sqref="F698" start="0" length="0">
      <dxf>
        <font>
          <b/>
          <color rgb="FFFF0000"/>
        </font>
        <alignment vertical="center" readingOrder="0"/>
      </dxf>
    </rfmt>
    <rfmt sheetId="1" sqref="F702" start="0" length="0">
      <dxf>
        <font>
          <b/>
          <color rgb="FFFF0000"/>
        </font>
      </dxf>
    </rfmt>
    <rfmt sheetId="1" sqref="F704" start="0" length="0">
      <dxf>
        <font>
          <b/>
          <color rgb="FFFF0000"/>
        </font>
        <alignment vertical="center" readingOrder="0"/>
      </dxf>
    </rfmt>
    <rfmt sheetId="1" sqref="F709" start="0" length="0">
      <dxf>
        <font>
          <b/>
          <color rgb="FFFF0000"/>
        </font>
        <alignment vertical="center" readingOrder="0"/>
      </dxf>
    </rfmt>
    <rfmt sheetId="1" sqref="F713" start="0" length="0">
      <dxf>
        <numFmt numFmtId="4" formatCode="#,##0.00"/>
      </dxf>
    </rfmt>
    <rfmt sheetId="1" sqref="F719" start="0" length="0">
      <dxf>
        <font>
          <b/>
          <color rgb="FFFF0000"/>
        </font>
      </dxf>
    </rfmt>
    <rfmt sheetId="1" sqref="F721" start="0" length="0">
      <dxf>
        <font>
          <b/>
          <color rgb="FFFF0000"/>
        </font>
        <alignment vertical="center" readingOrder="0"/>
      </dxf>
    </rfmt>
    <rfmt sheetId="1" sqref="F724" start="0" length="0">
      <dxf>
        <font>
          <b/>
          <color rgb="FFFF0000"/>
        </font>
        <alignment vertical="center" readingOrder="0"/>
      </dxf>
    </rfmt>
    <rfmt sheetId="1" sqref="F726" start="0" length="0">
      <dxf>
        <font>
          <b/>
          <color rgb="FFFF0000"/>
        </font>
        <alignment vertical="center" readingOrder="0"/>
      </dxf>
    </rfmt>
    <rfmt sheetId="1" sqref="F729" start="0" length="0">
      <dxf>
        <alignment vertical="center" readingOrder="0"/>
      </dxf>
    </rfmt>
    <rfmt sheetId="1" sqref="F731" start="0" length="0">
      <dxf>
        <font>
          <b/>
          <color rgb="FFFF0000"/>
        </font>
        <alignment vertical="center" readingOrder="0"/>
      </dxf>
    </rfmt>
    <rfmt sheetId="1" sqref="F734" start="0" length="0">
      <dxf>
        <alignment vertical="center" readingOrder="0"/>
      </dxf>
    </rfmt>
    <rfmt sheetId="1" sqref="F735" start="0" length="0">
      <dxf>
        <alignment vertical="center" readingOrder="0"/>
      </dxf>
    </rfmt>
    <rfmt sheetId="1" sqref="F736" start="0" length="0">
      <dxf>
        <font>
          <b/>
          <color rgb="FFFF0000"/>
        </font>
        <alignment vertical="center" readingOrder="0"/>
      </dxf>
    </rfmt>
    <rfmt sheetId="1" sqref="F738" start="0" length="0">
      <dxf>
        <font>
          <b/>
          <color rgb="FFFF0000"/>
        </font>
        <alignment vertical="center" readingOrder="0"/>
      </dxf>
    </rfmt>
    <rfmt sheetId="1" sqref="F741" start="0" length="0">
      <dxf>
        <alignment vertical="center" readingOrder="0"/>
      </dxf>
    </rfmt>
    <rfmt sheetId="1" sqref="F742" start="0" length="0">
      <dxf>
        <font>
          <b/>
          <color rgb="FFFF0000"/>
        </font>
        <alignment vertical="center" readingOrder="0"/>
      </dxf>
    </rfmt>
    <rfmt sheetId="1" sqref="F744" start="0" length="0">
      <dxf>
        <font>
          <b/>
          <color rgb="FFFF0000"/>
        </font>
        <alignment vertical="center" readingOrder="0"/>
      </dxf>
    </rfmt>
    <rfmt sheetId="1" sqref="F747" start="0" length="0">
      <dxf>
        <alignment vertical="center" readingOrder="0"/>
      </dxf>
    </rfmt>
    <rfmt sheetId="1" sqref="F748" start="0" length="0">
      <dxf>
        <font>
          <b/>
          <color rgb="FFFF0000"/>
        </font>
        <alignment vertical="center" readingOrder="0"/>
      </dxf>
    </rfmt>
    <rfmt sheetId="1" sqref="F750" start="0" length="0">
      <dxf>
        <font>
          <b/>
          <color rgb="FFFF0000"/>
        </font>
        <alignment vertical="center" readingOrder="0"/>
      </dxf>
    </rfmt>
    <rfmt sheetId="1" sqref="F753" start="0" length="0">
      <dxf>
        <alignment vertical="center" readingOrder="0"/>
      </dxf>
    </rfmt>
    <rfmt sheetId="1" sqref="F754" start="0" length="0">
      <dxf>
        <font>
          <b/>
          <color rgb="FFFF0000"/>
        </font>
        <alignment vertical="center" readingOrder="0"/>
      </dxf>
    </rfmt>
    <rfmt sheetId="1" sqref="F756" start="0" length="0">
      <dxf>
        <font>
          <b/>
          <color rgb="FFFF0000"/>
        </font>
        <alignment vertical="center" readingOrder="0"/>
      </dxf>
    </rfmt>
    <rfmt sheetId="1" sqref="F759" start="0" length="0">
      <dxf>
        <alignment vertical="center" readingOrder="0"/>
      </dxf>
    </rfmt>
    <rfmt sheetId="1" sqref="F760" start="0" length="0">
      <dxf>
        <alignment vertical="center" readingOrder="0"/>
      </dxf>
    </rfmt>
    <rfmt sheetId="1" sqref="F761" start="0" length="0">
      <dxf>
        <alignment vertical="center" readingOrder="0"/>
      </dxf>
    </rfmt>
    <rfmt sheetId="1" sqref="F766" start="0" length="0">
      <dxf>
        <font>
          <b/>
          <color rgb="FFFF0000"/>
        </font>
      </dxf>
    </rfmt>
    <rfmt sheetId="1" sqref="F772" start="0" length="0">
      <dxf>
        <font>
          <b/>
          <color rgb="FFFF0000"/>
        </font>
      </dxf>
    </rfmt>
  </rrc>
  <rrc rId="5350" sId="1" ref="F1:F1048576" action="deleteCol">
    <undo index="0" exp="area" ref3D="1" dr="$A$5:$XFD$6" dn="Z_161695C3_1CE5_4E5C_AD86_E27CE310F608_.wvu.PrintTitles" sId="1"/>
    <undo index="0" exp="area" ref3D="1" dr="$A$5:$XFD$6" dn="Z_10610988_B7D0_46D7_B8FD_DA5F72A4893C_.wvu.PrintTitles" sId="1"/>
    <undo index="14" exp="area" ref3D="1" dr="$A$760:$XFD$760" dn="Z_10610988_B7D0_46D7_B8FD_DA5F72A4893C_.wvu.Rows" sId="1"/>
    <undo index="8" exp="area" ref3D="1" dr="$A$644:$XFD$644" dn="Z_10610988_B7D0_46D7_B8FD_DA5F72A4893C_.wvu.Rows" sId="1"/>
    <undo index="6" exp="area" ref3D="1" dr="$A$640:$XFD$640" dn="Z_10610988_B7D0_46D7_B8FD_DA5F72A4893C_.wvu.Rows" sId="1"/>
    <undo index="0" exp="area" ref3D="1" dr="$A$5:$XFD$6" dn="Z_E804F883_CA9D_4450_B2B1_A56C9C315ECD_.wvu.PrintTitles" sId="1"/>
    <undo index="0" exp="area" ref3D="1" dr="$F$1:$G$1048576" dn="Z_E804F883_CA9D_4450_B2B1_A56C9C315ECD_.wvu.Cols" sId="1"/>
    <undo index="0" exp="area" ref3D="1" dr="$A$5:$XFD$6" dn="Z_E7170C51_9D5A_4A08_B92E_A8EB730D7DEE_.wvu.PrintTitles" sId="1"/>
    <undo index="0" exp="area" ref3D="1" dr="$A$5:$XFD$6" dn="Z_CB1E8E26_C9C8_4BE7_9036_74B49E080E83_.wvu.PrintTitles" sId="1"/>
    <undo index="0" exp="area" ref3D="1" dr="$A$5:$XFD$6" dn="Заголовки_для_печати" sId="1"/>
    <undo index="0" exp="area" ref3D="1" dr="$A$5:$XFD$6" dn="Z_3693EDC1_FD1C_4AF3_912C_19CDCDBFB43C_.wvu.PrintTitles" sId="1"/>
    <undo index="0" exp="area" ref3D="1" dr="$A$5:$XFD$6" dn="Z_9561E1DA_B33F_4507_8FCD_307C71D9B236_.wvu.PrintTitles" sId="1"/>
    <undo index="0" exp="area" ref3D="1" dr="$A$5:$XFD$6" dn="Z_7EFB992A_5645_4F29_95A8_993A90C7BBCC_.wvu.PrintTitles" sId="1"/>
    <rfmt sheetId="1" xfDxf="1" sqref="F1:F1048576" start="0" length="0">
      <dxf>
        <font>
          <color rgb="FFFF0000"/>
        </font>
      </dxf>
    </rfmt>
    <rfmt sheetId="1" sqref="F6" start="0" length="0">
      <dxf>
        <font>
          <sz val="10"/>
          <color rgb="FFFF0000"/>
        </font>
        <alignment horizontal="center" vertical="top" readingOrder="0"/>
      </dxf>
    </rfmt>
    <rfmt sheetId="1" sqref="F7" start="0" length="0">
      <dxf>
        <font>
          <sz val="10"/>
          <color rgb="FFFF0000"/>
        </font>
        <alignment horizontal="center" vertical="top" readingOrder="0"/>
      </dxf>
    </rfmt>
    <rfmt sheetId="1" sqref="F8" start="0" length="0">
      <dxf/>
    </rfmt>
    <rfmt sheetId="1" sqref="F10" start="0" length="0">
      <dxf>
        <font>
          <b/>
          <color rgb="FFFF0000"/>
        </font>
      </dxf>
    </rfmt>
    <rfmt sheetId="1" sqref="F15" start="0" length="0">
      <dxf>
        <font>
          <b/>
          <color rgb="FFFF0000"/>
        </font>
      </dxf>
    </rfmt>
    <rfmt sheetId="1" sqref="F21" start="0" length="0">
      <dxf>
        <font>
          <b/>
          <color rgb="FFFF0000"/>
        </font>
      </dxf>
    </rfmt>
    <rfmt sheetId="1" sqref="F26" start="0" length="0">
      <dxf>
        <font>
          <b/>
          <color rgb="FFFF0000"/>
        </font>
      </dxf>
    </rfmt>
    <rfmt sheetId="1" sqref="F31" start="0" length="0">
      <dxf>
        <alignment vertical="center" readingOrder="0"/>
      </dxf>
    </rfmt>
    <rfmt sheetId="1" sqref="F33" start="0" length="0">
      <dxf>
        <alignment vertical="center" readingOrder="0"/>
      </dxf>
    </rfmt>
    <rfmt sheetId="1" sqref="F36" start="0" length="0">
      <dxf>
        <alignment vertical="center" readingOrder="0"/>
      </dxf>
    </rfmt>
    <rfmt sheetId="1" sqref="F37" start="0" length="0">
      <dxf>
        <alignment vertical="center" readingOrder="0"/>
      </dxf>
    </rfmt>
    <rfmt sheetId="1" sqref="F38" start="0" length="0">
      <dxf>
        <alignment vertical="center" readingOrder="0"/>
      </dxf>
    </rfmt>
    <rfmt sheetId="1" sqref="F39" start="0" length="0">
      <dxf>
        <alignment vertical="center" readingOrder="0"/>
      </dxf>
    </rfmt>
    <rfmt sheetId="1" sqref="F40" start="0" length="0">
      <dxf>
        <alignment vertical="center" readingOrder="0"/>
      </dxf>
    </rfmt>
    <rfmt sheetId="1" sqref="F41" start="0" length="0">
      <dxf>
        <alignment vertical="center" readingOrder="0"/>
      </dxf>
    </rfmt>
    <rfmt sheetId="1" sqref="F42" start="0" length="0">
      <dxf>
        <alignment vertical="center" readingOrder="0"/>
      </dxf>
    </rfmt>
    <rfmt sheetId="1" sqref="F43" start="0" length="0">
      <dxf>
        <alignment vertical="center" readingOrder="0"/>
      </dxf>
    </rfmt>
    <rfmt sheetId="1" sqref="F44" start="0" length="0">
      <dxf>
        <alignment vertical="center" readingOrder="0"/>
      </dxf>
    </rfmt>
    <rfmt sheetId="1" sqref="F45" start="0" length="0">
      <dxf>
        <alignment vertical="center" readingOrder="0"/>
      </dxf>
    </rfmt>
    <rfmt sheetId="1" sqref="F46" start="0" length="0">
      <dxf>
        <alignment vertical="center" readingOrder="0"/>
      </dxf>
    </rfmt>
    <rfmt sheetId="1" sqref="F47" start="0" length="0">
      <dxf>
        <alignment vertical="center" readingOrder="0"/>
      </dxf>
    </rfmt>
    <rfmt sheetId="1" sqref="F48" start="0" length="0">
      <dxf>
        <font>
          <b/>
          <color rgb="FFFF0000"/>
        </font>
        <alignment vertical="center" readingOrder="0"/>
      </dxf>
    </rfmt>
    <rfmt sheetId="1" sqref="F49" start="0" length="0">
      <dxf>
        <font>
          <b/>
          <color rgb="FFFF0000"/>
        </font>
        <alignment vertical="center" readingOrder="0"/>
      </dxf>
    </rfmt>
    <rfmt sheetId="1" sqref="F62" start="0" length="0">
      <dxf>
        <alignment vertical="center" readingOrder="0"/>
      </dxf>
    </rfmt>
    <rfmt sheetId="1" sqref="F67" start="0" length="0">
      <dxf>
        <alignment vertical="center" readingOrder="0"/>
      </dxf>
    </rfmt>
    <rfmt sheetId="1" sqref="F72" start="0" length="0">
      <dxf>
        <alignment vertical="center" readingOrder="0"/>
      </dxf>
    </rfmt>
    <rfmt sheetId="1" sqref="F77" start="0" length="0">
      <dxf>
        <alignment vertical="center" readingOrder="0"/>
      </dxf>
    </rfmt>
    <rfmt sheetId="1" sqref="F82" start="0" length="0">
      <dxf>
        <alignment vertical="center" readingOrder="0"/>
      </dxf>
    </rfmt>
    <rfmt sheetId="1" sqref="F87" start="0" length="0">
      <dxf>
        <alignment vertical="center" readingOrder="0"/>
      </dxf>
    </rfmt>
    <rfmt sheetId="1" sqref="F131" start="0" length="0">
      <dxf>
        <font>
          <b/>
          <color rgb="FFFF0000"/>
        </font>
        <alignment vertical="center" readingOrder="0"/>
      </dxf>
    </rfmt>
    <rfmt sheetId="1" sqref="F136" start="0" length="0">
      <dxf>
        <font>
          <b/>
          <color rgb="FFFF0000"/>
        </font>
        <alignment vertical="center" readingOrder="0"/>
      </dxf>
    </rfmt>
    <rfmt sheetId="1" sqref="F141" start="0" length="0">
      <dxf>
        <font>
          <b/>
          <color rgb="FFFF0000"/>
        </font>
        <alignment vertical="center" readingOrder="0"/>
      </dxf>
    </rfmt>
    <rfmt sheetId="1" sqref="F146" start="0" length="0">
      <dxf>
        <font>
          <b/>
          <color rgb="FFFF0000"/>
        </font>
        <alignment vertical="center" readingOrder="0"/>
      </dxf>
    </rfmt>
    <rfmt sheetId="1" sqref="F151" start="0" length="0">
      <dxf>
        <font>
          <b/>
          <color rgb="FFFF0000"/>
        </font>
        <alignment vertical="center" readingOrder="0"/>
      </dxf>
    </rfmt>
    <rfmt sheetId="1" sqref="F160" start="0" length="0">
      <dxf>
        <font>
          <b/>
          <color rgb="FFFF0000"/>
        </font>
      </dxf>
    </rfmt>
    <rfmt sheetId="1" sqref="F165" start="0" length="0">
      <dxf>
        <font>
          <b/>
          <color rgb="FFFF0000"/>
        </font>
        <numFmt numFmtId="165" formatCode="#,##0.0"/>
      </dxf>
    </rfmt>
    <rfmt sheetId="1" sqref="F175" start="0" length="0">
      <dxf>
        <font>
          <b/>
          <color rgb="FFFF0000"/>
        </font>
      </dxf>
    </rfmt>
    <rfmt sheetId="1" sqref="F190" start="0" length="0">
      <dxf>
        <alignment vertical="center" readingOrder="0"/>
      </dxf>
    </rfmt>
    <rfmt sheetId="1" sqref="F191" start="0" length="0">
      <dxf>
        <alignment vertical="center" readingOrder="0"/>
      </dxf>
    </rfmt>
    <rfmt sheetId="1" sqref="F192" start="0" length="0">
      <dxf>
        <alignment vertical="center" readingOrder="0"/>
      </dxf>
    </rfmt>
    <rfmt sheetId="1" sqref="F193" start="0" length="0">
      <dxf>
        <alignment vertical="center" readingOrder="0"/>
      </dxf>
    </rfmt>
    <rfmt sheetId="1" sqref="F194" start="0" length="0">
      <dxf>
        <alignment vertical="center" readingOrder="0"/>
      </dxf>
    </rfmt>
    <rfmt sheetId="1" sqref="F195" start="0" length="0">
      <dxf>
        <alignment vertical="center" readingOrder="0"/>
      </dxf>
    </rfmt>
    <rfmt sheetId="1" sqref="F196" start="0" length="0">
      <dxf>
        <alignment vertical="center" readingOrder="0"/>
      </dxf>
    </rfmt>
    <rfmt sheetId="1" sqref="F197" start="0" length="0">
      <dxf>
        <alignment vertical="center" readingOrder="0"/>
      </dxf>
    </rfmt>
    <rfmt sheetId="1" sqref="F198" start="0" length="0">
      <dxf>
        <alignment vertical="center" readingOrder="0"/>
      </dxf>
    </rfmt>
    <rfmt sheetId="1" sqref="F199" start="0" length="0">
      <dxf>
        <alignment vertical="center" readingOrder="0"/>
      </dxf>
    </rfmt>
    <rfmt sheetId="1" sqref="F200" start="0" length="0">
      <dxf>
        <alignment vertical="center" readingOrder="0"/>
      </dxf>
    </rfmt>
    <rfmt sheetId="1" sqref="F201" start="0" length="0">
      <dxf>
        <alignment vertical="center" readingOrder="0"/>
      </dxf>
    </rfmt>
    <rfmt sheetId="1" sqref="F202" start="0" length="0">
      <dxf>
        <alignment vertical="center" readingOrder="0"/>
      </dxf>
    </rfmt>
    <rfmt sheetId="1" sqref="F203" start="0" length="0">
      <dxf>
        <alignment vertical="center" readingOrder="0"/>
      </dxf>
    </rfmt>
    <rfmt sheetId="1" sqref="F204" start="0" length="0">
      <dxf>
        <alignment vertical="center" readingOrder="0"/>
      </dxf>
    </rfmt>
    <rfmt sheetId="1" sqref="F205" start="0" length="0">
      <dxf>
        <alignment vertical="center" readingOrder="0"/>
      </dxf>
    </rfmt>
    <rfmt sheetId="1" sqref="F206" start="0" length="0">
      <dxf>
        <alignment vertical="center" readingOrder="0"/>
      </dxf>
    </rfmt>
    <rfmt sheetId="1" sqref="F207" start="0" length="0">
      <dxf>
        <alignment vertical="center" readingOrder="0"/>
      </dxf>
    </rfmt>
    <rfmt sheetId="1" sqref="F208" start="0" length="0">
      <dxf>
        <alignment vertical="center" readingOrder="0"/>
      </dxf>
    </rfmt>
    <rfmt sheetId="1" sqref="F209" start="0" length="0">
      <dxf>
        <alignment vertical="center" readingOrder="0"/>
      </dxf>
    </rfmt>
    <rfmt sheetId="1" sqref="F210" start="0" length="0">
      <dxf>
        <alignment vertical="center" readingOrder="0"/>
      </dxf>
    </rfmt>
    <rfmt sheetId="1" sqref="F211" start="0" length="0">
      <dxf>
        <alignment vertical="center" readingOrder="0"/>
      </dxf>
    </rfmt>
    <rfmt sheetId="1" sqref="F212" start="0" length="0">
      <dxf>
        <alignment vertical="center" readingOrder="0"/>
      </dxf>
    </rfmt>
    <rfmt sheetId="1" sqref="F213" start="0" length="0">
      <dxf>
        <alignment vertical="center" readingOrder="0"/>
      </dxf>
    </rfmt>
    <rfmt sheetId="1" sqref="F214" start="0" length="0">
      <dxf>
        <alignment vertical="center" readingOrder="0"/>
      </dxf>
    </rfmt>
    <rfmt sheetId="1" sqref="F215" start="0" length="0">
      <dxf>
        <alignment vertical="center" readingOrder="0"/>
      </dxf>
    </rfmt>
    <rfmt sheetId="1" sqref="F216" start="0" length="0">
      <dxf>
        <alignment vertical="center" readingOrder="0"/>
      </dxf>
    </rfmt>
    <rfmt sheetId="1" sqref="F217" start="0" length="0">
      <dxf>
        <alignment vertical="center" readingOrder="0"/>
      </dxf>
    </rfmt>
    <rfmt sheetId="1" sqref="F218" start="0" length="0">
      <dxf>
        <alignment vertical="center" readingOrder="0"/>
      </dxf>
    </rfmt>
    <rfmt sheetId="1" sqref="F219" start="0" length="0">
      <dxf>
        <alignment vertical="center" readingOrder="0"/>
      </dxf>
    </rfmt>
    <rfmt sheetId="1" sqref="F220" start="0" length="0">
      <dxf>
        <alignment vertical="center" readingOrder="0"/>
      </dxf>
    </rfmt>
    <rfmt sheetId="1" sqref="F221" start="0" length="0">
      <dxf>
        <alignment vertical="center" readingOrder="0"/>
      </dxf>
    </rfmt>
    <rfmt sheetId="1" sqref="F222" start="0" length="0">
      <dxf>
        <alignment vertical="center" readingOrder="0"/>
      </dxf>
    </rfmt>
    <rfmt sheetId="1" sqref="F223" start="0" length="0">
      <dxf>
        <alignment vertical="center" readingOrder="0"/>
      </dxf>
    </rfmt>
    <rfmt sheetId="1" sqref="F224" start="0" length="0">
      <dxf>
        <alignment vertical="center" readingOrder="0"/>
      </dxf>
    </rfmt>
    <rfmt sheetId="1" sqref="F225" start="0" length="0">
      <dxf>
        <alignment vertical="center" readingOrder="0"/>
      </dxf>
    </rfmt>
    <rfmt sheetId="1" sqref="F226" start="0" length="0">
      <dxf>
        <alignment vertical="center" readingOrder="0"/>
      </dxf>
    </rfmt>
    <rfmt sheetId="1" sqref="F227" start="0" length="0">
      <dxf>
        <alignment vertical="center" readingOrder="0"/>
      </dxf>
    </rfmt>
    <rfmt sheetId="1" sqref="F228" start="0" length="0">
      <dxf>
        <alignment vertical="center" readingOrder="0"/>
      </dxf>
    </rfmt>
    <rfmt sheetId="1" sqref="F229" start="0" length="0">
      <dxf>
        <alignment vertical="center" readingOrder="0"/>
      </dxf>
    </rfmt>
    <rfmt sheetId="1" sqref="F230" start="0" length="0">
      <dxf>
        <alignment vertical="center" readingOrder="0"/>
      </dxf>
    </rfmt>
    <rfmt sheetId="1" sqref="F231" start="0" length="0">
      <dxf>
        <alignment vertical="center" readingOrder="0"/>
      </dxf>
    </rfmt>
    <rfmt sheetId="1" sqref="F232" start="0" length="0">
      <dxf>
        <alignment vertical="center" readingOrder="0"/>
      </dxf>
    </rfmt>
    <rfmt sheetId="1" sqref="F233" start="0" length="0">
      <dxf>
        <alignment vertical="center" readingOrder="0"/>
      </dxf>
    </rfmt>
    <rfmt sheetId="1" sqref="F234" start="0" length="0">
      <dxf>
        <alignment vertical="center" readingOrder="0"/>
      </dxf>
    </rfmt>
    <rfmt sheetId="1" sqref="F235" start="0" length="0">
      <dxf>
        <alignment vertical="center" readingOrder="0"/>
      </dxf>
    </rfmt>
    <rfmt sheetId="1" sqref="F236" start="0" length="0">
      <dxf>
        <alignment vertical="center" readingOrder="0"/>
      </dxf>
    </rfmt>
    <rfmt sheetId="1" sqref="F237" start="0" length="0">
      <dxf>
        <alignment vertical="center" readingOrder="0"/>
      </dxf>
    </rfmt>
    <rfmt sheetId="1" sqref="F238" start="0" length="0">
      <dxf>
        <alignment vertical="center" readingOrder="0"/>
      </dxf>
    </rfmt>
    <rfmt sheetId="1" sqref="F239" start="0" length="0">
      <dxf>
        <alignment vertical="center" readingOrder="0"/>
      </dxf>
    </rfmt>
    <rfmt sheetId="1" sqref="F240" start="0" length="0">
      <dxf>
        <alignment vertical="center" readingOrder="0"/>
      </dxf>
    </rfmt>
    <rfmt sheetId="1" sqref="F241" start="0" length="0">
      <dxf>
        <alignment vertical="center" readingOrder="0"/>
      </dxf>
    </rfmt>
    <rfmt sheetId="1" sqref="F242" start="0" length="0">
      <dxf>
        <alignment vertical="center" readingOrder="0"/>
      </dxf>
    </rfmt>
    <rfmt sheetId="1" sqref="F243" start="0" length="0">
      <dxf>
        <alignment vertical="center" readingOrder="0"/>
      </dxf>
    </rfmt>
    <rfmt sheetId="1" sqref="F244" start="0" length="0">
      <dxf>
        <alignment vertical="center" readingOrder="0"/>
      </dxf>
    </rfmt>
    <rfmt sheetId="1" sqref="F245" start="0" length="0">
      <dxf>
        <alignment vertical="center" readingOrder="0"/>
      </dxf>
    </rfmt>
    <rfmt sheetId="1" sqref="F246" start="0" length="0">
      <dxf>
        <alignment vertical="center" readingOrder="0"/>
      </dxf>
    </rfmt>
    <rfmt sheetId="1" sqref="F247" start="0" length="0">
      <dxf>
        <font>
          <b/>
          <color rgb="FFFF0000"/>
        </font>
        <alignment vertical="center" readingOrder="0"/>
      </dxf>
    </rfmt>
    <rfmt sheetId="1" sqref="F248" start="0" length="0">
      <dxf>
        <alignment vertical="center" readingOrder="0"/>
      </dxf>
    </rfmt>
    <rfmt sheetId="1" sqref="F249" start="0" length="0">
      <dxf>
        <alignment vertical="center" readingOrder="0"/>
      </dxf>
    </rfmt>
    <rfmt sheetId="1" sqref="F250" start="0" length="0">
      <dxf>
        <font>
          <b/>
          <color rgb="FFFF0000"/>
        </font>
        <alignment vertical="center" readingOrder="0"/>
      </dxf>
    </rfmt>
    <rfmt sheetId="1" sqref="F251" start="0" length="0">
      <dxf>
        <font>
          <b/>
          <color rgb="FFFF0000"/>
        </font>
        <alignment vertical="center" readingOrder="0"/>
      </dxf>
    </rfmt>
    <rfmt sheetId="1" sqref="F252" start="0" length="0">
      <dxf>
        <alignment vertical="center" readingOrder="0"/>
      </dxf>
    </rfmt>
    <rfmt sheetId="1" sqref="F253" start="0" length="0">
      <dxf>
        <font>
          <b/>
          <color rgb="FFFF0000"/>
        </font>
      </dxf>
    </rfmt>
    <rfmt sheetId="1" sqref="F256" start="0" length="0">
      <dxf>
        <alignment vertical="center" readingOrder="0"/>
      </dxf>
    </rfmt>
    <rfmt sheetId="1" sqref="F257" start="0" length="0">
      <dxf>
        <alignment vertical="center" readingOrder="0"/>
      </dxf>
    </rfmt>
    <rfmt sheetId="1" sqref="F258" start="0" length="0">
      <dxf>
        <alignment vertical="center" readingOrder="0"/>
      </dxf>
    </rfmt>
    <rfmt sheetId="1" sqref="F259" start="0" length="0">
      <dxf>
        <alignment vertical="center" readingOrder="0"/>
      </dxf>
    </rfmt>
    <rfmt sheetId="1" sqref="F260" start="0" length="0">
      <dxf>
        <fill>
          <patternFill patternType="solid">
            <bgColor theme="0"/>
          </patternFill>
        </fill>
        <alignment vertical="center" readingOrder="0"/>
      </dxf>
    </rfmt>
    <rfmt sheetId="1" sqref="F262" start="0" length="0">
      <dxf>
        <font>
          <b/>
          <color rgb="FFFF0000"/>
        </font>
      </dxf>
    </rfmt>
    <rfmt sheetId="1" sqref="F263" start="0" length="0">
      <dxf>
        <alignment vertical="center" readingOrder="0"/>
      </dxf>
    </rfmt>
    <rfmt sheetId="1" sqref="F264" start="0" length="0">
      <dxf>
        <font>
          <b/>
          <color rgb="FFFF0000"/>
        </font>
        <alignment vertical="center" readingOrder="0"/>
      </dxf>
    </rfmt>
    <rfmt sheetId="1" sqref="F265" start="0" length="0">
      <dxf>
        <alignment vertical="center" readingOrder="0"/>
      </dxf>
    </rfmt>
    <rfmt sheetId="1" sqref="F266" start="0" length="0">
      <dxf>
        <fill>
          <patternFill patternType="solid">
            <bgColor theme="0"/>
          </patternFill>
        </fill>
        <alignment vertical="center" readingOrder="0"/>
      </dxf>
    </rfmt>
    <rfmt sheetId="1" sqref="F267" start="0" length="0">
      <dxf>
        <font>
          <b/>
          <color rgb="FFFF0000"/>
        </font>
      </dxf>
    </rfmt>
    <rfmt sheetId="1" sqref="F268" start="0" length="0">
      <dxf>
        <alignment vertical="center" readingOrder="0"/>
      </dxf>
    </rfmt>
    <rfmt sheetId="1" sqref="F269" start="0" length="0">
      <dxf>
        <font>
          <b/>
          <color rgb="FFFF0000"/>
        </font>
        <alignment vertical="center" readingOrder="0"/>
      </dxf>
    </rfmt>
    <rfmt sheetId="1" sqref="F270" start="0" length="0">
      <dxf>
        <alignment vertical="center" readingOrder="0"/>
      </dxf>
    </rfmt>
    <rfmt sheetId="1" sqref="F271" start="0" length="0">
      <dxf>
        <fill>
          <patternFill patternType="solid">
            <bgColor theme="0"/>
          </patternFill>
        </fill>
        <alignment vertical="center" readingOrder="0"/>
      </dxf>
    </rfmt>
    <rfmt sheetId="1" sqref="F272" start="0" length="0">
      <dxf>
        <font>
          <b/>
          <color rgb="FFFF0000"/>
        </font>
      </dxf>
    </rfmt>
    <rfmt sheetId="1" sqref="F273" start="0" length="0">
      <dxf>
        <alignment vertical="center" readingOrder="0"/>
      </dxf>
    </rfmt>
    <rfmt sheetId="1" sqref="F274" start="0" length="0">
      <dxf>
        <alignment vertical="center" readingOrder="0"/>
      </dxf>
    </rfmt>
    <rfmt sheetId="1" sqref="F275" start="0" length="0">
      <dxf>
        <alignment vertical="center" readingOrder="0"/>
      </dxf>
    </rfmt>
    <rfmt sheetId="1" sqref="F276" start="0" length="0">
      <dxf>
        <alignment vertical="center" readingOrder="0"/>
      </dxf>
    </rfmt>
    <rfmt sheetId="1" sqref="F277" start="0" length="0">
      <dxf>
        <alignment vertical="center" readingOrder="0"/>
      </dxf>
    </rfmt>
    <rfmt sheetId="1" sqref="F278" start="0" length="0">
      <dxf>
        <alignment vertical="center" readingOrder="0"/>
      </dxf>
    </rfmt>
    <rfmt sheetId="1" sqref="F279" start="0" length="0">
      <dxf>
        <alignment vertical="center" readingOrder="0"/>
      </dxf>
    </rfmt>
    <rfmt sheetId="1" sqref="F280" start="0" length="0">
      <dxf>
        <alignment vertical="center" readingOrder="0"/>
      </dxf>
    </rfmt>
    <rfmt sheetId="1" sqref="F281" start="0" length="0">
      <dxf>
        <alignment vertical="center" readingOrder="0"/>
      </dxf>
    </rfmt>
    <rfmt sheetId="1" sqref="F282" start="0" length="0">
      <dxf>
        <alignment vertical="center" readingOrder="0"/>
      </dxf>
    </rfmt>
    <rfmt sheetId="1" sqref="F283" start="0" length="0">
      <dxf>
        <alignment vertical="center" readingOrder="0"/>
      </dxf>
    </rfmt>
    <rfmt sheetId="1" sqref="F285" start="0" length="0">
      <dxf>
        <font>
          <b/>
          <color rgb="FFFF0000"/>
        </font>
      </dxf>
    </rfmt>
    <rfmt sheetId="1" sqref="F287" start="0" length="0">
      <dxf>
        <alignment vertical="center" readingOrder="0"/>
      </dxf>
    </rfmt>
    <rfmt sheetId="1" sqref="F288" start="0" length="0">
      <dxf>
        <alignment vertical="center" readingOrder="0"/>
      </dxf>
    </rfmt>
    <rfmt sheetId="1" sqref="F289" start="0" length="0">
      <dxf>
        <font>
          <b/>
          <color rgb="FFFF0000"/>
        </font>
      </dxf>
    </rfmt>
    <rfmt sheetId="1" sqref="F291" start="0" length="0">
      <dxf>
        <alignment vertical="center" readingOrder="0"/>
      </dxf>
    </rfmt>
    <rfmt sheetId="1" sqref="F292" start="0" length="0">
      <dxf>
        <alignment vertical="center" readingOrder="0"/>
      </dxf>
    </rfmt>
    <rfmt sheetId="1" sqref="F293" start="0" length="0">
      <dxf>
        <alignment vertical="center" readingOrder="0"/>
      </dxf>
    </rfmt>
    <rfmt sheetId="1" sqref="F294" start="0" length="0">
      <dxf>
        <font>
          <b/>
          <color rgb="FFFF0000"/>
        </font>
      </dxf>
    </rfmt>
    <rfmt sheetId="1" sqref="F295" start="0" length="0">
      <dxf>
        <alignment vertical="center" readingOrder="0"/>
      </dxf>
    </rfmt>
    <rfmt sheetId="1" sqref="F296" start="0" length="0">
      <dxf>
        <alignment vertical="center" readingOrder="0"/>
      </dxf>
    </rfmt>
    <rfmt sheetId="1" sqref="F297" start="0" length="0">
      <dxf>
        <alignment vertical="center" readingOrder="0"/>
      </dxf>
    </rfmt>
    <rfmt sheetId="1" sqref="F298" start="0" length="0">
      <dxf>
        <alignment vertical="center" readingOrder="0"/>
      </dxf>
    </rfmt>
    <rfmt sheetId="1" sqref="F299" start="0" length="0">
      <dxf>
        <alignment vertical="center" readingOrder="0"/>
      </dxf>
    </rfmt>
    <rfmt sheetId="1" sqref="F333" start="0" length="0">
      <dxf>
        <font>
          <b/>
          <color rgb="FFFF0000"/>
        </font>
        <alignment vertical="center" readingOrder="0"/>
      </dxf>
    </rfmt>
    <rfmt sheetId="1" sqref="F335" start="0" length="0">
      <dxf>
        <alignment vertical="center" readingOrder="0"/>
      </dxf>
    </rfmt>
    <rfmt sheetId="1" sqref="F336" start="0" length="0">
      <dxf>
        <font>
          <b/>
          <color rgb="FFFF0000"/>
        </font>
      </dxf>
    </rfmt>
    <rfmt sheetId="1" sqref="F341" start="0" length="0">
      <dxf>
        <font>
          <b/>
          <color rgb="FFFF0000"/>
        </font>
        <alignment vertical="center" readingOrder="0"/>
      </dxf>
    </rfmt>
    <rfmt sheetId="1" sqref="F346" start="0" length="0">
      <dxf>
        <font>
          <b/>
          <color rgb="FFFF0000"/>
        </font>
        <alignment vertical="center" readingOrder="0"/>
      </dxf>
    </rfmt>
    <rfmt sheetId="1" sqref="F348" start="0" length="0">
      <dxf>
        <font>
          <b/>
          <color rgb="FFFF0000"/>
        </font>
        <alignment vertical="center" readingOrder="0"/>
      </dxf>
    </rfmt>
    <rfmt sheetId="1" sqref="F349" start="0" length="0">
      <dxf>
        <font>
          <b/>
          <color rgb="FFFF0000"/>
        </font>
        <alignment vertical="center" readingOrder="0"/>
      </dxf>
    </rfmt>
    <rfmt sheetId="1" sqref="F352" start="0" length="0">
      <dxf>
        <font>
          <b/>
          <color rgb="FFFF0000"/>
        </font>
        <alignment vertical="center" readingOrder="0"/>
      </dxf>
    </rfmt>
    <rfmt sheetId="1" sqref="F354" start="0" length="0">
      <dxf>
        <font>
          <b/>
          <color rgb="FFFF0000"/>
        </font>
        <alignment vertical="center" readingOrder="0"/>
      </dxf>
    </rfmt>
    <rfmt sheetId="1" sqref="F355" start="0" length="0">
      <dxf>
        <font>
          <b/>
          <color rgb="FFFF0000"/>
        </font>
        <alignment vertical="center" readingOrder="0"/>
      </dxf>
    </rfmt>
    <rfmt sheetId="1" sqref="F357" start="0" length="0">
      <dxf>
        <font>
          <b/>
          <color rgb="FFFF0000"/>
        </font>
        <alignment vertical="center" readingOrder="0"/>
      </dxf>
    </rfmt>
    <rfmt sheetId="1" sqref="F359" start="0" length="0">
      <dxf>
        <font>
          <b/>
          <color rgb="FFFF0000"/>
        </font>
        <alignment vertical="center" readingOrder="0"/>
      </dxf>
    </rfmt>
    <rfmt sheetId="1" sqref="F361" start="0" length="0">
      <dxf>
        <alignment vertical="center" readingOrder="0"/>
      </dxf>
    </rfmt>
    <rfmt sheetId="1" sqref="F362" start="0" length="0">
      <dxf>
        <alignment vertical="center" readingOrder="0"/>
      </dxf>
    </rfmt>
    <rfmt sheetId="1" sqref="F363" start="0" length="0">
      <dxf>
        <font>
          <b/>
          <color rgb="FFFF0000"/>
        </font>
        <alignment vertical="center" readingOrder="0"/>
      </dxf>
    </rfmt>
    <rfmt sheetId="1" sqref="F365" start="0" length="0">
      <dxf>
        <font>
          <b/>
          <color rgb="FFFF0000"/>
        </font>
        <alignment vertical="center" readingOrder="0"/>
      </dxf>
    </rfmt>
    <rfmt sheetId="1" sqref="F368" start="0" length="0">
      <dxf>
        <font>
          <b/>
          <color rgb="FFFF0000"/>
        </font>
        <alignment vertical="center" readingOrder="0"/>
      </dxf>
    </rfmt>
    <rfmt sheetId="1" sqref="F370" start="0" length="0">
      <dxf>
        <font>
          <b/>
          <color rgb="FFFF0000"/>
        </font>
        <alignment vertical="center" readingOrder="0"/>
      </dxf>
    </rfmt>
    <rfmt sheetId="1" sqref="F373" start="0" length="0">
      <dxf>
        <font>
          <b/>
          <color rgb="FFFF0000"/>
        </font>
        <alignment vertical="center" readingOrder="0"/>
      </dxf>
    </rfmt>
    <rfmt sheetId="1" sqref="F375" start="0" length="0">
      <dxf>
        <font>
          <b/>
          <color rgb="FFFF0000"/>
        </font>
        <alignment vertical="center" readingOrder="0"/>
      </dxf>
    </rfmt>
    <rfmt sheetId="1" sqref="F378" start="0" length="0">
      <dxf>
        <alignment vertical="center" readingOrder="0"/>
      </dxf>
    </rfmt>
    <rfmt sheetId="1" sqref="F379" start="0" length="0">
      <dxf>
        <font>
          <b/>
          <color rgb="FFFF0000"/>
        </font>
        <alignment vertical="center" readingOrder="0"/>
      </dxf>
    </rfmt>
    <rfmt sheetId="1" sqref="F384" start="0" length="0">
      <dxf>
        <alignment vertical="center" readingOrder="0"/>
      </dxf>
    </rfmt>
    <rfmt sheetId="1" sqref="F386" start="0" length="0">
      <dxf>
        <alignment vertical="center" readingOrder="0"/>
      </dxf>
    </rfmt>
    <rfmt sheetId="1" sqref="F388" start="0" length="0">
      <dxf>
        <alignment vertical="center" readingOrder="0"/>
      </dxf>
    </rfmt>
    <rfmt sheetId="1" sqref="F390" start="0" length="0">
      <dxf>
        <alignment vertical="center" readingOrder="0"/>
      </dxf>
    </rfmt>
    <rfmt sheetId="1" sqref="F391" start="0" length="0">
      <dxf>
        <alignment vertical="center" readingOrder="0"/>
      </dxf>
    </rfmt>
    <rfmt sheetId="1" sqref="F392" start="0" length="0">
      <dxf>
        <alignment vertical="center" readingOrder="0"/>
      </dxf>
    </rfmt>
    <rfmt sheetId="1" sqref="F393" start="0" length="0">
      <dxf>
        <alignment vertical="center" readingOrder="0"/>
      </dxf>
    </rfmt>
    <rfmt sheetId="1" sqref="F394" start="0" length="0">
      <dxf>
        <alignment vertical="center" readingOrder="0"/>
      </dxf>
    </rfmt>
    <rfmt sheetId="1" sqref="F395" start="0" length="0">
      <dxf>
        <alignment vertical="center" readingOrder="0"/>
      </dxf>
    </rfmt>
    <rfmt sheetId="1" sqref="F396" start="0" length="0">
      <dxf>
        <font>
          <b/>
          <color rgb="FFFF0000"/>
        </font>
      </dxf>
    </rfmt>
    <rfmt sheetId="1" sqref="F398" start="0" length="0">
      <dxf>
        <font>
          <b/>
          <color rgb="FFFF0000"/>
        </font>
        <alignment vertical="center" readingOrder="0"/>
      </dxf>
    </rfmt>
    <rfmt sheetId="1" sqref="F401" start="0" length="0">
      <dxf>
        <alignment vertical="center" readingOrder="0"/>
      </dxf>
    </rfmt>
    <rfmt sheetId="1" sqref="F402" start="0" length="0">
      <dxf>
        <font>
          <b/>
          <color rgb="FFFF0000"/>
        </font>
      </dxf>
    </rfmt>
    <rfmt sheetId="1" sqref="F404" start="0" length="0">
      <dxf>
        <font>
          <b/>
          <color rgb="FFFF0000"/>
        </font>
        <alignment vertical="center" readingOrder="0"/>
      </dxf>
    </rfmt>
    <rfmt sheetId="1" sqref="F407" start="0" length="0">
      <dxf>
        <font>
          <b/>
          <color rgb="FFFF0000"/>
        </font>
      </dxf>
    </rfmt>
    <rfmt sheetId="1" sqref="F409" start="0" length="0">
      <dxf>
        <font>
          <b/>
          <color rgb="FFFF0000"/>
        </font>
        <alignment vertical="center" readingOrder="0"/>
      </dxf>
    </rfmt>
    <rfmt sheetId="1" sqref="F414" start="0" length="0">
      <dxf>
        <font>
          <b/>
          <color rgb="FFFF0000"/>
        </font>
        <alignment vertical="center" readingOrder="0"/>
      </dxf>
    </rfmt>
    <rfmt sheetId="1" sqref="F420" start="0" length="0">
      <dxf>
        <font>
          <b/>
          <color rgb="FFFF0000"/>
        </font>
        <alignment vertical="center" readingOrder="0"/>
      </dxf>
    </rfmt>
    <rfmt sheetId="1" sqref="F426" start="0" length="0">
      <dxf>
        <font>
          <b/>
          <color rgb="FFFF0000"/>
        </font>
        <alignment vertical="center" readingOrder="0"/>
      </dxf>
    </rfmt>
    <rfmt sheetId="1" sqref="F431" start="0" length="0">
      <dxf>
        <alignment vertical="center" readingOrder="0"/>
      </dxf>
    </rfmt>
    <rfmt sheetId="1" sqref="F432" start="0" length="0">
      <dxf>
        <alignment vertical="center" readingOrder="0"/>
      </dxf>
    </rfmt>
    <rfmt sheetId="1" sqref="F433" start="0" length="0">
      <dxf>
        <alignment vertical="center" readingOrder="0"/>
      </dxf>
    </rfmt>
    <rfmt sheetId="1" sqref="F435" start="0" length="0">
      <dxf>
        <alignment vertical="center" readingOrder="0"/>
      </dxf>
    </rfmt>
    <rfmt sheetId="1" sqref="F436" start="0" length="0">
      <dxf>
        <font>
          <b/>
          <color rgb="FFFF0000"/>
        </font>
      </dxf>
    </rfmt>
    <rfmt sheetId="1" sqref="F438" start="0" length="0">
      <dxf>
        <font>
          <b/>
          <color rgb="FFFF0000"/>
        </font>
        <alignment vertical="center" readingOrder="0"/>
      </dxf>
    </rfmt>
    <rfmt sheetId="1" sqref="F441" start="0" length="0">
      <dxf>
        <alignment vertical="center" readingOrder="0"/>
      </dxf>
    </rfmt>
    <rfmt sheetId="1" sqref="F442" start="0" length="0">
      <dxf>
        <font>
          <b/>
          <color rgb="FFFF0000"/>
        </font>
      </dxf>
    </rfmt>
    <rfmt sheetId="1" sqref="F444" start="0" length="0">
      <dxf>
        <font>
          <b/>
          <color rgb="FFFF0000"/>
        </font>
        <alignment vertical="center" readingOrder="0"/>
      </dxf>
    </rfmt>
    <rfmt sheetId="1" sqref="F447" start="0" length="0">
      <dxf>
        <alignment vertical="center" readingOrder="0"/>
      </dxf>
    </rfmt>
    <rfmt sheetId="1" sqref="F448" start="0" length="0">
      <dxf>
        <alignment vertical="center" readingOrder="0"/>
      </dxf>
    </rfmt>
    <rfmt sheetId="1" sqref="F449" start="0" length="0">
      <dxf>
        <alignment vertical="center" readingOrder="0"/>
      </dxf>
    </rfmt>
    <rfmt sheetId="1" sqref="F450" start="0" length="0">
      <dxf>
        <alignment vertical="center" readingOrder="0"/>
      </dxf>
    </rfmt>
    <rfmt sheetId="1" sqref="F451" start="0" length="0">
      <dxf>
        <alignment vertical="center" readingOrder="0"/>
      </dxf>
    </rfmt>
    <rfmt sheetId="1" sqref="F452" start="0" length="0">
      <dxf>
        <alignment vertical="center" readingOrder="0"/>
      </dxf>
    </rfmt>
    <rfmt sheetId="1" sqref="F453" start="0" length="0">
      <dxf>
        <font>
          <b/>
          <color rgb="FFFF0000"/>
        </font>
      </dxf>
    </rfmt>
    <rfmt sheetId="1" sqref="F455" start="0" length="0">
      <dxf>
        <font>
          <b/>
          <color rgb="FFFF0000"/>
        </font>
        <alignment vertical="center" readingOrder="0"/>
      </dxf>
    </rfmt>
    <rfmt sheetId="1" sqref="F458" start="0" length="0">
      <dxf>
        <alignment vertical="center" readingOrder="0"/>
      </dxf>
    </rfmt>
    <rfmt sheetId="1" sqref="F460" start="0" length="0">
      <dxf>
        <alignment vertical="center" readingOrder="0"/>
      </dxf>
    </rfmt>
    <rfmt sheetId="1" sqref="F461" start="0" length="0">
      <dxf>
        <alignment vertical="center" readingOrder="0"/>
      </dxf>
    </rfmt>
    <rfmt sheetId="1" sqref="F462" start="0" length="0">
      <dxf>
        <alignment vertical="center" readingOrder="0"/>
      </dxf>
    </rfmt>
    <rfmt sheetId="1" sqref="F463" start="0" length="0">
      <dxf>
        <font>
          <sz val="10"/>
          <color rgb="FFFF0000"/>
        </font>
        <alignment horizontal="center" vertical="top" readingOrder="0"/>
      </dxf>
    </rfmt>
    <rfmt sheetId="1" sqref="F466" start="0" length="0">
      <dxf>
        <alignment vertical="center" readingOrder="0"/>
      </dxf>
    </rfmt>
    <rfmt sheetId="1" sqref="F468" start="0" length="0">
      <dxf>
        <font>
          <b/>
          <color rgb="FFFF0000"/>
        </font>
        <alignment vertical="center" readingOrder="0"/>
      </dxf>
    </rfmt>
    <rfmt sheetId="1" sqref="F471" start="0" length="0">
      <dxf>
        <alignment vertical="center" readingOrder="0"/>
      </dxf>
    </rfmt>
    <rfmt sheetId="1" sqref="F473" start="0" length="0">
      <dxf>
        <font>
          <b/>
          <color rgb="FFFF0000"/>
        </font>
        <alignment vertical="center" readingOrder="0"/>
      </dxf>
    </rfmt>
    <rfmt sheetId="1" sqref="F479" start="0" length="0">
      <dxf>
        <font>
          <b/>
          <color rgb="FFFF0000"/>
        </font>
        <alignment vertical="center" readingOrder="0"/>
      </dxf>
    </rfmt>
    <rfmt sheetId="1" sqref="F484" start="0" length="0">
      <dxf>
        <font>
          <b/>
          <color rgb="FFFF0000"/>
        </font>
        <alignment vertical="center" readingOrder="0"/>
      </dxf>
    </rfmt>
    <rfmt sheetId="1" sqref="F491" start="0" length="0">
      <dxf>
        <font>
          <b/>
          <color rgb="FFFF0000"/>
        </font>
        <alignment vertical="center" readingOrder="0"/>
      </dxf>
    </rfmt>
    <rfmt sheetId="1" sqref="F497" start="0" length="0">
      <dxf>
        <font>
          <b/>
          <color rgb="FFFF0000"/>
        </font>
        <alignment vertical="center" readingOrder="0"/>
      </dxf>
    </rfmt>
    <rfmt sheetId="1" sqref="F521" start="0" length="0">
      <dxf>
        <font>
          <b/>
          <color rgb="FFFF0000"/>
        </font>
      </dxf>
    </rfmt>
    <rfmt sheetId="1" sqref="F523" start="0" length="0">
      <dxf>
        <font>
          <b/>
          <color rgb="FFFF0000"/>
        </font>
        <alignment vertical="center" readingOrder="0"/>
      </dxf>
    </rfmt>
    <rfmt sheetId="1" sqref="F526" start="0" length="0">
      <dxf>
        <font>
          <b/>
          <color rgb="FFFF0000"/>
        </font>
      </dxf>
    </rfmt>
    <rfmt sheetId="1" sqref="F528" start="0" length="0">
      <dxf>
        <font>
          <b/>
          <color rgb="FFFF0000"/>
        </font>
        <alignment vertical="center" readingOrder="0"/>
      </dxf>
    </rfmt>
    <rfmt sheetId="1" sqref="F531" start="0" length="0">
      <dxf>
        <font>
          <b/>
          <color rgb="FFFF0000"/>
        </font>
      </dxf>
    </rfmt>
    <rfmt sheetId="1" sqref="F533" start="0" length="0">
      <dxf>
        <font>
          <b/>
          <color rgb="FFFF0000"/>
        </font>
        <alignment vertical="center" readingOrder="0"/>
      </dxf>
    </rfmt>
    <rfmt sheetId="1" sqref="F536" start="0" length="0">
      <dxf>
        <font>
          <b/>
          <color rgb="FFFF0000"/>
        </font>
      </dxf>
    </rfmt>
    <rfmt sheetId="1" sqref="F538" start="0" length="0">
      <dxf>
        <font>
          <b/>
          <color rgb="FFFF0000"/>
        </font>
        <alignment vertical="center" readingOrder="0"/>
      </dxf>
    </rfmt>
    <rfmt sheetId="1" sqref="F541" start="0" length="0">
      <dxf>
        <font>
          <b/>
          <color rgb="FFFF0000"/>
        </font>
      </dxf>
    </rfmt>
    <rfmt sheetId="1" sqref="F543" start="0" length="0">
      <dxf>
        <font>
          <b/>
          <color rgb="FFFF0000"/>
        </font>
        <alignment vertical="center" readingOrder="0"/>
      </dxf>
    </rfmt>
    <rfmt sheetId="1" sqref="F546" start="0" length="0">
      <dxf>
        <font>
          <b/>
          <color rgb="FFFF0000"/>
        </font>
      </dxf>
    </rfmt>
    <rfmt sheetId="1" sqref="F551" start="0" length="0">
      <dxf>
        <font>
          <b/>
          <color rgb="FFFF0000"/>
        </font>
      </dxf>
    </rfmt>
    <rfmt sheetId="1" sqref="F556" start="0" length="0">
      <dxf>
        <font>
          <b/>
          <color rgb="FFFF0000"/>
        </font>
      </dxf>
    </rfmt>
    <rfmt sheetId="1" sqref="F559" start="0" length="0">
      <dxf>
        <font>
          <b/>
          <color rgb="FFFF0000"/>
        </font>
      </dxf>
    </rfmt>
    <rfmt sheetId="1" sqref="F561" start="0" length="0">
      <dxf>
        <font>
          <b/>
          <color rgb="FFFF0000"/>
        </font>
      </dxf>
    </rfmt>
    <rfmt sheetId="1" sqref="F563" start="0" length="0">
      <dxf>
        <font>
          <b/>
          <color rgb="FFFF0000"/>
        </font>
        <alignment vertical="center" readingOrder="0"/>
      </dxf>
    </rfmt>
    <rfmt sheetId="1" sqref="F566" start="0" length="0">
      <dxf>
        <alignment vertical="center" readingOrder="0"/>
      </dxf>
    </rfmt>
    <rfmt sheetId="1" sqref="F569" start="0" length="0">
      <dxf>
        <alignment vertical="center" readingOrder="0"/>
      </dxf>
    </rfmt>
    <rfmt sheetId="1" sqref="F570" start="0" length="0">
      <dxf>
        <alignment vertical="center" readingOrder="0"/>
      </dxf>
    </rfmt>
    <rfmt sheetId="1" sqref="F573" start="0" length="0">
      <dxf>
        <font>
          <b/>
          <color rgb="FFFF0000"/>
        </font>
      </dxf>
    </rfmt>
    <rfmt sheetId="1" sqref="F575" start="0" length="0">
      <dxf>
        <font>
          <b/>
          <color rgb="FFFF0000"/>
        </font>
        <alignment vertical="center" readingOrder="0"/>
      </dxf>
    </rfmt>
    <rfmt sheetId="1" sqref="F578" start="0" length="0">
      <dxf>
        <font>
          <b/>
          <color rgb="FFFF0000"/>
        </font>
      </dxf>
    </rfmt>
    <rfmt sheetId="1" sqref="F580" start="0" length="0">
      <dxf>
        <font>
          <b/>
          <color rgb="FFFF0000"/>
        </font>
        <alignment vertical="center" readingOrder="0"/>
      </dxf>
    </rfmt>
    <rfmt sheetId="1" sqref="F583" start="0" length="0">
      <dxf>
        <font>
          <b/>
          <color rgb="FFFF0000"/>
        </font>
      </dxf>
    </rfmt>
    <rfmt sheetId="1" sqref="F585" start="0" length="0">
      <dxf>
        <font>
          <b/>
          <color rgb="FFFF0000"/>
        </font>
        <alignment vertical="center" readingOrder="0"/>
      </dxf>
    </rfmt>
    <rfmt sheetId="1" sqref="F588" start="0" length="0">
      <dxf>
        <font>
          <b/>
          <color rgb="FFFF0000"/>
        </font>
      </dxf>
    </rfmt>
    <rfmt sheetId="1" sqref="F590" start="0" length="0">
      <dxf>
        <font>
          <b/>
          <color rgb="FFFF0000"/>
        </font>
        <alignment vertical="center" readingOrder="0"/>
      </dxf>
    </rfmt>
    <rfmt sheetId="1" sqref="F595" start="0" length="0">
      <dxf>
        <font>
          <b/>
          <color rgb="FFFF0000"/>
        </font>
        <alignment vertical="center" readingOrder="0"/>
      </dxf>
    </rfmt>
    <rfmt sheetId="1" sqref="F600" start="0" length="0">
      <dxf>
        <font>
          <b/>
          <color rgb="FFFF0000"/>
        </font>
        <alignment vertical="center" readingOrder="0"/>
      </dxf>
    </rfmt>
    <rfmt sheetId="1" sqref="F604" start="0" length="0">
      <dxf>
        <font>
          <b/>
          <color rgb="FFFF0000"/>
        </font>
      </dxf>
    </rfmt>
    <rfmt sheetId="1" sqref="F606" start="0" length="0">
      <dxf>
        <font>
          <b/>
          <color rgb="FFFF0000"/>
        </font>
        <alignment vertical="center" readingOrder="0"/>
      </dxf>
    </rfmt>
    <rfmt sheetId="1" sqref="F609" start="0" length="0">
      <dxf>
        <font>
          <b/>
          <color rgb="FFFF0000"/>
        </font>
      </dxf>
    </rfmt>
    <rfmt sheetId="1" sqref="F611" start="0" length="0">
      <dxf>
        <font>
          <b/>
          <color rgb="FFFF0000"/>
        </font>
        <alignment vertical="center" readingOrder="0"/>
      </dxf>
    </rfmt>
    <rfmt sheetId="1" sqref="F616" start="0" length="0">
      <dxf>
        <font>
          <b/>
          <color rgb="FFFF0000"/>
        </font>
        <alignment vertical="center" readingOrder="0"/>
      </dxf>
    </rfmt>
    <rfmt sheetId="1" sqref="F620" start="0" length="0">
      <dxf>
        <font>
          <b/>
          <color rgb="FFFF0000"/>
        </font>
      </dxf>
    </rfmt>
    <rfmt sheetId="1" sqref="F622" start="0" length="0">
      <dxf>
        <font>
          <b/>
          <color rgb="FFFF0000"/>
        </font>
        <alignment vertical="center" readingOrder="0"/>
      </dxf>
    </rfmt>
    <rfmt sheetId="1" sqref="F625" start="0" length="0">
      <dxf>
        <font>
          <b/>
          <color rgb="FFFF0000"/>
        </font>
      </dxf>
    </rfmt>
    <rfmt sheetId="1" sqref="F627" start="0" length="0">
      <dxf>
        <font>
          <b/>
          <color rgb="FFFF0000"/>
        </font>
        <alignment vertical="center" readingOrder="0"/>
      </dxf>
    </rfmt>
    <rfmt sheetId="1" sqref="F637" start="0" length="0">
      <dxf>
        <font>
          <b/>
          <color rgb="FFFF0000"/>
        </font>
      </dxf>
    </rfmt>
    <rfmt sheetId="1" sqref="F648" start="0" length="0">
      <dxf>
        <font>
          <b/>
          <color rgb="FFFF0000"/>
        </font>
      </dxf>
    </rfmt>
    <rfmt sheetId="1" sqref="F653" start="0" length="0">
      <dxf>
        <font>
          <b/>
          <color rgb="FFFF0000"/>
        </font>
      </dxf>
    </rfmt>
    <rfmt sheetId="1" sqref="F665" start="0" length="0">
      <dxf>
        <font>
          <b/>
          <color rgb="FFFF0000"/>
        </font>
      </dxf>
    </rfmt>
    <rfmt sheetId="1" sqref="F667" start="0" length="0">
      <dxf>
        <font>
          <b/>
          <color rgb="FFFF0000"/>
        </font>
        <alignment vertical="center" readingOrder="0"/>
      </dxf>
    </rfmt>
    <rfmt sheetId="1" sqref="F670" start="0" length="0">
      <dxf>
        <font>
          <b/>
          <color rgb="FFFF0000"/>
        </font>
      </dxf>
    </rfmt>
    <rfmt sheetId="1" sqref="F672" start="0" length="0">
      <dxf>
        <font>
          <b/>
          <color rgb="FFFF0000"/>
        </font>
        <alignment vertical="center" readingOrder="0"/>
      </dxf>
    </rfmt>
    <rfmt sheetId="1" sqref="F675" start="0" length="0">
      <dxf>
        <font>
          <b/>
          <color rgb="FFFF0000"/>
        </font>
      </dxf>
    </rfmt>
    <rfmt sheetId="1" sqref="F677" start="0" length="0">
      <dxf>
        <font>
          <b/>
          <color rgb="FFFF0000"/>
        </font>
        <alignment vertical="center" readingOrder="0"/>
      </dxf>
    </rfmt>
    <rfmt sheetId="1" sqref="F680" start="0" length="0">
      <dxf>
        <font>
          <b/>
          <color rgb="FFFF0000"/>
        </font>
      </dxf>
    </rfmt>
    <rfmt sheetId="1" sqref="F682" start="0" length="0">
      <dxf>
        <font>
          <b/>
          <color rgb="FFFF0000"/>
        </font>
        <alignment vertical="center" readingOrder="0"/>
      </dxf>
    </rfmt>
    <rfmt sheetId="1" sqref="F686" start="0" length="0">
      <dxf>
        <font>
          <b/>
          <color rgb="FFFF0000"/>
        </font>
      </dxf>
    </rfmt>
    <rfmt sheetId="1" sqref="F688" start="0" length="0">
      <dxf>
        <font>
          <b/>
          <color rgb="FFFF0000"/>
        </font>
        <alignment vertical="center" readingOrder="0"/>
      </dxf>
    </rfmt>
    <rfmt sheetId="1" sqref="F691" start="0" length="0">
      <dxf>
        <font>
          <b/>
          <color rgb="FFFF0000"/>
        </font>
      </dxf>
    </rfmt>
    <rfmt sheetId="1" sqref="F693" start="0" length="0">
      <dxf>
        <font>
          <b/>
          <color rgb="FFFF0000"/>
        </font>
        <alignment vertical="center" readingOrder="0"/>
      </dxf>
    </rfmt>
    <rfmt sheetId="1" sqref="F696" start="0" length="0">
      <dxf>
        <font>
          <b/>
          <color rgb="FFFF0000"/>
        </font>
      </dxf>
    </rfmt>
    <rfmt sheetId="1" sqref="F698" start="0" length="0">
      <dxf>
        <font>
          <b/>
          <color rgb="FFFF0000"/>
        </font>
        <alignment vertical="center" readingOrder="0"/>
      </dxf>
    </rfmt>
    <rfmt sheetId="1" sqref="F702" start="0" length="0">
      <dxf>
        <font>
          <b/>
          <color rgb="FFFF0000"/>
        </font>
      </dxf>
    </rfmt>
    <rfmt sheetId="1" sqref="F704" start="0" length="0">
      <dxf>
        <font>
          <b/>
          <color rgb="FFFF0000"/>
        </font>
        <alignment vertical="center" readingOrder="0"/>
      </dxf>
    </rfmt>
    <rfmt sheetId="1" sqref="F709" start="0" length="0">
      <dxf>
        <font>
          <b/>
          <color rgb="FFFF0000"/>
        </font>
        <alignment vertical="center" readingOrder="0"/>
      </dxf>
    </rfmt>
    <rfmt sheetId="1" sqref="F719" start="0" length="0">
      <dxf>
        <font>
          <b/>
          <color rgb="FFFF0000"/>
        </font>
      </dxf>
    </rfmt>
    <rfmt sheetId="1" sqref="F721" start="0" length="0">
      <dxf>
        <font>
          <b/>
          <color rgb="FFFF0000"/>
        </font>
        <alignment vertical="center" readingOrder="0"/>
      </dxf>
    </rfmt>
    <rfmt sheetId="1" sqref="F724" start="0" length="0">
      <dxf>
        <font>
          <b/>
          <color rgb="FFFF0000"/>
        </font>
        <alignment vertical="center" readingOrder="0"/>
      </dxf>
    </rfmt>
    <rfmt sheetId="1" sqref="F726" start="0" length="0">
      <dxf>
        <font>
          <b/>
          <color rgb="FFFF0000"/>
        </font>
        <alignment vertical="center" readingOrder="0"/>
      </dxf>
    </rfmt>
    <rfmt sheetId="1" sqref="F729" start="0" length="0">
      <dxf>
        <alignment vertical="center" readingOrder="0"/>
      </dxf>
    </rfmt>
    <rfmt sheetId="1" sqref="F731" start="0" length="0">
      <dxf>
        <font>
          <b/>
          <color rgb="FFFF0000"/>
        </font>
        <alignment vertical="center" readingOrder="0"/>
      </dxf>
    </rfmt>
    <rfmt sheetId="1" sqref="F734" start="0" length="0">
      <dxf>
        <alignment vertical="center" readingOrder="0"/>
      </dxf>
    </rfmt>
    <rfmt sheetId="1" sqref="F735" start="0" length="0">
      <dxf>
        <alignment vertical="center" readingOrder="0"/>
      </dxf>
    </rfmt>
    <rfmt sheetId="1" sqref="F736" start="0" length="0">
      <dxf>
        <font>
          <b/>
          <color rgb="FFFF0000"/>
        </font>
        <alignment vertical="center" readingOrder="0"/>
      </dxf>
    </rfmt>
    <rfmt sheetId="1" sqref="F738" start="0" length="0">
      <dxf>
        <font>
          <b/>
          <color rgb="FFFF0000"/>
        </font>
        <alignment vertical="center" readingOrder="0"/>
      </dxf>
    </rfmt>
    <rfmt sheetId="1" sqref="F741" start="0" length="0">
      <dxf>
        <alignment vertical="center" readingOrder="0"/>
      </dxf>
    </rfmt>
    <rfmt sheetId="1" sqref="F742" start="0" length="0">
      <dxf>
        <font>
          <b/>
          <color rgb="FFFF0000"/>
        </font>
        <alignment vertical="center" readingOrder="0"/>
      </dxf>
    </rfmt>
    <rfmt sheetId="1" sqref="F744" start="0" length="0">
      <dxf>
        <font>
          <b/>
          <color rgb="FFFF0000"/>
        </font>
        <alignment vertical="center" readingOrder="0"/>
      </dxf>
    </rfmt>
    <rfmt sheetId="1" sqref="F747" start="0" length="0">
      <dxf>
        <alignment vertical="center" readingOrder="0"/>
      </dxf>
    </rfmt>
    <rfmt sheetId="1" sqref="F748" start="0" length="0">
      <dxf>
        <font>
          <b/>
          <color rgb="FFFF0000"/>
        </font>
        <alignment vertical="center" readingOrder="0"/>
      </dxf>
    </rfmt>
    <rfmt sheetId="1" sqref="F750" start="0" length="0">
      <dxf>
        <font>
          <b/>
          <color rgb="FFFF0000"/>
        </font>
        <alignment vertical="center" readingOrder="0"/>
      </dxf>
    </rfmt>
    <rfmt sheetId="1" sqref="F753" start="0" length="0">
      <dxf>
        <alignment vertical="center" readingOrder="0"/>
      </dxf>
    </rfmt>
    <rfmt sheetId="1" sqref="F754" start="0" length="0">
      <dxf>
        <font>
          <b/>
          <color rgb="FFFF0000"/>
        </font>
        <alignment vertical="center" readingOrder="0"/>
      </dxf>
    </rfmt>
    <rfmt sheetId="1" sqref="F756" start="0" length="0">
      <dxf>
        <font>
          <b/>
          <color rgb="FFFF0000"/>
        </font>
        <alignment vertical="center" readingOrder="0"/>
      </dxf>
    </rfmt>
    <rfmt sheetId="1" sqref="F759" start="0" length="0">
      <dxf>
        <alignment vertical="center" readingOrder="0"/>
      </dxf>
    </rfmt>
    <rfmt sheetId="1" sqref="F760" start="0" length="0">
      <dxf>
        <alignment vertical="center" readingOrder="0"/>
      </dxf>
    </rfmt>
    <rfmt sheetId="1" sqref="F761" start="0" length="0">
      <dxf>
        <alignment vertical="center" readingOrder="0"/>
      </dxf>
    </rfmt>
    <rfmt sheetId="1" sqref="F766" start="0" length="0">
      <dxf>
        <font>
          <b/>
          <color rgb="FFFF0000"/>
        </font>
      </dxf>
    </rfmt>
    <rfmt sheetId="1" sqref="F772" start="0" length="0">
      <dxf>
        <font>
          <b/>
          <color rgb="FFFF0000"/>
        </font>
      </dxf>
    </rfmt>
  </rrc>
  <rcc rId="5351" sId="1">
    <oc r="P603">
      <v>105106</v>
    </oc>
    <nc r="P603"/>
  </rcc>
  <rdn rId="0" localSheetId="1" customView="1" name="Z_E804F883_CA9D_4450_B2B1_A56C9C315ECD_.wvu.Cols" hidden="1" oldHidden="1">
    <oldFormula>'Приложение 1'!$F:$F</oldFormula>
  </rdn>
  <rcv guid="{E804F883-CA9D-4450-B2B1-A56C9C315ECD}" action="delete"/>
  <rdn rId="0" localSheetId="1" customView="1" name="Z_E804F883_CA9D_4450_B2B1_A56C9C315ECD_.wvu.PrintArea" hidden="1" oldHidden="1">
    <formula>'Приложение 1'!$A$1:$E$796</formula>
    <oldFormula>'Приложение 1'!$A$1:$E$796</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1'!$D$1:$D$813</formula>
    <oldFormula>'Приложение 1'!$D$1:$D$813</oldFormula>
  </rdn>
  <rcv guid="{E804F883-CA9D-4450-B2B1-A56C9C315ECD}" action="add"/>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D1048576">
    <dxf>
      <fill>
        <patternFill patternType="none">
          <bgColor auto="1"/>
        </patternFill>
      </fill>
    </dxf>
  </rfmt>
  <rcc rId="5356" sId="1" odxf="1" dxf="1">
    <oc r="D31">
      <f>IFERROR(C31/B31*100,0)</f>
    </oc>
    <nc r="D31">
      <f>IFERROR(C31/B31*100,0)</f>
    </nc>
    <odxf>
      <fill>
        <patternFill patternType="none">
          <bgColor indexed="65"/>
        </patternFill>
      </fill>
    </odxf>
    <ndxf>
      <fill>
        <patternFill patternType="solid">
          <bgColor theme="6" tint="0.59999389629810485"/>
        </patternFill>
      </fill>
    </ndxf>
  </rcc>
  <rcc rId="5357" sId="1" odxf="1" dxf="1">
    <oc r="D54">
      <f>IFERROR(C54/B54*100,0)</f>
    </oc>
    <nc r="D54">
      <f>IFERROR(C54/B54*100,0)</f>
    </nc>
    <odxf>
      <fill>
        <patternFill patternType="none">
          <bgColor indexed="65"/>
        </patternFill>
      </fill>
    </odxf>
    <ndxf>
      <fill>
        <patternFill patternType="solid">
          <bgColor theme="6" tint="0.59999389629810485"/>
        </patternFill>
      </fill>
    </ndxf>
  </rcc>
  <rcc rId="5358" sId="1" odxf="1" dxf="1">
    <oc r="D123">
      <f>IFERROR(C123/B123*100,0)</f>
    </oc>
    <nc r="D123">
      <f>IFERROR(C123/B123*100,0)</f>
    </nc>
    <odxf>
      <fill>
        <patternFill patternType="none">
          <bgColor indexed="65"/>
        </patternFill>
      </fill>
    </odxf>
    <ndxf>
      <fill>
        <patternFill patternType="solid">
          <bgColor theme="6" tint="0.59999389629810485"/>
        </patternFill>
      </fill>
    </ndxf>
  </rcc>
  <rcc rId="5359" sId="1" odxf="1" dxf="1">
    <oc r="D154">
      <f>IFERROR(C154/B154*100,0)</f>
    </oc>
    <nc r="D154">
      <f>IFERROR(C154/B154*100,0)</f>
    </nc>
    <odxf>
      <fill>
        <patternFill patternType="none">
          <bgColor indexed="65"/>
        </patternFill>
      </fill>
    </odxf>
    <ndxf>
      <fill>
        <patternFill patternType="solid">
          <bgColor theme="6" tint="0.59999389629810485"/>
        </patternFill>
      </fill>
    </ndxf>
  </rcc>
  <rcc rId="5360" sId="1" odxf="1" dxf="1">
    <oc r="D185">
      <f>IFERROR(C185/B185*100,0)</f>
    </oc>
    <nc r="D185">
      <f>IFERROR(C185/B185*100,0)</f>
    </nc>
    <odxf>
      <fill>
        <patternFill patternType="none">
          <bgColor indexed="65"/>
        </patternFill>
      </fill>
    </odxf>
    <ndxf>
      <fill>
        <patternFill patternType="solid">
          <bgColor theme="6" tint="0.59999389629810485"/>
        </patternFill>
      </fill>
    </ndxf>
  </rcc>
  <rcc rId="5361" sId="1" odxf="1" dxf="1">
    <oc r="D240">
      <f>IFERROR(C240/B240*100,0)</f>
    </oc>
    <nc r="D240">
      <f>IFERROR(C240/B240*100,0)</f>
    </nc>
    <odxf>
      <fill>
        <patternFill patternType="none">
          <bgColor indexed="65"/>
        </patternFill>
      </fill>
    </odxf>
    <ndxf>
      <fill>
        <patternFill patternType="solid">
          <bgColor theme="6" tint="0.59999389629810485"/>
        </patternFill>
      </fill>
    </ndxf>
  </rcc>
  <rcc rId="5362" sId="1" odxf="1" dxf="1">
    <oc r="D329">
      <f>IFERROR(C329/B329*100,0)</f>
    </oc>
    <nc r="D329">
      <f>IFERROR(C329/B329*100,0)</f>
    </nc>
    <odxf>
      <fill>
        <patternFill patternType="none">
          <bgColor indexed="65"/>
        </patternFill>
      </fill>
    </odxf>
    <ndxf>
      <fill>
        <patternFill patternType="solid">
          <bgColor theme="6" tint="0.59999389629810485"/>
        </patternFill>
      </fill>
    </ndxf>
  </rcc>
  <rcc rId="5363" sId="1" odxf="1" dxf="1">
    <oc r="D384">
      <f>IFERROR(C384/B384*100,0)</f>
    </oc>
    <nc r="D384">
      <f>IFERROR(C384/B384*100,0)</f>
    </nc>
    <odxf>
      <fill>
        <patternFill patternType="none">
          <bgColor indexed="65"/>
        </patternFill>
      </fill>
    </odxf>
    <ndxf>
      <fill>
        <patternFill patternType="solid">
          <bgColor theme="6" tint="0.59999389629810485"/>
        </patternFill>
      </fill>
    </ndxf>
  </rcc>
  <rcc rId="5364" sId="1" odxf="1" dxf="1">
    <oc r="D429">
      <f>IFERROR(C429/B429*100,0)</f>
    </oc>
    <nc r="D429">
      <f>IFERROR(C429/B429*100,0)</f>
    </nc>
    <odxf>
      <fill>
        <patternFill patternType="none">
          <bgColor indexed="65"/>
        </patternFill>
      </fill>
    </odxf>
    <ndxf>
      <fill>
        <patternFill patternType="solid">
          <bgColor theme="6" tint="0.59999389629810485"/>
        </patternFill>
      </fill>
    </ndxf>
  </rcc>
  <rcc rId="5365" sId="1" odxf="1" dxf="1">
    <oc r="D458">
      <f>IFERROR(C458/B458*100,0)</f>
    </oc>
    <nc r="D458">
      <f>IFERROR(C458/B458*100,0)</f>
    </nc>
    <odxf>
      <fill>
        <patternFill patternType="none">
          <bgColor indexed="65"/>
        </patternFill>
      </fill>
    </odxf>
    <ndxf>
      <fill>
        <patternFill patternType="solid">
          <bgColor theme="6" tint="0.59999389629810485"/>
        </patternFill>
      </fill>
    </ndxf>
  </rcc>
  <rcc rId="5366" sId="1" odxf="1" dxf="1">
    <oc r="D482">
      <f>IFERROR(C482/B482*100,0)</f>
    </oc>
    <nc r="D482">
      <f>IFERROR(C482/B482*100,0)</f>
    </nc>
    <odxf>
      <fill>
        <patternFill patternType="none">
          <bgColor indexed="65"/>
        </patternFill>
      </fill>
    </odxf>
    <ndxf>
      <fill>
        <patternFill patternType="solid">
          <bgColor theme="6" tint="0.59999389629810485"/>
        </patternFill>
      </fill>
    </ndxf>
  </rcc>
  <rcc rId="5367" sId="1" odxf="1" dxf="1">
    <oc r="D515">
      <f>IFERROR(C515/B515*100,0)</f>
    </oc>
    <nc r="D515">
      <f>IFERROR(C515/B515*100,0)</f>
    </nc>
    <odxf>
      <fill>
        <patternFill patternType="none">
          <bgColor indexed="65"/>
        </patternFill>
      </fill>
    </odxf>
    <ndxf>
      <fill>
        <patternFill patternType="solid">
          <bgColor theme="6" tint="0.59999389629810485"/>
        </patternFill>
      </fill>
    </ndxf>
  </rcc>
  <rcc rId="5368" sId="1" odxf="1" dxf="1">
    <oc r="D566">
      <f>IFERROR(C566/B566*100,0)</f>
    </oc>
    <nc r="D566">
      <f>IFERROR(C566/B566*100,0)</f>
    </nc>
    <odxf>
      <fill>
        <patternFill patternType="none">
          <bgColor indexed="65"/>
        </patternFill>
      </fill>
    </odxf>
    <ndxf>
      <fill>
        <patternFill patternType="solid">
          <bgColor theme="6" tint="0.59999389629810485"/>
        </patternFill>
      </fill>
    </ndxf>
  </rcc>
  <rcc rId="5369" sId="1" odxf="1" dxf="1">
    <oc r="D630">
      <f>IFERROR(C630/B630*100,0)</f>
    </oc>
    <nc r="D630">
      <f>IFERROR(C630/B630*100,0)</f>
    </nc>
    <odxf>
      <fill>
        <patternFill patternType="none">
          <bgColor indexed="65"/>
        </patternFill>
      </fill>
    </odxf>
    <ndxf>
      <fill>
        <patternFill patternType="solid">
          <bgColor theme="6" tint="0.59999389629810485"/>
        </patternFill>
      </fill>
    </ndxf>
  </rcc>
  <rcc rId="5370" sId="1" odxf="1" dxf="1">
    <oc r="D658">
      <f>IFERROR(C658/B658*100,0)</f>
    </oc>
    <nc r="D658">
      <f>IFERROR(C658/B658*100,0)</f>
    </nc>
    <odxf>
      <fill>
        <patternFill patternType="none">
          <bgColor indexed="65"/>
        </patternFill>
      </fill>
    </odxf>
    <ndxf>
      <fill>
        <patternFill patternType="solid">
          <bgColor theme="6" tint="0.59999389629810485"/>
        </patternFill>
      </fill>
    </ndxf>
  </rcc>
  <rcc rId="5371" sId="1" odxf="1" dxf="1">
    <oc r="D712">
      <f>IFERROR(C712/B712*100,0)</f>
    </oc>
    <nc r="D712">
      <f>IFERROR(C712/B712*100,0)</f>
    </nc>
    <odxf>
      <numFmt numFmtId="165" formatCode="#,##0.0"/>
      <fill>
        <patternFill patternType="none">
          <bgColor indexed="65"/>
        </patternFill>
      </fill>
    </odxf>
    <ndxf>
      <numFmt numFmtId="4" formatCode="#,##0.00"/>
      <fill>
        <patternFill patternType="solid">
          <bgColor theme="6" tint="0.59999389629810485"/>
        </patternFill>
      </fill>
    </ndxf>
  </rcc>
  <rfmt sheetId="1" sqref="C712:D712">
    <dxf>
      <numFmt numFmtId="165" formatCode="#,##0.0"/>
    </dxf>
  </rfmt>
  <rcc rId="5372" sId="1" odxf="1" dxf="1">
    <oc r="D729">
      <f>IFERROR(C729/B729*100,0)</f>
    </oc>
    <nc r="D729">
      <f>IFERROR(C729/B729*100,0)</f>
    </nc>
    <odxf>
      <fill>
        <patternFill patternType="none">
          <bgColor indexed="65"/>
        </patternFill>
      </fill>
    </odxf>
    <ndxf>
      <fill>
        <patternFill patternType="solid">
          <bgColor theme="6" tint="0.59999389629810485"/>
        </patternFill>
      </fill>
    </ndxf>
  </rcc>
  <rcc rId="5373" sId="1" odxf="1" dxf="1">
    <oc r="D759">
      <f>IFERROR(C759/B759*100,0)</f>
    </oc>
    <nc r="D759">
      <f>IFERROR(C759/B759*100,0)</f>
    </nc>
    <odxf>
      <fill>
        <patternFill patternType="none">
          <bgColor indexed="65"/>
        </patternFill>
      </fill>
    </odxf>
    <ndxf>
      <fill>
        <patternFill patternType="solid">
          <bgColor theme="6" tint="0.59999389629810485"/>
        </patternFill>
      </fill>
    </ndxf>
  </rcc>
  <rcc rId="5374" sId="1" odxf="1" dxf="1">
    <oc r="D787">
      <f>IFERROR(C787/B787*100,0)</f>
    </oc>
    <nc r="D787">
      <f>IFERROR(C787/B787*100,0)</f>
    </nc>
    <odxf>
      <fill>
        <patternFill patternType="none">
          <bgColor indexed="65"/>
        </patternFill>
      </fill>
    </odxf>
    <ndxf>
      <fill>
        <patternFill patternType="solid">
          <bgColor theme="6" tint="0.59999389629810485"/>
        </patternFill>
      </fill>
    </ndxf>
  </rcc>
  <rcc rId="5375" sId="1" odxf="1" dxf="1">
    <oc r="D792">
      <f>IFERROR(C792/B792*100,0)</f>
    </oc>
    <nc r="D792">
      <f>IFERROR(C792/B792*100,0)</f>
    </nc>
    <odxf>
      <fill>
        <patternFill patternType="none">
          <bgColor indexed="65"/>
        </patternFill>
      </fill>
    </odxf>
    <ndxf>
      <fill>
        <patternFill patternType="solid">
          <bgColor theme="6" tint="-0.249977111117893"/>
        </patternFill>
      </fill>
    </ndxf>
  </rcc>
  <rcv guid="{E804F883-CA9D-4450-B2B1-A56C9C315ECD}" action="delete"/>
  <rdn rId="0" localSheetId="1" customView="1" name="Z_E804F883_CA9D_4450_B2B1_A56C9C315ECD_.wvu.PrintArea" hidden="1" oldHidden="1">
    <formula>'Приложение 1'!$A$1:$E$796</formula>
    <oldFormula>'Приложение 1'!$A$1:$E$796</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1'!$D$1:$D$813</formula>
    <oldFormula>'Приложение 1'!$D$1:$D$813</oldFormula>
  </rdn>
  <rcv guid="{E804F883-CA9D-4450-B2B1-A56C9C315ECD}" action="add"/>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0 E22 E27 E33 E38 E50 E55 E60 E65 E70 E76 E81 E86 E91 E96 E102 E107 E112 E117 E122 E127 E132 E144 E149 E154 E159">
    <dxf>
      <fill>
        <patternFill patternType="none">
          <bgColor auto="1"/>
        </patternFill>
      </fill>
    </dxf>
  </rfmt>
  <rfmt sheetId="1" sqref="E164 E169 E175 E180 E186">
    <dxf>
      <fill>
        <patternFill patternType="none">
          <bgColor auto="1"/>
        </patternFill>
      </fill>
    </dxf>
  </rfmt>
  <rfmt sheetId="1" sqref="E192">
    <dxf>
      <fill>
        <patternFill patternType="none">
          <bgColor auto="1"/>
        </patternFill>
      </fill>
    </dxf>
  </rfmt>
  <rfmt sheetId="1" sqref="E203 E208 E213 E218">
    <dxf>
      <fill>
        <patternFill patternType="none">
          <bgColor auto="1"/>
        </patternFill>
      </fill>
    </dxf>
  </rfmt>
  <rfmt sheetId="1" sqref="E230 E235 E240 E245 E250 E255 E261 E266">
    <dxf>
      <fill>
        <patternFill patternType="none">
          <bgColor auto="1"/>
        </patternFill>
      </fill>
    </dxf>
  </rfmt>
  <rfmt sheetId="1" sqref="E272 E277">
    <dxf>
      <fill>
        <patternFill patternType="none">
          <bgColor auto="1"/>
        </patternFill>
      </fill>
    </dxf>
  </rfmt>
  <rfmt sheetId="1" sqref="E282">
    <dxf>
      <fill>
        <patternFill patternType="none">
          <bgColor auto="1"/>
        </patternFill>
      </fill>
    </dxf>
  </rfmt>
  <rfmt sheetId="1" sqref="E295 E300 E306 E312">
    <dxf>
      <fill>
        <patternFill patternType="none">
          <bgColor auto="1"/>
        </patternFill>
      </fill>
    </dxf>
  </rfmt>
  <rfmt sheetId="1" sqref="E324 E329">
    <dxf>
      <fill>
        <patternFill patternType="none">
          <bgColor auto="1"/>
        </patternFill>
      </fill>
    </dxf>
  </rfmt>
  <rfmt sheetId="1" sqref="E334 E339 E344 E350 E355">
    <dxf>
      <fill>
        <patternFill patternType="none">
          <bgColor auto="1"/>
        </patternFill>
      </fill>
    </dxf>
  </rfmt>
  <rfmt sheetId="1" sqref="E367 E373 E378 E383">
    <dxf>
      <fill>
        <patternFill patternType="none">
          <bgColor auto="1"/>
        </patternFill>
      </fill>
    </dxf>
  </rfmt>
  <rfmt sheetId="1" sqref="E395 E400 E405 E410 E415 E420 E426 E431 E436">
    <dxf>
      <fill>
        <patternFill patternType="none">
          <bgColor auto="1"/>
        </patternFill>
      </fill>
    </dxf>
  </rfmt>
  <rfmt sheetId="1" sqref="E442">
    <dxf>
      <fill>
        <patternFill patternType="none">
          <bgColor auto="1"/>
        </patternFill>
      </fill>
    </dxf>
  </rfmt>
  <rfmt sheetId="1" sqref="E454 E459 E464 E470 E475">
    <dxf>
      <fill>
        <patternFill patternType="none">
          <bgColor auto="1"/>
        </patternFill>
      </fill>
    </dxf>
  </rfmt>
  <rfmt sheetId="1" sqref="E481 E486 E491 E497">
    <dxf>
      <fill>
        <patternFill patternType="none">
          <bgColor auto="1"/>
        </patternFill>
      </fill>
    </dxf>
  </rfmt>
  <rfmt sheetId="1" sqref="E509 E515 E520 E525 E530">
    <dxf>
      <fill>
        <patternFill patternType="none">
          <bgColor auto="1"/>
        </patternFill>
      </fill>
    </dxf>
  </rfmt>
  <rfmt sheetId="1" sqref="E541 E546 E551 E556">
    <dxf>
      <fill>
        <patternFill patternType="none">
          <bgColor auto="1"/>
        </patternFill>
      </fill>
    </dxf>
  </rfmt>
  <rfmt sheetId="1" sqref="E567 E572 E577 E582 E587 E592 E597 E602">
    <dxf>
      <fill>
        <patternFill patternType="none">
          <bgColor auto="1"/>
        </patternFill>
      </fill>
    </dxf>
  </rfmt>
  <rfmt sheetId="1" sqref="E607">
    <dxf>
      <fill>
        <patternFill patternType="none">
          <bgColor auto="1"/>
        </patternFill>
      </fill>
    </dxf>
  </rfmt>
  <rfmt sheetId="1" sqref="E619:E627" start="0" length="2147483647">
    <dxf>
      <font/>
    </dxf>
  </rfmt>
  <rfmt sheetId="1" sqref="E619:E627" start="0" length="2147483647">
    <dxf>
      <font/>
    </dxf>
  </rfmt>
  <rfmt sheetId="1" sqref="E619:E627">
    <dxf>
      <fill>
        <patternFill patternType="none">
          <bgColor auto="1"/>
        </patternFill>
      </fill>
    </dxf>
  </rfmt>
  <rfmt sheetId="1" sqref="E630:E638">
    <dxf>
      <fill>
        <patternFill patternType="none">
          <bgColor auto="1"/>
        </patternFill>
      </fill>
    </dxf>
  </rfmt>
  <rfmt sheetId="1" sqref="E647:E683">
    <dxf>
      <fill>
        <patternFill patternType="none">
          <bgColor auto="1"/>
        </patternFill>
      </fill>
    </dxf>
  </rfmt>
  <rfmt sheetId="1" sqref="E684:E692 E701">
    <dxf>
      <fill>
        <patternFill patternType="none">
          <bgColor auto="1"/>
        </patternFill>
      </fill>
    </dxf>
  </rfmt>
  <rfmt sheetId="1" sqref="E707:E713">
    <dxf>
      <fill>
        <patternFill patternType="none">
          <bgColor auto="1"/>
        </patternFill>
      </fill>
    </dxf>
  </rfmt>
  <rfmt sheetId="1" sqref="E725:E732">
    <dxf>
      <fill>
        <patternFill patternType="none">
          <bgColor auto="1"/>
        </patternFill>
      </fill>
    </dxf>
  </rfmt>
  <rfmt sheetId="1" sqref="E742:E753">
    <dxf>
      <fill>
        <patternFill patternType="none">
          <bgColor auto="1"/>
        </patternFill>
      </fill>
    </dxf>
  </rfmt>
  <rfmt sheetId="1" sqref="E758:E770">
    <dxf>
      <fill>
        <patternFill patternType="none">
          <bgColor auto="1"/>
        </patternFill>
      </fill>
    </dxf>
  </rfmt>
  <rfmt sheetId="1" sqref="E782:E794">
    <dxf>
      <fill>
        <patternFill patternType="none">
          <bgColor auto="1"/>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78" start="0" length="2147483647">
    <dxf>
      <font>
        <color auto="1"/>
      </font>
    </dxf>
  </rfmt>
  <rcc rId="2306" sId="1" numFmtId="4">
    <oc r="C581">
      <v>105307.22</v>
    </oc>
    <nc r="C581">
      <v>104257.39</v>
    </nc>
  </rcc>
  <rfmt sheetId="1" sqref="B578:B582" start="0" length="2147483647">
    <dxf>
      <font>
        <color auto="1"/>
      </font>
    </dxf>
  </rfmt>
  <rfmt sheetId="1" sqref="C581" start="0" length="2147483647">
    <dxf>
      <font>
        <color auto="1"/>
      </font>
    </dxf>
  </rfmt>
  <rcc rId="2307" sId="1" numFmtId="4">
    <oc r="C586">
      <v>50324.800000000003</v>
    </oc>
    <nc r="C586">
      <v>51794.5</v>
    </nc>
  </rcc>
  <rfmt sheetId="1" sqref="B583:B587" start="0" length="2147483647">
    <dxf>
      <font>
        <color auto="1"/>
      </font>
    </dxf>
  </rfmt>
  <rfmt sheetId="1" sqref="C586" start="0" length="2147483647">
    <dxf>
      <font>
        <color auto="1"/>
      </font>
    </dxf>
  </rfmt>
  <rcc rId="2308" sId="1" numFmtId="4">
    <oc r="C591">
      <v>6677.05</v>
    </oc>
    <nc r="C591">
      <v>5651.5</v>
    </nc>
  </rcc>
  <rfmt sheetId="1" sqref="B588:B591" start="0" length="2147483647">
    <dxf>
      <font>
        <color auto="1"/>
      </font>
    </dxf>
  </rfmt>
  <rfmt sheetId="1" sqref="C591" start="0" length="2147483647">
    <dxf>
      <font>
        <color auto="1"/>
      </font>
    </dxf>
  </rfmt>
  <rcc rId="2309" sId="1" numFmtId="4">
    <oc r="C596">
      <v>238.62</v>
    </oc>
    <nc r="C596">
      <v>1658.6</v>
    </nc>
  </rcc>
  <rfmt sheetId="1" sqref="B592:B597" start="0" length="2147483647">
    <dxf>
      <font>
        <color auto="1"/>
      </font>
    </dxf>
  </rfmt>
  <rfmt sheetId="1" sqref="C596" start="0" length="2147483647">
    <dxf>
      <font>
        <color auto="1"/>
      </font>
    </dxf>
  </rfmt>
  <rcc rId="2310" sId="1" numFmtId="4">
    <oc r="C601">
      <v>35568.61</v>
    </oc>
    <nc r="C601">
      <v>12888.49</v>
    </nc>
  </rcc>
  <rfmt sheetId="1" sqref="B598:B602" start="0" length="2147483647">
    <dxf>
      <font>
        <color auto="1"/>
      </font>
    </dxf>
  </rfmt>
  <rfmt sheetId="1" sqref="C601" start="0" length="2147483647">
    <dxf>
      <font>
        <color auto="1"/>
      </font>
    </dxf>
  </rfmt>
  <rcc rId="2311" sId="1">
    <oc r="B603" t="inlineStr">
      <is>
        <t xml:space="preserve">1.6. Осуществление иных функций, необходимых для реализации возложенных на МКУ «УЖКХ г.Когалыма» полномочий Администрации города Когалыма </t>
      </is>
    </oc>
    <nc r="B603" t="inlineStr">
      <is>
        <t xml:space="preserve">1.6. Осуществление иных функций, необходимых для реализации возложенных на МКУ «УКС и ЖКК г.Когалыма» полномочий Администрации города Когалыма </t>
      </is>
    </nc>
  </rcc>
  <rfmt sheetId="1" sqref="B603" start="0" length="2147483647">
    <dxf>
      <font>
        <color auto="1"/>
      </font>
    </dxf>
  </rfmt>
  <rcc rId="2312" sId="1" numFmtId="4">
    <oc r="C606">
      <v>3600.51</v>
    </oc>
    <nc r="C606">
      <v>11301.17</v>
    </nc>
  </rcc>
  <rcc rId="2313" sId="1" numFmtId="4">
    <oc r="C605">
      <v>875.7</v>
    </oc>
    <nc r="C605">
      <v>590.4</v>
    </nc>
  </rcc>
  <rfmt sheetId="1" sqref="B603:B607" start="0" length="2147483647">
    <dxf>
      <font>
        <color auto="1"/>
      </font>
    </dxf>
  </rfmt>
  <rfmt sheetId="1" sqref="C605:C606" start="0" length="2147483647">
    <dxf>
      <font>
        <color auto="1"/>
      </font>
    </dxf>
  </rfmt>
  <rcc rId="2314" sId="1" numFmtId="4">
    <oc r="C611">
      <v>22370.58</v>
    </oc>
    <nc r="C611">
      <v>26945.1</v>
    </nc>
  </rcc>
  <rfmt sheetId="1" sqref="B608:B612" start="0" length="2147483647">
    <dxf>
      <font>
        <color auto="1"/>
      </font>
    </dxf>
  </rfmt>
  <rfmt sheetId="1" sqref="C611" start="0" length="2147483647">
    <dxf>
      <font>
        <color auto="1"/>
      </font>
    </dxf>
  </rfmt>
  <rcc rId="2315" sId="1" numFmtId="4">
    <oc r="C616">
      <v>1922.9</v>
    </oc>
    <nc r="C616">
      <v>1922.83</v>
    </nc>
  </rcc>
  <rfmt sheetId="1" sqref="B613:B617" start="0" length="2147483647">
    <dxf>
      <font>
        <color auto="1"/>
      </font>
    </dxf>
  </rfmt>
  <rfmt sheetId="1" sqref="C616" start="0" length="2147483647">
    <dxf>
      <font>
        <color auto="1"/>
      </font>
    </dxf>
  </rfmt>
  <rcc rId="2316" sId="1" numFmtId="4">
    <oc r="C621">
      <v>599</v>
    </oc>
    <nc r="C621">
      <v>6926</v>
    </nc>
  </rcc>
  <rfmt sheetId="1" sqref="B618:B622" start="0" length="2147483647">
    <dxf>
      <font>
        <color auto="1"/>
      </font>
    </dxf>
  </rfmt>
  <rfmt sheetId="1" sqref="C621" start="0" length="2147483647">
    <dxf>
      <font>
        <color auto="1"/>
      </font>
    </dxf>
  </rfmt>
  <rfmt sheetId="1" sqref="B623:C627" start="0" length="2147483647">
    <dxf>
      <font>
        <color auto="1"/>
      </font>
    </dxf>
  </rfmt>
  <rcc rId="2317" sId="1" numFmtId="4">
    <oc r="D581">
      <v>104859.88</v>
    </oc>
    <nc r="D581">
      <v>102413.88800000001</v>
    </nc>
  </rcc>
  <rfmt sheetId="1" sqref="C578:E582" start="0" length="2147483647">
    <dxf>
      <font>
        <color auto="1"/>
      </font>
    </dxf>
  </rfmt>
  <rfmt sheetId="1" sqref="F578" start="0" length="2147483647">
    <dxf>
      <font>
        <color auto="1"/>
      </font>
    </dxf>
  </rfmt>
  <rcc rId="2318" sId="1" numFmtId="4">
    <oc r="D586">
      <v>50136.47</v>
    </oc>
    <nc r="D586">
      <v>50573.830999999998</v>
    </nc>
  </rcc>
  <rfmt sheetId="1" sqref="C583:E587" start="0" length="2147483647">
    <dxf>
      <font>
        <color auto="1"/>
      </font>
    </dxf>
  </rfmt>
  <rcc rId="2319" sId="1" numFmtId="4">
    <oc r="D591">
      <v>6151.25</v>
    </oc>
    <nc r="D591">
      <v>5578.7380000000003</v>
    </nc>
  </rcc>
  <rfmt sheetId="1" sqref="C588:E592" start="0" length="2147483647">
    <dxf>
      <font>
        <color auto="1"/>
      </font>
    </dxf>
  </rfmt>
  <rcc rId="2320" sId="1" numFmtId="4">
    <oc r="D596">
      <v>238.62</v>
    </oc>
    <nc r="D596">
      <v>837.42200000000003</v>
    </nc>
  </rcc>
  <rfmt sheetId="1" sqref="C593:E597" start="0" length="2147483647">
    <dxf>
      <font>
        <color auto="1"/>
      </font>
    </dxf>
  </rfmt>
  <rcc rId="2321" sId="1" numFmtId="4">
    <oc r="D601">
      <v>34587.14</v>
    </oc>
    <nc r="D601">
      <v>12888.486000000001</v>
    </nc>
  </rcc>
  <rfmt sheetId="1" sqref="C598:E602" start="0" length="2147483647">
    <dxf>
      <font>
        <color auto="1"/>
      </font>
    </dxf>
  </rfmt>
  <rfmt sheetId="1" sqref="C603:C607" start="0" length="2147483647">
    <dxf>
      <font>
        <color auto="1"/>
      </font>
    </dxf>
  </rfmt>
  <rcc rId="2322" sId="1" numFmtId="4">
    <oc r="D606">
      <v>3432.89</v>
    </oc>
    <nc r="D606">
      <v>11242.804</v>
    </nc>
  </rcc>
  <rcc rId="2323" sId="1" numFmtId="4">
    <oc r="D605">
      <v>844.04</v>
    </oc>
    <nc r="D605">
      <v>590.35699999999997</v>
    </nc>
  </rcc>
  <rfmt sheetId="1" sqref="D603:E607" start="0" length="2147483647">
    <dxf>
      <font>
        <color auto="1"/>
      </font>
    </dxf>
  </rfmt>
  <rcc rId="2324" sId="1">
    <oc r="F603" t="inlineStr">
      <is>
        <t xml:space="preserve">Выполнены мероприятия:
- по содержанию мест (площадок) накопления ТКО;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поставку флагов;
- по оценке технического состояния несущих и ограждающих конструкций МКД;
- на обеспечение бесперебойной работы сухого фонтана, расположенного на площади по ул.Мира;
- по приобретению хозтоваров;
- по проведению подводного обследования участка русла реки Ингу-Ягун;
</t>
      </is>
    </oc>
    <nc r="F603" t="inlineStr">
      <is>
        <t>Выполнены мероприятия:
- по содержанию мест (площадок) накопления и вывозу ТКО;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поставку флагов;
- по оценке технического состояния несущих и ограждающих конструкций МКД;
- на обеспечение бесперебойной работы сухого фонтана, расположенного на площади по ул.Мира;
- по приобретению хозтоваров.</t>
      </is>
    </nc>
  </rcc>
  <rfmt sheetId="1" sqref="F603" start="0" length="2147483647">
    <dxf>
      <font>
        <color auto="1"/>
      </font>
    </dxf>
  </rfmt>
  <rcv guid="{E7170C51-9D5A-4A08-B92E-A8EB730D7DEE}" action="delete"/>
  <rdn rId="0" localSheetId="1" customView="1" name="Z_E7170C51_9D5A_4A08_B92E_A8EB730D7DEE_.wvu.PrintArea" hidden="1" oldHidden="1">
    <formula>'Приложение 1'!$A$1:$G$824</formula>
    <oldFormula>'Приложение 1'!$A$1:$G$824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1'!$A$6:$F$829</formula>
    <oldFormula>'Приложение 1'!$A$6:$F$829</oldFormula>
  </rdn>
  <rcv guid="{E7170C51-9D5A-4A08-B92E-A8EB730D7DEE}"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8" sId="1" numFmtId="4">
    <oc r="D611">
      <v>22322.2</v>
    </oc>
    <nc r="D611">
      <v>26368.546999999999</v>
    </nc>
  </rcc>
  <rfmt sheetId="1" sqref="C608:E612" start="0" length="2147483647">
    <dxf>
      <font>
        <color auto="1"/>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9" sId="1" numFmtId="4">
    <oc r="D616">
      <v>0</v>
    </oc>
    <nc r="D616">
      <v>1922.8320000000001</v>
    </nc>
  </rcc>
  <rfmt sheetId="1" sqref="C613:E617" start="0" length="2147483647">
    <dxf>
      <font>
        <color auto="1"/>
      </font>
    </dxf>
  </rfmt>
  <rcc rId="2330" sId="1" numFmtId="4">
    <oc r="D621">
      <v>599</v>
    </oc>
    <nc r="D621">
      <v>6925.9030000000002</v>
    </nc>
  </rcc>
  <rfmt sheetId="1" sqref="C618:E622" start="0" length="2147483647">
    <dxf>
      <font>
        <color auto="1"/>
      </font>
    </dxf>
  </rfmt>
  <rcc rId="2331" sId="1" odxf="1" dxf="1">
    <oc r="D625">
      <f>D580+D585+D590+D595+D600+D605+D613+D615+D620</f>
    </oc>
    <nc r="D625">
      <f>D580+D585+D590+D595+D600+D605+D610+D615+D620</f>
    </nc>
    <odxf>
      <font>
        <sz val="13"/>
        <color rgb="FFFF0000"/>
        <name val="Times New Roman"/>
        <scheme val="none"/>
      </font>
    </odxf>
    <ndxf>
      <font>
        <sz val="13"/>
        <color auto="1"/>
        <name val="Times New Roman"/>
        <scheme val="none"/>
      </font>
    </ndxf>
  </rcc>
  <rfmt sheetId="1" sqref="D623:E627"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03" start="0" length="2147483647">
    <dxf>
      <font>
        <b/>
      </font>
    </dxf>
  </rfmt>
  <rfmt sheetId="1" sqref="E598" start="0" length="2147483647">
    <dxf>
      <font>
        <b/>
      </font>
    </dxf>
  </rfmt>
  <rfmt sheetId="1" sqref="E583" start="0" length="2147483647">
    <dxf>
      <font>
        <b/>
      </font>
    </dxf>
  </rfmt>
  <rfmt sheetId="1" sqref="E578" start="0" length="2147483647">
    <dxf>
      <font>
        <b/>
      </font>
    </dxf>
  </rfmt>
  <rfmt sheetId="1" sqref="E578">
    <dxf>
      <fill>
        <patternFill patternType="solid">
          <bgColor theme="6" tint="0.59999389629810485"/>
        </patternFill>
      </fill>
    </dxf>
  </rfmt>
  <rfmt sheetId="1" sqref="E583 E588">
    <dxf>
      <fill>
        <patternFill patternType="solid">
          <bgColor theme="6" tint="0.59999389629810485"/>
        </patternFill>
      </fill>
    </dxf>
  </rfmt>
  <rfmt sheetId="1" sqref="E583 E588 E593">
    <dxf>
      <fill>
        <patternFill>
          <bgColor theme="6" tint="0.59999389629810485"/>
        </patternFill>
      </fill>
    </dxf>
  </rfmt>
  <rfmt sheetId="1" sqref="E593">
    <dxf>
      <fill>
        <patternFill>
          <bgColor theme="9" tint="0.59999389629810485"/>
        </patternFill>
      </fill>
    </dxf>
  </rfmt>
  <rfmt sheetId="1" sqref="E598 E603">
    <dxf>
      <fill>
        <patternFill patternType="solid">
          <bgColor theme="6" tint="0.59999389629810485"/>
        </patternFill>
      </fill>
    </dxf>
  </rfmt>
  <rfmt sheetId="1" sqref="E608 E613 E618">
    <dxf>
      <fill>
        <patternFill patternType="solid">
          <bgColor theme="6" tint="0.59999389629810485"/>
        </patternFill>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2" sId="1">
    <oc r="G578">
      <f>7/9*100</f>
    </oc>
    <nc r="G578">
      <f>8/9*100</f>
    </nc>
  </rcc>
  <rcc rId="2333" sId="1">
    <oc r="F593" t="inlineStr">
      <is>
        <t>В рамках данного мероприятия выполнены работы по ремонту игровых элементов по адресам: Мира, 14а, Солнечный, 13,15, Сибирская, 15, Нефтяников, 10, Набережная, 77а.</t>
      </is>
    </oc>
    <nc r="F593" t="inlineStr">
      <is>
        <t>В рамках данного мероприятия выполнены работы по созданию детской игровой площадки для маломобильных групп населения на территории Зоны отдыха по улице Сибирской, ремонту игрового комплекса по адресу: ул. Мира, 14Б.</t>
      </is>
    </nc>
  </rcc>
  <rfmt sheetId="1" sqref="F593" start="0" length="2147483647">
    <dxf>
      <font>
        <color auto="1"/>
      </font>
    </dxf>
  </rfmt>
  <rcv guid="{E7170C51-9D5A-4A08-B92E-A8EB730D7DEE}" action="delete"/>
  <rdn rId="0" localSheetId="1" customView="1" name="Z_E7170C51_9D5A_4A08_B92E_A8EB730D7DEE_.wvu.PrintArea" hidden="1" oldHidden="1">
    <formula>'Приложение 1'!$A$1:$G$824</formula>
    <oldFormula>'Приложение 1'!$A$1:$G$824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1'!$A$6:$F$829</formula>
    <oldFormula>'Приложение 1'!$A$6:$F$829</oldFormula>
  </rdn>
  <rcv guid="{E7170C51-9D5A-4A08-B92E-A8EB730D7DEE}"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37" sId="1">
    <oc r="F603" t="inlineStr">
      <is>
        <t>Выполнены мероприятия:
- по содержанию мест (площадок) накопления и вывозу ТКО;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поставку флагов;
- по оценке технического состояния несущих и ограждающих конструкций МКД;
- на обеспечение бесперебойной работы сухого фонтана, расположенного на площади по ул.Мира;
- по приобретению хозтоваров.</t>
      </is>
    </oc>
    <nc r="F603" t="inlineStr">
      <is>
        <t xml:space="preserve">В 2023 году в рамках мероприятия выполнены работы (оказаны услуги):
- по содержанию, обустройству мест (площадок) накопления ТКО; 
- на выполнение работ по очистке дождеприёмных колодцев и промывке ливневой канализации;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пошив и поставку флагов;
- на обеспечение бесперебойной работы сухого фонтана, расположенного на площади по ул.Мира;
- по приобретению хозтоваров, баннеров;
- по сносу зданий, ветхих и непригодных для проживания домов;
- на поставку, монтаж и содержание 2-х зимних горок;
- на оказание услуг по дезинфекции и дезинсекции жилого помещения.
</t>
      </is>
    </nc>
  </rcc>
  <rcc rId="2338" sId="1">
    <oc r="F613" t="inlineStr">
      <is>
        <t xml:space="preserve">В целях выполнения указанных работ заключен муниципальный контракт с ООО «Альянс» на сумму 1 922,83 тыс.руб. 
По состоянию на 31.12.2022 оплата по контракту не произведена по причине несоблюдения подрядчиком сроков завершения работ.
</t>
      </is>
    </oc>
    <nc r="F613" t="inlineStr">
      <is>
        <t>В рамках заключенного муниципального контракта с ООО «Альянс» работы по сносу здания средней общеобразовательной школы №7, корпус №2.</t>
      </is>
    </nc>
  </rcc>
  <rfmt sheetId="1" sqref="F613" start="0" length="2147483647">
    <dxf>
      <font>
        <color auto="1"/>
      </font>
    </dxf>
  </rfmt>
  <rcv guid="{E7170C51-9D5A-4A08-B92E-A8EB730D7DEE}" action="delete"/>
  <rdn rId="0" localSheetId="1" customView="1" name="Z_E7170C51_9D5A_4A08_B92E_A8EB730D7DEE_.wvu.PrintArea" hidden="1" oldHidden="1">
    <formula>'Приложение 1'!$A$1:$G$824</formula>
    <oldFormula>'Приложение 1'!$A$1:$G$824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1'!$A$6:$F$829</formula>
    <oldFormula>'Приложение 1'!$A$6:$F$829</oldFormula>
  </rdn>
  <rcv guid="{E7170C51-9D5A-4A08-B92E-A8EB730D7DEE}"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2" sId="1">
    <nc r="F618" t="inlineStr">
      <is>
        <t>В рамках мероприятия выполнены работы по установке 45 проекторов в районе лесных массивов и 49 световых консолей на опорах наружного освещения улично-дорожной сети города Когалыма.</t>
      </is>
    </nc>
  </rcc>
  <rfmt sheetId="1" sqref="F618"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7" sId="1">
    <oc r="F678" t="inlineStr">
      <is>
        <t>Проект контракта на выполнение работ по проектированию и строительству объекта «Пожарное депо в городе Когалыме» находится на подписи в ООО "Лукойл - Западная Сибирь".
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 что повлекло неисполнение на сумму предполагаемого к перечислению авансового платежа.</t>
      </is>
    </oc>
    <n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3" sId="1">
    <oc r="F603" t="inlineStr">
      <is>
        <t xml:space="preserve">В 2023 году в рамках мероприятия выполнены работы (оказаны услуги):
- по содержанию, обустройству мест (площадок) накопления ТКО; 
- на выполнение работ по очистке дождеприёмных колодцев и промывке ливневой канализации;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пошив и поставку флагов;
- на обеспечение бесперебойной работы сухого фонтана, расположенного на площади по ул.Мира;
- по приобретению хозтоваров, баннеров;
- по сносу зданий, ветхих и непригодных для проживания домов;
- на поставку, монтаж и содержание 2-х зимних горок;
- на оказание услуг по дезинфекции и дезинсекции жилого помещения.
</t>
      </is>
    </oc>
    <nc r="F603" t="inlineStr">
      <is>
        <t>В 2023 году в рамках мероприятия выполнены работы (оказаны услуги):
- по содержанию, обустройству мест (площадок) накопления ТКО; 
- на выполнение работ по очистке дождеприёмных колодцев и промывке ливневой канализации;
- по откачке дождевых вод;
- по акарицидной, дезинсекционной (ларвицидной) обработке, барьерной дератизации, а также сбору и утилизации трупов животных на территории города Когалыма;
- на пошив и поставку флагов;
- на обеспечение бесперебойной работы сухого фонтана, расположенного на площади по ул.Мира;
- по приобретению хозтоваров, баннеров;
- по сносу зданий, ветхих и непригодных для проживания домов;
- на поставку, монтаж и содержание 2-х зимних горок;
- на оказание услуг по дезинфекции и дезинсекции жилого помещения.</t>
      </is>
    </nc>
  </rcc>
  <rcc rId="2344" sId="1">
    <nc r="F583" t="inlineStr">
      <is>
        <t>В рамках реализации мероприятия организовано освещение улиц и дворовых территорий, выполнены работы по оперативному, техническому обслуживанию и текущему ремонту электрооборудования сетей наружного освещения, также исполнены обязательства по энергосервисным контрактам по энергосбережению и повышению энергетической эффективности объектов наружного освещения.</t>
      </is>
    </nc>
  </rcc>
  <rfmt sheetId="1" sqref="F583" start="0" length="2147483647">
    <dxf>
      <font>
        <color auto="1"/>
      </font>
    </dxf>
  </rfmt>
  <rcc rId="2345" sId="1">
    <nc r="F588" t="inlineStr">
      <is>
        <t xml:space="preserve">Оплата ритуальных услуг и услуг по транспортировке умерших производится по факту на основании актов приемки оказанных услуг и счетов на оплату. </t>
      </is>
    </nc>
  </rcc>
  <rfmt sheetId="1" sqref="F588" start="0" length="2147483647">
    <dxf>
      <font>
        <color auto="1"/>
      </font>
    </dxf>
  </rfmt>
  <rcc rId="2346" sId="1">
    <nc r="F608" t="inlineStr">
      <is>
        <t>Выполнены работы:
1.  по обустройству и ремонту пешеходных дорожек (3 179 м2);
2. по благоустройству внутридворовых территорий с восстановлением систем ливневой канализации:
- ул.Югорская, 16 - МАДОУ Сказка (2 корп); 
- в районе МАОУ СОШ №6;
- ул.Нефтяников, 17, 19; 
- ул. Сургутское шоссе, 7; 
- заезд Сургутское шоссе, 3.
3. по содержанию площадок для выгула животных и специальных урн (дог-боксов).
4. по ремонту объекта "Рябиновый бульвар".
5. по художественному оформлению объектов: "Центральный распределительный пункт №10"; Строение, расположенное по адресу: ХМАО-Югра, г.Когалым, лесной массив 7 мкр. по ул.Градостроителей.
6. по установке ограждений в районе пешеходных переходов общей протяженностью 591 м.;
7. по поставке и установке дог-боксов в количестве 12 шт.
8. по окраске бетонного ограждения по адресу г.Когалым, ул.Бакинская (в районе «Парка Победы»).
9. по ремонту памятника «Летопись России» по адресу: г.Когалым, на территории бульвара по улице Мира.
10. по ремонту лестницы на городском пляже.</t>
      </is>
    </nc>
  </rcc>
  <rfmt sheetId="1" sqref="F608" start="0" length="2147483647">
    <dxf>
      <font>
        <color auto="1"/>
      </font>
    </dxf>
  </rfmt>
  <rcv guid="{E7170C51-9D5A-4A08-B92E-A8EB730D7DEE}" action="delete"/>
  <rdn rId="0" localSheetId="1" customView="1" name="Z_E7170C51_9D5A_4A08_B92E_A8EB730D7DEE_.wvu.PrintArea" hidden="1" oldHidden="1">
    <formula>'Приложение 1'!$A$1:$G$824</formula>
    <oldFormula>'Приложение 1'!$A$1:$G$824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1'!$A$6:$F$829</formula>
    <oldFormula>'Приложение 1'!$A$6:$F$829</oldFormula>
  </rdn>
  <rcv guid="{E7170C51-9D5A-4A08-B92E-A8EB730D7DEE}"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0" sId="1">
    <oc r="F613" t="inlineStr">
      <is>
        <t>В рамках заключенного муниципального контракта с ООО «Альянс» работы по сносу здания средней общеобразовательной школы №7, корпус №2.</t>
      </is>
    </oc>
    <nc r="F613" t="inlineStr">
      <is>
        <t>В рамках заключенного муниципального контракта с ООО "Альянс" выполнены работы по сносу здания средней общеобразовательной школы №7, корпус №2.</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4" start="0" length="2147483647">
    <dxf>
      <font>
        <color auto="1"/>
      </font>
    </dxf>
  </rfmt>
  <rcc rId="2351" sId="1" numFmtId="4">
    <oc r="C217">
      <v>24297.5952</v>
    </oc>
    <nc r="C217">
      <v>8996</v>
    </nc>
  </rcc>
  <rcc rId="2352" sId="1" numFmtId="4">
    <oc r="C216">
      <v>8160.25</v>
    </oc>
    <nc r="C216">
      <v>8095.05</v>
    </nc>
  </rcc>
  <rcc rId="2353" sId="1" numFmtId="4">
    <oc r="C215">
      <v>5217.2</v>
    </oc>
    <nc r="C215">
      <v>5175.72</v>
    </nc>
  </rcc>
  <rfmt sheetId="1" sqref="C214:C218" start="0" length="2147483647">
    <dxf>
      <font>
        <color auto="1"/>
      </font>
    </dxf>
  </rfmt>
  <rfmt sheetId="1" sqref="B214:B218" start="0" length="2147483647">
    <dxf>
      <font>
        <color auto="1"/>
      </font>
    </dxf>
  </rfmt>
  <rcc rId="2354" sId="1">
    <oc r="B214" t="inlineStr">
      <is>
        <t xml:space="preserve">1.1. Портфель проектов "Жилье и городская среда", региональный проект "Формирование комфортной городской среды"
</t>
      </is>
    </oc>
    <nc r="B214" t="inlineStr">
      <is>
        <t xml:space="preserve">П.1.1. Портфель проектов "Жилье и городская среда", региональный проект "Формирование комфортной городской среды"
</t>
      </is>
    </nc>
  </rcc>
  <rcc rId="2355" sId="1">
    <oc r="B219" t="inlineStr">
      <is>
        <t xml:space="preserve">1.2  П Реализация инициативного проекта "Югорский двор"
</t>
      </is>
    </oc>
    <nc r="B219" t="inlineStr">
      <is>
        <t xml:space="preserve">ПК.1.1  П Реализация инициативного проекта "Безопасный двор"
</t>
      </is>
    </nc>
  </rcc>
  <rcc rId="2356" sId="1" numFmtId="4">
    <oc r="C223">
      <v>123.6</v>
    </oc>
    <nc r="C223">
      <v>0</v>
    </nc>
  </rcc>
  <rcc rId="2357" sId="1" numFmtId="4">
    <oc r="C222">
      <v>194.3</v>
    </oc>
    <nc r="C222">
      <v>775.91</v>
    </nc>
  </rcc>
  <rcc rId="2358" sId="1" numFmtId="4">
    <oc r="C221">
      <v>738.1</v>
    </oc>
    <nc r="C221">
      <v>1801.8</v>
    </nc>
  </rcc>
  <rfmt sheetId="1" sqref="C219:C223" start="0" length="2147483647">
    <dxf>
      <font>
        <color auto="1"/>
      </font>
    </dxf>
  </rfmt>
  <rfmt sheetId="1" sqref="B219:B223" start="0" length="2147483647">
    <dxf>
      <font>
        <color auto="1"/>
      </font>
    </dxf>
  </rfmt>
  <rrc rId="2359" sId="1" ref="A224:XFD224" action="insertRow">
    <undo index="8" exp="area" ref3D="1" dr="$A$816:$XFD$816" dn="Z_161695C3_1CE5_4E5C_AD86_E27CE310F608_.wvu.Rows" sId="1"/>
    <undo index="2" exp="area" ref3D="1" dr="$A$637:$XFD$637" dn="Z_161695C3_1CE5_4E5C_AD86_E27CE310F608_.wvu.Rows" sId="1"/>
    <undo index="1" exp="area" ref3D="1" dr="$A$633:$XFD$633" dn="Z_161695C3_1CE5_4E5C_AD86_E27CE310F608_.wvu.Rows" sId="1"/>
    <undo index="14" exp="area" ref3D="1" dr="$A$816:$XFD$816" dn="Z_10610988_B7D0_46D7_B8FD_DA5F72A4893C_.wvu.Rows" sId="1"/>
    <undo index="8" exp="area" ref3D="1" dr="$A$637:$XFD$637" dn="Z_10610988_B7D0_46D7_B8FD_DA5F72A4893C_.wvu.Rows" sId="1"/>
    <undo index="6" exp="area" ref3D="1" dr="$A$633:$XFD$633" dn="Z_10610988_B7D0_46D7_B8FD_DA5F72A4893C_.wvu.Rows" sId="1"/>
  </rrc>
  <rrc rId="2360" sId="1" ref="A224:XFD224" action="insertRow">
    <undo index="8" exp="area" ref3D="1" dr="$A$817:$XFD$817" dn="Z_161695C3_1CE5_4E5C_AD86_E27CE310F608_.wvu.Rows" sId="1"/>
    <undo index="2" exp="area" ref3D="1" dr="$A$638:$XFD$638" dn="Z_161695C3_1CE5_4E5C_AD86_E27CE310F608_.wvu.Rows" sId="1"/>
    <undo index="1" exp="area" ref3D="1" dr="$A$634:$XFD$634" dn="Z_161695C3_1CE5_4E5C_AD86_E27CE310F608_.wvu.Rows" sId="1"/>
    <undo index="14" exp="area" ref3D="1" dr="$A$817:$XFD$817" dn="Z_10610988_B7D0_46D7_B8FD_DA5F72A4893C_.wvu.Rows" sId="1"/>
    <undo index="8" exp="area" ref3D="1" dr="$A$638:$XFD$638" dn="Z_10610988_B7D0_46D7_B8FD_DA5F72A4893C_.wvu.Rows" sId="1"/>
    <undo index="6" exp="area" ref3D="1" dr="$A$634:$XFD$634" dn="Z_10610988_B7D0_46D7_B8FD_DA5F72A4893C_.wvu.Rows" sId="1"/>
  </rrc>
  <rrc rId="2361" sId="1" ref="A224:XFD224" action="insertRow">
    <undo index="8" exp="area" ref3D="1" dr="$A$818:$XFD$818" dn="Z_161695C3_1CE5_4E5C_AD86_E27CE310F608_.wvu.Rows" sId="1"/>
    <undo index="2" exp="area" ref3D="1" dr="$A$639:$XFD$639" dn="Z_161695C3_1CE5_4E5C_AD86_E27CE310F608_.wvu.Rows" sId="1"/>
    <undo index="1" exp="area" ref3D="1" dr="$A$635:$XFD$635" dn="Z_161695C3_1CE5_4E5C_AD86_E27CE310F608_.wvu.Rows" sId="1"/>
    <undo index="14" exp="area" ref3D="1" dr="$A$818:$XFD$818" dn="Z_10610988_B7D0_46D7_B8FD_DA5F72A4893C_.wvu.Rows" sId="1"/>
    <undo index="8" exp="area" ref3D="1" dr="$A$639:$XFD$639" dn="Z_10610988_B7D0_46D7_B8FD_DA5F72A4893C_.wvu.Rows" sId="1"/>
    <undo index="6" exp="area" ref3D="1" dr="$A$635:$XFD$635" dn="Z_10610988_B7D0_46D7_B8FD_DA5F72A4893C_.wvu.Rows" sId="1"/>
  </rrc>
  <rrc rId="2362" sId="1" ref="A224:XFD224" action="insertRow">
    <undo index="8" exp="area" ref3D="1" dr="$A$819:$XFD$819" dn="Z_161695C3_1CE5_4E5C_AD86_E27CE310F608_.wvu.Rows" sId="1"/>
    <undo index="2" exp="area" ref3D="1" dr="$A$640:$XFD$640" dn="Z_161695C3_1CE5_4E5C_AD86_E27CE310F608_.wvu.Rows" sId="1"/>
    <undo index="1" exp="area" ref3D="1" dr="$A$636:$XFD$636" dn="Z_161695C3_1CE5_4E5C_AD86_E27CE310F608_.wvu.Rows" sId="1"/>
    <undo index="14" exp="area" ref3D="1" dr="$A$819:$XFD$819" dn="Z_10610988_B7D0_46D7_B8FD_DA5F72A4893C_.wvu.Rows" sId="1"/>
    <undo index="8" exp="area" ref3D="1" dr="$A$640:$XFD$640" dn="Z_10610988_B7D0_46D7_B8FD_DA5F72A4893C_.wvu.Rows" sId="1"/>
    <undo index="6" exp="area" ref3D="1" dr="$A$636:$XFD$636" dn="Z_10610988_B7D0_46D7_B8FD_DA5F72A4893C_.wvu.Rows" sId="1"/>
  </rrc>
  <rrc rId="2363" sId="1" ref="A224:XFD224" action="insertRow">
    <undo index="8" exp="area" ref3D="1" dr="$A$820:$XFD$820" dn="Z_161695C3_1CE5_4E5C_AD86_E27CE310F608_.wvu.Rows" sId="1"/>
    <undo index="2" exp="area" ref3D="1" dr="$A$641:$XFD$641" dn="Z_161695C3_1CE5_4E5C_AD86_E27CE310F608_.wvu.Rows" sId="1"/>
    <undo index="1" exp="area" ref3D="1" dr="$A$637:$XFD$637" dn="Z_161695C3_1CE5_4E5C_AD86_E27CE310F608_.wvu.Rows" sId="1"/>
    <undo index="14" exp="area" ref3D="1" dr="$A$820:$XFD$820" dn="Z_10610988_B7D0_46D7_B8FD_DA5F72A4893C_.wvu.Rows" sId="1"/>
    <undo index="8" exp="area" ref3D="1" dr="$A$641:$XFD$641" dn="Z_10610988_B7D0_46D7_B8FD_DA5F72A4893C_.wvu.Rows" sId="1"/>
    <undo index="6" exp="area" ref3D="1" dr="$A$637:$XFD$637" dn="Z_10610988_B7D0_46D7_B8FD_DA5F72A4893C_.wvu.Rows" sId="1"/>
  </rrc>
  <rcc rId="2364" sId="1">
    <nc r="B224" t="inlineStr">
      <is>
        <t xml:space="preserve">1.1. Благоустройство дворовых территорий в городе Когалыме
</t>
      </is>
    </nc>
  </rcc>
  <rfmt sheetId="1" sqref="B224" start="0" length="2147483647">
    <dxf>
      <font>
        <b/>
      </font>
    </dxf>
  </rfmt>
  <rcc rId="2365" sId="1" odxf="1" dxf="1">
    <nc r="B225" t="inlineStr">
      <is>
        <t>федеральный бюджет</t>
      </is>
    </nc>
    <odxf>
      <font>
        <sz val="13"/>
        <color auto="1"/>
        <name val="Times New Roman"/>
        <scheme val="none"/>
      </font>
      <alignment horizontal="left" readingOrder="0"/>
      <border outline="0">
        <bottom/>
      </border>
    </odxf>
    <ndxf>
      <font>
        <sz val="13"/>
        <color rgb="FFFF0000"/>
        <name val="Times New Roman"/>
        <scheme val="none"/>
      </font>
      <alignment horizontal="justify" readingOrder="0"/>
      <border outline="0">
        <bottom style="thin">
          <color indexed="64"/>
        </bottom>
      </border>
    </ndxf>
  </rcc>
  <rcc rId="2366" sId="1" odxf="1" dxf="1">
    <nc r="B226" t="inlineStr">
      <is>
        <t>бюджет автономного округа</t>
      </is>
    </nc>
    <odxf>
      <font>
        <sz val="13"/>
        <color auto="1"/>
        <name val="Times New Roman"/>
        <scheme val="none"/>
      </font>
      <alignment horizontal="left" readingOrder="0"/>
      <border outline="0">
        <bottom/>
      </border>
    </odxf>
    <ndxf>
      <font>
        <sz val="13"/>
        <color rgb="FFFF0000"/>
        <name val="Times New Roman"/>
        <scheme val="none"/>
      </font>
      <alignment horizontal="justify" readingOrder="0"/>
      <border outline="0">
        <bottom style="thin">
          <color indexed="64"/>
        </bottom>
      </border>
    </ndxf>
  </rcc>
  <rcc rId="2367" sId="1" odxf="1" dxf="1">
    <nc r="B227" t="inlineStr">
      <is>
        <t>бюджет города Когалыма</t>
      </is>
    </nc>
    <odxf>
      <font>
        <sz val="13"/>
        <color auto="1"/>
        <name val="Times New Roman"/>
        <scheme val="none"/>
      </font>
      <border outline="0">
        <bottom/>
      </border>
    </odxf>
    <ndxf>
      <font>
        <sz val="13"/>
        <color rgb="FFFF0000"/>
        <name val="Times New Roman"/>
        <scheme val="none"/>
      </font>
      <border outline="0">
        <bottom style="thin">
          <color indexed="64"/>
        </bottom>
      </border>
    </ndxf>
  </rcc>
  <rcc rId="2368" sId="1" odxf="1" dxf="1">
    <nc r="B228" t="inlineStr">
      <is>
        <t>привлеченные средства</t>
      </is>
    </nc>
    <odxf>
      <font>
        <sz val="13"/>
        <color auto="1"/>
        <name val="Times New Roman"/>
        <scheme val="none"/>
      </font>
      <border outline="0">
        <bottom/>
      </border>
    </odxf>
    <ndxf>
      <font>
        <sz val="13"/>
        <color rgb="FFFF0000"/>
        <name val="Times New Roman"/>
        <scheme val="none"/>
      </font>
      <border outline="0">
        <bottom style="thin">
          <color indexed="64"/>
        </bottom>
      </border>
    </ndxf>
  </rcc>
  <rcc rId="2369" sId="1">
    <nc r="C224">
      <f>C225+C226+C227+C228</f>
    </nc>
  </rcc>
  <rcc rId="2370" sId="1" odxf="1" dxf="1">
    <nc r="D224">
      <f>D225+D226+D227+D228</f>
    </nc>
    <odxf>
      <font>
        <sz val="13"/>
        <color rgb="FFFF0000"/>
        <name val="Times New Roman"/>
        <scheme val="none"/>
      </font>
    </odxf>
    <ndxf>
      <font>
        <sz val="13"/>
        <color auto="1"/>
        <name val="Times New Roman"/>
        <scheme val="none"/>
      </font>
    </ndxf>
  </rcc>
  <rcc rId="2371" sId="1">
    <nc r="E224">
      <f>IFERROR(D224/C224*100,0)</f>
    </nc>
  </rcc>
  <rcc rId="2372" sId="1">
    <nc r="E225">
      <f>IFERROR(D225/C225*100,0)</f>
    </nc>
  </rcc>
  <rcc rId="2373" sId="1">
    <nc r="E226">
      <f>IFERROR(D226/C226*100,0)</f>
    </nc>
  </rcc>
  <rcc rId="2374" sId="1">
    <nc r="E227">
      <f>IFERROR(D227/C227*100,0)</f>
    </nc>
  </rcc>
  <rcc rId="2375" sId="1">
    <nc r="E228">
      <f>IFERROR(D228/C228*100,0)</f>
    </nc>
  </rcc>
  <rfmt sheetId="1" sqref="C224:E224" start="0" length="2147483647">
    <dxf>
      <font>
        <b/>
      </font>
    </dxf>
  </rfmt>
  <rcc rId="2376" sId="1" numFmtId="4">
    <nc r="C228">
      <v>32674</v>
    </nc>
  </rcc>
  <rcc rId="2377" sId="1" numFmtId="4">
    <nc r="C227">
      <v>21895.200000000001</v>
    </nc>
  </rcc>
  <rcc rId="2378" sId="1" numFmtId="4">
    <nc r="C225">
      <v>0</v>
    </nc>
  </rcc>
  <rcc rId="2379" sId="1" numFmtId="4">
    <nc r="C226">
      <v>0</v>
    </nc>
  </rcc>
  <rfmt sheetId="1" sqref="B225:B228" start="0" length="2147483647">
    <dxf>
      <font>
        <color auto="1"/>
      </font>
    </dxf>
  </rfmt>
  <rcc rId="2380" sId="1">
    <oc r="B229" t="inlineStr">
      <is>
        <t>1.2 Содержание, ремонт и реконструкция объектов благоустройства на территории города Когалыма</t>
      </is>
    </oc>
    <nc r="B229" t="inlineStr">
      <is>
        <t>1.2 Создание объектов благоустройства на территории города Когалыма</t>
      </is>
    </nc>
  </rcc>
  <rcc rId="2381" sId="1" numFmtId="4">
    <oc r="C233">
      <v>23690.718400000002</v>
    </oc>
    <nc r="C233">
      <v>5000</v>
    </nc>
  </rcc>
  <rcc rId="2382" sId="1" numFmtId="4">
    <oc r="C232">
      <v>6255.0144</v>
    </oc>
    <nc r="C232">
      <v>2420.1</v>
    </nc>
  </rcc>
  <rfmt sheetId="1" sqref="B229:C233" start="0" length="2147483647">
    <dxf>
      <font>
        <color auto="1"/>
      </font>
    </dxf>
  </rfmt>
  <rcc rId="2383" sId="1">
    <oc r="B234" t="inlineStr">
      <is>
        <t xml:space="preserve">1.3. Благоустройство дворовых территорий многоквартирных домов города Когалыма
</t>
      </is>
    </oc>
    <nc r="B234" t="inlineStr">
      <is>
        <t>1.3 Создание зон отдыха на территории города Когалыма</t>
      </is>
    </nc>
  </rcc>
  <rcc rId="2384" sId="1" numFmtId="4">
    <oc r="C238">
      <v>42195</v>
    </oc>
    <nc r="C238">
      <v>0</v>
    </nc>
  </rcc>
  <rcc rId="2385" sId="1" numFmtId="4">
    <oc r="C237">
      <v>0</v>
    </oc>
    <nc r="C237">
      <v>649.1</v>
    </nc>
  </rcc>
  <rcc rId="2386" sId="1" numFmtId="4">
    <oc r="C236">
      <v>3069.4</v>
    </oc>
    <nc r="C236">
      <v>0</v>
    </nc>
  </rcc>
  <rfmt sheetId="1" sqref="C234:C238" start="0" length="2147483647">
    <dxf>
      <font>
        <color auto="1"/>
      </font>
    </dxf>
  </rfmt>
  <rfmt sheetId="1" sqref="B234:B238" start="0" length="2147483647">
    <dxf>
      <font>
        <color auto="1"/>
      </font>
    </dxf>
  </rfmt>
  <rcc rId="2387" sId="1">
    <oc r="C240">
      <f>C215+C220+C235+C230</f>
    </oc>
    <nc r="C240">
      <f>C215+C220+C235+C230+C225</f>
    </nc>
  </rcc>
  <rcc rId="2388" sId="1">
    <oc r="D240">
      <f>D215+D220+D235+D230</f>
    </oc>
    <nc r="D240">
      <f>D215+D220+D235+D230+D225</f>
    </nc>
  </rcc>
  <rcc rId="2389" sId="1">
    <oc r="C241">
      <f>C216+C221+C236+C231</f>
    </oc>
    <nc r="C241">
      <f>C216+C221+C236+C231+C226</f>
    </nc>
  </rcc>
  <rcc rId="2390" sId="1">
    <oc r="C242">
      <f>C217+C222+C237+C232</f>
    </oc>
    <nc r="C242">
      <f>C217+C222+C237+C232+C227</f>
    </nc>
  </rcc>
  <rcc rId="2391" sId="1">
    <oc r="C243">
      <f>C218+C223+C238+C233</f>
    </oc>
    <nc r="C243">
      <f>C218+C223+C238+C233+C228</f>
    </nc>
  </rcc>
  <rcc rId="2392" sId="1">
    <oc r="D241">
      <f>D216+D221+D236+D231</f>
    </oc>
    <nc r="D241">
      <f>D216+D221+D236+D231+D226</f>
    </nc>
  </rcc>
  <rcc rId="2393" sId="1">
    <oc r="D242">
      <f>D217+D222+D237+D232</f>
    </oc>
    <nc r="D242">
      <f>D217+D222+D237+D232+D227</f>
    </nc>
  </rcc>
  <rcc rId="2394" sId="1">
    <oc r="D243">
      <f>D218+D223+D238+D233</f>
    </oc>
    <nc r="D243">
      <f>D218+D223+D238+D233+D228</f>
    </nc>
  </rcc>
  <rfmt sheetId="1" sqref="B239:C243" start="0" length="2147483647">
    <dxf>
      <font>
        <color auto="1"/>
      </font>
    </dxf>
  </rfmt>
  <rcc rId="2395" sId="1" numFmtId="4">
    <oc r="D215">
      <v>5217.2</v>
    </oc>
    <nc r="D215">
      <v>5175.7169999999996</v>
    </nc>
  </rcc>
  <rcc rId="2396" sId="1" numFmtId="4">
    <oc r="D216">
      <v>8160.24</v>
    </oc>
    <nc r="D216">
      <v>8095.0510000000004</v>
    </nc>
  </rcc>
  <rcc rId="2397" sId="1" numFmtId="4">
    <oc r="D217">
      <v>24297.483</v>
    </oc>
    <nc r="D217">
      <v>8219.23</v>
    </nc>
  </rcc>
  <rfmt sheetId="1" sqref="D214:E218" start="0" length="2147483647">
    <dxf>
      <font>
        <color auto="1"/>
      </font>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8" sId="1">
    <oc r="B219" t="inlineStr">
      <is>
        <t xml:space="preserve">ПК.1.1  П Реализация инициативного проекта "Безопасный двор"
</t>
      </is>
    </oc>
    <nc r="B219" t="inlineStr">
      <is>
        <t xml:space="preserve">ПК.1.1 Реализация инициативного проекта "Безопасный двор"
</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9" sId="1" numFmtId="4">
    <oc r="D221">
      <v>734.45</v>
    </oc>
    <nc r="D221">
      <v>1801.8</v>
    </nc>
  </rcc>
  <rcc rId="2400" sId="1" numFmtId="4">
    <oc r="C222">
      <v>775.91</v>
    </oc>
    <nc r="C222">
      <v>260.37</v>
    </nc>
  </rcc>
  <rcc rId="2401" sId="1" numFmtId="4">
    <oc r="D222">
      <v>193.33250000000001</v>
    </oc>
    <nc r="D222">
      <v>260.37</v>
    </nc>
  </rcc>
  <rcc rId="2402" sId="1" numFmtId="4">
    <oc r="C223">
      <v>0</v>
    </oc>
    <nc r="C223">
      <v>515.54</v>
    </nc>
  </rcc>
  <rcc rId="2403" sId="1" numFmtId="4">
    <oc r="D223">
      <v>122.9342</v>
    </oc>
    <nc r="D223">
      <v>515.54</v>
    </nc>
  </rcc>
  <rfmt sheetId="1" sqref="D219:E223" start="0" length="2147483647">
    <dxf>
      <font>
        <color auto="1"/>
      </font>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4" sId="1" numFmtId="4">
    <nc r="D228">
      <v>32673.845000000001</v>
    </nc>
  </rcc>
  <rcc rId="2405" sId="1" numFmtId="4">
    <nc r="D225">
      <v>0</v>
    </nc>
  </rcc>
  <rcc rId="2406" sId="1" numFmtId="4">
    <nc r="D226">
      <v>0</v>
    </nc>
  </rcc>
  <rcc rId="2407" sId="1" numFmtId="4">
    <nc r="D227">
      <v>21895.08</v>
    </nc>
  </rcc>
  <rfmt sheetId="1" sqref="D224:E228"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08" sId="1" numFmtId="4">
    <oc r="D233">
      <v>14715</v>
    </oc>
    <nc r="D233">
      <v>0</v>
    </nc>
  </rcc>
  <rfmt sheetId="1" sqref="D229:E233" start="0" length="2147483647">
    <dxf>
      <font>
        <color auto="1"/>
      </font>
    </dxf>
  </rfmt>
  <rcc rId="2409" sId="1" numFmtId="4">
    <oc r="D236">
      <v>3069.4</v>
    </oc>
    <nc r="D236">
      <v>0</v>
    </nc>
  </rcc>
  <rcc rId="2410" sId="1" numFmtId="4">
    <oc r="D238">
      <v>42195</v>
    </oc>
    <nc r="D238">
      <v>0</v>
    </nc>
  </rcc>
  <rcc rId="2411" sId="1" numFmtId="4">
    <oc r="D237">
      <v>0</v>
    </oc>
    <nc r="D237">
      <v>648.928</v>
    </nc>
  </rcc>
  <rfmt sheetId="1" sqref="C234:E238" start="0" length="2147483647">
    <dxf>
      <font>
        <color auto="1"/>
      </font>
    </dxf>
  </rfmt>
  <rfmt sheetId="1" sqref="D240" start="0" length="2147483647">
    <dxf>
      <font>
        <color auto="1"/>
      </font>
    </dxf>
  </rfmt>
  <rfmt sheetId="1" sqref="D241" start="0" length="2147483647">
    <dxf>
      <font>
        <color auto="1"/>
      </font>
    </dxf>
  </rfmt>
  <rfmt sheetId="1" sqref="D242:D243" start="0" length="2147483647">
    <dxf>
      <font>
        <color auto="1"/>
      </font>
    </dxf>
  </rfmt>
  <rcc rId="2412" sId="1" numFmtId="4">
    <oc r="D232">
      <v>5407.8762999999999</v>
    </oc>
    <nc r="D232">
      <v>2071.09</v>
    </nc>
  </rcc>
  <rfmt sheetId="1" sqref="D239:E242" start="0" length="2147483647">
    <dxf>
      <font>
        <color auto="1"/>
      </font>
    </dxf>
  </rfmt>
  <rfmt sheetId="1" sqref="E243" start="0" length="2147483647">
    <dxf>
      <font>
        <color auto="1"/>
      </font>
    </dxf>
  </rfmt>
  <rcc rId="2413" sId="1">
    <oc r="F234" t="inlineStr">
      <is>
        <t xml:space="preserve">В рамках Соглашения о сотрудничестве между Правительством ХМАО – Югры и ПАО «НК «ЛУКОЙЛ» выполнены работы по благоустройству дворовых территорий 
- ул. Олимпийская, д.13, 15;
- ул. Прибалтийская, д.15, 17;
- ул. Прибалтийская, д.25;
- ул. Прибалтийская, д.5.
Выполнены ремонт (устройство) ливневой канализации, асфальтирование территории дворовых проездов, обустройство дополнительных парковочных мест, ремонт наружного освещения, замена скамеек и урн. 
</t>
      </is>
    </oc>
    <nc r="F234" t="inlineStr">
      <is>
        <t xml:space="preserve">На объекте благоустройства "Этнодеревня" установлены столы-гриль. 
</t>
      </is>
    </nc>
  </rcc>
  <rfmt sheetId="1" sqref="F234"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7" sId="1">
    <oc r="F229" t="inlineStr">
      <is>
        <t>В рамках реализации мероприятия выполнены следующие работы:
- обустройство покрытия детской игровой площадки по проезду Солнечный, д.13, 15, 17;
- устройство архитектурной композиции «Обелиск»;
- на объекте благоустройства «Набережная реки Ингу-Ягун» выполнены проектные работы для строительства сетей электроснабжения беседок и инфопоинта на объекте, устройство дополнительного ограждения пирсов, строительство сетей электроснабжения беседок и инфопоинта, оформление технического плана на сети электроснабжения беседок и инфопоинта.
Частичное неосвоение средств обусловлено переносом работ по благоустройству Рябинового бульвара и сквера им.Грайфера на 2023 год. Остаток неосвоенных средств, выделенных на реализацию мероприятия, перенесен на 2023 год как неиспользованные остатки денежных средств.</t>
      </is>
    </oc>
    <nc r="F229" t="inlineStr">
      <is>
        <t>В рамках реализации мероприятия на выполнены следующие работы:
- обустройство покрытия детской игровой площадки по проезду Солнечный, д.13, 15, 17;
- устройство архитектурной композиции «Обелиск»;
- на объекте благоустройства «Набережная реки Ингу-Ягун» выполнены проектные работы для строительства сетей электроснабжения беседок и инфопоинта на объекте, устройство дополнительного ограждения пирсов, строительство сетей электроснабжения беседок и инфопоинта, оформление технического плана на сети электроснабжения беседок и инфопоинта.
Частичное неосвоение средств обусловлено переносом работ по благоустройству Рябинового бульвара и сквера им.Грайфера на 2023 год. Остаток неосвоенных средств, выделенных на реализацию мероприятия, перенесен на 2023 год как неиспользованные остатки денежных средств.</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8" sId="1">
    <oc r="F219" t="inlineStr">
      <is>
        <t>На дворовой территории по улице Югорская, д.38, 44 реализован инициативный проект «Югорский двор» (обустройство досуговой площадки), который по заявке жителей принял участие в региональном конкурсе инициативных проектов. Выполнены работы по обустройству досуговой площадки, предусматривающие установку воркаута, качелей различной модификации, урн и скамеек.</t>
      </is>
    </oc>
    <nc r="F219" t="inlineStr">
      <is>
        <t xml:space="preserve">В 2023 году в рамках реализации инициативного проекта выполнены мероприятия по обустройству дополнительных парковочных мест на дворовой территории многоквартирных домов в городе Когалыме по улице Мира, д.19, д.21, д.31.
Выполнены работы по укладке асфальтобетонного покрытия с установкой бортовых камней. </t>
      </is>
    </nc>
  </rcc>
  <rfmt sheetId="1" sqref="F219"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19">
    <dxf>
      <alignment vertical="center" readingOrder="0"/>
    </dxf>
  </rfmt>
  <rfmt sheetId="1" sqref="F229" start="0" length="0">
    <dxf>
      <font>
        <sz val="13"/>
        <color auto="1"/>
        <name val="Times New Roman"/>
        <scheme val="none"/>
      </font>
    </dxf>
  </rfmt>
  <rfmt sheetId="1" sqref="F229">
    <dxf>
      <alignment vertical="center" readingOrder="0"/>
    </dxf>
  </rfmt>
  <rcc rId="2422" sId="1">
    <oc r="F229" t="inlineStr">
      <is>
        <t>В рамках реализации мероприятия на выполнены следующие работы:
- обустройство покрытия детской игровой площадки по проезду Солнечный, д.13, 15, 17;
- устройство архитектурной композиции «Обелиск»;
- на объекте благоустройства «Набережная реки Ингу-Ягун» выполнены проектные работы для строительства сетей электроснабжения беседок и инфопоинта на объекте, устройство дополнительного ограждения пирсов, строительство сетей электроснабжения беседок и инфопоинта, оформление технического плана на сети электроснабжения беседок и инфопоинта.
Частичное неосвоение средств обусловлено переносом работ по благоустройству Рябинового бульвара и сквера им.Грайфера на 2023 год. Остаток неосвоенных средств, выделенных на реализацию мероприятия, перенесен на 2023 год как неиспользованные остатки денежных средств.</t>
      </is>
    </oc>
    <nc r="F229" t="inlineStr">
      <is>
        <t xml:space="preserve">Средства в размере 5 000,0 тыс.рублей перераспредиление в соответствии с Распоряжением Правительства ХМАО-Югры от 20.20.2023 №842-рп о дополнительном соглашении №19 к Соглашению о сотрудничестве между Правительством ХМАО-Югры и ПАО НК "ЛУКОЙЛ" на 2019-2023 годы от 29.01.2019 года.
2.Планируется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 Оплата услуг будет осуществлена после предоставления исполнителем документации.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8" sId="1">
    <o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t>
      </is>
    </oc>
    <nc r="F678" t="inlineStr">
      <is>
        <t>Неполное освоение предусмотренных на реализацию мероприятия финансовых средств связано с нарушением сроков определения подрядной организации, готовой выполнить комплекс работ по проектированию и строительству объекта «Пожарное депо в городе Когалыме» в рамках выделенного объема финансирования. Длительность определения подрядной организации не позволила инвестору своевременно заключить контракт на выполнение работ, что повлекло неисполнение на сумму предполагаемого к перечислению авансового платежа (планируется к реализации в 2023 году).</t>
      </is>
    </nc>
  </rcc>
  <rcv guid="{3693EDC1-FD1C-4AF3-912C-19CDCDBFB43C}" action="delete"/>
  <rdn rId="0" localSheetId="1" customView="1" name="Z_3693EDC1_FD1C_4AF3_912C_19CDCDBFB43C_.wvu.PrintArea" hidden="1" oldHidden="1">
    <formula>'Приложение 1'!$A$1:$H$813</formula>
    <oldFormula>'Приложение 1'!$A$1:$H$813</oldFormula>
  </rdn>
  <rdn rId="0" localSheetId="1" customView="1" name="Z_3693EDC1_FD1C_4AF3_912C_19CDCDBFB43C_.wvu.PrintTitles" hidden="1" oldHidden="1">
    <formula>'Приложение 1'!$5:$6</formula>
    <oldFormula>'Приложение 1'!$5:$6</oldFormula>
  </rdn>
  <rdn rId="0" localSheetId="1" customView="1" name="Z_3693EDC1_FD1C_4AF3_912C_19CDCDBFB43C_.wvu.FilterData" hidden="1" oldHidden="1">
    <formula>'Приложение 1'!$A$6:$F$813</formula>
    <oldFormula>'Приложение 1'!$A$6:$F$813</oldFormula>
  </rdn>
  <rcv guid="{3693EDC1-FD1C-4AF3-912C-19CDCDBFB43C}"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3" sId="1">
    <oc r="F229" t="inlineStr">
      <is>
        <t xml:space="preserve">Средства в размере 5 000,0 тыс.рублей перераспредиление в соответствии с Распоряжением Правительства ХМАО-Югры от 20.20.2023 №842-рп о дополнительном соглашении №19 к Соглашению о сотрудничестве между Правительством ХМАО-Югры и ПАО НК "ЛУКОЙЛ" на 2019-2023 годы от 29.01.2019 года.
2.Планируется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 Оплата услуг будет осуществлена после предоставления исполнителем документации. </t>
      </is>
    </oc>
    <nc r="F229" t="inlineStr">
      <is>
        <t xml:space="preserve">Средства в размере 5 000,0 тыс.рублей перераспределены в соответствии с Распоряжением Правительства ХМАО-Югры от 20.12.2023 №842-рп о дополнительном соглашении №19 к Соглашению о сотрудничестве между Правительством ХМАО-Югры и ПАО НК "ЛУКОЙЛ" на 2019-2023 годы от 29.01.2019 года на строительство объектов благоустройства в городе Когалыме (в том числе ПИР).
Планируется заключение контракта с ИП Исаевым К.А, на оказание услуг по разработке конкурсной заявки на участие во Всероссийском конкурсе лучших проектов создания комфортной городской среды в малых городах и исторических поселениях для муниципального образования город Когалым. Оплата услуг будет осуществлена в 2024 году, после предоставления исполнителем документации. </t>
      </is>
    </nc>
  </rc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0" start="0" length="2147483647">
    <dxf>
      <font>
        <color auto="1"/>
      </font>
    </dxf>
  </rfmt>
  <rfmt sheetId="1" sqref="B61" start="0" length="2147483647">
    <dxf>
      <font>
        <color auto="1"/>
      </font>
    </dxf>
  </rfmt>
  <rcc rId="2427" sId="1" numFmtId="4">
    <oc r="C64">
      <v>58917.3</v>
    </oc>
    <nc r="C64">
      <v>33977.25</v>
    </nc>
  </rcc>
  <rfmt sheetId="1" sqref="C64" start="0" length="2147483647">
    <dxf>
      <font>
        <color auto="1"/>
      </font>
    </dxf>
  </rfmt>
  <rfmt sheetId="1" sqref="C65" start="0" length="2147483647">
    <dxf>
      <font>
        <color auto="1"/>
      </font>
    </dxf>
  </rfmt>
  <rfmt sheetId="1" sqref="C62" start="0" length="2147483647">
    <dxf>
      <font>
        <color auto="1"/>
      </font>
    </dxf>
  </rfmt>
  <rfmt sheetId="1" sqref="C61" start="0" length="2147483647">
    <dxf>
      <font>
        <color auto="1"/>
      </font>
    </dxf>
  </rfmt>
  <rcc rId="2428" sId="1" numFmtId="4">
    <oc r="C69">
      <v>2859.5</v>
    </oc>
    <nc r="C69">
      <v>1679.44</v>
    </nc>
  </rcc>
  <rfmt sheetId="1" sqref="C69" start="0" length="2147483647">
    <dxf>
      <font>
        <color auto="1"/>
      </font>
    </dxf>
  </rfmt>
  <rfmt sheetId="1" sqref="C70" start="0" length="2147483647">
    <dxf>
      <font>
        <color auto="1"/>
      </font>
    </dxf>
  </rfmt>
  <rfmt sheetId="1" sqref="C67:C69" start="0" length="2147483647">
    <dxf>
      <font>
        <color auto="1"/>
      </font>
    </dxf>
  </rfmt>
  <rcc rId="2429" sId="1" numFmtId="4">
    <oc r="C70">
      <v>118</v>
    </oc>
    <nc r="C70">
      <v>119.1</v>
    </nc>
  </rcc>
  <rfmt sheetId="1" sqref="C66" start="0" length="2147483647">
    <dxf>
      <font>
        <color auto="1"/>
      </font>
    </dxf>
  </rfmt>
  <rfmt sheetId="1" sqref="B66" start="0" length="2147483647">
    <dxf>
      <font>
        <color auto="1"/>
      </font>
    </dxf>
  </rfmt>
  <rfmt sheetId="1" sqref="B71" start="0" length="2147483647">
    <dxf>
      <font>
        <color auto="1"/>
      </font>
    </dxf>
  </rfmt>
  <rcc rId="2430" sId="1" numFmtId="4">
    <oc r="C75">
      <v>289.99900000000002</v>
    </oc>
    <nc r="C75">
      <v>654.5</v>
    </nc>
  </rcc>
  <rfmt sheetId="1" sqref="C75" start="0" length="2147483647">
    <dxf>
      <font>
        <color auto="1"/>
      </font>
    </dxf>
  </rfmt>
  <rcc rId="2431" sId="1" numFmtId="4">
    <oc r="C73">
      <v>0</v>
    </oc>
    <nc r="C73">
      <v>323.8</v>
    </nc>
  </rcc>
  <rfmt sheetId="1" sqref="C73" start="0" length="2147483647">
    <dxf>
      <font>
        <color auto="1"/>
      </font>
    </dxf>
  </rfmt>
  <rcc rId="2432" sId="1" numFmtId="4">
    <oc r="C74">
      <v>88935.9</v>
    </oc>
    <nc r="C74">
      <v>121235.55</v>
    </nc>
  </rcc>
  <rfmt sheetId="1" sqref="C71:C75" start="0" length="2147483647">
    <dxf>
      <font>
        <color auto="1"/>
      </font>
    </dxf>
  </rfmt>
  <rfmt sheetId="1" sqref="B76" start="0" length="2147483647">
    <dxf>
      <font>
        <color auto="1"/>
      </font>
    </dxf>
  </rfmt>
  <rcc rId="2433" sId="1" numFmtId="4">
    <oc r="C77">
      <v>47152.3</v>
    </oc>
    <nc r="C77">
      <v>48455.4</v>
    </nc>
  </rcc>
  <rfmt sheetId="1" sqref="C77" start="0" length="2147483647">
    <dxf>
      <font>
        <color auto="1"/>
      </font>
    </dxf>
  </rfmt>
  <rcc rId="2434" sId="1" numFmtId="4">
    <oc r="C78">
      <v>1804679.86</v>
    </oc>
    <nc r="C78">
      <v>2061698.09</v>
    </nc>
  </rcc>
  <rfmt sheetId="1" sqref="C78" start="0" length="2147483647">
    <dxf>
      <font>
        <color auto="1"/>
      </font>
    </dxf>
  </rfmt>
  <rcc rId="2435" sId="1" numFmtId="4">
    <oc r="C79">
      <v>369219.93680000002</v>
    </oc>
    <nc r="C79">
      <v>413839.19</v>
    </nc>
  </rcc>
  <rfmt sheetId="1" sqref="C79" start="0" length="2147483647">
    <dxf>
      <font>
        <color auto="1"/>
      </font>
    </dxf>
  </rfmt>
  <rcc rId="2436" sId="1" numFmtId="4">
    <oc r="C80">
      <v>34654.495000000003</v>
    </oc>
    <nc r="C80">
      <v>15108.38</v>
    </nc>
  </rcc>
  <rfmt sheetId="1" sqref="C80" start="0" length="2147483647">
    <dxf>
      <font>
        <color auto="1"/>
      </font>
    </dxf>
  </rfmt>
  <rfmt sheetId="1" sqref="C76" start="0" length="2147483647">
    <dxf>
      <font>
        <color auto="1"/>
      </font>
    </dxf>
  </rfmt>
  <rfmt sheetId="1" sqref="B81" start="0" length="2147483647">
    <dxf>
      <font>
        <color auto="1"/>
      </font>
    </dxf>
  </rfmt>
  <rcc rId="2437" sId="1" numFmtId="4">
    <oc r="C83">
      <v>21373.7</v>
    </oc>
    <nc r="C83">
      <v>27683</v>
    </nc>
  </rcc>
  <rfmt sheetId="1" sqref="C83" start="0" length="2147483647">
    <dxf>
      <font>
        <color auto="1"/>
      </font>
    </dxf>
  </rfmt>
  <rfmt sheetId="1" sqref="C82" start="0" length="2147483647">
    <dxf>
      <font>
        <color auto="1"/>
      </font>
    </dxf>
  </rfmt>
  <rcc rId="2438" sId="1" numFmtId="4">
    <oc r="C84">
      <v>19726.95</v>
    </oc>
    <nc r="C84">
      <v>19943.900000000001</v>
    </nc>
  </rcc>
  <rfmt sheetId="1" sqref="C84" start="0" length="2147483647">
    <dxf>
      <font>
        <color auto="1"/>
      </font>
    </dxf>
  </rfmt>
  <rcc rId="2439" sId="1" numFmtId="4">
    <oc r="C85">
      <v>6668.9189999999999</v>
    </oc>
    <nc r="C85">
      <v>7470.52</v>
    </nc>
  </rcc>
  <rfmt sheetId="1" sqref="C85" start="0" length="2147483647">
    <dxf>
      <font>
        <color auto="1"/>
      </font>
    </dxf>
  </rfmt>
  <rfmt sheetId="1" sqref="C81" start="0" length="2147483647">
    <dxf>
      <font>
        <color auto="1"/>
      </font>
    </dxf>
  </rfmt>
  <rfmt sheetId="1" sqref="C60" start="0" length="2147483647">
    <dxf>
      <font>
        <color auto="1"/>
      </font>
    </dxf>
  </rfmt>
  <rfmt sheetId="1" sqref="B86" start="0" length="2147483647">
    <dxf>
      <font>
        <color auto="1"/>
      </font>
    </dxf>
  </rfmt>
  <rfmt sheetId="1" sqref="B87" start="0" length="2147483647">
    <dxf>
      <font>
        <color auto="1"/>
      </font>
    </dxf>
  </rfmt>
  <rfmt sheetId="1" sqref="C87:C91" start="0" length="2147483647">
    <dxf>
      <font>
        <color auto="1"/>
      </font>
    </dxf>
  </rfmt>
  <rfmt sheetId="1" sqref="B88:B91" start="0" length="2147483647">
    <dxf>
      <font>
        <color auto="1"/>
      </font>
    </dxf>
  </rfmt>
  <rfmt sheetId="1" sqref="B92" start="0" length="2147483647">
    <dxf>
      <font>
        <color auto="1"/>
      </font>
    </dxf>
  </rfmt>
  <rcc rId="2440" sId="1" numFmtId="4">
    <oc r="C95">
      <v>0</v>
    </oc>
    <nc r="C95">
      <v>12</v>
    </nc>
  </rcc>
  <rfmt sheetId="1" sqref="C95" start="0" length="2147483647">
    <dxf>
      <font>
        <color auto="1"/>
      </font>
    </dxf>
  </rfmt>
  <rcc rId="2441" sId="1" numFmtId="4">
    <oc r="C93">
      <v>145.9</v>
    </oc>
    <nc r="C93">
      <v>461.6</v>
    </nc>
  </rcc>
  <rfmt sheetId="1" sqref="C93" start="0" length="2147483647">
    <dxf>
      <font>
        <color auto="1"/>
      </font>
    </dxf>
  </rfmt>
  <rcc rId="2442" sId="1" numFmtId="4">
    <oc r="C94">
      <v>228</v>
    </oc>
    <nc r="C94">
      <v>721.9</v>
    </nc>
  </rcc>
  <rfmt sheetId="1" sqref="C94" start="0" length="2147483647">
    <dxf>
      <font>
        <color auto="1"/>
      </font>
    </dxf>
  </rfmt>
  <rfmt sheetId="1" sqref="C92:C96" start="0" length="2147483647">
    <dxf>
      <font>
        <color auto="1"/>
      </font>
    </dxf>
  </rfmt>
  <rfmt sheetId="1" sqref="B92:C96" start="0" length="2147483647">
    <dxf>
      <font>
        <color auto="1"/>
      </font>
    </dxf>
  </rfmt>
  <rfmt sheetId="1" sqref="B60:B80" start="0" length="2147483647">
    <dxf>
      <font>
        <color auto="1"/>
      </font>
    </dxf>
  </rfmt>
  <rfmt sheetId="1" sqref="B81:B85" start="0" length="2147483647">
    <dxf>
      <font>
        <color auto="1"/>
      </font>
    </dxf>
  </rfmt>
  <rfmt sheetId="1" sqref="B97" start="0" length="2147483647">
    <dxf>
      <font>
        <color auto="1"/>
      </font>
    </dxf>
  </rfmt>
  <rcc rId="2443" sId="1" numFmtId="4">
    <oc r="C100">
      <v>936.9</v>
    </oc>
    <nc r="C100">
      <v>1365.67</v>
    </nc>
  </rcc>
  <rfmt sheetId="1" sqref="C97:C101" start="0" length="2147483647">
    <dxf>
      <font>
        <color auto="1"/>
      </font>
    </dxf>
  </rfmt>
  <rfmt sheetId="1" sqref="B98:B101" start="0" length="2147483647">
    <dxf>
      <font>
        <color auto="1"/>
      </font>
    </dxf>
  </rfmt>
  <rfmt sheetId="1" sqref="B102" start="0" length="2147483647">
    <dxf>
      <font>
        <color auto="1"/>
      </font>
    </dxf>
  </rfmt>
  <rcc rId="2444" sId="1" numFmtId="4">
    <oc r="C105">
      <v>4042.1</v>
    </oc>
    <nc r="C105">
      <v>3543.79</v>
    </nc>
  </rcc>
  <rfmt sheetId="1" sqref="C105" start="0" length="2147483647">
    <dxf>
      <font>
        <color auto="1"/>
      </font>
    </dxf>
  </rfmt>
  <rfmt sheetId="1" sqref="B102:C106" start="0" length="2147483647">
    <dxf>
      <font>
        <color auto="1"/>
      </font>
    </dxf>
  </rfmt>
  <rfmt sheetId="1" sqref="B107" start="0" length="2147483647">
    <dxf>
      <font>
        <color auto="1"/>
      </font>
    </dxf>
  </rfmt>
  <rcc rId="2445" sId="1" numFmtId="4">
    <oc r="C110">
      <v>44052.65</v>
    </oc>
    <nc r="C110">
      <v>40360.800000000003</v>
    </nc>
  </rcc>
  <rfmt sheetId="1" sqref="C107:C111" start="0" length="2147483647">
    <dxf>
      <font>
        <color auto="1"/>
      </font>
    </dxf>
  </rfmt>
  <rfmt sheetId="1" sqref="B108:B111" start="0" length="2147483647">
    <dxf>
      <font>
        <color auto="1"/>
      </font>
    </dxf>
  </rfmt>
  <rfmt sheetId="1" sqref="C86" start="0" length="2147483647">
    <dxf>
      <font>
        <color auto="1"/>
      </font>
    </dxf>
  </rfmt>
  <rfmt sheetId="1" sqref="B112" start="0" length="2147483647">
    <dxf>
      <font>
        <color auto="1"/>
      </font>
    </dxf>
  </rfmt>
  <rfmt sheetId="1" sqref="B113" start="0" length="2147483647">
    <dxf>
      <font>
        <color auto="1"/>
      </font>
    </dxf>
  </rfmt>
  <rcc rId="2446" sId="1" numFmtId="4">
    <oc r="C114">
      <v>0</v>
    </oc>
    <nc r="C114">
      <v>157423.6</v>
    </nc>
  </rcc>
  <rfmt sheetId="1" sqref="C114" start="0" length="2147483647">
    <dxf>
      <font>
        <color auto="1"/>
      </font>
    </dxf>
  </rfmt>
  <rcc rId="2447" sId="1" numFmtId="4">
    <oc r="C116">
      <v>31248.799999999999</v>
    </oc>
    <nc r="C116">
      <v>83899.4</v>
    </nc>
  </rcc>
  <rfmt sheetId="1" sqref="C116" start="0" length="2147483647">
    <dxf>
      <font>
        <color auto="1"/>
      </font>
    </dxf>
  </rfmt>
  <rcc rId="2448" sId="1" numFmtId="4">
    <oc r="C115">
      <v>281164.79999999999</v>
    </oc>
    <nc r="C115">
      <v>597596.1</v>
    </nc>
  </rcc>
  <rfmt sheetId="1" sqref="C115" start="0" length="2147483647">
    <dxf>
      <font>
        <color auto="1"/>
      </font>
    </dxf>
  </rfmt>
  <rfmt sheetId="1" sqref="B113:C117" start="0" length="2147483647">
    <dxf>
      <font>
        <color auto="1"/>
      </font>
    </dxf>
  </rfmt>
  <rfmt sheetId="1" sqref="B118" start="0" length="2147483647">
    <dxf>
      <font>
        <color auto="1"/>
      </font>
    </dxf>
  </rfmt>
  <rfmt sheetId="1" sqref="B133" start="0" length="2147483647">
    <dxf>
      <font>
        <color auto="1"/>
      </font>
    </dxf>
  </rfmt>
  <rfmt sheetId="1" sqref="C136" start="0" length="2147483647">
    <dxf>
      <font>
        <color auto="1"/>
      </font>
    </dxf>
  </rfmt>
  <rfmt sheetId="1" sqref="B133:C137" start="0" length="2147483647">
    <dxf>
      <font>
        <color auto="1"/>
      </font>
    </dxf>
  </rfmt>
  <rfmt sheetId="1" sqref="B118" start="0" length="2147483647">
    <dxf>
      <font>
        <color rgb="FFFF0000"/>
      </font>
    </dxf>
  </rfmt>
  <rfmt sheetId="1" xfDxf="1" sqref="B118" start="0" length="0">
    <dxf>
      <font>
        <b/>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cc rId="2449" sId="1">
    <oc r="B118" t="inlineStr">
      <is>
        <t>П.4.1 Проект города Когалыма "Создание детского 
технопарка "Кванториум" на базе МАОУ 
"Средняя школа № 5"</t>
      </is>
    </oc>
    <nc r="B118" t="inlineStr">
      <is>
        <t>ПК.4.1. Реализация инициативного проета "Наука: лаб-генерация"</t>
      </is>
    </nc>
  </rcc>
  <rfmt sheetId="1" sqref="B118" start="0" length="2147483647">
    <dxf>
      <font>
        <color auto="1"/>
      </font>
    </dxf>
  </rfmt>
  <rcc rId="2450" sId="1" numFmtId="4">
    <oc r="C120">
      <v>1050</v>
    </oc>
    <nc r="C120">
      <v>1525.2</v>
    </nc>
  </rcc>
  <rfmt sheetId="1" sqref="C120" start="0" length="2147483647">
    <dxf>
      <font>
        <color auto="1"/>
      </font>
    </dxf>
  </rfmt>
  <rcc rId="2451" sId="1" numFmtId="4">
    <oc r="C121">
      <v>3787.1028000000001</v>
    </oc>
    <nc r="C121">
      <v>656.8</v>
    </nc>
  </rcc>
  <rfmt sheetId="1" sqref="C121" start="0" length="2147483647">
    <dxf>
      <font>
        <color auto="1"/>
      </font>
    </dxf>
  </rfmt>
  <rfmt sheetId="1" sqref="C118:C122" start="0" length="2147483647">
    <dxf>
      <font>
        <color auto="1"/>
      </font>
    </dxf>
  </rfmt>
  <rfmt sheetId="1" sqref="B119:B122" start="0" length="2147483647">
    <dxf>
      <font>
        <color auto="1"/>
      </font>
    </dxf>
  </rfmt>
  <rcc rId="2452" sId="1">
    <oc r="B123" t="inlineStr">
      <is>
        <t>П.4.2 Инициативный проект "Первые шаги в робототехнике"</t>
      </is>
    </oc>
    <nc r="B123" t="inlineStr">
      <is>
        <t>ПК.4.2. Реализация инициативного проета "Мир вокруг нас"</t>
      </is>
    </nc>
  </rcc>
  <rfmt sheetId="1" sqref="B123" start="0" length="2147483647">
    <dxf>
      <font>
        <color auto="1"/>
      </font>
    </dxf>
  </rfmt>
  <rcc rId="2453" sId="1" numFmtId="4">
    <oc r="C125">
      <v>158.30000000000001</v>
    </oc>
    <nc r="C125">
      <v>1048.5</v>
    </nc>
  </rcc>
  <rcc rId="2454" sId="1" numFmtId="4">
    <oc r="C126">
      <v>68.2</v>
    </oc>
    <nc r="C126">
      <v>451.5</v>
    </nc>
  </rcc>
  <rfmt sheetId="1" sqref="C123:C127" start="0" length="2147483647">
    <dxf>
      <font>
        <color auto="1"/>
      </font>
    </dxf>
  </rfmt>
  <rfmt sheetId="1" sqref="B124:B127" start="0" length="2147483647">
    <dxf>
      <font>
        <color auto="1"/>
      </font>
    </dxf>
  </rfmt>
  <rcc rId="2455" sId="1">
    <oc r="B92" t="inlineStr">
      <is>
        <t xml:space="preserve">3.1.2 Портфель проектов "Образование", региональный проект «Патриотическое воспитание 
граждан Российской Федерации» </t>
      </is>
    </oc>
    <nc r="B92" t="inlineStr">
      <is>
        <t xml:space="preserve">П.3.2. Портфель проектов "Образование", региональный проект «Патриотическое воспитание 
граждан Российской Федерации» </t>
      </is>
    </nc>
  </rcc>
  <rcc rId="2456" sId="1">
    <oc r="B87" t="inlineStr">
      <is>
        <t>3.1.1 Портфель проектов "Образование", 
региональный проект "Социальная 
активность"</t>
      </is>
    </oc>
    <nc r="B87" t="inlineStr">
      <is>
        <t>П.3.1. Портфель проектов "Образование", 
региональный проект "Социальная 
активность"</t>
      </is>
    </nc>
  </rcc>
  <rfmt sheetId="1" sqref="C133:C137" start="0" length="2147483647">
    <dxf>
      <font>
        <color rgb="FFFF0000"/>
      </font>
    </dxf>
  </rfmt>
  <rfmt sheetId="1" sqref="B133:B137" start="0" length="2147483647">
    <dxf>
      <font>
        <color rgb="FFFF0000"/>
      </font>
    </dxf>
  </rfmt>
  <rfmt sheetId="1" sqref="B97" start="0" length="2147483647">
    <dxf>
      <font>
        <color rgb="FFFF0000"/>
      </font>
    </dxf>
  </rfmt>
  <rcc rId="2457" sId="1">
    <oc r="B97" t="inlineStr">
      <is>
        <t>3.2 Создание условий для развития духовно-нравственных и гражданско,- военно -
патриотических качеств детей и молодежи</t>
      </is>
    </oc>
    <nc r="B97" t="inlineStr">
      <is>
        <t>3.1. Создание условий для развития духовно-нравственных и гражданско,- военно -
патриотических качеств детей и молодежи</t>
      </is>
    </nc>
  </rcc>
  <rfmt sheetId="1" sqref="B97" start="0" length="2147483647">
    <dxf>
      <font>
        <color auto="1"/>
      </font>
    </dxf>
  </rfmt>
  <rcc rId="2458" sId="1">
    <oc r="B102" t="inlineStr">
      <is>
        <t>3.3 Создание условий для разностороннего развития, самореализации и роста созидательной активности молодёжи</t>
      </is>
    </oc>
    <nc r="B102" t="inlineStr">
      <is>
        <t>3.2 Создание условий для разностороннего развития, самореализации и роста созидательной активности молодёжи</t>
      </is>
    </nc>
  </rcc>
  <rfmt sheetId="1" sqref="B107" start="0" length="2147483647">
    <dxf>
      <font/>
    </dxf>
  </rfmt>
  <rfmt sheetId="1" sqref="B107" start="0" length="2147483647">
    <dxf>
      <font>
        <color rgb="FFFF0000"/>
      </font>
    </dxf>
  </rfmt>
  <rfmt sheetId="1" sqref="B112:B113" start="0" length="2147483647">
    <dxf>
      <font>
        <color rgb="FFFF0000"/>
      </font>
    </dxf>
  </rfmt>
  <rfmt sheetId="1" sqref="B118" start="0" length="2147483647">
    <dxf>
      <font>
        <color rgb="FFFF0000"/>
      </font>
    </dxf>
  </rfmt>
  <rfmt sheetId="1" sqref="B123" start="0" length="2147483647">
    <dxf>
      <font>
        <color rgb="FFFF0000"/>
      </font>
    </dxf>
  </rfmt>
  <rfmt sheetId="1" sqref="B112" start="0" length="2147483647">
    <dxf>
      <font>
        <color auto="1"/>
      </font>
    </dxf>
  </rfmt>
  <rcc rId="2459" sId="1">
    <oc r="B107" t="inlineStr">
      <is>
        <t>3.4 Обеспечение  деятельности учреждения сферы работы с молодёжью и развитие его материально-технической базы</t>
      </is>
    </oc>
    <nc r="B107" t="inlineStr">
      <is>
        <t>3.3. Обеспечение  деятельности учреждения сферы работы с молодёжью и развитие его материально-технической базы</t>
      </is>
    </nc>
  </rcc>
  <rfmt sheetId="1" sqref="B107" start="0" length="2147483647">
    <dxf>
      <font>
        <color auto="1"/>
      </font>
    </dxf>
  </rfmt>
  <rcc rId="2460" sId="1">
    <oc r="B113" t="inlineStr">
      <is>
        <t>4.1 Портфель проектов "Образование", 
региональный проект "Современная школа"</t>
      </is>
    </oc>
    <nc r="B113" t="inlineStr">
      <is>
        <t>П.4.1. Портфель проектов "Образование", 
региональный проект "Современная школа"</t>
      </is>
    </nc>
  </rcc>
  <rfmt sheetId="1" sqref="B113" start="0" length="2147483647">
    <dxf>
      <font>
        <color auto="1"/>
      </font>
    </dxf>
  </rfmt>
  <rfmt sheetId="1" sqref="B118" start="0" length="2147483647">
    <dxf>
      <font>
        <color auto="1"/>
      </font>
    </dxf>
  </rfmt>
  <rfmt sheetId="1" sqref="B123" start="0" length="2147483647">
    <dxf>
      <font>
        <color auto="1"/>
      </font>
    </dxf>
  </rfmt>
  <rcc rId="2461" sId="1">
    <oc r="F128" t="inlineStr">
      <is>
        <t>Приобретение оборудования МАДОУ "Буратино"</t>
      </is>
    </oc>
    <nc r="F128" t="inlineStr">
      <is>
        <t>Экономия средств согласно фактически предоставленных документов на оплату льготного проезда</t>
      </is>
    </nc>
  </rcc>
  <rcc rId="2462" sId="1" numFmtId="4">
    <oc r="C130">
      <v>1406</v>
    </oc>
    <nc r="C130">
      <v>0</v>
    </nc>
  </rcc>
  <rcc rId="2463" sId="1" numFmtId="4">
    <oc r="C131">
      <v>605.44489999999996</v>
    </oc>
    <nc r="C131">
      <v>59832.65</v>
    </nc>
  </rcc>
  <rfmt sheetId="1" sqref="C128:C132" start="0" length="2147483647">
    <dxf>
      <font>
        <color auto="1"/>
      </font>
    </dxf>
  </rfmt>
  <rfmt sheetId="1" sqref="B128:B132" start="0" length="2147483647">
    <dxf>
      <font>
        <color auto="1"/>
      </font>
    </dxf>
  </rfmt>
  <rcc rId="2464" sId="1">
    <oc r="B128" t="inlineStr">
      <is>
        <t>П.4.3 Инициативный проект "Детский 
технопарк "РобоМир"</t>
      </is>
    </oc>
    <nc r="B128" t="inlineStr">
      <is>
        <t>4.1. Финансовое обеспечение полномочий 
управления образования и ресурсного 
центра</t>
      </is>
    </nc>
  </rcc>
  <rcc rId="2465" sId="1">
    <oc r="B133" t="inlineStr">
      <is>
        <t>4.3 Финансовое обеспечение полномочий 
управления образования и ресурсного 
центра</t>
      </is>
    </oc>
    <nc r="B133" t="inlineStr">
      <is>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t>
      </is>
    </nc>
  </rcc>
  <rcc rId="2466" sId="1" numFmtId="4">
    <oc r="C136">
      <v>54367.6351</v>
    </oc>
    <nc r="C136">
      <v>73351.460000000006</v>
    </nc>
  </rcc>
  <rfmt sheetId="1" sqref="B133:C136" start="0" length="2147483647">
    <dxf>
      <font>
        <color auto="1"/>
      </font>
    </dxf>
  </rfmt>
  <rcc rId="2467" sId="1">
    <oc r="F133" t="inlineStr">
      <is>
        <t>Экономия средств согласно фактически предоставленных документов на оплату льготного проезда</t>
      </is>
    </oc>
    <nc r="F133" t="inlineStr">
      <is>
        <t>4.4.1 - Проведение ремонтных работ в образовательных учреждениях. Оплата согласно актов выполненных работ. 
4.4.2 - Организация питания в Школах. Экономия согласно оплаты по детодням питания по фактически предоставленным счетам.</t>
      </is>
    </nc>
  </rcc>
  <rfmt sheetId="1" sqref="B137" start="0" length="2147483647">
    <dxf>
      <font>
        <color auto="1"/>
      </font>
    </dxf>
  </rfmt>
  <rfmt sheetId="1" sqref="C137" start="0" length="2147483647">
    <dxf>
      <font>
        <color auto="1"/>
      </font>
    </dxf>
  </rfmt>
  <rfmt sheetId="1" sqref="B138" start="0" length="2147483647">
    <dxf>
      <font>
        <color auto="1"/>
      </font>
    </dxf>
  </rfmt>
  <rfmt sheetId="1" sqref="B139:B142" start="0" length="2147483647">
    <dxf>
      <font>
        <color auto="1"/>
      </font>
    </dxf>
  </rfmt>
  <rcc rId="2468" sId="1" numFmtId="4">
    <oc r="C139">
      <v>21333</v>
    </oc>
    <nc r="C139">
      <v>0</v>
    </nc>
  </rcc>
  <rcc rId="2469" sId="1" numFmtId="4">
    <oc r="C140">
      <v>141848.4</v>
    </oc>
    <nc r="C140">
      <v>0</v>
    </nc>
  </rcc>
  <rcc rId="2470" sId="1" numFmtId="4">
    <oc r="C141">
      <v>75481.315499999997</v>
    </oc>
    <nc r="C141">
      <v>2056.3000000000002</v>
    </nc>
  </rcc>
  <rfmt sheetId="1" sqref="C138:C142" start="0" length="2147483647">
    <dxf>
      <font>
        <color auto="1"/>
      </font>
    </dxf>
  </rfmt>
  <rrc rId="2471" sId="1" ref="A143:XFD143" action="deleteRow">
    <undo index="11" exp="ref" v="1" dr="D143" r="D112" sId="1"/>
    <undo index="11" exp="ref" v="1" dr="C143" r="C112" sId="1"/>
    <undo index="14" exp="area" ref3D="1" dr="$A$821:$XFD$821" dn="Z_10610988_B7D0_46D7_B8FD_DA5F72A4893C_.wvu.Rows" sId="1"/>
    <undo index="8" exp="area" ref3D="1" dr="$A$642:$XFD$642" dn="Z_10610988_B7D0_46D7_B8FD_DA5F72A4893C_.wvu.Rows" sId="1"/>
    <undo index="6" exp="area" ref3D="1" dr="$A$638:$XFD$638" dn="Z_10610988_B7D0_46D7_B8FD_DA5F72A4893C_.wvu.Rows" sId="1"/>
    <undo index="8" exp="area" ref3D="1" dr="$A$821:$XFD$821" dn="Z_161695C3_1CE5_4E5C_AD86_E27CE310F608_.wvu.Rows" sId="1"/>
    <undo index="2" exp="area" ref3D="1" dr="$A$642:$XFD$642" dn="Z_161695C3_1CE5_4E5C_AD86_E27CE310F608_.wvu.Rows" sId="1"/>
    <undo index="1" exp="area" ref3D="1" dr="$A$638:$XFD$638" dn="Z_161695C3_1CE5_4E5C_AD86_E27CE310F608_.wvu.Rows" sId="1"/>
    <rfmt sheetId="1" xfDxf="1" sqref="A143:XFD143" start="0" length="0">
      <dxf>
        <font>
          <color rgb="FFFF0000"/>
        </font>
      </dxf>
    </rfmt>
    <rcc rId="0" sId="1" dxf="1">
      <nc r="A143">
        <v>22</v>
      </nc>
      <ndxf>
        <font>
          <b/>
          <sz val="16"/>
          <color rgb="FFFF0000"/>
        </font>
        <alignment vertical="center" readingOrder="0"/>
      </ndxf>
    </rcc>
    <rcc rId="0" sId="1" dxf="1">
      <nc r="B143" t="inlineStr">
        <is>
          <t>4.5  Развитие материально-технической базы образовательных организаций</t>
        </is>
      </nc>
      <ndxf>
        <font>
          <b/>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143">
        <f>SUM(C144:C147)</f>
      </nc>
      <ndxf>
        <font>
          <b/>
          <sz val="13"/>
          <color rgb="FFFF0000"/>
          <name val="Times New Roman"/>
          <scheme val="none"/>
        </font>
        <numFmt numFmtId="166"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D143">
        <f>SUM(D144:D147)</f>
      </nc>
      <ndxf>
        <font>
          <b/>
          <sz val="13"/>
          <color rgb="FFFF0000"/>
          <name val="Times New Roman"/>
          <scheme val="none"/>
        </font>
        <numFmt numFmtId="166"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143">
        <f>IFERROR(D143/C143*100,0)</f>
      </nc>
      <ndxf>
        <font>
          <b/>
          <sz val="13"/>
          <color rgb="FFFF0000"/>
          <name val="Times New Roman"/>
          <scheme val="none"/>
        </font>
        <numFmt numFmtId="166"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F143" t="inlineStr">
        <is>
          <t>Приобретение оборудования для пунктов проведения экзаменов МАОУ СОШ № 8, 10.</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rc>
  <rrc rId="2472" sId="1" ref="A143:XFD143" action="deleteRow">
    <undo index="24" exp="ref" dr="D143" r="D825" sId="1"/>
    <undo index="24" exp="ref" dr="C143" r="C825" sId="1"/>
    <undo index="31" exp="ref" v="1" dr="D143" r="D148" sId="1"/>
    <undo index="31" exp="ref" v="1" dr="C143" r="C148" sId="1"/>
    <undo index="14" exp="area" ref3D="1" dr="$A$820:$XFD$820" dn="Z_10610988_B7D0_46D7_B8FD_DA5F72A4893C_.wvu.Rows" sId="1"/>
    <undo index="8" exp="area" ref3D="1" dr="$A$641:$XFD$641" dn="Z_10610988_B7D0_46D7_B8FD_DA5F72A4893C_.wvu.Rows" sId="1"/>
    <undo index="6" exp="area" ref3D="1" dr="$A$637:$XFD$637" dn="Z_10610988_B7D0_46D7_B8FD_DA5F72A4893C_.wvu.Rows" sId="1"/>
    <undo index="8" exp="area" ref3D="1" dr="$A$820:$XFD$820" dn="Z_161695C3_1CE5_4E5C_AD86_E27CE310F608_.wvu.Rows" sId="1"/>
    <undo index="2" exp="area" ref3D="1" dr="$A$641:$XFD$641" dn="Z_161695C3_1CE5_4E5C_AD86_E27CE310F608_.wvu.Rows" sId="1"/>
    <undo index="1" exp="area" ref3D="1" dr="$A$637:$XFD$637" dn="Z_161695C3_1CE5_4E5C_AD86_E27CE310F608_.wvu.Rows" sId="1"/>
    <rfmt sheetId="1" xfDxf="1" sqref="A143:XFD143" start="0" length="0">
      <dxf>
        <font>
          <color rgb="FFFF0000"/>
        </font>
      </dxf>
    </rfmt>
    <rfmt sheetId="1" sqref="A143" start="0" length="0">
      <dxf>
        <font>
          <b/>
          <sz val="16"/>
          <color rgb="FFFF0000"/>
        </font>
        <alignment vertical="center" readingOrder="0"/>
      </dxf>
    </rfmt>
    <rcc rId="0" sId="1" dxf="1">
      <nc r="B143" t="inlineStr">
        <is>
          <t>федеральный бюджет</t>
        </is>
      </nc>
      <ndxf>
        <font>
          <sz val="13"/>
          <color rgb="FFFF0000"/>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umFmtId="4">
      <nc r="C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143">
        <f>IFERROR(D143/C143*100,0)</f>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14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rc>
  <rrc rId="2473" sId="1" ref="A143:XFD143" action="deleteRow">
    <undo index="24" exp="ref" dr="D143" r="D825" sId="1"/>
    <undo index="24" exp="ref" dr="C143" r="C825" sId="1"/>
    <undo index="31" exp="ref" v="1" dr="D143" r="D148" sId="1"/>
    <undo index="31" exp="ref" v="1" dr="C143" r="C148" sId="1"/>
    <undo index="14" exp="area" ref3D="1" dr="$A$819:$XFD$819" dn="Z_10610988_B7D0_46D7_B8FD_DA5F72A4893C_.wvu.Rows" sId="1"/>
    <undo index="8" exp="area" ref3D="1" dr="$A$640:$XFD$640" dn="Z_10610988_B7D0_46D7_B8FD_DA5F72A4893C_.wvu.Rows" sId="1"/>
    <undo index="6" exp="area" ref3D="1" dr="$A$636:$XFD$636" dn="Z_10610988_B7D0_46D7_B8FD_DA5F72A4893C_.wvu.Rows" sId="1"/>
    <undo index="8" exp="area" ref3D="1" dr="$A$819:$XFD$819" dn="Z_161695C3_1CE5_4E5C_AD86_E27CE310F608_.wvu.Rows" sId="1"/>
    <undo index="2" exp="area" ref3D="1" dr="$A$640:$XFD$640" dn="Z_161695C3_1CE5_4E5C_AD86_E27CE310F608_.wvu.Rows" sId="1"/>
    <undo index="1" exp="area" ref3D="1" dr="$A$636:$XFD$636" dn="Z_161695C3_1CE5_4E5C_AD86_E27CE310F608_.wvu.Rows" sId="1"/>
    <rfmt sheetId="1" xfDxf="1" sqref="A143:XFD143" start="0" length="0">
      <dxf>
        <font>
          <color rgb="FFFF0000"/>
        </font>
      </dxf>
    </rfmt>
    <rfmt sheetId="1" sqref="A143" start="0" length="0">
      <dxf>
        <font>
          <b/>
          <sz val="16"/>
          <color rgb="FFFF0000"/>
        </font>
        <alignment vertical="center" readingOrder="0"/>
      </dxf>
    </rfmt>
    <rcc rId="0" sId="1" dxf="1">
      <nc r="B143" t="inlineStr">
        <is>
          <t>бюджет автономного округа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143">
        <f>IFERROR(D143/C143*100,0)</f>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14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43" start="0" length="0">
      <dxf/>
    </rfmt>
  </rrc>
  <rrc rId="2474" sId="1" ref="A143:XFD143" action="deleteRow">
    <undo index="24" exp="ref" dr="D143" r="D825" sId="1"/>
    <undo index="24" exp="ref" dr="C143" r="C825" sId="1"/>
    <undo index="31" exp="ref" v="1" dr="D143" r="D148" sId="1"/>
    <undo index="31" exp="ref" v="1" dr="C143" r="C148" sId="1"/>
    <undo index="14" exp="area" ref3D="1" dr="$A$818:$XFD$818" dn="Z_10610988_B7D0_46D7_B8FD_DA5F72A4893C_.wvu.Rows" sId="1"/>
    <undo index="8" exp="area" ref3D="1" dr="$A$639:$XFD$639" dn="Z_10610988_B7D0_46D7_B8FD_DA5F72A4893C_.wvu.Rows" sId="1"/>
    <undo index="6" exp="area" ref3D="1" dr="$A$635:$XFD$635" dn="Z_10610988_B7D0_46D7_B8FD_DA5F72A4893C_.wvu.Rows" sId="1"/>
    <undo index="8" exp="area" ref3D="1" dr="$A$818:$XFD$818" dn="Z_161695C3_1CE5_4E5C_AD86_E27CE310F608_.wvu.Rows" sId="1"/>
    <undo index="2" exp="area" ref3D="1" dr="$A$639:$XFD$639" dn="Z_161695C3_1CE5_4E5C_AD86_E27CE310F608_.wvu.Rows" sId="1"/>
    <undo index="1" exp="area" ref3D="1" dr="$A$635:$XFD$635" dn="Z_161695C3_1CE5_4E5C_AD86_E27CE310F608_.wvu.Rows" sId="1"/>
    <rfmt sheetId="1" xfDxf="1" sqref="A143:XFD143" start="0" length="0">
      <dxf>
        <font>
          <color rgb="FFFF0000"/>
        </font>
      </dxf>
    </rfmt>
    <rfmt sheetId="1" sqref="A143" start="0" length="0">
      <dxf>
        <font>
          <b/>
          <sz val="16"/>
          <color rgb="FFFF0000"/>
        </font>
        <alignment vertical="center" readingOrder="0"/>
      </dxf>
    </rfmt>
    <rcc rId="0" sId="1" dxf="1">
      <nc r="B143" t="inlineStr">
        <is>
          <t>бюджет города Когалыма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143">
        <v>784</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143">
        <v>783.85</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143">
        <f>IFERROR(D143/C143*100,0)</f>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143"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143" start="0" length="0">
      <dxf/>
    </rfmt>
  </rrc>
  <rrc rId="2475" sId="1" ref="A143:XFD143" action="deleteRow">
    <undo index="24" exp="ref" dr="D143" r="D825" sId="1"/>
    <undo index="24" exp="ref" dr="C143" r="C825" sId="1"/>
    <undo index="31" exp="ref" v="1" dr="D143" r="D148" sId="1"/>
    <undo index="31" exp="ref" v="1" dr="C143" r="C148" sId="1"/>
    <undo index="14" exp="area" ref3D="1" dr="$A$817:$XFD$817" dn="Z_10610988_B7D0_46D7_B8FD_DA5F72A4893C_.wvu.Rows" sId="1"/>
    <undo index="8" exp="area" ref3D="1" dr="$A$638:$XFD$638" dn="Z_10610988_B7D0_46D7_B8FD_DA5F72A4893C_.wvu.Rows" sId="1"/>
    <undo index="6" exp="area" ref3D="1" dr="$A$634:$XFD$634" dn="Z_10610988_B7D0_46D7_B8FD_DA5F72A4893C_.wvu.Rows" sId="1"/>
    <undo index="8" exp="area" ref3D="1" dr="$A$817:$XFD$817" dn="Z_161695C3_1CE5_4E5C_AD86_E27CE310F608_.wvu.Rows" sId="1"/>
    <undo index="2" exp="area" ref3D="1" dr="$A$638:$XFD$638" dn="Z_161695C3_1CE5_4E5C_AD86_E27CE310F608_.wvu.Rows" sId="1"/>
    <undo index="1" exp="area" ref3D="1" dr="$A$634:$XFD$634" dn="Z_161695C3_1CE5_4E5C_AD86_E27CE310F608_.wvu.Rows" sId="1"/>
    <rfmt sheetId="1" xfDxf="1" sqref="A143:XFD143" start="0" length="0">
      <dxf>
        <font>
          <color rgb="FFFF0000"/>
        </font>
      </dxf>
    </rfmt>
    <rfmt sheetId="1" sqref="A143" start="0" length="0">
      <dxf>
        <font>
          <b/>
          <sz val="16"/>
          <color rgb="FFFF0000"/>
        </font>
        <alignment vertical="center" readingOrder="0"/>
      </dxf>
    </rfmt>
    <rcc rId="0" sId="1" dxf="1">
      <nc r="B143" t="inlineStr">
        <is>
          <t xml:space="preserve">привлеченные средства </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143">
        <v>0</v>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E143">
        <f>IFERROR(D143/C143*100,0)</f>
      </nc>
      <ndxf>
        <font>
          <sz val="13"/>
          <color rgb="FFFF0000"/>
          <name val="Times New Roman"/>
          <scheme val="none"/>
        </font>
        <numFmt numFmtId="166"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143" start="0" length="0">
      <dxf>
        <font>
          <sz val="13"/>
          <color rgb="FFFF0000"/>
          <name val="Times New Roman"/>
          <scheme val="none"/>
        </font>
        <numFmt numFmtId="166" formatCode="#,##0.0"/>
        <alignment horizontal="justify" vertical="center" wrapText="1" readingOrder="0"/>
        <border outline="0">
          <left style="thin">
            <color indexed="64"/>
          </left>
          <right style="thin">
            <color indexed="64"/>
          </right>
          <top style="thin">
            <color indexed="64"/>
          </top>
          <bottom style="thin">
            <color indexed="64"/>
          </bottom>
        </border>
      </dxf>
    </rfmt>
    <rfmt sheetId="1" sqref="G143" start="0" length="0">
      <dxf/>
    </rfmt>
  </rrc>
  <rcc rId="2476" sId="1">
    <oc r="C112">
      <f>C113+C118+C123+C128+C133+C138+#REF!</f>
    </oc>
    <nc r="C112">
      <f>C113+C118+C123+C128+C133+C138</f>
    </nc>
  </rcc>
  <rcc rId="2477" sId="1">
    <oc r="D112">
      <f>D113+D118+D123+D128+D133+D138+#REF!</f>
    </oc>
    <nc r="D112">
      <f>D113+D118+D123+D128+D133+D138</f>
    </nc>
  </rcc>
  <rcc rId="2478" sId="1">
    <oc r="C147">
      <f>C65+C70+C75+C80+C85+C91+C96+C101+C106+C111+C117+C122+C127+C132+C137+C142+#REF!</f>
    </oc>
    <nc r="C147">
      <f>C65+C70+C75+C80+C85+C91+C96+C101+C106+C111+C117+C122+C127+C132+C137+C142</f>
    </nc>
  </rcc>
  <rcc rId="2479" sId="1">
    <oc r="D147">
      <f>D65+D70+D75+D80+D85+D91+D96+D101+D106+D111+D117+D122+D127+D132+D137+D142+#REF!</f>
    </oc>
    <nc r="D147">
      <f>D65+D70+D75+D80+D85+D91+D96+D101+D106+D111+D117+D122+D127+D132+D137+D142</f>
    </nc>
  </rcc>
  <rcc rId="2480" sId="1">
    <oc r="C146">
      <f>C64+C69+C74+C79+C84+C90+C95+C100+C105+C110+C116+C121+C126+C131+C136+C141+#REF!</f>
    </oc>
    <nc r="C146">
      <f>C64+C69+C74+C79+C84+C90+C95+C100+C105+C110+C116+C121+C126+C131+C136+C141</f>
    </nc>
  </rcc>
  <rcc rId="2481" sId="1">
    <oc r="D146">
      <f>D64+D69+D74+D79+D84+D90+D95+D100+D105+D110+D116+D121+D126+D131+D136+D141+#REF!</f>
    </oc>
    <nc r="D146">
      <f>D64+D69+D74+D79+D84+D90+D95+D100+D105+D110+D116+D121+D126+D131+D136+D141</f>
    </nc>
  </rcc>
  <rcc rId="2482" sId="1">
    <oc r="C145">
      <f>C63+C68+C73+C78+C83+C89+C94+C99+C104+C109+C115+C120+C125+C130+C135+C140+#REF!</f>
    </oc>
    <nc r="C145">
      <f>C63+C68+C73+C78+C83+C89+C94+C99+C104+C109+C115+C120+C125+C130+C135+C140</f>
    </nc>
  </rcc>
  <rcc rId="2483" sId="1">
    <oc r="D145">
      <f>D63+D68+D73+D78+D83+D89+D94+D99+D104+D109+D115+D120+D125+D130+D135+D140+#REF!</f>
    </oc>
    <nc r="D145">
      <f>D63+D68+D73+D78+D83+D89+D94+D99+D104+D109+D115+D120+D125+D130+D135+D140</f>
    </nc>
  </rcc>
  <rcc rId="2484" sId="1">
    <oc r="D144">
      <f>D62+D67+D72+D77+D82+D88+D93+D98+D103+D108+D114+D119+D124+D129+D134+D139+#REF!</f>
    </oc>
    <nc r="D144">
      <f>D62+D67+D72+D77+D82+D88+D93+D98+D103+D108+D114+D119+D124+D129+D134+D139</f>
    </nc>
  </rcc>
  <rcc rId="2485" sId="1">
    <oc r="C144">
      <f>C62+C67+C72+C77+C82+C88+C93+C98+C103+C108+C114+C119+C124+C129+C134+C139+#REF!</f>
    </oc>
    <nc r="C144">
      <f>C62+C67+C72+C77+C82+C88+C93+C98+C103+C108+C114+C119+C124+C129+C134+C139</f>
    </nc>
  </rcc>
  <rfmt sheetId="1" sqref="C112" start="0" length="2147483647">
    <dxf>
      <font>
        <color auto="1"/>
      </font>
    </dxf>
  </rfmt>
  <rcc rId="2486" sId="1">
    <oc r="B61" t="inlineStr">
      <is>
        <t>1.1. Портфель проектов "Образование", 
региональный проект "Успех каждого
ребенка"</t>
      </is>
    </oc>
    <nc r="B61" t="inlineStr">
      <is>
        <t>П.1.1. Портфель проектов "Образование", 
региональный проект "Успех каждого
ребенка"</t>
      </is>
    </nc>
  </rcc>
  <rcc rId="2487" sId="1">
    <oc r="B66" t="inlineStr">
      <is>
        <t>1.3  Развитие системы дошкольного и общего образования</t>
      </is>
    </oc>
    <nc r="B66" t="inlineStr">
      <is>
        <t>1.1.  Развитие системы дошкольного и общего образования</t>
      </is>
    </nc>
  </rcc>
  <rcc rId="2488" sId="1">
    <oc r="B71" t="inlineStr">
      <is>
        <t xml:space="preserve">1.4  Развитие системы дополнительного образования детей </t>
      </is>
    </oc>
    <nc r="B71" t="inlineStr">
      <is>
        <t xml:space="preserve">1.2.  Развитие системы дополнительного образования детей </t>
      </is>
    </nc>
  </rcc>
  <rfmt sheetId="1" sqref="B76:C76" start="0" length="2147483647">
    <dxf>
      <font/>
    </dxf>
  </rfmt>
  <rfmt sheetId="1" sqref="B76:C76" start="0" length="2147483647">
    <dxf>
      <font>
        <color rgb="FFFF0000"/>
      </font>
    </dxf>
  </rfmt>
  <rcc rId="2489" sId="1">
    <oc r="B76" t="inlineStr">
      <is>
        <t>1.5 Обеспечение реализации общеобразовательных программ в образовательных организациях, расположенных на территории города Когалыма</t>
      </is>
    </oc>
    <nc r="B76" t="inlineStr">
      <is>
        <t>1.3. Обеспечение реализации общеобразовательных программ в образовательных организациях, расположенных на территории города Когалыма</t>
      </is>
    </nc>
  </rcc>
  <rfmt sheetId="1" sqref="B76:C76" start="0" length="2147483647">
    <dxf>
      <font>
        <color auto="1"/>
      </font>
    </dxf>
  </rfmt>
  <rfmt sheetId="1" sqref="B81:B147" start="0" length="2147483647">
    <dxf>
      <font>
        <color rgb="FFFF0000"/>
      </font>
    </dxf>
  </rfmt>
  <rcc rId="2490" sId="1">
    <oc r="B81" t="inlineStr">
      <is>
        <t>1.6 Организация отдыха и оздоровления детей</t>
      </is>
    </oc>
    <nc r="B81" t="inlineStr">
      <is>
        <t>1.4. Организация отдыха и оздоровления детей</t>
      </is>
    </nc>
  </rcc>
  <rfmt sheetId="1" sqref="B81" start="0" length="2147483647">
    <dxf>
      <font>
        <color auto="1"/>
      </font>
    </dxf>
  </rfmt>
  <rfmt sheetId="1" sqref="B83:C83" start="0" length="2147483647">
    <dxf>
      <font>
        <color theme="1"/>
      </font>
    </dxf>
  </rfmt>
  <rfmt sheetId="1" sqref="B84:C84" start="0" length="2147483647">
    <dxf>
      <font>
        <color theme="1"/>
      </font>
    </dxf>
  </rfmt>
  <rfmt sheetId="1" sqref="B85:C85" start="0" length="2147483647">
    <dxf>
      <font>
        <color theme="1"/>
      </font>
    </dxf>
  </rfmt>
  <rfmt sheetId="1" sqref="B82:C82" start="0" length="2147483647">
    <dxf>
      <font>
        <color theme="1"/>
      </font>
    </dxf>
  </rfmt>
  <rfmt sheetId="1" sqref="B86" start="0" length="2147483647">
    <dxf>
      <font>
        <color theme="1"/>
      </font>
    </dxf>
  </rfmt>
  <rfmt sheetId="1" sqref="B87" start="0" length="2147483647">
    <dxf>
      <font>
        <color theme="1"/>
      </font>
    </dxf>
  </rfmt>
  <rfmt sheetId="1" sqref="B88:B91" start="0" length="2147483647">
    <dxf>
      <font>
        <color theme="1"/>
      </font>
    </dxf>
  </rfmt>
  <rfmt sheetId="1" sqref="B92:C92" start="0" length="2147483647">
    <dxf>
      <font>
        <color theme="1"/>
      </font>
    </dxf>
  </rfmt>
  <rfmt sheetId="1" sqref="B95" start="0" length="2147483647">
    <dxf>
      <font>
        <color theme="1"/>
      </font>
    </dxf>
  </rfmt>
  <rfmt sheetId="1" sqref="B93" start="0" length="2147483647">
    <dxf>
      <font>
        <color theme="1"/>
      </font>
    </dxf>
  </rfmt>
  <rfmt sheetId="1" sqref="B94" start="0" length="2147483647">
    <dxf>
      <font>
        <color theme="1"/>
      </font>
    </dxf>
  </rfmt>
  <rfmt sheetId="1" sqref="B96" start="0" length="2147483647">
    <dxf>
      <font>
        <color theme="1"/>
      </font>
    </dxf>
  </rfmt>
  <rfmt sheetId="1" sqref="B97" start="0" length="2147483647">
    <dxf>
      <font>
        <color theme="1"/>
      </font>
    </dxf>
  </rfmt>
  <rfmt sheetId="1" sqref="B100" start="0" length="2147483647">
    <dxf>
      <font>
        <color theme="1"/>
      </font>
    </dxf>
  </rfmt>
  <rfmt sheetId="1" sqref="B98:B101" start="0" length="2147483647">
    <dxf>
      <font>
        <color theme="1"/>
      </font>
    </dxf>
  </rfmt>
  <rfmt sheetId="1" sqref="B102" start="0" length="2147483647">
    <dxf>
      <font>
        <color theme="1"/>
      </font>
    </dxf>
  </rfmt>
  <rfmt sheetId="1" sqref="B103:B106" start="0" length="2147483647">
    <dxf>
      <font>
        <color theme="1"/>
      </font>
    </dxf>
  </rfmt>
  <rfmt sheetId="1" sqref="B107" start="0" length="2147483647">
    <dxf>
      <font>
        <color theme="1"/>
      </font>
    </dxf>
  </rfmt>
  <rfmt sheetId="1" sqref="B108:B111" start="0" length="2147483647">
    <dxf>
      <font>
        <color theme="1"/>
      </font>
    </dxf>
  </rfmt>
  <rfmt sheetId="1" sqref="B112" start="0" length="2147483647">
    <dxf>
      <font>
        <color theme="1"/>
      </font>
    </dxf>
  </rfmt>
  <rfmt sheetId="1" sqref="B113" start="0" length="2147483647">
    <dxf>
      <font>
        <color theme="1"/>
      </font>
    </dxf>
  </rfmt>
  <rfmt sheetId="1" sqref="B114" start="0" length="2147483647">
    <dxf>
      <font>
        <color theme="1"/>
      </font>
    </dxf>
  </rfmt>
  <rfmt sheetId="1" sqref="B115" start="0" length="2147483647">
    <dxf>
      <font>
        <color theme="1"/>
      </font>
    </dxf>
  </rfmt>
  <rfmt sheetId="1" sqref="B116" start="0" length="2147483647">
    <dxf>
      <font>
        <color theme="1"/>
      </font>
    </dxf>
  </rfmt>
  <rfmt sheetId="1" sqref="B117" start="0" length="2147483647">
    <dxf>
      <font>
        <color theme="1"/>
      </font>
    </dxf>
  </rfmt>
  <rfmt sheetId="1" sqref="B118" start="0" length="2147483647">
    <dxf>
      <font>
        <color theme="1"/>
      </font>
    </dxf>
  </rfmt>
  <rfmt sheetId="1" sqref="B120" start="0" length="2147483647">
    <dxf>
      <font>
        <color theme="1"/>
      </font>
    </dxf>
  </rfmt>
  <rfmt sheetId="1" sqref="B121" start="0" length="2147483647">
    <dxf>
      <font>
        <color theme="1"/>
      </font>
    </dxf>
  </rfmt>
  <rfmt sheetId="1" sqref="B119:B122" start="0" length="2147483647">
    <dxf>
      <font>
        <color theme="1"/>
      </font>
    </dxf>
  </rfmt>
  <rfmt sheetId="1" sqref="B123" start="0" length="2147483647">
    <dxf>
      <font>
        <color theme="1"/>
      </font>
    </dxf>
  </rfmt>
  <rfmt sheetId="1" sqref="B124:B127" start="0" length="2147483647">
    <dxf>
      <font>
        <color theme="1"/>
      </font>
    </dxf>
  </rfmt>
  <rfmt sheetId="1" sqref="B128" start="0" length="2147483647">
    <dxf>
      <font>
        <color theme="1"/>
      </font>
    </dxf>
  </rfmt>
  <rfmt sheetId="1" sqref="B129:B132" start="0" length="2147483647">
    <dxf>
      <font>
        <color theme="1"/>
      </font>
    </dxf>
  </rfmt>
  <rfmt sheetId="1" sqref="B133" start="0" length="2147483647">
    <dxf>
      <font>
        <color theme="1"/>
      </font>
    </dxf>
  </rfmt>
  <rfmt sheetId="1" sqref="B134" start="0" length="2147483647">
    <dxf>
      <font>
        <color theme="1"/>
      </font>
    </dxf>
  </rfmt>
  <rfmt sheetId="1" sqref="B135" start="0" length="2147483647">
    <dxf>
      <font>
        <color theme="1"/>
      </font>
    </dxf>
  </rfmt>
  <rfmt sheetId="1" sqref="B136" start="0" length="2147483647">
    <dxf>
      <font>
        <color theme="1"/>
      </font>
    </dxf>
  </rfmt>
  <rfmt sheetId="1" sqref="B137" start="0" length="2147483647">
    <dxf>
      <font>
        <color theme="1"/>
      </font>
    </dxf>
  </rfmt>
  <rcc rId="2491" sId="1">
    <oc r="B138" t="inlineStr">
      <is>
        <t xml:space="preserve">4.4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t>
      </is>
    </oc>
    <nc r="B138" t="inlineStr">
      <is>
        <t>4.3. Развитие материально-технической базы образовательных организаций</t>
      </is>
    </nc>
  </rcc>
  <rfmt sheetId="1" sqref="B138" start="0" length="2147483647">
    <dxf>
      <font>
        <color theme="1"/>
      </font>
    </dxf>
  </rfmt>
  <rfmt sheetId="1" sqref="C141" start="0" length="2147483647">
    <dxf>
      <font>
        <color theme="1"/>
      </font>
    </dxf>
  </rfmt>
  <rfmt sheetId="1" sqref="B139:B142" start="0" length="2147483647">
    <dxf>
      <font>
        <color theme="1"/>
      </font>
    </dxf>
  </rfmt>
  <rfmt sheetId="1" sqref="B61:C147" start="0" length="2147483647">
    <dxf>
      <font>
        <color rgb="FFFF0000"/>
      </font>
    </dxf>
  </rfmt>
  <rfmt sheetId="1" sqref="B61:C61" start="0" length="2147483647">
    <dxf>
      <font>
        <color auto="1"/>
      </font>
    </dxf>
  </rfmt>
  <rfmt sheetId="1" sqref="B62:C65" start="0" length="2147483647">
    <dxf>
      <font>
        <color auto="1"/>
      </font>
    </dxf>
  </rfmt>
  <rfmt sheetId="1" sqref="B66" start="0" length="2147483647">
    <dxf>
      <font>
        <color auto="1"/>
      </font>
    </dxf>
  </rfmt>
  <rfmt sheetId="1" sqref="C66" start="0" length="2147483647">
    <dxf>
      <font>
        <color auto="1"/>
      </font>
    </dxf>
  </rfmt>
  <rfmt sheetId="1" sqref="B69:C69" start="0" length="2147483647">
    <dxf>
      <font>
        <color auto="1"/>
      </font>
    </dxf>
  </rfmt>
  <rfmt sheetId="1" sqref="C70" start="0" length="2147483647">
    <dxf>
      <font>
        <color auto="1"/>
      </font>
    </dxf>
  </rfmt>
  <rfmt sheetId="1" sqref="B67:C70" start="0" length="2147483647">
    <dxf>
      <font>
        <color auto="1"/>
      </font>
    </dxf>
  </rfmt>
  <rfmt sheetId="1" sqref="B71" start="0" length="2147483647">
    <dxf>
      <font>
        <color auto="1"/>
      </font>
    </dxf>
  </rfmt>
  <rfmt sheetId="1" sqref="C71" start="0" length="2147483647">
    <dxf>
      <font>
        <color auto="1"/>
      </font>
    </dxf>
  </rfmt>
  <rfmt sheetId="1" sqref="C74" start="0" length="2147483647">
    <dxf>
      <font>
        <color auto="1"/>
      </font>
    </dxf>
  </rfmt>
  <rfmt sheetId="1" sqref="C73" start="0" length="2147483647">
    <dxf>
      <font>
        <color auto="1"/>
      </font>
    </dxf>
  </rfmt>
  <rfmt sheetId="1" sqref="C75" start="0" length="2147483647">
    <dxf>
      <font>
        <color auto="1"/>
      </font>
    </dxf>
  </rfmt>
  <rfmt sheetId="1" sqref="B72:C75" start="0" length="2147483647">
    <dxf>
      <font>
        <color auto="1"/>
      </font>
    </dxf>
  </rfmt>
  <rfmt sheetId="1" sqref="B76" start="0" length="2147483647">
    <dxf>
      <font>
        <color auto="1"/>
      </font>
    </dxf>
  </rfmt>
  <rfmt sheetId="1" sqref="C76" start="0" length="2147483647">
    <dxf>
      <font>
        <color auto="1"/>
      </font>
    </dxf>
  </rfmt>
  <rfmt sheetId="1" sqref="C77" start="0" length="2147483647">
    <dxf>
      <font>
        <color auto="1"/>
      </font>
    </dxf>
  </rfmt>
  <rfmt sheetId="1" sqref="C78" start="0" length="2147483647">
    <dxf>
      <font>
        <color auto="1"/>
      </font>
    </dxf>
  </rfmt>
  <rfmt sheetId="1" sqref="C79" start="0" length="2147483647">
    <dxf>
      <font>
        <color auto="1"/>
      </font>
    </dxf>
  </rfmt>
  <rfmt sheetId="1" sqref="C80" start="0" length="2147483647">
    <dxf>
      <font>
        <color auto="1"/>
      </font>
    </dxf>
  </rfmt>
  <rfmt sheetId="1" sqref="B77:B80" start="0" length="2147483647">
    <dxf>
      <font>
        <color auto="1"/>
      </font>
    </dxf>
  </rfmt>
  <rfmt sheetId="1" sqref="B81" start="0" length="2147483647">
    <dxf>
      <font>
        <color auto="1"/>
      </font>
    </dxf>
  </rfmt>
  <rfmt sheetId="1" sqref="C81" start="0" length="2147483647">
    <dxf>
      <font>
        <color auto="1"/>
      </font>
    </dxf>
  </rfmt>
  <rfmt sheetId="1" sqref="C83" start="0" length="2147483647">
    <dxf>
      <font>
        <color auto="1"/>
      </font>
    </dxf>
  </rfmt>
  <rfmt sheetId="1" sqref="C84" start="0" length="2147483647">
    <dxf>
      <font>
        <color auto="1"/>
      </font>
    </dxf>
  </rfmt>
  <rfmt sheetId="1" sqref="C85" start="0" length="2147483647">
    <dxf>
      <font>
        <color auto="1"/>
      </font>
    </dxf>
  </rfmt>
  <rfmt sheetId="1" sqref="B82:B85" start="0" length="2147483647">
    <dxf>
      <font>
        <color auto="1"/>
      </font>
    </dxf>
  </rfmt>
  <rfmt sheetId="1" sqref="C82" start="0" length="2147483647">
    <dxf>
      <font>
        <color auto="1"/>
      </font>
    </dxf>
  </rfmt>
  <rfmt sheetId="1" sqref="B86" start="0" length="2147483647">
    <dxf>
      <font>
        <color auto="1"/>
      </font>
    </dxf>
  </rfmt>
  <rfmt sheetId="1" sqref="B87:C87" start="0" length="2147483647">
    <dxf>
      <font>
        <color auto="1"/>
      </font>
    </dxf>
  </rfmt>
  <rfmt sheetId="1" sqref="B88:C91" start="0" length="2147483647">
    <dxf>
      <font>
        <color auto="1"/>
      </font>
    </dxf>
  </rfmt>
  <rfmt sheetId="1" sqref="B92:C92" start="0" length="2147483647">
    <dxf>
      <font>
        <color auto="1"/>
      </font>
    </dxf>
  </rfmt>
  <rfmt sheetId="1" sqref="C95" start="0" length="2147483647">
    <dxf>
      <font>
        <color auto="1"/>
      </font>
    </dxf>
  </rfmt>
  <rfmt sheetId="1" sqref="C93" start="0" length="2147483647">
    <dxf>
      <font>
        <color auto="1"/>
      </font>
    </dxf>
  </rfmt>
  <rfmt sheetId="1" sqref="C94" start="0" length="2147483647">
    <dxf>
      <font>
        <color auto="1"/>
      </font>
    </dxf>
  </rfmt>
  <rfmt sheetId="1" sqref="C96" start="0" length="2147483647">
    <dxf>
      <font>
        <color auto="1"/>
      </font>
    </dxf>
  </rfmt>
  <rfmt sheetId="1" sqref="B93:B96" start="0" length="2147483647">
    <dxf>
      <font>
        <color auto="1"/>
      </font>
    </dxf>
  </rfmt>
  <rfmt sheetId="1" sqref="C97" start="0" length="2147483647">
    <dxf>
      <font>
        <color auto="1"/>
      </font>
    </dxf>
  </rfmt>
  <rfmt sheetId="1" sqref="B97" start="0" length="2147483647">
    <dxf>
      <font>
        <color auto="1"/>
      </font>
    </dxf>
  </rfmt>
  <rfmt sheetId="1" sqref="C100" start="0" length="2147483647">
    <dxf>
      <font>
        <color auto="1"/>
      </font>
    </dxf>
  </rfmt>
  <rfmt sheetId="1" sqref="B98:C101" start="0" length="2147483647">
    <dxf>
      <font>
        <color auto="1"/>
      </font>
    </dxf>
  </rfmt>
  <rfmt sheetId="1" sqref="B102:C102" start="0" length="2147483647">
    <dxf>
      <font>
        <color auto="1"/>
      </font>
    </dxf>
  </rfmt>
  <rfmt sheetId="1" sqref="B103:C106" start="0" length="2147483647">
    <dxf>
      <font>
        <color auto="1"/>
      </font>
    </dxf>
  </rfmt>
  <rfmt sheetId="1" sqref="B107" start="0" length="2147483647">
    <dxf>
      <font>
        <color auto="1"/>
      </font>
    </dxf>
  </rfmt>
  <rfmt sheetId="1" sqref="C107" start="0" length="2147483647">
    <dxf>
      <font>
        <color auto="1"/>
      </font>
    </dxf>
  </rfmt>
  <rfmt sheetId="1" sqref="B108:C111" start="0" length="2147483647">
    <dxf>
      <font>
        <color auto="1"/>
      </font>
    </dxf>
  </rfmt>
  <rfmt sheetId="1" sqref="B112" start="0" length="2147483647">
    <dxf>
      <font>
        <color auto="1"/>
      </font>
    </dxf>
  </rfmt>
  <rfmt sheetId="1" sqref="C86" start="0" length="2147483647">
    <dxf>
      <font>
        <color auto="1"/>
      </font>
    </dxf>
  </rfmt>
  <rfmt sheetId="1" sqref="B113" start="0" length="2147483647">
    <dxf>
      <font>
        <color auto="1"/>
      </font>
    </dxf>
  </rfmt>
  <rfmt sheetId="1" sqref="C113" start="0" length="2147483647">
    <dxf>
      <font>
        <color auto="1"/>
      </font>
    </dxf>
  </rfmt>
  <rfmt sheetId="1" sqref="C114" start="0" length="2147483647">
    <dxf>
      <font>
        <color auto="1"/>
      </font>
    </dxf>
  </rfmt>
  <rfmt sheetId="1" sqref="C115" start="0" length="2147483647">
    <dxf>
      <font>
        <color auto="1"/>
      </font>
    </dxf>
  </rfmt>
  <rfmt sheetId="1" sqref="C116" start="0" length="2147483647">
    <dxf>
      <font>
        <color auto="1"/>
      </font>
    </dxf>
  </rfmt>
  <rfmt sheetId="1" sqref="B114:C117" start="0" length="2147483647">
    <dxf>
      <font>
        <color auto="1"/>
      </font>
    </dxf>
  </rfmt>
  <rfmt sheetId="1" sqref="B118" start="0" length="2147483647">
    <dxf>
      <font>
        <color auto="1"/>
      </font>
    </dxf>
  </rfmt>
  <rfmt sheetId="1" sqref="C118" start="0" length="2147483647">
    <dxf>
      <font>
        <color auto="1"/>
      </font>
    </dxf>
  </rfmt>
  <rfmt sheetId="1" sqref="C120" start="0" length="2147483647">
    <dxf>
      <font>
        <color auto="1"/>
      </font>
    </dxf>
  </rfmt>
  <rfmt sheetId="1" sqref="C121" start="0" length="2147483647">
    <dxf>
      <font>
        <color auto="1"/>
      </font>
    </dxf>
  </rfmt>
  <rfmt sheetId="1" sqref="B119:C122" start="0" length="2147483647">
    <dxf>
      <font>
        <color auto="1"/>
      </font>
    </dxf>
  </rfmt>
  <rfmt sheetId="1" sqref="C123:C127" start="0" length="2147483647">
    <dxf>
      <font>
        <color auto="1"/>
      </font>
    </dxf>
  </rfmt>
  <rfmt sheetId="1" sqref="B123:B126" start="0" length="2147483647">
    <dxf>
      <font>
        <color auto="1"/>
      </font>
    </dxf>
  </rfmt>
  <rfmt sheetId="1" sqref="B127" start="0" length="2147483647">
    <dxf>
      <font>
        <color auto="1"/>
      </font>
    </dxf>
  </rfmt>
  <rfmt sheetId="1" sqref="B128:C128" start="0" length="2147483647">
    <dxf>
      <font>
        <color auto="1"/>
      </font>
    </dxf>
  </rfmt>
  <rfmt sheetId="1" sqref="B129:C132" start="0" length="2147483647">
    <dxf>
      <font>
        <color auto="1"/>
      </font>
    </dxf>
  </rfmt>
  <rfmt sheetId="1" sqref="B133" start="0" length="2147483647">
    <dxf>
      <font>
        <color auto="1"/>
      </font>
    </dxf>
  </rfmt>
  <rcc rId="2492" sId="1" numFmtId="4">
    <oc r="C134">
      <v>0</v>
    </oc>
    <nc r="C134">
      <v>20292.8</v>
    </nc>
  </rcc>
  <rfmt sheetId="1" sqref="C134" start="0" length="2147483647">
    <dxf>
      <font>
        <color auto="1"/>
      </font>
    </dxf>
  </rfmt>
  <rfmt sheetId="1" sqref="C135" start="0" length="2147483647">
    <dxf>
      <font>
        <color auto="1"/>
      </font>
    </dxf>
  </rfmt>
  <rcc rId="2493" sId="1" numFmtId="4">
    <oc r="C135">
      <v>0</v>
    </oc>
    <nc r="C135">
      <v>160985.29999999999</v>
    </nc>
  </rcc>
  <rfmt sheetId="1" sqref="C133:C137" start="0" length="2147483647">
    <dxf>
      <font>
        <color auto="1"/>
      </font>
    </dxf>
  </rfmt>
  <rfmt sheetId="1" sqref="B134:B137" start="0" length="2147483647">
    <dxf>
      <font>
        <color auto="1"/>
      </font>
    </dxf>
  </rfmt>
  <rfmt sheetId="1" sqref="B138:C142" start="0" length="2147483647">
    <dxf>
      <font>
        <color auto="1"/>
      </font>
    </dxf>
  </rfmt>
  <rfmt sheetId="1" sqref="C143" start="0" length="2147483647">
    <dxf>
      <font>
        <color auto="1"/>
      </font>
    </dxf>
  </rfmt>
  <rfmt sheetId="1" sqref="C144:C145" start="0" length="2147483647">
    <dxf>
      <font>
        <color auto="1"/>
      </font>
    </dxf>
  </rfmt>
  <rcc rId="2494" sId="1" numFmtId="4">
    <oc r="D64">
      <v>58906.654699999999</v>
    </oc>
    <nc r="D64">
      <v>33977.24</v>
    </nc>
  </rcc>
  <rfmt sheetId="1" sqref="D64" start="0" length="2147483647">
    <dxf>
      <font>
        <color auto="1"/>
      </font>
    </dxf>
  </rfmt>
  <rfmt sheetId="1" sqref="D61:D65" start="0" length="2147483647">
    <dxf>
      <font>
        <color auto="1"/>
      </font>
    </dxf>
  </rfmt>
  <rfmt sheetId="1" sqref="C66">
    <dxf>
      <fill>
        <patternFill patternType="solid">
          <bgColor rgb="FFFFFF00"/>
        </patternFill>
      </fill>
    </dxf>
  </rfmt>
  <rcc rId="2495" sId="1" numFmtId="4">
    <oc r="D70">
      <v>118</v>
    </oc>
    <nc r="D70">
      <v>119.1</v>
    </nc>
  </rcc>
  <rfmt sheetId="1" sqref="D70" start="0" length="2147483647">
    <dxf>
      <font>
        <color auto="1"/>
      </font>
    </dxf>
  </rfmt>
  <rcc rId="2496" sId="1" numFmtId="4">
    <oc r="D69">
      <v>2700.1228000000001</v>
    </oc>
    <nc r="D69">
      <v>1613.17</v>
    </nc>
  </rcc>
  <rfmt sheetId="1" sqref="D66:D69" start="0" length="2147483647">
    <dxf>
      <font>
        <color auto="1"/>
      </font>
    </dxf>
  </rfmt>
  <rfmt sheetId="1" sqref="C71">
    <dxf>
      <fill>
        <patternFill patternType="solid">
          <bgColor rgb="FFFFFF00"/>
        </patternFill>
      </fill>
    </dxf>
  </rfmt>
  <rfmt sheetId="1" sqref="C61">
    <dxf>
      <fill>
        <patternFill patternType="solid">
          <bgColor rgb="FFFFFF00"/>
        </patternFill>
      </fill>
    </dxf>
  </rfmt>
  <rcc rId="2497" sId="1" numFmtId="4">
    <oc r="D75">
      <v>289.99900000000002</v>
    </oc>
    <nc r="D75">
      <v>654.5</v>
    </nc>
  </rcc>
  <rfmt sheetId="1" sqref="D75" start="0" length="2147483647">
    <dxf>
      <font>
        <color auto="1"/>
      </font>
    </dxf>
  </rfmt>
  <rcc rId="2498" sId="1" numFmtId="4">
    <oc r="D73">
      <v>0</v>
    </oc>
    <nc r="D73">
      <v>323.8</v>
    </nc>
  </rcc>
  <rfmt sheetId="1" sqref="D73" start="0" length="2147483647">
    <dxf>
      <font>
        <color auto="1"/>
      </font>
    </dxf>
  </rfmt>
  <rcc rId="2499" sId="1" numFmtId="4">
    <oc r="D74">
      <v>87854.193700000003</v>
    </oc>
    <nc r="D74">
      <v>120801.76</v>
    </nc>
  </rcc>
  <rfmt sheetId="1" sqref="D71:D75" start="0" length="2147483647">
    <dxf>
      <font>
        <color auto="1"/>
      </font>
    </dxf>
  </rfmt>
  <rdn rId="0" localSheetId="1" customView="1" name="Z_CB1E8E26_C9C8_4BE7_9036_74B49E080E83_.wvu.PrintArea" hidden="1" oldHidden="1">
    <formula>'Приложение 1'!$A$1:$G$824</formula>
  </rdn>
  <rdn rId="0" localSheetId="1" customView="1" name="Z_CB1E8E26_C9C8_4BE7_9036_74B49E080E83_.wvu.PrintTitles" hidden="1" oldHidden="1">
    <formula>'Приложение 1'!$5:$6</formula>
  </rdn>
  <rdn rId="0" localSheetId="1" customView="1" name="Z_CB1E8E26_C9C8_4BE7_9036_74B49E080E83_.wvu.FilterData" hidden="1" oldHidden="1">
    <formula>'Приложение 1'!$A$6:$F$829</formula>
  </rdn>
  <rcv guid="{CB1E8E26-C9C8-4BE7-9036-74B49E080E83}"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1'!$A$1:$G$824</formula>
    <oldFormula>'Приложение 1'!$A$1:$G$824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1'!$A$6:$F$829</formula>
    <oldFormula>'Приложение 1'!$A$6:$F$829</oldFormula>
  </rdn>
  <rcv guid="{E7170C51-9D5A-4A08-B92E-A8EB730D7DEE}"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6">
    <dxf>
      <fill>
        <patternFill patternType="solid">
          <bgColor rgb="FFFFFF00"/>
        </patternFill>
      </fill>
    </dxf>
  </rfmt>
  <rfmt sheetId="1" sqref="C79">
    <dxf>
      <fill>
        <patternFill patternType="solid">
          <bgColor rgb="FFFFFF00"/>
        </patternFill>
      </fill>
    </dxf>
  </rfmt>
  <rcc rId="2506" sId="1" numFmtId="4">
    <oc r="D79">
      <v>364287.42119999998</v>
    </oc>
    <nc r="D79">
      <v>411965.43</v>
    </nc>
  </rcc>
  <rfmt sheetId="1" sqref="D79">
    <dxf>
      <fill>
        <patternFill patternType="solid">
          <bgColor rgb="FFFFFF00"/>
        </patternFill>
      </fill>
    </dxf>
  </rfmt>
  <rfmt sheetId="1" sqref="D79" start="0" length="2147483647">
    <dxf>
      <font>
        <color auto="1"/>
      </font>
    </dxf>
  </rfmt>
  <rcc rId="2507" sId="1" numFmtId="4">
    <oc r="D78">
      <v>1791192.92</v>
    </oc>
    <nc r="D78">
      <v>2004592.47</v>
    </nc>
  </rcc>
  <rfmt sheetId="1" sqref="D78" start="0" length="2147483647">
    <dxf>
      <font>
        <color auto="1"/>
      </font>
    </dxf>
  </rfmt>
  <rcc rId="2508" sId="1" numFmtId="4">
    <oc r="D77">
      <v>46747.1</v>
    </oc>
    <nc r="D77">
      <v>47980.49</v>
    </nc>
  </rcc>
  <rfmt sheetId="1" sqref="D77" start="0" length="2147483647">
    <dxf>
      <font>
        <color auto="1"/>
      </font>
    </dxf>
  </rfmt>
  <rfmt sheetId="1" sqref="C77:C80">
    <dxf>
      <fill>
        <patternFill>
          <bgColor rgb="FFFFFF00"/>
        </patternFill>
      </fill>
    </dxf>
  </rfmt>
  <rcc rId="2509" sId="1" numFmtId="4">
    <oc r="D80">
      <v>30408.345000000001</v>
    </oc>
    <nc r="D80">
      <v>14929.38</v>
    </nc>
  </rcc>
  <rfmt sheetId="1" sqref="D80" start="0" length="2147483647">
    <dxf>
      <font>
        <color auto="1"/>
      </font>
    </dxf>
  </rfmt>
  <rfmt sheetId="1" sqref="D76" start="0" length="2147483647">
    <dxf>
      <font>
        <color auto="1"/>
      </font>
    </dxf>
  </rfmt>
  <rfmt sheetId="1" sqref="C81">
    <dxf>
      <fill>
        <patternFill patternType="solid">
          <bgColor rgb="FFFFFF00"/>
        </patternFill>
      </fill>
    </dxf>
  </rfmt>
  <rfmt sheetId="1" sqref="C84">
    <dxf>
      <fill>
        <patternFill patternType="solid">
          <bgColor rgb="FFFFFF00"/>
        </patternFill>
      </fill>
    </dxf>
  </rfmt>
  <rfmt sheetId="1" sqref="C83">
    <dxf>
      <fill>
        <patternFill patternType="solid">
          <bgColor rgb="FFFFFF00"/>
        </patternFill>
      </fill>
    </dxf>
  </rfmt>
  <rcc rId="2510" sId="1" numFmtId="4">
    <oc r="D84">
      <v>18773.490099999999</v>
    </oc>
    <nc r="D84">
      <v>19496.57</v>
    </nc>
  </rcc>
  <rfmt sheetId="1" sqref="D84" start="0" length="2147483647">
    <dxf>
      <font>
        <color auto="1"/>
      </font>
    </dxf>
  </rfmt>
  <rcc rId="2511" sId="1" numFmtId="4">
    <oc r="D83">
      <v>21306.37</v>
    </oc>
    <nc r="D83">
      <v>27617.74</v>
    </nc>
  </rcc>
  <rfmt sheetId="1" sqref="D83" start="0" length="2147483647">
    <dxf>
      <font>
        <color auto="1"/>
      </font>
    </dxf>
  </rfmt>
  <rfmt sheetId="1" sqref="C85">
    <dxf>
      <fill>
        <patternFill patternType="solid">
          <bgColor rgb="FFFFFF00"/>
        </patternFill>
      </fill>
    </dxf>
  </rfmt>
  <rcc rId="2512" sId="1" numFmtId="4">
    <oc r="D85">
      <v>6668.9189999999999</v>
    </oc>
    <nc r="D85">
      <v>7470.52</v>
    </nc>
  </rcc>
  <rfmt sheetId="1" sqref="D85" start="0" length="2147483647">
    <dxf>
      <font>
        <color auto="1"/>
      </font>
    </dxf>
  </rfmt>
  <rfmt sheetId="1" sqref="D82" start="0" length="2147483647">
    <dxf>
      <font>
        <color auto="1"/>
      </font>
    </dxf>
  </rfmt>
  <rfmt sheetId="1" sqref="D81" start="0" length="2147483647">
    <dxf>
      <font>
        <color auto="1"/>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11:F712" start="0" length="2147483647">
    <dxf>
      <font>
        <color auto="1"/>
      </font>
    </dxf>
  </rfmt>
  <rfmt sheetId="1" sqref="E712">
    <dxf>
      <fill>
        <patternFill patternType="solid">
          <bgColor rgb="FF92D050"/>
        </patternFill>
      </fill>
    </dxf>
  </rfmt>
  <rfmt sheetId="1" sqref="B713:E716" start="0" length="2147483647">
    <dxf>
      <font>
        <color auto="1"/>
      </font>
    </dxf>
  </rfmt>
  <rfmt sheetId="1" sqref="B717" start="0" length="2147483647">
    <dxf>
      <font>
        <color auto="1"/>
      </font>
    </dxf>
  </rfmt>
  <rfmt sheetId="1" sqref="B718" start="0" length="2147483647">
    <dxf>
      <font>
        <color auto="1"/>
      </font>
    </dxf>
  </rfmt>
  <rfmt sheetId="1" sqref="B723" start="0" length="2147483647">
    <dxf>
      <font>
        <color auto="1"/>
      </font>
    </dxf>
  </rfmt>
  <rrc rId="2513" sId="1" ref="A724:XFD724" action="insertRow">
    <undo index="8" exp="area" ref3D="1" dr="$A$816:$XFD$816" dn="Z_161695C3_1CE5_4E5C_AD86_E27CE310F608_.wvu.Rows" sId="1"/>
    <undo index="14" exp="area" ref3D="1" dr="$A$816:$XFD$816" dn="Z_10610988_B7D0_46D7_B8FD_DA5F72A4893C_.wvu.Rows" sId="1"/>
  </rrc>
  <rrc rId="2514" sId="1" ref="A724:XFD724" action="insertRow">
    <undo index="8" exp="area" ref3D="1" dr="$A$817:$XFD$817" dn="Z_161695C3_1CE5_4E5C_AD86_E27CE310F608_.wvu.Rows" sId="1"/>
    <undo index="14" exp="area" ref3D="1" dr="$A$817:$XFD$817" dn="Z_10610988_B7D0_46D7_B8FD_DA5F72A4893C_.wvu.Rows" sId="1"/>
  </rrc>
  <rrc rId="2515" sId="1" ref="A724:XFD724" action="insertRow">
    <undo index="8" exp="area" ref3D="1" dr="$A$818:$XFD$818" dn="Z_161695C3_1CE5_4E5C_AD86_E27CE310F608_.wvu.Rows" sId="1"/>
    <undo index="14" exp="area" ref3D="1" dr="$A$818:$XFD$818" dn="Z_10610988_B7D0_46D7_B8FD_DA5F72A4893C_.wvu.Rows" sId="1"/>
  </rrc>
  <rrc rId="2516" sId="1" ref="A724:XFD724" action="insertRow">
    <undo index="8" exp="area" ref3D="1" dr="$A$819:$XFD$819" dn="Z_161695C3_1CE5_4E5C_AD86_E27CE310F608_.wvu.Rows" sId="1"/>
    <undo index="14" exp="area" ref3D="1" dr="$A$819:$XFD$819" dn="Z_10610988_B7D0_46D7_B8FD_DA5F72A4893C_.wvu.Rows" sId="1"/>
  </rrc>
  <rrc rId="2517" sId="1" ref="A724:XFD724" action="insertRow">
    <undo index="8" exp="area" ref3D="1" dr="$A$820:$XFD$820" dn="Z_161695C3_1CE5_4E5C_AD86_E27CE310F608_.wvu.Rows" sId="1"/>
    <undo index="14" exp="area" ref3D="1" dr="$A$820:$XFD$820" dn="Z_10610988_B7D0_46D7_B8FD_DA5F72A4893C_.wvu.Rows" sId="1"/>
  </rrc>
  <rcc rId="2518" sId="1">
    <nc r="B724" t="inlineStr">
      <is>
        <t>П.К.3.1. Выполнение работ по актуализации программы комплексного развития коммунальной инфраструктуры города Когалыма</t>
      </is>
    </nc>
  </rcc>
  <rcc rId="2519" sId="1">
    <oc r="F769" t="inlineStr">
      <is>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конртакта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реализия работ предусмотрена в два этапа в течение 2023-2024 годов с завершением работ в августе 2024 года, в связи с чем, остатки средств  (ПАО "ЛУКОЙЛ") будут освоены в 2024 году.</t>
      </is>
    </oc>
    <nc r="F769" t="inlineStr">
      <is>
        <t>В 2023 году выполнен ремонт автомобильных дорог города Когалыма общей площадью 4,499 тыс. кв. м протяженностью 0,631 км.
Неполное освоение средств обусловлено:
- нарушением сроков исполнения контракта по подмероприятию 2.1.3 "Реконструкция участков автомобильных дорог улица Дорожников и улица Романтиков (в том числе ПИР)", остатки неиспользованных средств перенесены на 2024 год;
- по подмероприятию п.п.2.1.4 "Реконструкция развязки Восточной (проспект Нефтяников, улица Ноябрьская)" выполнение работ предусмотрено в два этапа в течение 2023-2024 годов с завершением работ в августе 2024 года, в связи с чем, остатки средств  (ПАО "ЛУКОЙЛ") будут освоены в 2024 году.</t>
      </is>
    </nc>
  </rcc>
  <rcc rId="2520" sId="1" odxf="1" dxf="1">
    <nc r="B725" t="inlineStr">
      <is>
        <t>федеральный бюджет</t>
      </is>
    </nc>
    <odxf>
      <font>
        <b/>
        <sz val="13"/>
        <color auto="1"/>
        <name val="Times New Roman"/>
        <scheme val="none"/>
      </font>
      <numFmt numFmtId="4" formatCode="#,##0.00"/>
    </odxf>
    <ndxf>
      <font>
        <b val="0"/>
        <sz val="13"/>
        <color rgb="FFFF0000"/>
        <name val="Times New Roman"/>
        <scheme val="none"/>
      </font>
      <numFmt numFmtId="0" formatCode="General"/>
    </ndxf>
  </rcc>
  <rcc rId="2521" sId="1" odxf="1" dxf="1">
    <nc r="B726" t="inlineStr">
      <is>
        <t>бюджет автономного округа</t>
      </is>
    </nc>
    <odxf>
      <font>
        <b/>
        <sz val="13"/>
        <color auto="1"/>
        <name val="Times New Roman"/>
        <scheme val="none"/>
      </font>
      <numFmt numFmtId="4" formatCode="#,##0.00"/>
      <border outline="0">
        <bottom style="thin">
          <color indexed="64"/>
        </bottom>
      </border>
    </odxf>
    <ndxf>
      <font>
        <b val="0"/>
        <sz val="13"/>
        <color rgb="FFFF0000"/>
        <name val="Times New Roman"/>
        <scheme val="none"/>
      </font>
      <numFmt numFmtId="30" formatCode="@"/>
      <border outline="0">
        <bottom/>
      </border>
    </ndxf>
  </rcc>
  <rcc rId="2522" sId="1" odxf="1" dxf="1">
    <nc r="B727" t="inlineStr">
      <is>
        <t>бюджет города Когалыма</t>
      </is>
    </nc>
    <odxf>
      <font>
        <b/>
        <sz val="13"/>
        <color auto="1"/>
        <name val="Times New Roman"/>
        <scheme val="none"/>
      </font>
      <numFmt numFmtId="4" formatCode="#,##0.00"/>
      <border outline="0">
        <bottom style="thin">
          <color indexed="64"/>
        </bottom>
      </border>
    </odxf>
    <ndxf>
      <font>
        <b val="0"/>
        <sz val="13"/>
        <color rgb="FFFF0000"/>
        <name val="Times New Roman"/>
        <scheme val="none"/>
      </font>
      <numFmt numFmtId="30" formatCode="@"/>
      <border outline="0">
        <bottom/>
      </border>
    </ndxf>
  </rcc>
  <rcc rId="2523" sId="1" odxf="1" dxf="1">
    <nc r="B728" t="inlineStr">
      <is>
        <t>привлеченные средства</t>
      </is>
    </nc>
    <odxf>
      <font>
        <b/>
        <sz val="13"/>
        <color auto="1"/>
        <name val="Times New Roman"/>
        <scheme val="none"/>
      </font>
      <numFmt numFmtId="4" formatCode="#,##0.00"/>
    </odxf>
    <ndxf>
      <font>
        <b val="0"/>
        <sz val="13"/>
        <color rgb="FFFF0000"/>
        <name val="Times New Roman"/>
        <scheme val="none"/>
      </font>
      <numFmt numFmtId="0" formatCode="General"/>
    </ndxf>
  </rcc>
  <rcc rId="2524" sId="1">
    <nc r="C724">
      <f>C725+C726+C727+C728</f>
    </nc>
  </rcc>
  <rcc rId="2525" sId="1">
    <nc r="D724">
      <f>D725+D726+D727+D728</f>
    </nc>
  </rcc>
  <rcc rId="2526" sId="1">
    <nc r="E724">
      <f>IFERROR(D724/C724*100,0)</f>
    </nc>
  </rcc>
  <rcc rId="2527" sId="1">
    <nc r="E725">
      <f>IFERROR(D725/C725*100,0)</f>
    </nc>
  </rcc>
  <rcc rId="2528" sId="1">
    <nc r="E726">
      <f>IFERROR(D726/C726*100,0)</f>
    </nc>
  </rcc>
  <rcc rId="2529" sId="1">
    <nc r="E727">
      <f>IFERROR(D727/C727*100,0)</f>
    </nc>
  </rcc>
  <rcc rId="2530" sId="1">
    <nc r="E728">
      <f>IFERROR(D728/C728*100,0)</f>
    </nc>
  </rcc>
  <rfmt sheetId="1" sqref="E725:E728" start="0" length="2147483647">
    <dxf>
      <font>
        <b val="0"/>
      </font>
    </dxf>
  </rfmt>
  <rcc rId="2531" sId="1" numFmtId="4">
    <nc r="C727">
      <v>843.2</v>
    </nc>
  </rcc>
  <rcc rId="2532" sId="1" numFmtId="4">
    <nc r="C725">
      <v>0</v>
    </nc>
  </rcc>
  <rcc rId="2533" sId="1" numFmtId="4">
    <nc r="C726">
      <v>0</v>
    </nc>
  </rcc>
  <rcc rId="2534" sId="1" numFmtId="4">
    <nc r="C728">
      <v>0</v>
    </nc>
  </rcc>
  <rfmt sheetId="1" sqref="C725:C728" start="0" length="2147483647">
    <dxf>
      <font>
        <b val="0"/>
      </font>
    </dxf>
  </rfmt>
  <rcc rId="2535" sId="1">
    <oc r="C723">
      <f>C729</f>
    </oc>
    <nc r="C723">
      <f>C729+C724</f>
    </nc>
  </rcc>
  <rcc rId="2536" sId="1">
    <oc r="D723">
      <f>D729</f>
    </oc>
    <nc r="D723">
      <f>D729+D724</f>
    </nc>
  </rcc>
  <rcc rId="2537" sId="1" numFmtId="4">
    <oc r="C733">
      <v>537883.13</v>
    </oc>
    <nc r="C733">
      <v>406957.63</v>
    </nc>
  </rcc>
  <rcc rId="2538" sId="1" numFmtId="4">
    <oc r="C732">
      <v>63</v>
    </oc>
    <nc r="C732">
      <v>6669.7</v>
    </nc>
  </rcc>
  <rfmt sheetId="1" sqref="B729:C733" start="0" length="2147483647">
    <dxf>
      <font>
        <color auto="1"/>
      </font>
    </dxf>
  </rfmt>
  <rcc rId="2539" sId="1">
    <oc r="C736">
      <f>C714+C720+C731</f>
    </oc>
    <nc r="C736">
      <f>C714+C720+C731+C726</f>
    </nc>
  </rcc>
  <rcc rId="2540" sId="1">
    <oc r="C737">
      <f>C715+C721+C732</f>
    </oc>
    <nc r="C737">
      <f>C715+C721+C732+C727</f>
    </nc>
  </rcc>
  <rcc rId="2541" sId="1">
    <oc r="C738">
      <f>C716+C722+C733</f>
    </oc>
    <nc r="C738">
      <f>C716+C722+C733+C728</f>
    </nc>
  </rcc>
  <rcc rId="2542" sId="1">
    <oc r="C735">
      <f>C713+C719+C730</f>
    </oc>
    <nc r="C735">
      <f>C713+C719+C730+C725</f>
    </nc>
  </rcc>
  <rcc rId="2543" sId="1">
    <oc r="D735">
      <f>D713+D719+D730</f>
    </oc>
    <nc r="D735">
      <f>D713+D719+D730+D725</f>
    </nc>
  </rcc>
  <rcc rId="2544" sId="1">
    <oc r="D736">
      <f>D714+D720+D731</f>
    </oc>
    <nc r="D736">
      <f>D714+D720+D731+D726</f>
    </nc>
  </rcc>
  <rcc rId="2545" sId="1">
    <oc r="D737">
      <f>D715+D721+D732</f>
    </oc>
    <nc r="D737">
      <f>D715+D721+D732+D727</f>
    </nc>
  </rcc>
  <rcc rId="2546" sId="1">
    <oc r="D738">
      <f>D716+D722+D733</f>
    </oc>
    <nc r="D738">
      <f>D716+D722+D733+D728</f>
    </nc>
  </rcc>
  <rcc rId="2547" sId="1">
    <oc r="F729" t="inlineStr">
      <is>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is>
    </oc>
    <nc r="F729" t="inlineStr">
      <is>
        <t>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t>
      </is>
    </nc>
  </rcc>
  <rfmt sheetId="1" sqref="B724:C728" start="0" length="2147483647">
    <dxf>
      <font>
        <color auto="1"/>
      </font>
    </dxf>
  </rfmt>
  <rcc rId="2548" sId="1" numFmtId="4">
    <oc r="C720">
      <v>121471.7</v>
    </oc>
    <nc r="C720">
      <v>0</v>
    </nc>
  </rcc>
  <rcc rId="2549" sId="1" numFmtId="4">
    <oc r="C721">
      <v>85906.2</v>
    </oc>
    <nc r="C721">
      <v>13753.8</v>
    </nc>
  </rcc>
  <rcc rId="2550" sId="1" numFmtId="4">
    <oc r="C722">
      <v>0</v>
    </oc>
    <nc r="C722">
      <v>159418.16</v>
    </nc>
  </rcc>
  <rfmt sheetId="1" sqref="B717:C723" start="0" length="2147483647">
    <dxf>
      <font>
        <color auto="1"/>
      </font>
    </dxf>
  </rfmt>
  <rfmt sheetId="1" sqref="B734:B738" start="0" length="2147483647">
    <dxf>
      <font>
        <color auto="1"/>
      </font>
    </dxf>
  </rfmt>
  <rcc rId="2551" sId="1" numFmtId="4">
    <oc r="D721">
      <v>72152.346000000005</v>
    </oc>
    <nc r="D721">
      <v>13753.795</v>
    </nc>
  </rcc>
  <rfmt sheetId="1" sqref="D721" start="0" length="2147483647">
    <dxf>
      <font>
        <color auto="1"/>
      </font>
    </dxf>
  </rfmt>
  <rcc rId="2552" sId="1" numFmtId="4">
    <oc r="D720">
      <v>98425.760999999999</v>
    </oc>
    <nc r="D720"/>
  </rcc>
  <rcc rId="2553" sId="1" numFmtId="4">
    <oc r="D722">
      <v>0</v>
    </oc>
    <nc r="D722">
      <v>159418.079</v>
    </nc>
  </rcc>
  <rfmt sheetId="1" sqref="D718:E722" start="0" length="2147483647">
    <dxf>
      <font>
        <color auto="1"/>
      </font>
    </dxf>
  </rfmt>
  <rfmt sheetId="1" sqref="D717:E717" start="0" length="2147483647">
    <dxf>
      <font>
        <color auto="1"/>
      </font>
    </dxf>
  </rfmt>
  <rfmt sheetId="1" sqref="E718">
    <dxf>
      <fill>
        <patternFill patternType="solid">
          <bgColor rgb="FF92D050"/>
        </patternFill>
      </fill>
    </dxf>
  </rfmt>
  <rcc rId="2554" sId="1" numFmtId="4">
    <nc r="D727">
      <v>843.11500000000001</v>
    </nc>
  </rcc>
  <rfmt sheetId="1" sqref="D724:E728" start="0" length="2147483647">
    <dxf>
      <font>
        <color auto="1"/>
      </font>
    </dxf>
  </rfmt>
  <rcc rId="2555" sId="1" numFmtId="4">
    <oc r="D732">
      <v>62.9</v>
    </oc>
    <nc r="D732">
      <v>6669.491</v>
    </nc>
  </rcc>
  <rfmt sheetId="1" sqref="D732" start="0" length="2147483647">
    <dxf>
      <font>
        <color auto="1"/>
      </font>
    </dxf>
  </rfmt>
  <rcc rId="2556" sId="1" numFmtId="4">
    <oc r="D733">
      <v>185232.8</v>
    </oc>
    <nc r="D733">
      <v>196274.82500000001</v>
    </nc>
  </rcc>
  <rfmt sheetId="1" sqref="D729:E733" start="0" length="2147483647">
    <dxf>
      <font>
        <color auto="1"/>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723:E723" start="0" length="2147483647">
    <dxf>
      <font>
        <color auto="1"/>
      </font>
    </dxf>
  </rfmt>
  <rcc rId="2557" sId="1">
    <nc r="F722" t="inlineStr">
      <is>
        <t>Из них: 136372,2 тыс. рублей средства ПАО "ЛУКОЙЛ";
23046,0 тыс. рублей средства государственной корпорации – Фонд развития территорий.</t>
      </is>
    </nc>
  </rcc>
  <rfmt sheetId="1" sqref="F722"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2">
    <dxf>
      <fill>
        <patternFill patternType="solid">
          <bgColor rgb="FFFFFF00"/>
        </patternFill>
      </fill>
    </dxf>
  </rfmt>
  <rfmt sheetId="1" sqref="D81">
    <dxf>
      <fill>
        <patternFill patternType="solid">
          <bgColor rgb="FFFFFF00"/>
        </patternFill>
      </fill>
    </dxf>
  </rfmt>
  <rfmt sheetId="1" sqref="C87">
    <dxf>
      <fill>
        <patternFill patternType="solid">
          <bgColor rgb="FFFFFF00"/>
        </patternFill>
      </fill>
    </dxf>
  </rfmt>
  <rfmt sheetId="1" sqref="D87:D91" start="0" length="2147483647">
    <dxf>
      <font>
        <color auto="1"/>
      </font>
    </dxf>
  </rfmt>
  <rfmt sheetId="1" sqref="D87" start="0" length="2147483647">
    <dxf>
      <font/>
    </dxf>
  </rfmt>
  <rfmt sheetId="1" sqref="C88:C91">
    <dxf>
      <fill>
        <patternFill patternType="solid">
          <bgColor rgb="FFFFFF00"/>
        </patternFill>
      </fill>
    </dxf>
  </rfmt>
  <rfmt sheetId="1" sqref="C92">
    <dxf>
      <fill>
        <patternFill patternType="solid">
          <bgColor rgb="FFFFFF00"/>
        </patternFill>
      </fill>
    </dxf>
  </rfmt>
  <rfmt sheetId="1" sqref="D96" start="0" length="2147483647">
    <dxf>
      <font>
        <color auto="1"/>
      </font>
    </dxf>
  </rfmt>
  <rcc rId="2561" sId="1" numFmtId="4">
    <oc r="D95">
      <v>0</v>
    </oc>
    <nc r="D95">
      <v>12</v>
    </nc>
  </rcc>
  <rfmt sheetId="1" sqref="D95" start="0" length="2147483647">
    <dxf>
      <font>
        <color auto="1"/>
      </font>
    </dxf>
  </rfmt>
  <rcc rId="2562" sId="1" numFmtId="4">
    <oc r="D94">
      <v>225.8</v>
    </oc>
    <nc r="D94">
      <v>721.87</v>
    </nc>
  </rcc>
  <rfmt sheetId="1" sqref="D94" start="0" length="2147483647">
    <dxf>
      <font>
        <color auto="1"/>
      </font>
    </dxf>
  </rfmt>
  <rcc rId="2563" sId="1" numFmtId="4">
    <oc r="D93">
      <v>144.37</v>
    </oc>
    <nc r="D93">
      <v>461.53</v>
    </nc>
  </rcc>
  <rfmt sheetId="1" sqref="D93" start="0" length="2147483647">
    <dxf>
      <font>
        <color auto="1"/>
      </font>
    </dxf>
  </rfmt>
  <rfmt sheetId="1" sqref="D92" start="0" length="2147483647">
    <dxf>
      <font>
        <color auto="1"/>
      </font>
    </dxf>
  </rfmt>
  <rfmt sheetId="1" sqref="D92">
    <dxf>
      <fill>
        <patternFill patternType="solid">
          <bgColor rgb="FFFFFF00"/>
        </patternFill>
      </fill>
    </dxf>
  </rfmt>
  <rfmt sheetId="1" sqref="D87">
    <dxf>
      <fill>
        <patternFill patternType="solid">
          <bgColor rgb="FFFFFF00"/>
        </patternFill>
      </fill>
    </dxf>
  </rfmt>
  <rfmt sheetId="1" sqref="C93:C96">
    <dxf>
      <fill>
        <patternFill patternType="solid">
          <bgColor rgb="FFFFFF00"/>
        </patternFill>
      </fill>
    </dxf>
  </rfmt>
  <rfmt sheetId="1" sqref="C97">
    <dxf>
      <fill>
        <patternFill patternType="solid">
          <bgColor rgb="FFFFFF00"/>
        </patternFill>
      </fill>
    </dxf>
  </rfmt>
  <rcc rId="2564" sId="1" numFmtId="4">
    <oc r="D100">
      <v>621.26020000000005</v>
    </oc>
    <nc r="D100">
      <v>1295.96</v>
    </nc>
  </rcc>
  <rfmt sheetId="1" sqref="D100" start="0" length="2147483647">
    <dxf>
      <font>
        <color auto="1"/>
      </font>
    </dxf>
  </rfmt>
  <rfmt sheetId="1" sqref="D97" start="0" length="2147483647">
    <dxf>
      <font>
        <color auto="1"/>
      </font>
    </dxf>
  </rfmt>
  <rfmt sheetId="1" sqref="D97">
    <dxf>
      <fill>
        <patternFill patternType="solid">
          <bgColor rgb="FFFFFF00"/>
        </patternFill>
      </fill>
    </dxf>
  </rfmt>
  <rfmt sheetId="1" sqref="D98:D101" start="0" length="2147483647">
    <dxf>
      <font>
        <color auto="1"/>
      </font>
    </dxf>
  </rfmt>
  <rfmt sheetId="1" sqref="C102">
    <dxf>
      <fill>
        <patternFill patternType="solid">
          <bgColor rgb="FFFFFF00"/>
        </patternFill>
      </fill>
    </dxf>
  </rfmt>
  <rcc rId="2565" sId="1" numFmtId="4">
    <oc r="D105">
      <v>3855.2067999999999</v>
    </oc>
    <nc r="D105">
      <v>3387.97</v>
    </nc>
  </rcc>
  <rfmt sheetId="1" sqref="D102:D106" start="0" length="2147483647">
    <dxf>
      <font>
        <color auto="1"/>
      </font>
    </dxf>
  </rfmt>
  <rfmt sheetId="1" sqref="D102">
    <dxf>
      <fill>
        <patternFill patternType="solid">
          <bgColor rgb="FFFFFF00"/>
        </patternFill>
      </fill>
    </dxf>
  </rfmt>
  <rfmt sheetId="1" sqref="C107">
    <dxf>
      <fill>
        <patternFill patternType="solid">
          <bgColor rgb="FFFFFF00"/>
        </patternFill>
      </fill>
    </dxf>
  </rfmt>
  <rcc rId="2566" sId="1" numFmtId="4">
    <oc r="D110">
      <v>43852.25</v>
    </oc>
    <nc r="D110">
      <v>39627.300000000003</v>
    </nc>
  </rcc>
  <rfmt sheetId="1" sqref="D107">
    <dxf>
      <fill>
        <patternFill patternType="solid">
          <bgColor rgb="FFFFFF00"/>
        </patternFill>
      </fill>
    </dxf>
  </rfmt>
  <rfmt sheetId="1" sqref="D107:D111" start="0" length="2147483647">
    <dxf>
      <font>
        <color auto="1"/>
      </font>
    </dxf>
  </rfmt>
  <rfmt sheetId="1" sqref="C113">
    <dxf>
      <fill>
        <patternFill patternType="solid">
          <bgColor rgb="FFFFFF00"/>
        </patternFill>
      </fill>
    </dxf>
  </rfmt>
  <rfmt sheetId="1" sqref="C116">
    <dxf>
      <fill>
        <patternFill patternType="solid">
          <bgColor rgb="FFFFFF00"/>
        </patternFill>
      </fill>
    </dxf>
  </rfmt>
  <rcc rId="2567" sId="1" numFmtId="4">
    <oc r="D116">
      <v>31240.6</v>
    </oc>
    <nc r="D116">
      <v>38870.03</v>
    </nc>
  </rcc>
  <rfmt sheetId="1" sqref="D116" start="0" length="2147483647">
    <dxf>
      <font>
        <color auto="1"/>
      </font>
    </dxf>
  </rfmt>
  <rfmt sheetId="1" sqref="C115">
    <dxf>
      <fill>
        <patternFill patternType="solid">
          <bgColor rgb="FFFFFF00"/>
        </patternFill>
      </fill>
    </dxf>
  </rfmt>
  <rcc rId="2568" sId="1" numFmtId="4">
    <oc r="D115">
      <v>281164.79999999999</v>
    </oc>
    <nc r="D115">
      <v>192406.62</v>
    </nc>
  </rcc>
  <rfmt sheetId="1" sqref="D115" start="0" length="2147483647">
    <dxf>
      <font>
        <color auto="1"/>
      </font>
    </dxf>
  </rfmt>
  <rfmt sheetId="1" sqref="D117" start="0" length="2147483647">
    <dxf>
      <font>
        <color auto="1"/>
      </font>
    </dxf>
  </rfmt>
  <rfmt sheetId="1" sqref="C114">
    <dxf>
      <fill>
        <patternFill patternType="solid">
          <bgColor rgb="FFFFFF00"/>
        </patternFill>
      </fill>
    </dxf>
  </rfmt>
  <rcc rId="2569" sId="1" numFmtId="4">
    <oc r="D114">
      <v>0</v>
    </oc>
    <nc r="D114">
      <v>157423.6</v>
    </nc>
  </rcc>
  <rfmt sheetId="1" sqref="D114" start="0" length="2147483647">
    <dxf>
      <font>
        <color auto="1"/>
      </font>
    </dxf>
  </rfmt>
  <rfmt sheetId="1" sqref="D113" start="0" length="2147483647">
    <dxf>
      <font>
        <color auto="1"/>
      </font>
    </dxf>
  </rfmt>
  <rfmt sheetId="1" sqref="D113">
    <dxf>
      <fill>
        <patternFill patternType="solid">
          <bgColor rgb="FFFFFF00"/>
        </patternFill>
      </fill>
    </dxf>
  </rfmt>
  <rfmt sheetId="1" sqref="C118">
    <dxf>
      <fill>
        <patternFill patternType="solid">
          <bgColor rgb="FFFFFF00"/>
        </patternFill>
      </fill>
    </dxf>
  </rfmt>
  <rfmt sheetId="1" sqref="C121">
    <dxf>
      <fill>
        <patternFill patternType="solid">
          <bgColor rgb="FFFFFF00"/>
        </patternFill>
      </fill>
    </dxf>
  </rfmt>
  <rfmt sheetId="1" sqref="D121" start="0" length="2147483647">
    <dxf>
      <font>
        <color auto="1"/>
      </font>
    </dxf>
  </rfmt>
  <rcc rId="2570" sId="1" numFmtId="4">
    <oc r="D120">
      <v>1050</v>
    </oc>
    <nc r="D120">
      <v>1525.2</v>
    </nc>
  </rcc>
  <rfmt sheetId="1" sqref="D120" start="0" length="2147483647">
    <dxf>
      <font>
        <color auto="1"/>
      </font>
    </dxf>
  </rfmt>
  <rfmt sheetId="1" sqref="C119:C121">
    <dxf>
      <fill>
        <patternFill>
          <bgColor rgb="FFFFFF00"/>
        </patternFill>
      </fill>
    </dxf>
  </rfmt>
  <rcc rId="2571" sId="1" numFmtId="4">
    <oc r="D121">
      <v>3787.08</v>
    </oc>
    <nc r="D121">
      <v>656.8</v>
    </nc>
  </rcc>
  <rfmt sheetId="1" sqref="D118:D121" start="0" length="2147483647">
    <dxf>
      <font>
        <color auto="1"/>
      </font>
    </dxf>
  </rfmt>
  <rfmt sheetId="1" sqref="D118">
    <dxf>
      <fill>
        <patternFill patternType="solid">
          <bgColor rgb="FFFFFF00"/>
        </patternFill>
      </fill>
    </dxf>
  </rfmt>
  <rfmt sheetId="1" sqref="D122" start="0" length="2147483647">
    <dxf>
      <font>
        <color auto="1"/>
      </font>
    </dxf>
  </rfmt>
  <rfmt sheetId="1" sqref="C123">
    <dxf>
      <fill>
        <patternFill patternType="solid">
          <bgColor rgb="FFFFFF00"/>
        </patternFill>
      </fill>
    </dxf>
  </rfmt>
  <rcc rId="2572" sId="1" numFmtId="4">
    <oc r="D126">
      <v>68.2</v>
    </oc>
    <nc r="D126">
      <v>451.5</v>
    </nc>
  </rcc>
  <rfmt sheetId="1" sqref="D126:D127" start="0" length="2147483647">
    <dxf>
      <font>
        <color auto="1"/>
      </font>
    </dxf>
  </rfmt>
  <rfmt sheetId="1" sqref="C126">
    <dxf>
      <fill>
        <patternFill patternType="solid">
          <bgColor rgb="FFFFFF00"/>
        </patternFill>
      </fill>
    </dxf>
  </rfmt>
  <rfmt sheetId="1" sqref="C125">
    <dxf>
      <fill>
        <patternFill patternType="solid">
          <bgColor rgb="FFFFFF00"/>
        </patternFill>
      </fill>
    </dxf>
  </rfmt>
  <rcc rId="2573" sId="1" numFmtId="4">
    <oc r="D125">
      <v>158.30000000000001</v>
    </oc>
    <nc r="D125">
      <v>1048.5</v>
    </nc>
  </rcc>
  <rfmt sheetId="1" sqref="D123:D125" start="0" length="2147483647">
    <dxf>
      <font>
        <color auto="1"/>
      </font>
    </dxf>
  </rfmt>
  <rfmt sheetId="1" sqref="D123">
    <dxf>
      <fill>
        <patternFill patternType="solid">
          <bgColor rgb="FFFFFF00"/>
        </patternFill>
      </fill>
    </dxf>
  </rfmt>
  <rfmt sheetId="1" sqref="C128">
    <dxf>
      <fill>
        <patternFill patternType="solid">
          <bgColor rgb="FFFFFF00"/>
        </patternFill>
      </fill>
    </dxf>
  </rfmt>
  <rcc rId="2574" sId="1" numFmtId="4">
    <oc r="D130">
      <v>1406</v>
    </oc>
    <nc r="D130">
      <v>0</v>
    </nc>
  </rcc>
  <rcc rId="2575" sId="1" numFmtId="4">
    <oc r="D131">
      <v>605.44489999999996</v>
    </oc>
    <nc r="D131">
      <v>59201.61</v>
    </nc>
  </rcc>
  <rfmt sheetId="1" sqref="D128:D132" start="0" length="2147483647">
    <dxf>
      <font>
        <color auto="1"/>
      </font>
    </dxf>
  </rfmt>
  <rfmt sheetId="1" sqref="C131">
    <dxf>
      <fill>
        <patternFill patternType="solid">
          <bgColor rgb="FFFFFF00"/>
        </patternFill>
      </fill>
    </dxf>
  </rfmt>
  <rfmt sheetId="1" sqref="D128">
    <dxf>
      <fill>
        <patternFill patternType="solid">
          <bgColor rgb="FFFFFF00"/>
        </patternFill>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734:E738" start="0" length="2147483647">
    <dxf>
      <font>
        <color auto="1"/>
      </font>
    </dxf>
  </rfmt>
  <rcc rId="2576" sId="1">
    <oc r="F718" t="inlineStr">
      <is>
        <t xml:space="preserve"> Предоставление субсидии концессионеру на реконструкцию котельной №1 (Арочник) в городе Когалыме. Мероприятие направлено на реализацию проектов модернизации систем коммунальной инфраструктуры на территории города Когалыма, с участием средств государственной корпорации – Фонда содействия реформированию жилищно-коммунального хозяйства. 
Отклонение факта от плана в сумме 36 799,8 тыс.рублей сложилось в связи с заключением доп.соглашения к Договору №60/МКИ от 12.01.2021 по объекту реконструкции котельной №1 (Арочник) в городе Когалыме (перенос срока завершения проекта на 2023 год). </t>
      </is>
    </oc>
    <nc r="F718" t="inlineStr">
      <is>
        <t xml:space="preserve">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
</t>
      </is>
    </nc>
  </rcc>
  <rfmt sheetId="1" sqref="F718" start="0" length="2147483647">
    <dxf>
      <font>
        <color auto="1"/>
      </font>
    </dxf>
  </rfmt>
  <rcc rId="2577" sId="1">
    <oc r="F722" t="inlineStr">
      <is>
        <t>Из них: 136372,2 тыс. рублей средства ПАО "ЛУКОЙЛ";
23046,0 тыс. рублей средства государственной корпорации – Фонд развития территорий.</t>
      </is>
    </oc>
    <nc r="F722" t="inlineStr">
      <is>
        <t>Из них: 136 372,2 тыс. рублей средства ПАО "ЛУКОЙЛ";
23 046,0 тыс. рублей средства государственной корпорации – Фонд развития территорий.</t>
      </is>
    </nc>
  </rc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3">
    <dxf>
      <fill>
        <patternFill patternType="solid">
          <bgColor rgb="FFFFFF00"/>
        </patternFill>
      </fill>
    </dxf>
  </rfmt>
  <rfmt sheetId="1" sqref="C136">
    <dxf>
      <fill>
        <patternFill patternType="solid">
          <bgColor rgb="FFFFFF00"/>
        </patternFill>
      </fill>
    </dxf>
  </rfmt>
  <rcc rId="2581" sId="1" numFmtId="4">
    <oc r="D136">
      <v>52055.9859</v>
    </oc>
    <nc r="D136">
      <v>71804.38</v>
    </nc>
  </rcc>
  <rfmt sheetId="1" sqref="D136" start="0" length="2147483647">
    <dxf>
      <font>
        <color auto="1"/>
      </font>
    </dxf>
  </rfmt>
  <rfmt sheetId="1" sqref="C137:D137" start="0" length="2147483647">
    <dxf>
      <font>
        <color auto="1"/>
      </font>
    </dxf>
  </rfmt>
  <rfmt sheetId="1" sqref="C135">
    <dxf>
      <fill>
        <patternFill patternType="solid">
          <bgColor rgb="FFFFFF00"/>
        </patternFill>
      </fill>
    </dxf>
  </rfmt>
  <rcc rId="2582" sId="1" numFmtId="4">
    <oc r="D135">
      <v>0</v>
    </oc>
    <nc r="D135">
      <v>158976.39000000001</v>
    </nc>
  </rcc>
  <rfmt sheetId="1" sqref="D135" start="0" length="2147483647">
    <dxf>
      <font>
        <color auto="1"/>
      </font>
    </dxf>
  </rfmt>
  <rfmt sheetId="1" sqref="C134">
    <dxf>
      <fill>
        <patternFill patternType="solid">
          <bgColor rgb="FFFFFF00"/>
        </patternFill>
      </fill>
    </dxf>
  </rfmt>
  <rcc rId="2583" sId="1" numFmtId="4">
    <oc r="D134">
      <v>0</v>
    </oc>
    <nc r="D134">
      <v>20291.07</v>
    </nc>
  </rcc>
  <rfmt sheetId="1" sqref="D134" start="0" length="2147483647">
    <dxf>
      <font>
        <color auto="1"/>
      </font>
    </dxf>
  </rfmt>
  <rfmt sheetId="1" sqref="D133" start="0" length="2147483647">
    <dxf>
      <font>
        <color auto="1"/>
      </font>
    </dxf>
  </rfmt>
  <rfmt sheetId="1" sqref="D133">
    <dxf>
      <fill>
        <patternFill patternType="solid">
          <bgColor rgb="FFFFFF00"/>
        </patternFill>
      </fill>
    </dxf>
  </rfmt>
  <rfmt sheetId="1" sqref="C138">
    <dxf>
      <fill>
        <patternFill patternType="solid">
          <bgColor rgb="FFFFFF00"/>
        </patternFill>
      </fill>
    </dxf>
  </rfmt>
  <rfmt sheetId="1" sqref="C141">
    <dxf>
      <fill>
        <patternFill patternType="solid">
          <bgColor rgb="FFFFFF00"/>
        </patternFill>
      </fill>
    </dxf>
  </rfmt>
  <rcc rId="2584" sId="1" numFmtId="4">
    <oc r="D139">
      <v>20558.9908</v>
    </oc>
    <nc r="D139">
      <v>0</v>
    </nc>
  </rcc>
  <rcc rId="2585" sId="1" numFmtId="4">
    <oc r="D140">
      <v>137836.24</v>
    </oc>
    <nc r="D140">
      <v>0</v>
    </nc>
  </rcc>
  <rfmt sheetId="1" sqref="D139:D140" start="0" length="2147483647">
    <dxf>
      <font>
        <color auto="1"/>
      </font>
    </dxf>
  </rfmt>
  <rcc rId="2586" sId="1" numFmtId="4">
    <oc r="D141">
      <v>74257.826799999995</v>
    </oc>
    <nc r="D141">
      <v>2056.2600000000002</v>
    </nc>
  </rcc>
  <rfmt sheetId="1" sqref="D141" start="0" length="2147483647">
    <dxf>
      <font>
        <color auto="1"/>
      </font>
    </dxf>
  </rfmt>
  <rfmt sheetId="1" sqref="D142" start="0" length="2147483647">
    <dxf>
      <font>
        <color auto="1"/>
      </font>
    </dxf>
  </rfmt>
  <rfmt sheetId="1" sqref="D138" start="0" length="2147483647">
    <dxf>
      <font>
        <color auto="1"/>
      </font>
    </dxf>
  </rfmt>
  <rfmt sheetId="1" sqref="D138">
    <dxf>
      <fill>
        <patternFill patternType="solid">
          <bgColor rgb="FFFFFF00"/>
        </patternFill>
      </fill>
    </dxf>
  </rfmt>
  <rfmt sheetId="1" sqref="D143" start="0" length="2147483647">
    <dxf>
      <font>
        <color auto="1"/>
      </font>
    </dxf>
  </rfmt>
  <rfmt sheetId="1" sqref="C146:C147" start="0" length="2147483647">
    <dxf>
      <font>
        <color auto="1"/>
      </font>
    </dxf>
  </rfmt>
  <rfmt sheetId="1" sqref="D144:D147" start="0" length="2147483647">
    <dxf>
      <font>
        <color auto="1"/>
      </font>
    </dxf>
  </rfmt>
  <rfmt sheetId="1" sqref="B143:B147" start="0" length="2147483647">
    <dxf>
      <font>
        <color auto="1"/>
      </font>
    </dxf>
  </rfmt>
  <rfmt sheetId="1" sqref="E60:E147" start="0" length="2147483647">
    <dxf>
      <font>
        <color auto="1"/>
      </font>
    </dxf>
  </rfmt>
  <rfmt sheetId="1" sqref="D60" start="0" length="2147483647">
    <dxf>
      <font>
        <color auto="1"/>
      </font>
    </dxf>
  </rfmt>
  <rfmt sheetId="1" sqref="D86" start="0" length="2147483647">
    <dxf>
      <font>
        <color auto="1"/>
      </font>
    </dxf>
  </rfmt>
  <rfmt sheetId="1" sqref="C112:D112" start="0" length="2147483647">
    <dxf>
      <font>
        <color auto="1"/>
      </font>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7" sId="1" odxf="1" dxf="1">
    <nc r="G730">
      <f>C729-D729</f>
    </nc>
    <odxf>
      <numFmt numFmtId="0" formatCode="General"/>
    </odxf>
    <ndxf>
      <numFmt numFmtId="166" formatCode="#,##0.0"/>
    </ndxf>
  </rcc>
  <rfmt sheetId="1" sqref="F729" start="0" length="2147483647">
    <dxf>
      <font>
        <color auto="1"/>
      </font>
    </dxf>
  </rfmt>
  <rcc rId="2588" sId="1">
    <oc r="F729" t="inlineStr">
      <is>
        <t>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t>
      </is>
    </oc>
    <nc r="F729" t="inlineStr">
      <is>
        <t>3.1.2. «Строительство, реконструкция и капитальный ремонт объектов инженерной инфраструктуры на территории города Когалыма (в том числе ПИР)» исполнено на 48,3%).
  переходящие остатки (210 682,9 тыс. рублей) средства ПАО "ЛУКОЙЛ" на строительство и реконструкцию инженерной инфраструктуры на территории города Когалыма будут использованы в 2024 году. Инвестором ведется определение приоритетных объектов инженерной инфраструктуры, подлежащих строительству и реконструкции.</t>
      </is>
    </nc>
  </rcc>
  <rfmt sheetId="1" sqref="F729" start="0" length="2147483647">
    <dxf>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2" sId="1">
    <oc r="F230" t="inlineStr">
      <is>
        <t xml:space="preserve">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oc>
    <nc r="F230" t="inlineStr">
      <is>
        <t xml:space="preserve">По состоянию на конец отчетного периода работы не закончены, 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724">
    <dxf>
      <fill>
        <patternFill patternType="solid">
          <bgColor rgb="FF92D050"/>
        </patternFill>
      </fill>
    </dxf>
  </rfmt>
  <rfmt sheetId="1" sqref="E729">
    <dxf>
      <fill>
        <patternFill patternType="solid">
          <bgColor theme="9" tint="0.59999389629810485"/>
        </patternFill>
      </fill>
    </dxf>
  </rfmt>
  <rcc rId="2589" sId="1">
    <oc r="G730">
      <f>C729-D729</f>
    </oc>
    <nc r="G730"/>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0" sId="1">
    <oc r="C827">
      <f>SUM(C23,C35,C40,C46,C51,C63,C68,C73,C78,C83,C89,C94,C99,C104,C109,C115,C120,C125,C130,C135,C17,C12,C140,C760,#REF!,C152,C157,C162,C167,C172,C177,C183,C188,C194,C200,C211,C216,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731,C380,C386,C391,C396,C743,C748,C765,C771,C776,C781,C787,C793,C805,C811,C817)</f>
    </oc>
    <nc r="C827">
      <f>SUM(C23,C35,C40,C46,C51,C63,C68,C73,C78,C83,C89,C94,C99,C104,C109,C115,C120,C125,C130,C135,C17,C12,C140,C760,C152,C157,C162,C167,C172,C177,C183,C188,C194,C200,C211,C216,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731,C380,C386,C391,C396,C743,C748,C765,C771,C776,C781,C787,C793,C805,C811,C817)</f>
    </nc>
  </rcc>
  <rcc rId="2591" sId="1">
    <oc r="D827">
      <f>SUM(D23,D35,D40,D46,D51,D63,D68,D73,D78,D83,D89,D94,D99,D104,D109,D115,D120,D125,D130,D135,D17,D12,D140,D760,#REF!,D152,D157,D162,D167,D172,D177,D183,D188,D194,D200,D211,D216,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731,D380,D386,D391,D396,D743,D748,D765,D771,D776,D781,D787,D793,D805,D811,D817)</f>
    </oc>
    <nc r="D827">
      <f>SUM(D23,D35,D40,D46,D51,D63,D68,D73,D78,D83,D89,D94,D99,D104,D109,D115,D120,D125,D130,D135,D17,D12,D140,D760,D152,D157,D162,D167,D172,D177,D183,D188,D194,D200,D211,D216,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731,D380,D386,D391,D396,D743,D748,D765,D771,D776,D781,D787,D793,D805,D811,D817)</f>
    </nc>
  </rcc>
  <rcc rId="2592" sId="1">
    <oc r="C826">
      <f>SUM(C22,C34,C39,C45,C50,C62,C67,C72,C77,C82,C88,C93,C98,C103,C108,C114,C119,C124,C129,C134,C16,C11,C139,C759,#REF!,C151,C156,C161,C166,C171,C176,C182,C187,C193,C199,C210,C215,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730,C379,C385,C390,C395,C742,C747,C764,C770,C775,C780,C786,C792,C804,C810,C816)</f>
    </oc>
    <nc r="C826">
      <f>SUM(C22,C34,C39,C45,C50,C62,C67,C72,C77,C82,C88,C93,C98,C103,C108,C114,C119,C124,C129,C134,C16,C11,C139,C759,C151,C156,C161,C166,C171,C176,C182,C187,C193,C199,C210,C215,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730,C379,C385,C390,C395,C742,C747,C764,C770,C775,C780,C786,C792,C804,C810,C816)</f>
    </nc>
  </rcc>
  <rcc rId="2593" sId="1">
    <oc r="D826">
      <f>SUM(D22,D34,D39,D45,D50,D62,D67,D72,D77,D82,D88,D93,D98,D103,D108,D114,D119,D124,D129,D134,D16,D11,D139,D759,#REF!,D151,D156,D161,D166,D171,D176,D182,D187,D193,D199,D210,D215,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730,D379,D385,D390,D395,D742,D747,D764,D770,D775,D780,D786,D792,D804,D810,D816)</f>
    </oc>
    <nc r="D826">
      <f>SUM(D22,D34,D39,D45,D50,D62,D67,D72,D77,D82,D88,D93,D98,D103,D108,D114,D119,D124,D129,D134,D16,D11,D139,D759,D151,D156,D161,D166,D171,D176,D182,D187,D193,D199,D210,D215,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730,D379,D385,D390,D395,D742,D747,D764,D770,D775,D780,D786,D792,D804,D810,D816)</f>
    </nc>
  </rcc>
  <rcc rId="2594" sId="1">
    <oc r="C828">
      <f>SUM(C24,C36,C41,C47,C52,C64,C69,C74,C79,C84,C90,C95,C100,C105,C110,C116,C121,C126,C131,C136,C18,C13,C141,C761,#REF!,C153,C158,C163,C168,C173,C178,C184,C189,C195,C201,C212,C217,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732,C381,C387,C392,C397,C744,C749,C766,C772,C777,C782,C788,C794,C806,C812,C818)</f>
    </oc>
    <nc r="C828">
      <f>SUM(C24,C36,C41,C47,C52,C64,C69,C74,C79,C84,C90,C95,C100,C105,C110,C116,C121,C126,C131,C136,C18,C13,C141,C761,C153,C158,C163,C168,C173,C178,C184,C189,C195,C201,C212,C217,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732,C381,C387,C392,C397,C744,C749,C766,C772,C777,C782,C788,C794,C806,C812,C818)</f>
    </nc>
  </rcc>
  <rcc rId="2595" sId="1">
    <oc r="D828">
      <f>SUM(D24,D36,D41,D47,D52,D64,D69,D74,D79,D84,D90,D95,D100,D105,D110,D116,D121,D126,D131,D136,D18,D13,D141,D761,#REF!,D153,D158,D163,D168,D173,D178,D184,D189,D195,D201,D212,D217,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732,D381,D387,D392,D397,D744,D749,D766,D772,D777,D782,D788,D794,D806,D812,D818)</f>
    </oc>
    <nc r="D828">
      <f>SUM(D24,D36,D41,D47,D52,D64,D69,D74,D79,D84,D90,D95,D100,D105,D110,D116,D121,D126,D131,D136,D18,D13,D141,D761,D153,D158,D163,D168,D173,D178,D184,D189,D195,D201,D212,D217,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732,D381,D387,D392,D397,D744,D749,D766,D772,D777,D782,D788,D794,D806,D812,D818)</f>
    </nc>
  </rcc>
  <rcc rId="2596" sId="1">
    <oc r="C829">
      <f>SUM(C25,C37,C42,C48,C53,C65,C70,C75,C80,C85,C91,C96,C101,C106,C111,C117,C122,C127,C132,C137,C19,C14,C142,C762,#REF!,C154,C159,C164,C169,C174,C179,C185,C190,C196,C202,C213,C218,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733,C382,C388,C393,C398,C745,C750,C767,C773,C778,C783,C789,C795,C807,C813,C819)</f>
    </oc>
    <nc r="C829">
      <f>SUM(C25,C37,C42,C48,C53,C65,C70,C75,C80,C85,C91,C96,C101,C106,C111,C117,C122,C127,C132,C137,C19,C14,C142,C762,C154,C159,C164,C169,C174,C179,C185,C190,C196,C202,C213,C218,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733,C382,C388,C393,C398,C745,C750,C767,C773,C778,C783,C789,C795,C807,C813,C819)</f>
    </nc>
  </rcc>
  <rcc rId="2597" sId="1">
    <oc r="D829">
      <f>SUM(D25,D37,D42,D48,D53,D65,D70,D75,D80,D85,D91,D96,D101,D106,D111,D117,D122,D127,D132,D137,D19,D14,D142,D762,#REF!,D154,D159,D164,D169,D174,D179,D185,D190,D196,D202,D213,D218,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733,D382,D388,D393,D398,D745,D750,D767,D773,D778,D783,D789,D795,D807,D813,D819)</f>
    </oc>
    <nc r="D829">
      <f>SUM(D25,D37,D42,D48,D53,D65,D70,D75,D80,D85,D91,D96,D101,D106,D111,D117,D122,D127,D132,D137,D19,D14,D142,D762,D154,D159,D164,D169,D174,D179,D185,D190,D196,D202,D213,D218,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733,D382,D388,D393,D398,D745,D750,D767,D773,D778,D783,D789,D795,D807,D813,D819)</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8" sId="1">
    <oc r="C826">
      <f>SUM(C22,C34,C39,C45,C50,C62,C67,C72,C77,C82,C88,C93,C98,C103,C108,C114,C119,C124,C129,C134,C16,C11,C139,C759,C151,C156,C161,C166,C171,C176,C182,C187,C193,C199,C210,C215,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730,C379,C385,C390,C395,C742,C747,C764,C770,C775,C780,C786,C792,C804,C810,C816)</f>
    </oc>
    <nc r="C826">
      <f>SUM(C22,C34,C39,C45,C50,C62,C67,C72,C77,C82,C88,C93,C98,C103,C108,C114,C725,C119,C124,C129,C134,C16,C11,C139,C759,C151,C156,C161,C166,C171,C176,C182,C187,C193,C199,C210,C215,C225,C230,C242,C247,C252,C257,C262,C267,C273,C278,C284,C289,C294,C307,C312,C318,C324,C336,C341,C346,C351,C356,C362,C367,C407,C412,C417,C422,C427,C432,C438,C443,C448,C454,C466,C471,C476,C482,C487,C493,C498,C503,C509,C521,C527,C532,C537,C542,C553,C558,C563,C568,C579,C584,C589,C594,C599,C604,C609,C614,C619,C631,C636,C642,C647,C659,C664,C669,C674,C680,C685,C690,C696,C701,C713,C719,C730,C379,C385,C390,C395,C742,C747,C764,C770,C775,C780,C786,C792,C804,C810,C816)</f>
    </nc>
  </rcc>
  <rcc rId="2599" sId="1">
    <oc r="D826">
      <f>SUM(D22,D34,D39,D45,D50,D62,D67,D72,D77,D82,D88,D93,D98,D103,D108,D114,D119,D124,D129,D134,D16,D11,D139,D759,D151,D156,D161,D166,D171,D176,D182,D187,D193,D199,D210,D215,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730,D379,D385,D390,D395,D742,D747,D764,D770,D775,D780,D786,D792,D804,D810,D816)</f>
    </oc>
    <nc r="D826">
      <f>SUM(D22,D34,D39,D45,D50,D62,D67,D72,D77,D82,D88,D93,D98,D103,D108,D114,D725,D119,D124,D129,D134,D16,D11,D139,D759,D151,D156,D161,D166,D171,D176,D182,D187,D193,D199,D210,D215,D225,D230,D242,D247,D252,D257,D262,D267,D273,D278,D284,D289,D294,D307,D312,D318,D324,D336,D341,D346,D351,D356,D362,D367,D407,D412,D417,D422,D427,D432,D438,D443,D448,D454,D466,D471,D476,D482,D487,D493,D498,D503,D509,D521,D527,D532,D537,D542,D553,D558,D563,D568,D579,D584,D589,D594,D599,D604,D609,D614,D619,D631,D636,D642,D647,D659,D664,D669,D674,D680,D685,D690,D696,D701,D713,D719,D730,D379,D385,D390,D395,D742,D747,D764,D770,D775,D780,D786,D792,D804,D810,D816)</f>
    </nc>
  </rcc>
  <rcc rId="2600" sId="1">
    <oc r="C827">
      <f>SUM(C23,C35,C40,C46,C51,C63,C68,C73,C78,C83,C89,C94,C99,C104,C109,C115,C120,C125,C130,C135,C17,C12,C140,C760,C152,C157,C162,C167,C172,C177,C183,C188,C194,C200,C211,C216,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731,C380,C386,C391,C396,C743,C748,C765,C771,C776,C781,C787,C793,C805,C811,C817)</f>
    </oc>
    <nc r="C827">
      <f>SUM(C23,C35,C40,C46,C51,C63,C68,C73,C78,C83,C89,C94,C99,C104,C109,C115,C726,C120,C125,C130,C135,C17,C12,C140,C760,C152,C157,C162,C167,C172,C177,C183,C188,C194,C200,C211,C216,C226,C231,C243,C248,C253,C258,C263,C268,C274,C279,C285,C290,C295,C308,C313,C319,C325,C337,C342,C347,C352,C357,C363,C368,C408,C413,C418,C423,C428,C433,C439,C444,C449,C455,C467,C472,C477,C483,C488,C494,C499,C504,C510,C522,C528,C533,C538,C543,C554,C559,C564,C569,C580,C585,C590,C595,C600,C605,C610,C615,C620,C632,C637,C643,C648,C660,C665,C670,C675,C681,C686,C691,C697,C702,C714,C720,C731,C380,C386,C391,C396,C743,C748,C765,C771,C776,C781,C787,C793,C805,C811,C817)</f>
    </nc>
  </rcc>
  <rcc rId="2601" sId="1">
    <oc r="C828">
      <f>SUM(C24,C36,C41,C47,C52,C64,C69,C74,C79,C84,C90,C95,C100,C105,C110,C116,C121,C126,C131,C136,C18,C13,C141,C761,C153,C158,C163,C168,C173,C178,C184,C189,C195,C201,C212,C217,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732,C381,C387,C392,C397,C744,C749,C766,C772,C777,C782,C788,C794,C806,C812,C818)</f>
    </oc>
    <nc r="C828">
      <f>SUM(C24,C36,C41,C47,C52,C64,C69,C74,C79,C84,C90,C95,C100,C105,C110,C116,C727,C121,C126,C131,C136,C18,C13,C141,C761,C153,C158,C163,C168,C173,C178,C184,C189,C195,C201,C212,C217,C227,C232,C244,C249,C254,C259,C264,C269,C275,C280,C286,C291,C296,C309,C314,C320,C326,C338,C343,C348,C353,C358,C364,C369,C409,C414,C419,C424,C429,C434,C440,C445,C450,C456,C468,C473,C478,C484,C489,C495,C500,C505,C511,C523,C529,C534,C539,C544,C555,C560,C565,C570,C581,C586,C591,C596,C601,C606,C611,C616,C621,C633,C638,C644,C649,C661,C666,C671,C676,C682,C687,C692,C698,C703,C715,C721,C732,C381,C387,C392,C397,C744,C749,C766,C772,C777,C782,C788,C794,C806,C812,C818)</f>
    </nc>
  </rcc>
  <rcc rId="2602" sId="1">
    <oc r="C829">
      <f>SUM(C25,C37,C42,C48,C53,C65,C70,C75,C80,C85,C91,C96,C101,C106,C111,C117,C122,C127,C132,C137,C19,C14,C142,C762,C154,C159,C164,C169,C174,C179,C185,C190,C196,C202,C213,C218,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733,C382,C388,C393,C398,C745,C750,C767,C773,C778,C783,C789,C795,C807,C813,C819)</f>
    </oc>
    <nc r="C829">
      <f>SUM(C25,C37,C42,C48,C53,C65,C70,C75,C80,C85,C91,C96,C101,C106,C111,C117,C728,C122,C127,C132,C137,C19,C14,C142,C762,C154,C159,C164,C169,C174,C179,C185,C190,C196,C202,C213,C218,C228,C233,C245,C250,C255,C260,C265,C270,C276,C281,C287,C292,C297,C310,C315,C321,C327,C339,C344,C349,C354,C359,C365,C370,C410,C415,C420,C425,C430,C435,C441,C446,C451,C457,C469,C474,C479,C485,C490,C496,C501,C506,C512,C524,C530,C535,C540,C545,C556,C561,C566,C571,C582,C587,C592,C597,C602,C607,C612,C617,C622,C634,C639,C645,C650,C662,C667,C672,C677,C683,C688,C693,C699,C704,C716,C722,C733,C382,C388,C393,C398,C745,C750,C767,C773,C778,C783,C789,C795,C807,C813,C819)</f>
    </nc>
  </rcc>
  <rcc rId="2603" sId="1">
    <oc r="D827">
      <f>SUM(D23,D35,D40,D46,D51,D63,D68,D73,D78,D83,D89,D94,D99,D104,D109,D115,D120,D125,D130,D135,D17,D12,D140,D760,D152,D157,D162,D167,D172,D177,D183,D188,D194,D200,D211,D216,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731,D380,D386,D391,D396,D743,D748,D765,D771,D776,D781,D787,D793,D805,D811,D817)</f>
    </oc>
    <nc r="D827">
      <f>SUM(D23,D35,D40,D46,D51,D63,D68,D73,D78,D83,D89,D94,D99,D104,D109,D115,D726,D120,D125,D130,D135,D17,D12,D140,D760,D152,D157,D162,D167,D172,D177,D183,D188,D194,D200,D211,D216,D226,D231,D243,D248,D253,D258,D263,D268,D274,D279,D285,D290,D295,D308,D313,D319,D325,D337,D342,D347,D352,D357,D363,D368,D408,D413,D418,D423,D428,D433,D439,D444,D449,D455,D467,D472,D477,D483,D488,D494,D499,D504,D510,D522,D528,D533,D538,D543,D554,D559,D564,D569,D580,D585,D590,D595,D600,D605,D610,D615,D620,D632,D637,D643,D648,D660,D665,D670,D675,D681,D686,D691,D697,D702,D714,D720,D731,D380,D386,D391,D396,D743,D748,D765,D771,D776,D781,D787,D793,D805,D811,D817)</f>
    </nc>
  </rcc>
  <rcc rId="2604" sId="1">
    <oc r="D828">
      <f>SUM(D24,D36,D41,D47,D52,D64,D69,D74,D79,D84,D90,D95,D100,D105,D110,D116,D121,D126,D131,D136,D18,D13,D141,D761,D153,D158,D163,D168,D173,D178,D184,D189,D195,D201,D212,D217,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732,D381,D387,D392,D397,D744,D749,D766,D772,D777,D782,D788,D794,D806,D812,D818)</f>
    </oc>
    <nc r="D828">
      <f>SUM(D24,D36,D41,D47,D52,D64,D69,D74,D79,D84,D90,D95,D100,D105,D110,D116,D727,D121,D126,D131,D136,D18,D13,D141,D761,D153,D158,D163,D168,D173,D178,D184,D189,D195,D201,D212,D217,D227,D232,D244,D249,D254,D259,D264,D269,D275,D280,D286,D291,D296,D309,D314,D320,D326,D338,D343,D348,D353,D358,D364,D369,D409,D414,D419,D424,D429,D434,D440,D445,D450,D456,D468,D473,D478,D484,D489,D495,D500,D505,D511,D523,D529,D534,D539,D544,D555,D560,D565,D570,D581,D586,D591,D596,D601,D606,D611,D616,D621,D633,D638,D644,D649,D661,D666,D671,D676,D682,D687,D692,D698,D703,D715,D721,D732,D381,D387,D392,D397,D744,D749,D766,D772,D777,D782,D788,D794,D806,D812,D818)</f>
    </nc>
  </rcc>
  <rcc rId="2605" sId="1">
    <oc r="D829">
      <f>SUM(D25,D37,D42,D48,D53,D65,D70,D75,D80,D85,D91,D96,D101,D106,D111,D117,D122,D127,D132,D137,D19,D14,D142,D762,D154,D159,D164,D169,D174,D179,D185,D190,D196,D202,D213,D218,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733,D382,D388,D393,D398,D745,D750,D767,D773,D778,D783,D789,D795,D807,D813,D819)</f>
    </oc>
    <nc r="D829">
      <f>SUM(D25,D37,D42,D48,D53,D65,D70,D75,D80,D85,D91,D96,D101,D106,D111,D117,D728,D122,D127,D132,D137,D19,D14,D142,D762,D154,D159,D164,D169,D174,D179,D185,D190,D196,D202,D213,D218,D228,D233,D245,D250,D255,D260,D265,D270,D276,D281,D287,D292,D297,D310,D315,D321,D327,D339,D344,D349,D354,D359,D365,D370,D410,D415,D420,D425,D430,D435,D441,D446,D451,D457,D469,D474,D479,D485,D490,D496,D501,D506,D512,D524,D530,D535,D540,D545,D556,D561,D566,D571,D582,D587,D592,D597,D602,D607,D612,D617,D622,D634,D639,D645,D650,D662,D667,D672,D677,D683,D688,D693,D699,D704,D716,D722,D733,D382,D388,D393,D398,D745,D750,D767,D773,D778,D783,D789,D795,D807,D813,D819)</f>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0" start="0" length="2147483647">
    <dxf>
      <font>
        <color auto="1"/>
      </font>
    </dxf>
  </rfmt>
  <rcc rId="2606" sId="1">
    <oc r="B241" t="inlineStr">
      <is>
        <t xml:space="preserve">1.3 Реализация полномочий в области градостроительной деятельности </t>
      </is>
    </oc>
    <nc r="B241" t="inlineStr">
      <is>
        <t xml:space="preserve">1.1. Реализация полномочий в области градостроительной деятельности </t>
      </is>
    </nc>
  </rcc>
  <rfmt sheetId="1" sqref="B241" start="0" length="2147483647">
    <dxf>
      <font>
        <color auto="1"/>
      </font>
    </dxf>
  </rfmt>
  <rcc rId="2607" sId="1" numFmtId="4">
    <oc r="C245">
      <v>3200</v>
    </oc>
    <nc r="C245">
      <v>3230</v>
    </nc>
  </rcc>
  <rcc rId="2608" sId="1" numFmtId="4">
    <oc r="C244">
      <v>496.35399999999998</v>
    </oc>
    <nc r="C244">
      <v>6092.9</v>
    </nc>
  </rcc>
  <rcc rId="2609" sId="1" numFmtId="4">
    <oc r="C243">
      <v>527.33330000000001</v>
    </oc>
    <nc r="C243">
      <v>2460.9</v>
    </nc>
  </rcc>
  <rfmt sheetId="1" sqref="B241:C245" start="0" length="2147483647">
    <dxf>
      <font>
        <color auto="1"/>
      </font>
    </dxf>
  </rfmt>
  <rcc rId="2610" sId="1">
    <oc r="B246" t="inlineStr">
      <is>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is>
    </oc>
    <nc r="B246" t="inlineStr">
      <is>
        <t>1.2.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is>
    </nc>
  </rcc>
  <rcc rId="2611" sId="1" numFmtId="4">
    <oc r="C249">
      <v>5941.1</v>
    </oc>
    <nc r="C249">
      <v>3993.7</v>
    </nc>
  </rcc>
  <rfmt sheetId="1" sqref="B246:C250" start="0" length="2147483647">
    <dxf>
      <font>
        <color auto="1"/>
      </font>
    </dxf>
  </rfmt>
  <rcc rId="2612" sId="1">
    <oc r="B251" t="inlineStr">
      <is>
        <t>1.5 Приобретение жилья в целях реализации полномочий органов местного самоуправления в сфере жилищных отношений</t>
      </is>
    </oc>
    <nc r="B251" t="inlineStr">
      <is>
        <t>1.3. Приобретение жилья в целях реализации полномочий органов местного самоуправления в сфере жилищных отношений</t>
      </is>
    </nc>
  </rcc>
  <rcc rId="2613" sId="1" numFmtId="4">
    <oc r="C254">
      <v>18481.010999999999</v>
    </oc>
    <nc r="C254">
      <v>83931.9</v>
    </nc>
  </rcc>
  <rcc rId="2614" sId="1" numFmtId="4">
    <oc r="C253">
      <v>186863.53950000001</v>
    </oc>
    <nc r="C253">
      <v>848644.5</v>
    </nc>
  </rcc>
  <rfmt sheetId="1" sqref="B251:C255" start="0" length="2147483647">
    <dxf>
      <font>
        <color auto="1"/>
      </font>
    </dxf>
  </rfmt>
  <rcc rId="2615" sId="1">
    <oc r="B256" t="inlineStr">
      <is>
        <t>1.6 Освобождение земельных участков, планируемых для жилищного строительства и комплекса мероприятий по формированию земельных участков для ндивидуального жилищного строительства</t>
      </is>
    </oc>
    <nc r="B256" t="inlineStr">
      <is>
        <t>1.4 Освобождение земельных участков, планируемых для жилищного строительства и комплекса мероприятий по формированию земельных участков для ндивидуального жилищного строительства</t>
      </is>
    </nc>
  </rcc>
  <rcc rId="2616" sId="1" numFmtId="4">
    <oc r="C259">
      <v>6175.4684999999999</v>
    </oc>
    <nc r="C259">
      <v>517.1</v>
    </nc>
  </rcc>
  <rcc rId="2617" sId="1" numFmtId="4">
    <oc r="C258">
      <v>12662.628699999999</v>
    </oc>
    <nc r="C258">
      <v>5228.8999999999996</v>
    </nc>
  </rcc>
  <rfmt sheetId="1" sqref="B256:C260" start="0" length="2147483647">
    <dxf>
      <font>
        <color auto="1"/>
      </font>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18" sId="1">
    <oc r="F266" t="inlineStr">
      <is>
        <t>Экономия сложилась в результате заключенных контрактов</t>
      </is>
    </oc>
    <nc r="F266"/>
  </rcc>
  <rcc rId="2619" sId="1">
    <oc r="F261" t="inlineStr">
      <is>
        <t>Оплата произведена в полном объеме. Выполнены работы по контрактам:
1. На выполнение работ по проектированию и строительству объекта "Трехэтажные жилые дома №3, 4 по улице Комсомольской в городе Когалыме";
2. На технологическое присоединение к сетям электроснабжения.</t>
      </is>
    </oc>
    <nc r="F261" t="inlineStr">
      <is>
        <t>Экономия сложилась в результате заключенных контрактов</t>
      </is>
    </nc>
  </rcc>
  <rcc rId="2620" sId="1">
    <oc r="B261" t="inlineStr">
      <is>
        <t>1.7 Строительство жилых домов на территории города Когалыма</t>
      </is>
    </oc>
    <nc r="B261" t="inlineStr">
      <is>
        <t xml:space="preserve">1.5.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t>
      </is>
    </nc>
  </rcc>
  <rcc rId="2621" sId="1" numFmtId="4">
    <oc r="C265">
      <v>127924.6498</v>
    </oc>
    <nc r="C265">
      <v>0</v>
    </nc>
  </rcc>
  <rcc rId="2622" sId="1" numFmtId="4">
    <oc r="C264">
      <v>0</v>
    </oc>
    <nc r="C264">
      <v>327.7</v>
    </nc>
  </rcc>
  <rcc rId="2623" sId="1" numFmtId="4">
    <oc r="C263">
      <v>0</v>
    </oc>
    <nc r="C263">
      <v>840.8</v>
    </nc>
  </rcc>
  <rfmt sheetId="1" sqref="B261:B265" start="0" length="2147483647">
    <dxf>
      <font>
        <color auto="1"/>
      </font>
    </dxf>
  </rfmt>
  <rcc rId="2624" sId="1">
    <oc r="B266" t="inlineStr">
      <is>
        <t>1.8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is>
    </oc>
    <nc r="B266" t="inlineStr">
      <is>
        <t xml:space="preserve">1.6.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гражданам, проживающим в жилых помещениях, не отвечающих требованиям в связи с превышением предельно допустимой концентрации фенола и (или) формальдегида </t>
      </is>
    </nc>
  </rcc>
  <rfmt sheetId="1" sqref="B266" start="0" length="2147483647">
    <dxf>
      <font>
        <color auto="1"/>
      </font>
    </dxf>
  </rfmt>
  <rcc rId="2625" sId="1" numFmtId="4">
    <oc r="C269">
      <v>177.96250000000001</v>
    </oc>
    <nc r="C269">
      <v>3094.6</v>
    </nc>
  </rcc>
  <rcc rId="2626" sId="1" numFmtId="4">
    <oc r="C268">
      <v>1799.3985</v>
    </oc>
    <nc r="C268">
      <v>31288.5</v>
    </nc>
  </rcc>
  <rfmt sheetId="1" sqref="B266:C269" start="0" length="2147483647">
    <dxf>
      <font>
        <color auto="1"/>
      </font>
    </dxf>
  </rfmt>
  <rfmt sheetId="1" sqref="B270:C270" start="0" length="2147483647">
    <dxf>
      <font>
        <color auto="1"/>
      </font>
    </dxf>
  </rfmt>
  <rfmt sheetId="1" sqref="B271" start="0" length="2147483647">
    <dxf>
      <font>
        <color auto="1"/>
      </font>
    </dxf>
  </rfmt>
  <rfmt sheetId="1" sqref="B272" start="0" length="2147483647">
    <dxf>
      <font>
        <color auto="1"/>
      </font>
    </dxf>
  </rfmt>
  <rcc rId="2627" sId="1" numFmtId="4">
    <oc r="C275">
      <v>294.53449999999998</v>
    </oc>
    <nc r="C275">
      <v>285.3</v>
    </nc>
  </rcc>
  <rcc rId="2628" sId="1" numFmtId="4">
    <oc r="C274">
      <v>5314.6066000000001</v>
    </oc>
    <nc r="C274">
      <v>5087.2</v>
    </nc>
  </rcc>
  <rcc rId="2629" sId="1" numFmtId="4">
    <oc r="C273">
      <v>280.59640000000002</v>
    </oc>
    <nc r="C273">
      <v>332.8</v>
    </nc>
  </rcc>
  <rfmt sheetId="1" sqref="B273:B276"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33" sId="1" numFmtId="4">
    <oc r="C279">
      <v>12.2</v>
    </oc>
    <nc r="C279">
      <v>8.6999999999999993</v>
    </nc>
  </rcc>
  <rfmt sheetId="1" sqref="B277:C281" start="0" length="2147483647">
    <dxf>
      <font>
        <color auto="1"/>
      </font>
    </dxf>
  </rfmt>
  <rrc rId="2634" sId="1" ref="A277:XFD277" action="insertRow">
    <undo index="8" exp="area" ref3D="1" dr="$A$821:$XFD$821" dn="Z_161695C3_1CE5_4E5C_AD86_E27CE310F608_.wvu.Rows" sId="1"/>
    <undo index="2" exp="area" ref3D="1" dr="$A$637:$XFD$637" dn="Z_161695C3_1CE5_4E5C_AD86_E27CE310F608_.wvu.Rows" sId="1"/>
    <undo index="1" exp="area" ref3D="1" dr="$A$633:$XFD$633" dn="Z_161695C3_1CE5_4E5C_AD86_E27CE310F608_.wvu.Rows" sId="1"/>
    <undo index="14" exp="area" ref3D="1" dr="$A$821:$XFD$821" dn="Z_10610988_B7D0_46D7_B8FD_DA5F72A4893C_.wvu.Rows" sId="1"/>
    <undo index="8" exp="area" ref3D="1" dr="$A$637:$XFD$637" dn="Z_10610988_B7D0_46D7_B8FD_DA5F72A4893C_.wvu.Rows" sId="1"/>
    <undo index="6" exp="area" ref3D="1" dr="$A$633:$XFD$633" dn="Z_10610988_B7D0_46D7_B8FD_DA5F72A4893C_.wvu.Rows" sId="1"/>
  </rrc>
  <rrc rId="2635" sId="1" ref="A277:XFD277" action="insertRow">
    <undo index="8" exp="area" ref3D="1" dr="$A$822:$XFD$822" dn="Z_161695C3_1CE5_4E5C_AD86_E27CE310F608_.wvu.Rows" sId="1"/>
    <undo index="2" exp="area" ref3D="1" dr="$A$638:$XFD$638" dn="Z_161695C3_1CE5_4E5C_AD86_E27CE310F608_.wvu.Rows" sId="1"/>
    <undo index="1" exp="area" ref3D="1" dr="$A$634:$XFD$634" dn="Z_161695C3_1CE5_4E5C_AD86_E27CE310F608_.wvu.Rows" sId="1"/>
    <undo index="14" exp="area" ref3D="1" dr="$A$822:$XFD$822" dn="Z_10610988_B7D0_46D7_B8FD_DA5F72A4893C_.wvu.Rows" sId="1"/>
    <undo index="8" exp="area" ref3D="1" dr="$A$638:$XFD$638" dn="Z_10610988_B7D0_46D7_B8FD_DA5F72A4893C_.wvu.Rows" sId="1"/>
    <undo index="6" exp="area" ref3D="1" dr="$A$634:$XFD$634" dn="Z_10610988_B7D0_46D7_B8FD_DA5F72A4893C_.wvu.Rows" sId="1"/>
  </rrc>
  <rrc rId="2636" sId="1" ref="A277:XFD277" action="insertRow">
    <undo index="8" exp="area" ref3D="1" dr="$A$823:$XFD$823" dn="Z_161695C3_1CE5_4E5C_AD86_E27CE310F608_.wvu.Rows" sId="1"/>
    <undo index="2" exp="area" ref3D="1" dr="$A$639:$XFD$639" dn="Z_161695C3_1CE5_4E5C_AD86_E27CE310F608_.wvu.Rows" sId="1"/>
    <undo index="1" exp="area" ref3D="1" dr="$A$635:$XFD$635" dn="Z_161695C3_1CE5_4E5C_AD86_E27CE310F608_.wvu.Rows" sId="1"/>
    <undo index="14" exp="area" ref3D="1" dr="$A$823:$XFD$823" dn="Z_10610988_B7D0_46D7_B8FD_DA5F72A4893C_.wvu.Rows" sId="1"/>
    <undo index="8" exp="area" ref3D="1" dr="$A$639:$XFD$639" dn="Z_10610988_B7D0_46D7_B8FD_DA5F72A4893C_.wvu.Rows" sId="1"/>
    <undo index="6" exp="area" ref3D="1" dr="$A$635:$XFD$635" dn="Z_10610988_B7D0_46D7_B8FD_DA5F72A4893C_.wvu.Rows" sId="1"/>
  </rrc>
  <rrc rId="2637" sId="1" ref="A277:XFD277" action="insertRow">
    <undo index="8" exp="area" ref3D="1" dr="$A$824:$XFD$824" dn="Z_161695C3_1CE5_4E5C_AD86_E27CE310F608_.wvu.Rows" sId="1"/>
    <undo index="2" exp="area" ref3D="1" dr="$A$640:$XFD$640" dn="Z_161695C3_1CE5_4E5C_AD86_E27CE310F608_.wvu.Rows" sId="1"/>
    <undo index="1" exp="area" ref3D="1" dr="$A$636:$XFD$636" dn="Z_161695C3_1CE5_4E5C_AD86_E27CE310F608_.wvu.Rows" sId="1"/>
    <undo index="14" exp="area" ref3D="1" dr="$A$824:$XFD$824" dn="Z_10610988_B7D0_46D7_B8FD_DA5F72A4893C_.wvu.Rows" sId="1"/>
    <undo index="8" exp="area" ref3D="1" dr="$A$640:$XFD$640" dn="Z_10610988_B7D0_46D7_B8FD_DA5F72A4893C_.wvu.Rows" sId="1"/>
    <undo index="6" exp="area" ref3D="1" dr="$A$636:$XFD$636" dn="Z_10610988_B7D0_46D7_B8FD_DA5F72A4893C_.wvu.Rows" sId="1"/>
  </rrc>
  <rrc rId="2638" sId="1" ref="A277:XFD277" action="insertRow">
    <undo index="8" exp="area" ref3D="1" dr="$A$825:$XFD$825" dn="Z_161695C3_1CE5_4E5C_AD86_E27CE310F608_.wvu.Rows" sId="1"/>
    <undo index="2" exp="area" ref3D="1" dr="$A$641:$XFD$641" dn="Z_161695C3_1CE5_4E5C_AD86_E27CE310F608_.wvu.Rows" sId="1"/>
    <undo index="1" exp="area" ref3D="1" dr="$A$637:$XFD$637" dn="Z_161695C3_1CE5_4E5C_AD86_E27CE310F608_.wvu.Rows" sId="1"/>
    <undo index="14" exp="area" ref3D="1" dr="$A$825:$XFD$825" dn="Z_10610988_B7D0_46D7_B8FD_DA5F72A4893C_.wvu.Rows" sId="1"/>
    <undo index="8" exp="area" ref3D="1" dr="$A$641:$XFD$641" dn="Z_10610988_B7D0_46D7_B8FD_DA5F72A4893C_.wvu.Rows" sId="1"/>
    <undo index="6" exp="area" ref3D="1" dr="$A$637:$XFD$637" dn="Z_10610988_B7D0_46D7_B8FD_DA5F72A4893C_.wvu.Rows" sId="1"/>
  </rrc>
  <rcc rId="2639" sId="1" odxf="1" dxf="1">
    <nc r="B278" t="inlineStr">
      <is>
        <t>федеральный бюджет</t>
      </is>
    </nc>
    <odxf>
      <alignment horizontal="justify" readingOrder="0"/>
    </odxf>
    <ndxf>
      <alignment horizontal="left" readingOrder="0"/>
    </ndxf>
  </rcc>
  <rcc rId="2640" sId="1">
    <nc r="B279" t="inlineStr">
      <is>
        <t>бюджет автономного округа</t>
      </is>
    </nc>
  </rcc>
  <rcc rId="2641" sId="1">
    <nc r="B280" t="inlineStr">
      <is>
        <t>бюджет города Когалыма</t>
      </is>
    </nc>
  </rcc>
  <rcc rId="2642" sId="1">
    <nc r="B281" t="inlineStr">
      <is>
        <t>привлеченные средства</t>
      </is>
    </nc>
  </rcc>
  <rfmt sheetId="1" sqref="B277" start="0" length="0">
    <dxf>
      <font>
        <b/>
        <sz val="13"/>
        <color auto="1"/>
        <name val="Times New Roman"/>
        <scheme val="none"/>
      </font>
    </dxf>
  </rfmt>
  <rcc rId="2643" sId="1">
    <nc r="B277" t="inlineStr">
      <is>
        <t>2.3.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is>
    </nc>
  </rcc>
  <rcc rId="2644" sId="1">
    <nc r="C277">
      <f>C278+C279+C280+C281</f>
    </nc>
  </rcc>
  <rcc rId="2645" sId="1">
    <nc r="D277">
      <f>D278+D279+D280+D281</f>
    </nc>
  </rcc>
  <rfmt sheetId="1" sqref="C277:E277" start="0" length="2147483647">
    <dxf>
      <font>
        <b/>
      </font>
    </dxf>
  </rfmt>
  <rcc rId="2646" sId="1">
    <oc r="C271">
      <f>C272+C282</f>
    </oc>
    <nc r="C271">
      <f>C272+C282+C277</f>
    </nc>
  </rcc>
  <rcc rId="2647" sId="1">
    <oc r="D271">
      <f>D272+D282</f>
    </oc>
    <nc r="D271">
      <f>D272+D282+D277</f>
    </nc>
  </rcc>
  <rcc rId="2648" sId="1" numFmtId="4">
    <nc r="C281">
      <v>0</v>
    </nc>
  </rcc>
  <rcc rId="2649" sId="1" numFmtId="4">
    <nc r="C280">
      <v>0</v>
    </nc>
  </rcc>
  <rcc rId="2650" sId="1" numFmtId="4">
    <nc r="C279">
      <v>0</v>
    </nc>
  </rcc>
  <rcc rId="2651" sId="1" numFmtId="4">
    <nc r="C278">
      <v>1867.2</v>
    </nc>
  </rcc>
  <rcc rId="2652" sId="1" numFmtId="4">
    <nc r="D279">
      <v>0</v>
    </nc>
  </rcc>
  <rcc rId="2653" sId="1" numFmtId="4">
    <nc r="D280">
      <v>0</v>
    </nc>
  </rcc>
  <rcc rId="2654" sId="1" numFmtId="4">
    <nc r="D281">
      <v>0</v>
    </nc>
  </rcc>
  <rfmt sheetId="1" sqref="E278" start="0" length="0">
    <dxf>
      <font>
        <b/>
        <sz val="13"/>
        <color rgb="FFFF0000"/>
        <name val="Times New Roman"/>
        <scheme val="none"/>
      </font>
    </dxf>
  </rfmt>
  <rfmt sheetId="1" sqref="E279" start="0" length="0">
    <dxf>
      <font>
        <b/>
        <sz val="13"/>
        <color rgb="FFFF0000"/>
        <name val="Times New Roman"/>
        <scheme val="none"/>
      </font>
    </dxf>
  </rfmt>
  <rfmt sheetId="1" sqref="E280" start="0" length="0">
    <dxf>
      <font>
        <b/>
        <sz val="13"/>
        <color rgb="FFFF0000"/>
        <name val="Times New Roman"/>
        <scheme val="none"/>
      </font>
    </dxf>
  </rfmt>
  <rfmt sheetId="1" sqref="E281" start="0" length="0">
    <dxf>
      <font>
        <b/>
        <sz val="13"/>
        <color rgb="FFFF0000"/>
        <name val="Times New Roman"/>
        <scheme val="none"/>
      </font>
    </dxf>
  </rfmt>
  <rcc rId="2655" sId="1" odxf="1" dxf="1">
    <nc r="E277">
      <f>IFERROR(D277/C277*100,0)</f>
    </nc>
    <ndxf>
      <font>
        <b val="0"/>
        <sz val="13"/>
        <color rgb="FFFF0000"/>
        <name val="Times New Roman"/>
        <scheme val="none"/>
      </font>
    </ndxf>
  </rcc>
  <rcc rId="2656" sId="1" odxf="1" dxf="1">
    <nc r="E278">
      <f>IFERROR(D278/C278*100,0)</f>
    </nc>
    <ndxf>
      <font>
        <b val="0"/>
        <sz val="13"/>
        <color rgb="FFFF0000"/>
        <name val="Times New Roman"/>
        <scheme val="none"/>
      </font>
    </ndxf>
  </rcc>
  <rcc rId="2657" sId="1" odxf="1" dxf="1">
    <nc r="E279">
      <f>IFERROR(D279/C279*100,0)</f>
    </nc>
    <ndxf>
      <font>
        <b val="0"/>
        <sz val="13"/>
        <color rgb="FFFF0000"/>
        <name val="Times New Roman"/>
        <scheme val="none"/>
      </font>
    </ndxf>
  </rcc>
  <rcc rId="2658" sId="1" odxf="1" dxf="1">
    <nc r="E280">
      <f>IFERROR(D280/C280*100,0)</f>
    </nc>
    <ndxf>
      <font>
        <b val="0"/>
        <sz val="13"/>
        <color rgb="FFFF0000"/>
        <name val="Times New Roman"/>
        <scheme val="none"/>
      </font>
    </ndxf>
  </rcc>
  <rcc rId="2659" sId="1" odxf="1" dxf="1">
    <nc r="E281">
      <f>IFERROR(D281/C281*100,0)</f>
    </nc>
    <ndxf>
      <font>
        <b val="0"/>
        <sz val="13"/>
        <color rgb="FFFF0000"/>
        <name val="Times New Roman"/>
        <scheme val="none"/>
      </font>
    </ndxf>
  </rcc>
  <rfmt sheetId="1" sqref="E277" start="0" length="2147483647">
    <dxf>
      <font>
        <b/>
      </font>
    </dxf>
  </rfmt>
  <rfmt sheetId="1" sqref="B277:C281" start="0" length="2147483647">
    <dxf>
      <font>
        <color auto="1"/>
      </font>
    </dxf>
  </rfmt>
  <rfmt sheetId="1" sqref="B287" start="0" length="2147483647">
    <dxf>
      <font>
        <color auto="1"/>
      </font>
    </dxf>
  </rfmt>
  <rfmt sheetId="1" sqref="B288:B292" start="0" length="2147483647">
    <dxf>
      <font>
        <color auto="1"/>
      </font>
    </dxf>
  </rfmt>
  <rcc rId="2660" sId="1" numFmtId="4">
    <oc r="C291">
      <v>8080.5594000000001</v>
    </oc>
    <nc r="C291">
      <v>8535.6</v>
    </nc>
  </rcc>
  <rfmt sheetId="1" sqref="C288:C292" start="0" length="2147483647">
    <dxf>
      <font>
        <color auto="1"/>
      </font>
    </dxf>
  </rfmt>
  <rcc rId="2661" sId="1" numFmtId="4">
    <oc r="C296">
      <v>14853.8873</v>
    </oc>
    <nc r="C296">
      <v>16744.099999999999</v>
    </nc>
  </rcc>
  <rfmt sheetId="1" sqref="B293:C297" start="0" length="2147483647">
    <dxf>
      <font>
        <color auto="1"/>
      </font>
    </dxf>
  </rfmt>
  <rcc rId="2662" sId="1">
    <oc r="B298" t="inlineStr">
      <is>
        <t>3.3 Обеспечение деятельности Муниципального казённого учреждения "Управление капитального строительства города Когалыма"</t>
      </is>
    </oc>
    <nc r="B298" t="inlineStr">
      <is>
        <t>3.3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is>
    </nc>
  </rcc>
  <rfmt sheetId="1" sqref="B298" start="0" length="2147483647">
    <dxf>
      <font>
        <color auto="1"/>
      </font>
    </dxf>
  </rfmt>
  <rcc rId="2663" sId="1" numFmtId="4">
    <oc r="C301">
      <v>37480.400000000001</v>
    </oc>
    <nc r="C301">
      <v>65637.399999999994</v>
    </nc>
  </rcc>
  <rfmt sheetId="1" sqref="B298:C302" start="0" length="2147483647">
    <dxf>
      <font>
        <color auto="1"/>
      </font>
    </dxf>
  </rfmt>
  <rfmt sheetId="1" sqref="C287" start="0" length="2147483647">
    <dxf>
      <font>
        <color auto="1"/>
      </font>
    </dxf>
  </rfmt>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7" sId="1">
    <oc r="C304">
      <f>C242+C247+C252+C257+C262+C267+C273+C283+C289+C294+C299</f>
    </oc>
    <nc r="C304">
      <f>C242+C247+C252+C257+C262+C267+C273+C283+C289+C294+C299+C278</f>
    </nc>
  </rcc>
  <rcc rId="2668" sId="1">
    <oc r="D304">
      <f>D242+D247+D252+D257+D262+D267+D273+D283+D289+D294+D299</f>
    </oc>
    <nc r="D304">
      <f>D242+D247+D252+D257+D262+D267+D273+D283+D289+D294+D299+D278</f>
    </nc>
  </rcc>
  <rcc rId="2669" sId="1">
    <oc r="C305">
      <f>C243+C248+C253+C258+C263+C268+C274+C284+C290+C295+C300</f>
    </oc>
    <nc r="C305">
      <f>C243+C248+C253+C258+C263+C268+C274+C284+C290+C295+C300+C279</f>
    </nc>
  </rcc>
  <rcc rId="2670" sId="1">
    <oc r="C306">
      <f>C244+C249+C254+C259+C264+C269+C275+C285+C291+C296+C301</f>
    </oc>
    <nc r="C306">
      <f>C244+C249+C254+C259+C264+C269+C275+C285+C291+C296+C301+C280</f>
    </nc>
  </rcc>
  <rcc rId="2671" sId="1">
    <oc r="C307">
      <f>C245+C250+C255+C260+C265+C270+C276+C286+C292+C297+C302</f>
    </oc>
    <nc r="C307">
      <f>C245+C250+C255+C260+C265+C270+C276+C286+C292+C297+C302+C281</f>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2" sId="1" numFmtId="4">
    <oc r="D243">
      <v>527.33330000000001</v>
    </oc>
    <nc r="D243">
      <v>2460.8330000000001</v>
    </nc>
  </rcc>
  <rfmt sheetId="1" sqref="D243" start="0" length="2147483647">
    <dxf>
      <font>
        <color auto="1"/>
      </font>
    </dxf>
  </rfmt>
  <rcc rId="2673" sId="1" numFmtId="4">
    <oc r="D245">
      <v>1500</v>
    </oc>
    <nc r="D245">
      <v>1515</v>
    </nc>
  </rcc>
  <rfmt sheetId="1" sqref="D245" start="0" length="2147483647">
    <dxf>
      <font>
        <color auto="1"/>
      </font>
    </dxf>
  </rfmt>
  <rcc rId="2674" sId="1" numFmtId="4">
    <oc r="C244">
      <v>6092.9</v>
    </oc>
    <nc r="C244">
      <v>6092.875</v>
    </nc>
  </rcc>
  <rcc rId="2675" sId="1" numFmtId="4">
    <oc r="D244">
      <v>329.78500000000003</v>
    </oc>
    <nc r="D244">
      <v>671.64700000000005</v>
    </nc>
  </rcc>
  <rfmt sheetId="1" sqref="D242:D245" start="0" length="2147483647">
    <dxf>
      <font>
        <color auto="1"/>
      </font>
    </dxf>
  </rfmt>
  <rfmt sheetId="1" sqref="D241:E245" start="0" length="2147483647">
    <dxf>
      <font>
        <color auto="1"/>
      </font>
    </dxf>
  </rfmt>
  <rcc rId="2676" sId="1" numFmtId="4">
    <oc r="D249">
      <v>1947.3333</v>
    </oc>
    <nc r="D249">
      <v>3993.674</v>
    </nc>
  </rcc>
  <rfmt sheetId="1" sqref="D246:E250" start="0" length="2147483647">
    <dxf>
      <font>
        <color auto="1"/>
      </font>
    </dxf>
  </rfmt>
  <rcc rId="2677" sId="1" numFmtId="4">
    <oc r="C254">
      <v>83931.9</v>
    </oc>
    <nc r="C254">
      <v>83931.879000000001</v>
    </nc>
  </rcc>
  <rcc rId="2678" sId="1" numFmtId="4">
    <oc r="D254">
      <v>18474.813099999999</v>
    </oc>
    <nc r="D254">
      <v>83931.879000000001</v>
    </nc>
  </rcc>
  <rfmt sheetId="1" sqref="D254:D255" start="0" length="2147483647">
    <dxf>
      <font>
        <color auto="1"/>
      </font>
    </dxf>
  </rfmt>
  <rcc rId="2679" sId="1" numFmtId="4">
    <oc r="D253">
      <v>186800.8878</v>
    </oc>
    <nc r="D253">
      <v>848644.5</v>
    </nc>
  </rcc>
  <rfmt sheetId="1" sqref="D251:E255" start="0" length="2147483647">
    <dxf>
      <font>
        <color auto="1"/>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80" sId="1" numFmtId="4">
    <oc r="C259">
      <v>517.1</v>
    </oc>
    <nc r="C259">
      <v>517.13900000000001</v>
    </nc>
  </rcc>
  <rcc rId="2681" sId="1" numFmtId="4">
    <oc r="D259">
      <v>4705.7619000000004</v>
    </oc>
    <nc r="D259">
      <v>517.13900000000001</v>
    </nc>
  </rcc>
  <rcc rId="2682" sId="1" numFmtId="4">
    <oc r="C258">
      <v>5228.8999999999996</v>
    </oc>
    <nc r="C258">
      <v>5228.8530000000001</v>
    </nc>
  </rcc>
  <rcc rId="2683" sId="1" numFmtId="4">
    <oc r="D258">
      <v>12662.6286</v>
    </oc>
    <nc r="D258">
      <v>5228.8530000000001</v>
    </nc>
  </rcc>
  <rfmt sheetId="1" sqref="C256:E260" start="0" length="2147483647">
    <dxf>
      <font>
        <color auto="1"/>
      </font>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84" sId="1" numFmtId="4">
    <oc r="C264">
      <v>327.7</v>
    </oc>
    <nc r="C264">
      <v>327.67</v>
    </nc>
  </rcc>
  <rcc rId="2685" sId="1" numFmtId="4">
    <oc r="D264">
      <v>0</v>
    </oc>
    <nc r="D264">
      <v>83.17</v>
    </nc>
  </rcc>
  <rfmt sheetId="1" sqref="C264:E264" start="0" length="2147483647">
    <dxf>
      <font>
        <color auto="1"/>
      </font>
    </dxf>
  </rfmt>
  <rcc rId="2686" sId="1" numFmtId="4">
    <oc r="C263">
      <v>840.8</v>
    </oc>
    <nc r="C263">
      <v>840.779</v>
    </nc>
  </rcc>
  <rcc rId="2687" sId="1" numFmtId="4">
    <oc r="D263">
      <v>0</v>
    </oc>
    <nc r="D263">
      <v>840.779</v>
    </nc>
  </rcc>
  <rcc rId="2688" sId="1" numFmtId="4">
    <oc r="D265">
      <v>127924.00320000001</v>
    </oc>
    <nc r="D265">
      <v>0</v>
    </nc>
  </rcc>
  <rfmt sheetId="1" sqref="C261:E265"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3" sId="1">
    <oc r="F713" t="inlineStr">
      <is>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is>
    </oc>
    <nc r="F713" t="inlineStr">
      <is>
        <t xml:space="preserve">3.1.3 «Строительство, реконструкция инженерной инфраструктуры на территории города Когалыма (в том числе ПИР)» исполнено на 30,60%. Неисполнение связано с нарушением сроков выполнения работ проектной организацией, в связи с передачей функций заказчика по контрактам со сроками выполнения работ, превышающими отчетный финансовый год, а также в связи с отсутствием заключенных контрактов, по причине неопределенности инвестора с выбором приоритетных объектов инженерной инфраструктуры, подлежащих строительству и реконструкции. Планируется к реализации в 2023 году.
3.1.4. «Строительство объекта «Блочная котельная по улице Комсомольской» исполнено на 90,51%. Мероприятие направлено на строительство 2 этапа объекта "Блочная котельная по улице Комсомольской", предусматривающее увеличение его мощности до 14 МВт. Не освоены денежные средства в связи с заключением дополнительного Соглашения к концессионному соглашению по строительству 2-го этапа объекта «Блочная котельная по улице Комсомольской» между Комитетом по управлению муниципальным имуществом Администрации города Когалыма и ООО «КонцессКом» от 20.06.2022 со сроком реализации данного этапа до 24.01.2024.
</t>
      </is>
    </nc>
  </rcc>
  <rcc rId="2124" sId="1">
    <oc r="F230" t="inlineStr">
      <is>
        <t xml:space="preserve">По состоянию на конец отчетного периода работы не закончены, сложилась экономия на сумму 1 700,00 тыс.руб.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oc>
    <nc r="F230" t="inlineStr">
      <is>
        <t xml:space="preserve">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2" sId="1" numFmtId="4">
    <oc r="C269">
      <v>3094.6</v>
    </oc>
    <nc r="C269">
      <v>3094.61</v>
    </nc>
  </rcc>
  <rcc rId="2693" sId="1" numFmtId="4">
    <oc r="D269">
      <v>163.86850000000001</v>
    </oc>
    <nc r="D269">
      <v>3093.069</v>
    </nc>
  </rcc>
  <rfmt sheetId="1" sqref="D269" start="0" length="2147483647">
    <dxf>
      <font>
        <color auto="1"/>
      </font>
    </dxf>
  </rfmt>
  <rcc rId="2694" sId="1" numFmtId="4">
    <oc r="C268">
      <v>31288.5</v>
    </oc>
    <nc r="C268">
      <v>31288.458999999999</v>
    </nc>
  </rcc>
  <rcc rId="2695" sId="1" numFmtId="4">
    <oc r="D268">
      <v>1656.8922</v>
    </oc>
    <nc r="D268">
      <v>31274.37</v>
    </nc>
  </rcc>
  <rfmt sheetId="1" sqref="D266:E270" start="0" length="2147483647">
    <dxf>
      <font>
        <color auto="1"/>
      </font>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6" sId="1" numFmtId="4">
    <oc r="C273">
      <v>332.8</v>
    </oc>
    <nc r="C273">
      <v>332.80700000000002</v>
    </nc>
  </rcc>
  <rcc rId="2697" sId="1" numFmtId="4">
    <oc r="D273">
      <v>280.59640000000002</v>
    </oc>
    <nc r="D273">
      <v>332.80700000000002</v>
    </nc>
  </rcc>
  <rfmt sheetId="1" sqref="C273:D273" start="0" length="2147483647">
    <dxf>
      <font>
        <color auto="1"/>
      </font>
    </dxf>
  </rfmt>
  <rfmt sheetId="1" sqref="C273:E274" start="0" length="2147483647">
    <dxf>
      <font>
        <color auto="1"/>
      </font>
    </dxf>
  </rfmt>
  <rcc rId="2698" sId="1" numFmtId="4">
    <oc r="C275">
      <v>285.3</v>
    </oc>
    <nc r="C275">
      <v>285.26100000000002</v>
    </nc>
  </rcc>
  <rcc rId="2699" sId="1" numFmtId="4">
    <oc r="D275">
      <v>294.48439999999999</v>
    </oc>
    <nc r="D275">
      <v>285.26100000000002</v>
    </nc>
  </rcc>
  <rfmt sheetId="1" sqref="C275:E276" start="0" length="2147483647">
    <dxf>
      <font>
        <color auto="1"/>
      </font>
    </dxf>
  </rfmt>
  <rcc rId="2700" sId="1" numFmtId="4">
    <oc r="C274">
      <v>5087.2</v>
    </oc>
    <nc r="C274">
      <v>5087.1530000000002</v>
    </nc>
  </rcc>
  <rcc rId="2701" sId="1" numFmtId="4">
    <oc r="D274">
      <v>5314.6066000000001</v>
    </oc>
    <nc r="D274">
      <v>5087.1530000000002</v>
    </nc>
  </rcc>
  <rfmt sheetId="1" sqref="C272:E272" start="0" length="2147483647">
    <dxf>
      <font>
        <color auto="1"/>
      </font>
    </dxf>
  </rfmt>
  <rcc rId="2702" sId="1" numFmtId="4">
    <nc r="D278">
      <v>1867.194</v>
    </nc>
  </rcc>
  <rfmt sheetId="1" sqref="D277:E281" start="0" length="2147483647">
    <dxf>
      <font>
        <color auto="1"/>
      </font>
    </dxf>
  </rfmt>
  <rcc rId="2703" sId="1" numFmtId="4">
    <oc r="D284">
      <v>12.2</v>
    </oc>
    <nc r="D284">
      <v>8.6999999999999993</v>
    </nc>
  </rcc>
  <rfmt sheetId="1" sqref="C282:E286" start="0" length="2147483647">
    <dxf>
      <font>
        <color auto="1"/>
      </font>
    </dxf>
  </rfmt>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7" sId="1" numFmtId="4">
    <oc r="D291">
      <v>6863.8221999999996</v>
    </oc>
    <nc r="D291">
      <v>8171.1440000000002</v>
    </nc>
  </rcc>
  <rfmt sheetId="1" sqref="C288:E292" start="0" length="2147483647">
    <dxf>
      <font>
        <color auto="1"/>
      </font>
    </dxf>
  </rfmt>
  <rcc rId="2708" sId="1" numFmtId="4">
    <oc r="C296">
      <v>16744.099999999999</v>
    </oc>
    <nc r="C296">
      <v>16744.14</v>
    </nc>
  </rcc>
  <rcc rId="2709" sId="1" numFmtId="4">
    <oc r="D296">
      <v>14318.410400000001</v>
    </oc>
    <nc r="D296">
      <v>16357.88</v>
    </nc>
  </rcc>
  <rfmt sheetId="1" sqref="D293:E297" start="0" length="2147483647">
    <dxf>
      <font>
        <color auto="1"/>
      </font>
    </dxf>
  </rfmt>
  <rcc rId="2710" sId="1" numFmtId="4">
    <oc r="C301">
      <v>65637.399999999994</v>
    </oc>
    <nc r="C301">
      <v>65637.437999999995</v>
    </nc>
  </rcc>
  <rcc rId="2711" sId="1" numFmtId="4">
    <oc r="D301">
      <v>35568.888299999999</v>
    </oc>
    <nc r="D301">
      <v>63357.468000000001</v>
    </nc>
  </rcc>
  <rfmt sheetId="1" sqref="D298:E302"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2" sId="1" numFmtId="4">
    <oc r="C301">
      <v>65637.437999999995</v>
    </oc>
    <nc r="C301">
      <v>65637.399999999994</v>
    </nc>
  </rcc>
  <rfmt sheetId="1" sqref="B303:C307" start="0" length="2147483647">
    <dxf>
      <font>
        <color auto="1"/>
      </font>
    </dxf>
  </rfmt>
  <rfmt sheetId="1" sqref="D303:E307" start="0" length="2147483647">
    <dxf>
      <font>
        <color auto="1"/>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71:E271" start="0" length="2147483647">
    <dxf>
      <font>
        <color auto="1"/>
      </font>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40:E240" start="0" length="2147483647">
    <dxf>
      <font>
        <color auto="1"/>
      </font>
    </dxf>
  </rfmt>
  <rfmt sheetId="1" sqref="D287:E287" start="0" length="2147483647">
    <dxf>
      <font>
        <color auto="1"/>
      </font>
    </dxf>
  </rfmt>
  <rcc rId="2713" sId="1">
    <oc r="F38" t="inlineStr">
      <is>
        <t xml:space="preserve">Экономия сложилась по заработной плате и начислениям на оплату труда за фактически отработанное время (наличие  больничных листов);
</t>
      </is>
    </oc>
    <nc r="F38" t="inlineStr">
      <is>
        <t xml:space="preserve">Экономия сложилась по заработной плате и начислениям на оплату труда за фактически отработанное время (наличие  больничных листов)
</t>
      </is>
    </nc>
  </rcc>
  <rcc rId="2714" sId="1">
    <oc r="F288" t="inlineStr">
      <is>
        <t>Отклонение плана реализации денежных средств от факта сложилась ввиду того, что вновь принятые муниципальные служащие отдела архитектуры и градостроительтсва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is>
    </oc>
    <nc r="F288" t="inlineStr">
      <is>
        <t>Экономия сложилась по заработной плате и начислениям на оплату труда за фактически отработанное время (наличие  больничных листов)</t>
      </is>
    </nc>
  </rcc>
  <rfmt sheetId="1" sqref="F288" start="0" length="2147483647">
    <dxf>
      <font>
        <color auto="1"/>
      </font>
    </dxf>
  </rfmt>
  <rcc rId="2715" sId="1">
    <oc r="F293" t="inlineStr">
      <is>
        <t>Отклонение плана реализации денежных средств от факта сложилась ввиду того, что вновь принятые муниципальные служащие управления по жилищной политике Администрации города Когалыма не имеют  стажа на муниципальной службе, в связи с чем надбавки за выслугу лет, классный чин и за особые условия труда начисляются в минимальном размере.</t>
      </is>
    </oc>
    <nc r="F293" t="inlineStr">
      <is>
        <t>Экономия сложилась по заработной плате и начислениям на оплату труда за фактически отработанное время (наличие  больничных листов)</t>
      </is>
    </nc>
  </rcc>
  <rfmt sheetId="1" sqref="F293" start="0" length="2147483647">
    <dxf>
      <font>
        <color auto="1"/>
      </font>
    </dxf>
  </rfmt>
  <rcc rId="2716" sId="1">
    <oc r="F298" t="inlineStr">
      <is>
        <t>Основными статьями неисполнения являются:
- заработная плата и страховые взносы  - в связи с наличием вакансий, предоставлением листов нетрудоспособности, отпуска без сохранения заработной платы, а также выплатой денежного поощрения по результатам работы за I-II кварталы и год за фактически отработанное время;
- проезд в отпуск и обратно - расходы произведены согласно предоставленным авансовым отчетам.</t>
      </is>
    </oc>
    <nc r="F298" t="inlineStr">
      <is>
        <t>Экономия сложилась по заработной плате и начислениям на оплату труда за фактически отработанное время (наличие  больничных листов, вакансий), а также оплата проезда в отпуск и обратно, санаторно-курортных путевок по фактически предоставленным документам.</t>
      </is>
    </nc>
  </rcc>
  <rcc rId="2717" sId="1">
    <oc r="F311" t="inlineStr">
      <is>
        <t xml:space="preserve">МКУ "УОДОМС":                                                                                                             
Остаток доведённых денежных средств в сумме 0,36 тыс. руб.:
1) по бюджету г.Когалыма - 0,24 тыс. руб., начисления на оплату труда.
2) по бюджету автономного округа - 0,12 тыс. руб. начисления на оплату труда. Работники находились на больничном листе по временной нетрудоспособности (более трёх дней). 
МБУ "КСАТ":                                                                                                                     
Остаток доведённых денежных средств в сумме 55,77 тыс. руб.:
1) по бюджету г.Когалыма - 55,72 тыс. руб., - оплата труда гражданского ерсонала и начисления на них.(согласно фактическому количеству отработанных часов в месяц).
2) по бюджету автономного округа - 0,05 тыс. руб. оплата труда гражданского персонала и начисления на них.(согласно фактическому количеству отработанных часов в месяц). </t>
      </is>
    </oc>
    <nc r="F311" t="inlineStr">
      <is>
        <t xml:space="preserve">МКУ "УОДОМС":                                                                                                             
Остаток доведённых денежных средств в сумме 0,36 тыс. руб.:
1) по бюджету г.Когалыма - 0,24 тыс. руб., начисления на оплату труда.
2) по бюджету автономного округа - 0,12 тыс. руб. начисления на оплату труда. Работники находились на больничном листе по временной нетрудоспособности (более трёх дней). 
МБУ "КСАТ":                                                                                                                     
Остаток доведённых денежных средств в сумме 55,77 тыс. руб.:
1) по бюджету г.Когалыма - 55,72 тыс. руб., - оплата труда гражданского персонала и начисления на них.(согласно фактическому количеству отработанных часов в месяц).
2) по бюджету автономного округа - 0,05 тыс. руб. оплата труда гражданского персонала и начисления на них.(согласно фактическому количеству отработанных часов в месяц). </t>
      </is>
    </nc>
  </rcc>
  <rfmt sheetId="1" sqref="F298" start="0" length="2147483647">
    <dxf>
      <font>
        <color auto="1"/>
      </font>
    </dxf>
  </rfmt>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1" sId="1">
    <oc r="F61" t="inlineStr">
      <is>
        <t xml:space="preserve">1.1.1 - Выезд обучающихся МАУ "ДДТ", МАУ "ДШИ" на мероприятия. 
1.1.2 - 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образования. </t>
      </is>
    </oc>
    <nc r="F61" t="inlineStr">
      <is>
        <r>
          <rPr>
            <sz val="13"/>
            <rFont val="Times New Roman"/>
            <family val="1"/>
            <charset val="204"/>
          </rPr>
          <t xml:space="preserve">1.1.1 - Выезд обучающихся МАУ "ДДТ", МАУ "ДШИ" на мероприятия. Проведение туристического слёта «Школа безопасности». </t>
        </r>
        <r>
          <rPr>
            <sz val="13"/>
            <color rgb="FFFF0000"/>
            <rFont val="Times New Roman"/>
            <family val="1"/>
            <charset val="204"/>
          </rPr>
          <t xml:space="preserve">
1.1.2 - 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образования. </t>
        </r>
      </is>
    </nc>
  </rcc>
  <rcc rId="2722" sId="1">
    <oc r="F66" t="inlineStr">
      <is>
        <t>1.3.1 - Сотрудничество с ПНИП.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
1.3.2 - Поощрение лучших учителей, воспитателей согласно постановлений Администрации города Когалыма.</t>
      </is>
    </oc>
    <nc r="F66" t="inlineStr">
      <is>
        <r>
          <rPr>
            <sz val="13"/>
            <rFont val="Times New Roman"/>
            <family val="1"/>
            <charset val="204"/>
          </rPr>
          <t>1.3.1 - Сотрудничество с ПНИП. Выезд учащихся и сопровождающих на окружные олимпиады, проведение мероприятий. Экономия  согласно фактически предоставленных документов по оплате расходов.</t>
        </r>
        <r>
          <rPr>
            <sz val="13"/>
            <color rgb="FFFF0000"/>
            <rFont val="Times New Roman"/>
            <family val="1"/>
            <charset val="204"/>
          </rPr>
          <t xml:space="preserve">
</t>
        </r>
        <r>
          <rPr>
            <sz val="13"/>
            <rFont val="Times New Roman"/>
            <family val="1"/>
            <charset val="204"/>
          </rPr>
          <t>1.3.2 - Поощрение лучших учителей, воспитателей согласно постановлений Администрации города Когалыма.</t>
        </r>
      </is>
    </nc>
  </rcc>
  <rcc rId="2723" sId="1" odxf="1" dxf="1">
    <oc r="F71" t="inlineStr">
      <is>
        <t>Ежемесячное содержание МАУ "Школа искусств", МАУ "ДДТ". Экономия средств оплата расходов льготного проезда, выход на пенсию по фактически предоставленным документам.</t>
      </is>
    </oc>
    <nc r="F71" t="inlineStr">
      <is>
        <t>Ежемесячное содержание МАУ "Школа искусств", МАУ "ДДТ". Экономия средств по оплате расходов льготного проезда, выходу на пенсию по фактически предоставленным документам.</t>
      </is>
    </nc>
    <odxf>
      <font>
        <sz val="13"/>
        <color rgb="FFFF0000"/>
        <name val="Times New Roman"/>
        <scheme val="none"/>
      </font>
    </odxf>
    <ndxf>
      <font>
        <sz val="13"/>
        <color auto="1"/>
        <name val="Times New Roman"/>
        <scheme val="none"/>
      </font>
    </ndxf>
  </rcc>
  <rfmt sheetId="1" sqref="F61" start="0" length="2147483647">
    <dxf>
      <font>
        <color auto="1"/>
      </font>
    </dxf>
  </rfmt>
  <rcc rId="2724" sId="1">
    <oc r="F76" t="inlineStr">
      <is>
        <t>1.5.1:
405,2 тыс. руб. - экономия планов согласно фактического начисления и оплаты за классное руководство.
4932,2 т. руб. - экономия планов согласно фактической оплаты расходов льготного проезда, выход на пенсию работникам учреждений, расходы непостоянного характера согласно фактически предоставленных счетов.
4246,2 т. руб. - экономия планов согласно фактической оплаты счетов по посещению обучающимися Школ и воспитанниками Садов СКК "Галактика" 
13274,5 т. руб. - экономия планов согласно среднегодового количества обучающихся и воспитанников
1.5.2 - Перечисление средств по сертификату дошкольника Частный детский сад "Академия детства". Среднегодовая численность воспитанников составила 98 человек.
1.5.3 - Перечисление средств реализация основных общеобразовательных программ Частный детский сад "Академия детства" по фактически предоставленным документам.</t>
      </is>
    </oc>
    <nc r="F76" t="inlineStr">
      <is>
        <r>
          <rPr>
            <sz val="13"/>
            <rFont val="Times New Roman"/>
            <family val="1"/>
            <charset val="204"/>
          </rPr>
          <t>1.3.1. Экономия плановых ассигнований согласно фактического начисления и оплаты за классное руководство, фактической оплаты расходов льготного проезда, выход на пенсию работникам учреждений, расходы непостоянного характера согласно фактически предоставленных счетов.</t>
        </r>
        <r>
          <rPr>
            <sz val="13"/>
            <color rgb="FFFF0000"/>
            <rFont val="Times New Roman"/>
            <family val="1"/>
            <charset val="204"/>
          </rPr>
          <t xml:space="preserve">
</t>
        </r>
        <r>
          <rPr>
            <sz val="13"/>
            <rFont val="Times New Roman"/>
            <family val="1"/>
            <charset val="204"/>
          </rPr>
          <t>1.3.2. Перечисление средств по сертификату дошкольника Частный детский сад "Академия детства" и АНО «Центр эстетического, интеллектуального и культурного развития детей». Среднегодовая численность воспитанников составила 117 человек.</t>
        </r>
        <r>
          <rPr>
            <sz val="13"/>
            <color rgb="FFFF0000"/>
            <rFont val="Times New Roman"/>
            <family val="1"/>
            <charset val="204"/>
          </rPr>
          <t xml:space="preserve">
</t>
        </r>
        <r>
          <rPr>
            <sz val="13"/>
            <color theme="1"/>
            <rFont val="Times New Roman"/>
            <family val="1"/>
            <charset val="204"/>
          </rPr>
          <t>1.3.3. Экономия средств плановых ассигнований на реализацию основных общеобразовательных программ Частный детский сад "Академия детства" и АНО «Центр эстетического, интеллектуального и культурного развития детей» по фактической потребности.</t>
        </r>
      </is>
    </nc>
  </rcc>
  <rfmt sheetId="1" sqref="F81" start="0" length="0">
    <dxf>
      <font>
        <sz val="13"/>
        <color rgb="FFFF0000"/>
        <name val="Times New Roman"/>
        <scheme val="none"/>
      </font>
    </dxf>
  </rfmt>
  <rfmt sheetId="1" sqref="F87" start="0" length="2147483647">
    <dxf>
      <font>
        <color theme="1"/>
      </font>
    </dxf>
  </rfmt>
  <rcc rId="2725" sId="1">
    <oc r="F92" t="inlineStr">
      <is>
        <t>В МАОУ СОШ № 1, МООУ СОШ № 5 введены по 0,5 ставки советника директора по воспитанию. Расходы по оплате труда и страховых  взносы</t>
      </is>
    </oc>
    <nc r="F92" t="inlineStr">
      <is>
        <t>В МАОУ СОШ № 1, МООУ СОШ № 5 введены по 0,5 ставки советника директора по воспитанию. Расходы по оплате труда и страховые  взносы</t>
      </is>
    </nc>
  </rcc>
  <rfmt sheetId="1" sqref="F92" start="0" length="2147483647">
    <dxf>
      <font>
        <color theme="1"/>
      </font>
    </dxf>
  </rfmt>
  <rcc rId="2726" sId="1">
    <oc r="F102" t="inlineStr">
      <is>
        <t>3.3.1 -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3.3.2 - Волонтерский проект "Свет в окне" ;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oc>
    <nc r="F102" t="inlineStr">
      <is>
        <t>3.2.1 - Показательные выступления по ракетомодельному спорту, посвящённые Дню космонавтики; Молодежный слет-фестиваль "Перекресток"; Молодежный форум . Экономия плановых ассигнований в связи с отменой проведения мероприятий по решению организаторов.
3.2.2 - Волонтерский проект "Свет в окне" ; Акция гражданско-патриотического направления; Акция социально-культурного направления. Экономия плановых ассигнований в связи с отменой проведения мероприятий по решению организаторов</t>
      </is>
    </nc>
  </rcc>
  <rcc rId="2727" sId="1">
    <oc r="F118" t="inlineStr">
      <is>
        <t>Приобретение оборудования в технопарк «Кванториум» на базе МАОУ «Средняя школа № 5»</t>
      </is>
    </oc>
    <nc r="F118" t="inlineStr">
      <is>
        <t>Приобретение оборудования в МАОУ "Школа-сад №10"</t>
      </is>
    </nc>
  </rcc>
  <rfmt sheetId="1" sqref="F118" start="0" length="2147483647">
    <dxf>
      <font>
        <color auto="1"/>
      </font>
    </dxf>
  </rfmt>
  <rfmt sheetId="1" sqref="F123" start="0" length="2147483647">
    <dxf>
      <font>
        <color auto="1"/>
      </font>
    </dxf>
  </rfmt>
  <rcc rId="2728" sId="1">
    <oc r="F128" t="inlineStr">
      <is>
        <t>Экономия средств согласно фактически предоставленных документов на оплату льготного проезда</t>
      </is>
    </oc>
    <nc r="F128" t="inlineStr">
      <is>
        <t>Экономия плановых ассигнований согласно фактически начисленной заработной платы, оплата льготного проезда, санаторно-курортное лечение.</t>
      </is>
    </nc>
  </rcc>
  <rcc rId="2729" sId="1">
    <oc r="F123" t="inlineStr">
      <is>
        <t>Приобретение оборудования МАДОУ "Березка"</t>
      </is>
    </oc>
    <nc r="F123" t="inlineStr">
      <is>
        <t>Приобретение оборудования МАДОУ "Чебурашка"</t>
      </is>
    </nc>
  </rcc>
  <rfmt sheetId="1" sqref="F128" start="0" length="2147483647">
    <dxf>
      <font>
        <color auto="1"/>
      </font>
    </dxf>
  </rfmt>
  <rcc rId="2730" sId="1" xfDxf="1" dxf="1">
    <oc r="F138" t="inlineStr">
      <is>
        <t>4.4.1 - Проведение ремонтных работ в образовательных учреждениях. Оплата согласно актов выполненных работ. 
4.4.2 - Организация питания в Школах. Экономия согласно оплаты по детодням питания по фактически предоставленным счетам.</t>
      </is>
    </oc>
    <nc r="F138" t="inlineStr">
      <is>
        <t>Приобретение оборудования для пунктов проведения экзаменов МАОУ СОШ № 3,5,7.</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fmt sheetId="1" sqref="F138" start="0" length="2147483647">
    <dxf>
      <font>
        <color auto="1"/>
      </font>
    </dxf>
  </rfmt>
  <rfmt sheetId="1" sqref="F107" start="0" length="2147483647">
    <dxf>
      <font>
        <color auto="1"/>
      </font>
    </dxf>
  </rfmt>
  <rcc rId="2731" sId="1">
    <oc r="F133" t="inlineStr">
      <is>
        <t>4.4.1 - Проведение ремонтных работ в образовательных учреждениях. Оплата согласно актов выполненных работ. 
4.4.2 - Организация питания в Школах. Экономия согласно оплаты по детодням питания по фактически предоставленным счетам.</t>
      </is>
    </oc>
    <nc r="F133" t="inlineStr">
      <is>
        <r>
          <rPr>
            <sz val="13"/>
            <rFont val="Times New Roman"/>
            <family val="1"/>
            <charset val="204"/>
          </rPr>
          <t xml:space="preserve">4.2.1 - Проведение ремонтных работ в образовательных учреждениях. Оплата согласно актов выполненных работ. </t>
        </r>
        <r>
          <rPr>
            <sz val="13"/>
            <color rgb="FFFF0000"/>
            <rFont val="Times New Roman"/>
            <family val="1"/>
            <charset val="204"/>
          </rPr>
          <t xml:space="preserve">
</t>
        </r>
        <r>
          <rPr>
            <sz val="13"/>
            <rFont val="Times New Roman"/>
            <family val="1"/>
            <charset val="204"/>
          </rPr>
          <t>4.2.2 - Организация питания в Школах. Экономия согласно оплаты по детодням питания по фактически предоставленным счетам.</t>
        </r>
      </is>
    </nc>
  </rcc>
  <rcc rId="2732" sId="1">
    <oc r="F81" t="inlineStr">
      <is>
        <t>1.6.1 - Отдохнули за пределами города (ХМАО-Югра - 59 человек, за пределами автономного округа - 331 человек); в оздоровительных лагерях с дневным пребыванием детей: в период весенних, осенних  каникул отдохнули 2200 человек, летние каникулы - 1095 человек
1.6.2 - Организация дворовых площадок</t>
      </is>
    </oc>
    <nc r="F81" t="inlineStr">
      <is>
        <r>
          <t xml:space="preserve">1.4.1 - Отдохнули за пределами города (ХМАО-Югра - 441 человек, за пределами автономного округа - 441 человек); в оздоровительных лагерях с дневным пребыванием детей: в период весенних, осенних  каникул отдохнули 3190 человек. Экономия средств на организацию питания при школьных лагерях согласно предоставленных счетов.
</t>
        </r>
        <r>
          <rPr>
            <sz val="13"/>
            <color rgb="FFFF0000"/>
            <rFont val="Times New Roman"/>
            <family val="1"/>
            <charset val="204"/>
          </rPr>
          <t>1.4.2 - Организация культурно-досуговых мероприятий.</t>
        </r>
      </is>
    </nc>
  </rcc>
  <rfmt sheetId="1" sqref="F81" start="0" length="2147483647">
    <dxf>
      <font>
        <color auto="1"/>
      </font>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1:D142">
    <dxf>
      <fill>
        <patternFill>
          <bgColor theme="0"/>
        </patternFill>
      </fill>
    </dxf>
  </rfmt>
  <rfmt sheetId="1" sqref="C61:D142">
    <dxf>
      <fill>
        <patternFill patternType="none">
          <bgColor auto="1"/>
        </patternFill>
      </fill>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13" start="0" length="0">
    <dxf>
      <alignment wrapText="1" readingOrder="0"/>
    </dxf>
  </rfmt>
  <rfmt sheetId="1" sqref="F113">
    <dxf>
      <fill>
        <patternFill>
          <bgColor auto="1"/>
        </patternFill>
      </fill>
    </dxf>
  </rfmt>
  <rfmt sheetId="1" sqref="F113" start="0" length="2147483647">
    <dxf>
      <font>
        <color auto="1"/>
      </font>
    </dxf>
  </rfmt>
  <rcc rId="2733" sId="1">
    <nc r="F113" t="inlineStr">
      <is>
        <t xml:space="preserve">Незавершенное строительство. 
Степень готовности объекта 0,00%, ведется выполнение проектно-изыскательских работ. Также увеличена стоимость проектно-изыскательских работ за счет уменьшения стоимости строительно-монтажных работ и продлены сроки их выполнения.
</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5" sId="1">
    <o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oc>
    <nc r="F635"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отсутствием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4" sId="1">
    <nc r="G715" t="inlineStr">
      <is>
        <t>ПЕРЕНЕСТИ В ГРУППУ А</t>
      </is>
    </nc>
  </rcc>
  <rfmt sheetId="1" sqref="G715:H715">
    <dxf>
      <fill>
        <patternFill patternType="solid">
          <bgColor rgb="FF92D050"/>
        </patternFill>
      </fill>
    </dxf>
  </rfmt>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8" sId="1">
    <nc r="F729" t="inlineStr">
      <is>
        <t>Выполнены работы по актуализации программы комплексного развития систем коммунальной инфраструктуры города Когалыма (решение Думы города Когалыма от 20.12.2023 №354-ГД).</t>
      </is>
    </nc>
  </rcc>
  <rfmt sheetId="1" sqref="F729" start="0" length="2147483647">
    <dxf>
      <font>
        <color auto="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9" sId="1">
    <oc r="F209" t="inlineStr">
      <is>
        <t xml:space="preserve">В 2022 году в рамках реализации мероприятий по благоустройству дворовых территорий выполнены мероприятия по благоустройству дворовой территории по улице Югорская, д.38, 44 в городе Когалыме.
Выполнены следующие работы: 
- ремонт асфальтобетонного покрытия с устройством системы ливневой канализации;
- замена опор наружного освещения;
- замена урн, скамеек;
- ремонт (устройство) тротуара;
- увеличение парковочных мест.
</t>
      </is>
    </oc>
    <nc r="F209" t="inlineStr">
      <is>
        <t xml:space="preserve">В 2023 году выполнены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is>
    </nc>
  </rcc>
  <rfmt sheetId="1" sqref="F209"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0" sId="1">
    <oc r="F209" t="inlineStr">
      <is>
        <t xml:space="preserve">В 2023 году выполнены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is>
    </oc>
    <nc r="F209" t="inlineStr">
      <is>
        <t xml:space="preserve">В 2023 году выполнены 2 этап объекта благоустройства "Этнодеревня".
В рамках 2 этапа в 2023 году выполнены следующие работы: планировочная организация земельного участка, устройство покрытий из тротуарной плитки, бетонного основания под лестницу, металлических ограждений, покрытий из геотекстиля с торфяным заполнением, установка малых архитектурных форм. </t>
      </is>
    </nc>
  </rcc>
  <rfmt sheetId="1" sqref="B21">
    <dxf>
      <alignment vertical="center" readingOrder="0"/>
    </dxf>
  </rfmt>
  <rfmt sheetId="1" sqref="B21">
    <dxf>
      <alignment vertical="top" readingOrder="0"/>
    </dxf>
  </rfmt>
  <rfmt sheetId="1" sqref="B21">
    <dxf>
      <alignment vertical="center" readingOrder="0"/>
    </dxf>
  </rfmt>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0" start="0" length="0">
    <dxf>
      <font>
        <b val="0"/>
        <sz val="13"/>
        <color auto="1"/>
        <name val="Times New Roman"/>
        <scheme val="none"/>
      </font>
      <numFmt numFmtId="2" formatCode="0.00"/>
      <alignment horizontal="justify" readingOrder="0"/>
      <protection locked="1"/>
    </dxf>
  </rfmt>
  <rcc rId="2744" sId="1">
    <nc r="F10" t="inlineStr">
      <is>
        <t>В рамках мероприятия заключены два контракта на ликвидацию мест несанкционированного размещения отходов. Были ликвидировнаы свалки по адресам: ул. Центральная, 30А, 50; ул. Дорожников, 21  в рамках выделенных финснсовых средств из бюджета города Когалыма.</t>
      </is>
    </nc>
  </rcc>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 start="0" length="0">
    <dxf>
      <font>
        <b val="0"/>
        <sz val="13"/>
        <color auto="1"/>
        <name val="Times New Roman"/>
        <scheme val="none"/>
      </font>
      <numFmt numFmtId="2" formatCode="0.00"/>
      <alignment horizontal="justify" readingOrder="0"/>
      <protection locked="1"/>
    </dxf>
  </rfmt>
  <rcc rId="2748" sId="1">
    <nc r="F15" t="inlineStr">
      <is>
        <t>В 2023 году проведено 56 экологочески мотивированных мероприятий.</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1'!$A$1:$G$834</formula>
    <oldFormula>'Приложение 1'!$A$1:$G$834</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1'!$A$6:$F$839</formula>
    <oldFormula>'Приложение 1'!$A$6:$F$839</oldFormula>
  </rdn>
  <rcv guid="{E7170C51-9D5A-4A08-B92E-A8EB730D7DEE}"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52" sId="1" ref="A150:XFD150" action="insertRow">
    <undo index="8" exp="area" ref3D="1" dr="$A$826:$XFD$826" dn="Z_161695C3_1CE5_4E5C_AD86_E27CE310F608_.wvu.Rows" sId="1"/>
    <undo index="2" exp="area" ref3D="1" dr="$A$642:$XFD$642" dn="Z_161695C3_1CE5_4E5C_AD86_E27CE310F608_.wvu.Rows" sId="1"/>
    <undo index="1" exp="area" ref3D="1" dr="$A$638:$XFD$638" dn="Z_161695C3_1CE5_4E5C_AD86_E27CE310F608_.wvu.Rows" sId="1"/>
    <undo index="14" exp="area" ref3D="1" dr="$A$826:$XFD$826" dn="Z_10610988_B7D0_46D7_B8FD_DA5F72A4893C_.wvu.Rows" sId="1"/>
    <undo index="8" exp="area" ref3D="1" dr="$A$642:$XFD$642" dn="Z_10610988_B7D0_46D7_B8FD_DA5F72A4893C_.wvu.Rows" sId="1"/>
    <undo index="6" exp="area" ref3D="1" dr="$A$638:$XFD$638" dn="Z_10610988_B7D0_46D7_B8FD_DA5F72A4893C_.wvu.Rows" sId="1"/>
  </rrc>
  <rrc rId="2753" sId="1" ref="A150:XFD150" action="insertRow">
    <undo index="8" exp="area" ref3D="1" dr="$A$827:$XFD$827" dn="Z_161695C3_1CE5_4E5C_AD86_E27CE310F608_.wvu.Rows" sId="1"/>
    <undo index="2" exp="area" ref3D="1" dr="$A$643:$XFD$643" dn="Z_161695C3_1CE5_4E5C_AD86_E27CE310F608_.wvu.Rows" sId="1"/>
    <undo index="1" exp="area" ref3D="1" dr="$A$639:$XFD$639" dn="Z_161695C3_1CE5_4E5C_AD86_E27CE310F608_.wvu.Rows" sId="1"/>
    <undo index="14" exp="area" ref3D="1" dr="$A$827:$XFD$827" dn="Z_10610988_B7D0_46D7_B8FD_DA5F72A4893C_.wvu.Rows" sId="1"/>
    <undo index="8" exp="area" ref3D="1" dr="$A$643:$XFD$643" dn="Z_10610988_B7D0_46D7_B8FD_DA5F72A4893C_.wvu.Rows" sId="1"/>
    <undo index="6" exp="area" ref3D="1" dr="$A$639:$XFD$639" dn="Z_10610988_B7D0_46D7_B8FD_DA5F72A4893C_.wvu.Rows" sId="1"/>
  </rrc>
  <rfmt sheetId="1" sqref="B150" start="0" length="0">
    <dxf/>
  </rfmt>
  <rfmt sheetId="1" sqref="C150" start="0" length="0">
    <dxf/>
  </rfmt>
  <rfmt sheetId="1" sqref="D150" start="0" length="0">
    <dxf/>
  </rfmt>
  <rcc rId="2754" sId="1" odxf="1" dxf="1">
    <nc r="E150">
      <f>IFERROR(D150/C150*100,0)</f>
    </nc>
    <odxf>
      <fill>
        <patternFill patternType="solid">
          <bgColor theme="0"/>
        </patternFill>
      </fill>
    </odxf>
    <ndxf>
      <fill>
        <patternFill patternType="none">
          <bgColor indexed="65"/>
        </patternFill>
      </fill>
    </ndxf>
  </rcc>
  <rcc rId="2755" sId="1" odxf="1" dxf="1">
    <nc r="G150">
      <f>(D150+D155)/D203*100</f>
    </nc>
    <odxf>
      <numFmt numFmtId="14" formatCode="0.00%"/>
    </odxf>
    <ndxf>
      <numFmt numFmtId="166" formatCode="#,##0.0"/>
    </ndxf>
  </rcc>
  <rcc rId="2756" sId="1" odxf="1" dxf="1">
    <nc r="H150">
      <f>(D150+D155)/(C150+C155)*100</f>
    </nc>
    <odxf>
      <numFmt numFmtId="14" formatCode="0.00%"/>
    </odxf>
    <ndxf>
      <numFmt numFmtId="167" formatCode="0.0"/>
    </ndxf>
  </rcc>
  <rcc rId="2757" sId="1" odxf="1" dxf="1">
    <nc r="B151" t="inlineStr">
      <is>
        <t>федеральный бюджет</t>
      </is>
    </nc>
    <odxf>
      <font>
        <b/>
        <sz val="13"/>
        <color rgb="FFFF0000"/>
        <name val="Times New Roman"/>
        <scheme val="none"/>
      </font>
    </odxf>
    <ndxf>
      <font>
        <b val="0"/>
        <sz val="13"/>
        <color rgb="FFFF0000"/>
        <name val="Times New Roman"/>
        <scheme val="none"/>
      </font>
    </ndxf>
  </rcc>
  <rcc rId="2758" sId="1" odxf="1" dxf="1" numFmtId="4">
    <nc r="C151">
      <v>0</v>
    </nc>
    <odxf>
      <font>
        <b/>
        <sz val="13"/>
        <color rgb="FFFF0000"/>
        <name val="Times New Roman"/>
        <scheme val="none"/>
      </font>
      <fill>
        <patternFill patternType="none">
          <bgColor indexed="65"/>
        </patternFill>
      </fill>
    </odxf>
    <ndxf>
      <font>
        <b val="0"/>
        <sz val="13"/>
        <color rgb="FFFF0000"/>
        <name val="Times New Roman"/>
        <scheme val="none"/>
      </font>
      <fill>
        <patternFill patternType="solid">
          <bgColor theme="0"/>
        </patternFill>
      </fill>
    </ndxf>
  </rcc>
  <rcc rId="2759" sId="1" odxf="1" dxf="1" numFmtId="4">
    <nc r="D151">
      <v>0</v>
    </nc>
    <odxf>
      <font>
        <b/>
        <sz val="13"/>
        <color rgb="FFFF0000"/>
        <name val="Times New Roman"/>
        <scheme val="none"/>
      </font>
      <fill>
        <patternFill patternType="none">
          <bgColor indexed="65"/>
        </patternFill>
      </fill>
    </odxf>
    <ndxf>
      <font>
        <b val="0"/>
        <sz val="13"/>
        <color rgb="FFFF0000"/>
        <name val="Times New Roman"/>
        <scheme val="none"/>
      </font>
      <fill>
        <patternFill patternType="solid">
          <bgColor theme="0"/>
        </patternFill>
      </fill>
    </ndxf>
  </rcc>
  <rcc rId="2760" sId="1" odxf="1" dxf="1">
    <nc r="E151">
      <f>IFERROR(D151/C151*100,0)</f>
    </nc>
    <odxf>
      <font>
        <b/>
        <sz val="13"/>
        <color rgb="FFFF0000"/>
        <name val="Times New Roman"/>
        <scheme val="none"/>
      </font>
    </odxf>
    <ndxf>
      <font>
        <b val="0"/>
        <sz val="13"/>
        <color rgb="FFFF0000"/>
        <name val="Times New Roman"/>
        <scheme val="none"/>
      </font>
    </ndxf>
  </rcc>
  <rfmt sheetId="1" sqref="F151" start="0" length="0">
    <dxf>
      <numFmt numFmtId="0" formatCode="General"/>
    </dxf>
  </rfmt>
  <rfmt sheetId="1" sqref="G151" start="0" length="0">
    <dxf>
      <numFmt numFmtId="0" formatCode="General"/>
    </dxf>
  </rfmt>
  <rfmt sheetId="1" sqref="H151" start="0" length="0">
    <dxf>
      <numFmt numFmtId="0" formatCode="General"/>
    </dxf>
  </rfmt>
  <rrc rId="2761" sId="1" ref="A152:XFD152" action="insertRow">
    <undo index="8" exp="area" ref3D="1" dr="$A$828:$XFD$828" dn="Z_161695C3_1CE5_4E5C_AD86_E27CE310F608_.wvu.Rows" sId="1"/>
    <undo index="2" exp="area" ref3D="1" dr="$A$644:$XFD$644" dn="Z_161695C3_1CE5_4E5C_AD86_E27CE310F608_.wvu.Rows" sId="1"/>
    <undo index="1" exp="area" ref3D="1" dr="$A$640:$XFD$640" dn="Z_161695C3_1CE5_4E5C_AD86_E27CE310F608_.wvu.Rows" sId="1"/>
    <undo index="14" exp="area" ref3D="1" dr="$A$828:$XFD$828" dn="Z_10610988_B7D0_46D7_B8FD_DA5F72A4893C_.wvu.Rows" sId="1"/>
    <undo index="8" exp="area" ref3D="1" dr="$A$644:$XFD$644" dn="Z_10610988_B7D0_46D7_B8FD_DA5F72A4893C_.wvu.Rows" sId="1"/>
    <undo index="6" exp="area" ref3D="1" dr="$A$640:$XFD$640" dn="Z_10610988_B7D0_46D7_B8FD_DA5F72A4893C_.wvu.Rows" sId="1"/>
  </rrc>
  <rrc rId="2762" sId="1" ref="A153:XFD153" action="insertRow">
    <undo index="8" exp="area" ref3D="1" dr="$A$829:$XFD$829" dn="Z_161695C3_1CE5_4E5C_AD86_E27CE310F608_.wvu.Rows" sId="1"/>
    <undo index="2" exp="area" ref3D="1" dr="$A$645:$XFD$645" dn="Z_161695C3_1CE5_4E5C_AD86_E27CE310F608_.wvu.Rows" sId="1"/>
    <undo index="1" exp="area" ref3D="1" dr="$A$641:$XFD$641" dn="Z_161695C3_1CE5_4E5C_AD86_E27CE310F608_.wvu.Rows" sId="1"/>
    <undo index="14" exp="area" ref3D="1" dr="$A$829:$XFD$829" dn="Z_10610988_B7D0_46D7_B8FD_DA5F72A4893C_.wvu.Rows" sId="1"/>
    <undo index="8" exp="area" ref3D="1" dr="$A$645:$XFD$645" dn="Z_10610988_B7D0_46D7_B8FD_DA5F72A4893C_.wvu.Rows" sId="1"/>
    <undo index="6" exp="area" ref3D="1" dr="$A$641:$XFD$641" dn="Z_10610988_B7D0_46D7_B8FD_DA5F72A4893C_.wvu.Rows" sId="1"/>
  </rrc>
  <rrc rId="2763" sId="1" ref="A154:XFD154" action="insertRow">
    <undo index="8" exp="area" ref3D="1" dr="$A$830:$XFD$830" dn="Z_161695C3_1CE5_4E5C_AD86_E27CE310F608_.wvu.Rows" sId="1"/>
    <undo index="2" exp="area" ref3D="1" dr="$A$646:$XFD$646" dn="Z_161695C3_1CE5_4E5C_AD86_E27CE310F608_.wvu.Rows" sId="1"/>
    <undo index="1" exp="area" ref3D="1" dr="$A$642:$XFD$642" dn="Z_161695C3_1CE5_4E5C_AD86_E27CE310F608_.wvu.Rows" sId="1"/>
    <undo index="14" exp="area" ref3D="1" dr="$A$830:$XFD$830" dn="Z_10610988_B7D0_46D7_B8FD_DA5F72A4893C_.wvu.Rows" sId="1"/>
    <undo index="8" exp="area" ref3D="1" dr="$A$646:$XFD$646" dn="Z_10610988_B7D0_46D7_B8FD_DA5F72A4893C_.wvu.Rows" sId="1"/>
    <undo index="6" exp="area" ref3D="1" dr="$A$642:$XFD$642" dn="Z_10610988_B7D0_46D7_B8FD_DA5F72A4893C_.wvu.Rows" sId="1"/>
  </rrc>
  <rcc rId="2764" sId="1">
    <nc r="B152" t="inlineStr">
      <is>
        <t>бюджет автономного округа</t>
      </is>
    </nc>
  </rcc>
  <rcc rId="2765" sId="1">
    <nc r="E152">
      <f>IFERROR(D152/C152*100,0)</f>
    </nc>
  </rcc>
  <rfmt sheetId="1" sqref="F152" start="0" length="0">
    <dxf>
      <numFmt numFmtId="2" formatCode="0.00"/>
    </dxf>
  </rfmt>
  <rcc rId="2766" sId="1" odxf="1" dxf="1">
    <nc r="B153" t="inlineStr">
      <is>
        <t xml:space="preserve">бюджет города Когалыма </t>
      </is>
    </nc>
    <odxf>
      <alignment horizontal="left" readingOrder="0"/>
    </odxf>
    <ndxf>
      <alignment horizontal="justify" readingOrder="0"/>
    </ndxf>
  </rcc>
  <rcc rId="2767" sId="1">
    <nc r="E153">
      <f>IFERROR(D153/C153*100,0)</f>
    </nc>
  </rcc>
  <rfmt sheetId="1" sqref="F153" start="0" length="0">
    <dxf>
      <numFmt numFmtId="2" formatCode="0.00"/>
    </dxf>
  </rfmt>
  <rcc rId="2768" sId="1" odxf="1" dxf="1">
    <nc r="B154" t="inlineStr">
      <is>
        <t xml:space="preserve">привлеченные средства </t>
      </is>
    </nc>
    <odxf>
      <alignment horizontal="left" readingOrder="0"/>
    </odxf>
    <ndxf>
      <alignment horizontal="justify" readingOrder="0"/>
    </ndxf>
  </rcc>
  <rcc rId="2769" sId="1">
    <nc r="E154">
      <f>IFERROR(D154/C154*100,0)</f>
    </nc>
  </rcc>
  <rfmt sheetId="1" sqref="F154" start="0" length="0">
    <dxf>
      <numFmt numFmtId="166" formatCode="#,##0.0"/>
      <border outline="0">
        <top/>
      </border>
    </dxf>
  </rfmt>
  <rcc rId="2770" sId="1">
    <nc r="C150">
      <f>SUM(C151:C154)</f>
    </nc>
  </rcc>
  <rcc rId="2771" sId="1">
    <nc r="D150">
      <f>SUM(D151:D154)</f>
    </nc>
  </rcc>
  <rcc rId="2772" sId="1">
    <nc r="A150">
      <v>22</v>
    </nc>
  </rcc>
  <rcc rId="2773" sId="1">
    <nc r="B150" t="inlineStr">
      <is>
        <t>ПК.1.1. Реализация инициативного проекта "Развитие и популяризация картинга в г.Когалыме"</t>
      </is>
    </nc>
  </rcc>
  <rfmt sheetId="1" sqref="B150" start="0" length="2147483647">
    <dxf>
      <font>
        <color auto="1"/>
      </font>
    </dxf>
  </rfmt>
  <rcc rId="2774" sId="1" numFmtId="4">
    <nc r="C152">
      <v>2471.1999999999998</v>
    </nc>
  </rcc>
  <rfmt sheetId="1" sqref="C152" start="0" length="2147483647">
    <dxf>
      <font>
        <color auto="1"/>
      </font>
    </dxf>
  </rfmt>
  <rcc rId="2775" sId="1" numFmtId="4">
    <nc r="C153">
      <v>700.79</v>
    </nc>
  </rcc>
  <rfmt sheetId="1" sqref="C153" start="0" length="2147483647">
    <dxf>
      <font>
        <color auto="1"/>
      </font>
    </dxf>
  </rfmt>
  <rcc rId="2776" sId="1" numFmtId="4">
    <nc r="C154">
      <v>363.43</v>
    </nc>
  </rcc>
  <rfmt sheetId="1" sqref="C154" start="0" length="2147483647">
    <dxf>
      <font>
        <color auto="1"/>
      </font>
    </dxf>
  </rfmt>
  <rfmt sheetId="1" sqref="C150" start="0" length="2147483647">
    <dxf>
      <font>
        <color auto="1"/>
      </font>
    </dxf>
  </rfmt>
  <rfmt sheetId="1" sqref="C150">
    <dxf>
      <fill>
        <patternFill patternType="solid">
          <bgColor rgb="FFFFFF00"/>
        </patternFill>
      </fill>
    </dxf>
  </rfmt>
  <rfmt sheetId="1" sqref="B149" start="0" length="2147483647">
    <dxf>
      <font>
        <color auto="1"/>
      </font>
    </dxf>
  </rfmt>
  <rfmt sheetId="1" sqref="B155" start="0" length="2147483647">
    <dxf>
      <font>
        <color auto="1"/>
      </font>
    </dxf>
  </rfmt>
  <rfmt sheetId="1" sqref="C156" start="0" length="2147483647">
    <dxf>
      <font>
        <color auto="1"/>
      </font>
    </dxf>
  </rfmt>
  <rfmt sheetId="1" sqref="C151" start="0" length="2147483647">
    <dxf>
      <font>
        <color auto="1"/>
      </font>
    </dxf>
  </rfmt>
  <rcc rId="2777" sId="1" numFmtId="4">
    <oc r="C157">
      <v>10000</v>
    </oc>
    <nc r="C157">
      <v>1585.1</v>
    </nc>
  </rcc>
  <rfmt sheetId="1" sqref="C157" start="0" length="2147483647">
    <dxf>
      <font>
        <color auto="1"/>
      </font>
    </dxf>
  </rfmt>
  <rcc rId="2778" sId="1" numFmtId="4">
    <oc r="C158">
      <v>12635.9</v>
    </oc>
    <nc r="C158">
      <v>227087.41</v>
    </nc>
  </rcc>
  <rfmt sheetId="1" sqref="C158" start="0" length="2147483647">
    <dxf>
      <font>
        <color auto="1"/>
      </font>
    </dxf>
  </rfmt>
  <rcc rId="2779" sId="1" numFmtId="4">
    <oc r="C159">
      <v>0</v>
    </oc>
    <nc r="C159">
      <v>4998</v>
    </nc>
  </rcc>
  <rfmt sheetId="1" sqref="C159" start="0" length="2147483647">
    <dxf>
      <font>
        <color auto="1"/>
      </font>
    </dxf>
  </rfmt>
  <rfmt sheetId="1" sqref="C155" start="0" length="2147483647">
    <dxf>
      <font>
        <color auto="1"/>
      </font>
    </dxf>
  </rfmt>
  <rfmt sheetId="1" sqref="C155">
    <dxf>
      <fill>
        <patternFill patternType="solid">
          <bgColor rgb="FFFFFF00"/>
        </patternFill>
      </fill>
    </dxf>
  </rfmt>
  <rfmt sheetId="1" sqref="B151:B154" start="0" length="2147483647">
    <dxf>
      <font>
        <color auto="1"/>
      </font>
    </dxf>
  </rfmt>
  <rfmt sheetId="1" sqref="B156:B159" start="0" length="2147483647">
    <dxf>
      <font>
        <color auto="1"/>
      </font>
    </dxf>
  </rfmt>
  <rcc rId="2780" sId="1">
    <nc r="F155" t="inlineStr">
      <is>
        <r>
          <t xml:space="preserve">В рамках данного мероприятия предусмотрено:
</t>
        </r>
        <r>
          <rPr>
            <b/>
            <sz val="13"/>
            <color rgb="FFFF0000"/>
            <rFont val="Times New Roman"/>
            <family val="1"/>
            <charset val="204"/>
          </rPr>
          <t>Содержание муниципального автономного учреждения "Спортивная школа "Дворец спорта"(далее - МАУ "СШ"Дворец спорта")</t>
        </r>
        <r>
          <rPr>
            <sz val="13"/>
            <color rgb="FFFF0000"/>
            <rFont val="Times New Roman"/>
            <family val="1"/>
            <charset val="204"/>
          </rPr>
          <t>.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nc>
  </rcc>
  <rcc rId="2781" sId="1">
    <oc r="B155" t="inlineStr">
      <is>
        <t>П.1.1.Проект города Когалыма "Строительство Скейт-парка в городе Когалыме"</t>
      </is>
    </oc>
    <nc r="B155" t="inlineStr">
      <is>
        <t>1.1. Мероприятия по развитию физической культуры и спорта</t>
      </is>
    </nc>
  </rcc>
  <rcc rId="2782" sId="1">
    <oc r="B160" t="inlineStr">
      <is>
        <t>П.1.2.Реализация инициативного проекта "Развитие и популяризация шахмат в г.Когалым"</t>
      </is>
    </oc>
    <nc r="B160" t="inlineStr">
      <is>
        <t>1.2. Обеспечение комфортных условий в учреждениях физической культуры и спорта</t>
      </is>
    </nc>
  </rcc>
  <rfmt sheetId="1" sqref="B160" start="0" length="2147483647">
    <dxf>
      <font>
        <color auto="1"/>
      </font>
    </dxf>
  </rfmt>
  <rcc rId="2783" sId="1" numFmtId="4">
    <oc r="C162">
      <v>566.9</v>
    </oc>
    <nc r="C162">
      <v>0</v>
    </nc>
  </rcc>
  <rcc rId="2784" sId="1" numFmtId="4">
    <oc r="C163">
      <v>244.1157</v>
    </oc>
    <nc r="C163">
      <v>82359.5</v>
    </nc>
  </rcc>
  <rfmt sheetId="1" sqref="C160" start="0" length="2147483647">
    <dxf>
      <font>
        <color auto="1"/>
      </font>
    </dxf>
  </rfmt>
  <rfmt sheetId="1" sqref="C160">
    <dxf>
      <fill>
        <patternFill patternType="solid">
          <bgColor rgb="FFFFFF00"/>
        </patternFill>
      </fill>
    </dxf>
  </rfmt>
  <rfmt sheetId="1" sqref="C161:C164" start="0" length="2147483647">
    <dxf>
      <font>
        <color auto="1"/>
      </font>
    </dxf>
  </rfmt>
  <rfmt sheetId="1" sqref="B161:B164" start="0" length="2147483647">
    <dxf>
      <font>
        <color auto="1"/>
      </font>
    </dxf>
  </rfmt>
  <rcc rId="2785" sId="1">
    <nc r="F160" t="inlineStr">
      <is>
        <t>Экономия сложилась по заработной плате и начислениям на оплату труда в результате наличия листов нетрудоспособности, вакансий (уборщик служебных помещений, уборщик территорий, маляр, токарь, столяр, электрогазосварщик).</t>
      </is>
    </nc>
  </rcc>
  <rcc rId="2786" sId="1">
    <oc r="F170" t="inlineStr">
      <is>
        <t>Экономия сложилась по заработной плате и начислениям на оплату труда в результате наличия листов нетрудоспособности, вакансий (уборщик служебных помещений, уборщик территорий, маляр, токарь, столяр, электрогазосварщик).</t>
      </is>
    </oc>
    <nc r="F170"/>
  </rcc>
  <rcc rId="2787" sId="1">
    <oc r="B165" t="inlineStr">
      <is>
        <t>1.2. Мероприятия по развитию физической культуры и спорта</t>
      </is>
    </oc>
    <nc r="B165" t="inlineStr">
      <is>
        <t>1.3. Поддержка некоммерческих организаций, реализующих проекты в сфере массовой физической культуры</t>
      </is>
    </nc>
  </rcc>
  <rfmt sheetId="1" sqref="B165" start="0" length="2147483647">
    <dxf>
      <font>
        <color auto="1"/>
      </font>
    </dxf>
  </rfmt>
  <rcc rId="2788" sId="1">
    <oc r="F165" t="inlineStr">
      <is>
        <r>
          <t xml:space="preserve">В рамках данного мероприятия предусмотрено:
</t>
        </r>
        <r>
          <rPr>
            <b/>
            <sz val="13"/>
            <color rgb="FFFF0000"/>
            <rFont val="Times New Roman"/>
            <family val="1"/>
            <charset val="204"/>
          </rPr>
          <t>Содержание муниципального автономного учреждения "Спортивная школа "Дворец спорта"(далее - МАУ "СШ"Дворец спорта")</t>
        </r>
        <r>
          <rPr>
            <sz val="13"/>
            <color rgb="FFFF0000"/>
            <rFont val="Times New Roman"/>
            <family val="1"/>
            <charset val="204"/>
          </rPr>
          <t>. Экономия сложилась по оплате труда и начислениям на оплату труда в соответствии с фактически отработанным временем в связи с предоставлением больничных листов, наличием вакантных ставок.</t>
        </r>
        <r>
          <rPr>
            <b/>
            <sz val="13"/>
            <rFont val="Times New Roman"/>
            <family val="1"/>
            <charset val="204"/>
          </rPr>
          <t/>
        </r>
      </is>
    </oc>
    <nc r="F165" t="inlineStr">
      <is>
        <t>Субсидия в размере 195,5 тыс. рублей перечислена Городской общественной организации "Когалымский Боксерский клуб Патриот". Субсидия в размере 150,0 тыс. руб. не реализована в связи с отсутствием заявок по итогам проведения конкурса</t>
      </is>
    </nc>
  </rcc>
  <rcc rId="2789" sId="1">
    <oc r="F175" t="inlineStr">
      <is>
        <t>Субсидия в размере 195,5 тыс. рублей перечислена Городской общественной организации "Когалымский Боксерский клуб Патриот". Субсидия в размере 150,0 тыс. руб. не реализована в связи с отсутствием заявок по итогам проведения конкурса</t>
      </is>
    </oc>
    <nc r="F175"/>
  </rcc>
  <rcc rId="2790" sId="1" numFmtId="4">
    <oc r="C167">
      <v>1494.5</v>
    </oc>
    <nc r="C167">
      <v>0</v>
    </nc>
  </rcc>
  <rcc rId="2791" sId="1" numFmtId="4">
    <oc r="C169">
      <v>11339.95</v>
    </oc>
    <nc r="C169">
      <v>0</v>
    </nc>
  </rcc>
  <rfmt sheetId="1" sqref="B166:B169" start="0" length="2147483647">
    <dxf>
      <font>
        <color auto="1"/>
      </font>
    </dxf>
  </rfmt>
  <rcc rId="2792" sId="1" numFmtId="4">
    <oc r="C168">
      <v>207924.26269999999</v>
    </oc>
    <nc r="C168">
      <v>656.4</v>
    </nc>
  </rcc>
  <rfmt sheetId="1" sqref="C168" start="0" length="2147483647">
    <dxf>
      <font>
        <color auto="1"/>
      </font>
    </dxf>
  </rfmt>
  <rfmt sheetId="1" sqref="C165:C169" start="0" length="2147483647">
    <dxf>
      <font>
        <color auto="1"/>
      </font>
    </dxf>
  </rfmt>
  <rfmt sheetId="1" sqref="C165">
    <dxf>
      <fill>
        <patternFill patternType="solid">
          <bgColor rgb="FFFFFF00"/>
        </patternFill>
      </fill>
    </dxf>
  </rfmt>
  <rcc rId="2793" sId="1">
    <oc r="B170" t="inlineStr">
      <is>
        <t xml:space="preserve">1.3.Обеспечение комфортных условий в учреждениях физической культуры и спорта </t>
      </is>
    </oc>
    <nc r="B170" t="inlineStr">
      <is>
        <t>1.4. Строительство, реконструкция и ремонт, в том числе капитальных объектов спорта</t>
      </is>
    </nc>
  </rcc>
  <rfmt sheetId="1" sqref="B170" start="0" length="2147483647">
    <dxf>
      <font>
        <color auto="1"/>
      </font>
    </dxf>
  </rfmt>
  <rfmt sheetId="1" sqref="C171:C174" start="0" length="2147483647">
    <dxf>
      <font>
        <color auto="1"/>
      </font>
    </dxf>
  </rfmt>
  <rcc rId="2794" sId="1" numFmtId="4">
    <oc r="C173">
      <v>80862.36</v>
    </oc>
    <nc r="C173">
      <v>2849.8</v>
    </nc>
  </rcc>
  <rfmt sheetId="1" sqref="C170" start="0" length="2147483647">
    <dxf>
      <font>
        <color auto="1"/>
      </font>
    </dxf>
  </rfmt>
  <rfmt sheetId="1" sqref="C170">
    <dxf>
      <fill>
        <patternFill patternType="solid">
          <bgColor rgb="FFFFFF00"/>
        </patternFill>
      </fill>
    </dxf>
  </rfmt>
  <rrc rId="2795" sId="1" ref="A175:XFD175" action="deleteRow">
    <undo index="5" exp="ref" v="1" dr="D175" r="D149" sId="1"/>
    <undo index="5" exp="ref" v="1" dr="C175" r="C149" sId="1"/>
    <undo index="8" exp="area" ref3D="1" dr="$A$831:$XFD$831" dn="Z_161695C3_1CE5_4E5C_AD86_E27CE310F608_.wvu.Rows" sId="1"/>
    <undo index="2" exp="area" ref3D="1" dr="$A$647:$XFD$647" dn="Z_161695C3_1CE5_4E5C_AD86_E27CE310F608_.wvu.Rows" sId="1"/>
    <undo index="1" exp="area" ref3D="1" dr="$A$643:$XFD$643" dn="Z_161695C3_1CE5_4E5C_AD86_E27CE310F608_.wvu.Rows" sId="1"/>
    <undo index="14" exp="area" ref3D="1" dr="$A$831:$XFD$831" dn="Z_10610988_B7D0_46D7_B8FD_DA5F72A4893C_.wvu.Rows" sId="1"/>
    <undo index="8" exp="area" ref3D="1" dr="$A$647:$XFD$647" dn="Z_10610988_B7D0_46D7_B8FD_DA5F72A4893C_.wvu.Rows" sId="1"/>
    <undo index="6" exp="area" ref3D="1" dr="$A$643:$XFD$643" dn="Z_10610988_B7D0_46D7_B8FD_DA5F72A4893C_.wvu.Rows" sId="1"/>
    <rfmt sheetId="1" xfDxf="1" sqref="A175:XFD175" start="0" length="0">
      <dxf>
        <font>
          <color rgb="FFFF0000"/>
        </font>
        <alignment vertical="center" readingOrder="0"/>
      </dxf>
    </rfmt>
    <rcc rId="0" sId="1" dxf="1">
      <nc r="A175">
        <v>27</v>
      </nc>
      <ndxf>
        <font>
          <b/>
          <sz val="16"/>
          <color rgb="FFFF0000"/>
        </font>
      </ndxf>
    </rcc>
    <rcc rId="0" sId="1" dxf="1">
      <nc r="B175" t="inlineStr">
        <is>
          <t>1.4. Поддержка некоммерческих организаций, реализующих проекты в сфере массовой физической культуры</t>
        </is>
      </nc>
      <ndxf>
        <font>
          <b/>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c r="C175">
        <f>SUM(C176:C179)</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cc rId="0" sId="1" dxf="1">
      <nc r="D175">
        <f>SUM(D176:D179)</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796" sId="1" ref="A175:XFD175" action="deleteRow">
    <undo index="29" exp="ref" dr="D175" r="D835" sId="1"/>
    <undo index="29" exp="ref" dr="C175" r="C835" sId="1"/>
    <undo index="3" exp="ref" v="1" dr="D175" r="D208" sId="1"/>
    <undo index="3" exp="ref" v="1" dr="C175" r="C208" sId="1"/>
    <undo index="8" exp="area" ref3D="1" dr="$A$830:$XFD$830" dn="Z_161695C3_1CE5_4E5C_AD86_E27CE310F608_.wvu.Rows" sId="1"/>
    <undo index="2" exp="area" ref3D="1" dr="$A$646:$XFD$646" dn="Z_161695C3_1CE5_4E5C_AD86_E27CE310F608_.wvu.Rows" sId="1"/>
    <undo index="1" exp="area" ref3D="1" dr="$A$642:$XFD$642" dn="Z_161695C3_1CE5_4E5C_AD86_E27CE310F608_.wvu.Rows" sId="1"/>
    <undo index="14" exp="area" ref3D="1" dr="$A$830:$XFD$830" dn="Z_10610988_B7D0_46D7_B8FD_DA5F72A4893C_.wvu.Rows" sId="1"/>
    <undo index="8" exp="area" ref3D="1" dr="$A$646:$XFD$646" dn="Z_10610988_B7D0_46D7_B8FD_DA5F72A4893C_.wvu.Rows" sId="1"/>
    <undo index="6" exp="area" ref3D="1" dr="$A$642:$XFD$642"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федеральный бюджет</t>
        </is>
      </nc>
      <ndxf>
        <font>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797" sId="1" ref="A175:XFD175" action="deleteRow">
    <undo index="29" exp="ref" dr="D175" r="D835" sId="1"/>
    <undo index="29" exp="ref" dr="C175" r="C835" sId="1"/>
    <undo index="3" exp="ref" v="1" dr="D175" r="D208" sId="1"/>
    <undo index="3" exp="ref" v="1" dr="C175" r="C208" sId="1"/>
    <undo index="8" exp="area" ref3D="1" dr="$A$829:$XFD$829" dn="Z_161695C3_1CE5_4E5C_AD86_E27CE310F608_.wvu.Rows" sId="1"/>
    <undo index="2" exp="area" ref3D="1" dr="$A$645:$XFD$645" dn="Z_161695C3_1CE5_4E5C_AD86_E27CE310F608_.wvu.Rows" sId="1"/>
    <undo index="1" exp="area" ref3D="1" dr="$A$641:$XFD$641" dn="Z_161695C3_1CE5_4E5C_AD86_E27CE310F608_.wvu.Rows" sId="1"/>
    <undo index="14" exp="area" ref3D="1" dr="$A$829:$XFD$829" dn="Z_10610988_B7D0_46D7_B8FD_DA5F72A4893C_.wvu.Rows" sId="1"/>
    <undo index="8" exp="area" ref3D="1" dr="$A$645:$XFD$645" dn="Z_10610988_B7D0_46D7_B8FD_DA5F72A4893C_.wvu.Rows" sId="1"/>
    <undo index="6" exp="area" ref3D="1" dr="$A$641:$XFD$641"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бюджет автономного округа</t>
        </is>
      </nc>
      <ndxf>
        <font>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numFmt numFmtId="2" formatCode="0.00"/>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798" sId="1" ref="A175:XFD175" action="deleteRow">
    <undo index="29" exp="ref" dr="D175" r="D835" sId="1"/>
    <undo index="29" exp="ref" dr="C175" r="C835" sId="1"/>
    <undo index="3" exp="ref" v="1" dr="D175" r="D208" sId="1"/>
    <undo index="3" exp="ref" v="1" dr="C175" r="C208" sId="1"/>
    <undo index="8" exp="area" ref3D="1" dr="$A$828:$XFD$828" dn="Z_161695C3_1CE5_4E5C_AD86_E27CE310F608_.wvu.Rows" sId="1"/>
    <undo index="2" exp="area" ref3D="1" dr="$A$644:$XFD$644" dn="Z_161695C3_1CE5_4E5C_AD86_E27CE310F608_.wvu.Rows" sId="1"/>
    <undo index="1" exp="area" ref3D="1" dr="$A$640:$XFD$640" dn="Z_161695C3_1CE5_4E5C_AD86_E27CE310F608_.wvu.Rows" sId="1"/>
    <undo index="14" exp="area" ref3D="1" dr="$A$828:$XFD$828" dn="Z_10610988_B7D0_46D7_B8FD_DA5F72A4893C_.wvu.Rows" sId="1"/>
    <undo index="8" exp="area" ref3D="1" dr="$A$644:$XFD$644" dn="Z_10610988_B7D0_46D7_B8FD_DA5F72A4893C_.wvu.Rows" sId="1"/>
    <undo index="6" exp="area" ref3D="1" dr="$A$640:$XFD$640"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бюджет города Когалыма</t>
        </is>
      </nc>
      <n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ndxf>
    </rcc>
    <rcc rId="0" sId="1" dxf="1" numFmtId="4">
      <nc r="C175">
        <v>345.5</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195.5</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F175" t="inlineStr">
        <is>
          <t xml:space="preserve">          </t>
        </is>
      </nc>
      <ndxf>
        <font>
          <sz val="13"/>
          <color rgb="FFFF0000"/>
          <name val="Times New Roman"/>
          <scheme val="none"/>
        </font>
        <numFmt numFmtId="4" formatCode="#,##0.00"/>
        <alignment horizontal="justify" wrapText="1" readingOrder="0"/>
        <border outline="0">
          <left style="thin">
            <color indexed="64"/>
          </left>
          <right style="thin">
            <color indexed="64"/>
          </right>
          <top style="thin">
            <color indexed="64"/>
          </top>
          <bottom style="thin">
            <color indexed="64"/>
          </bottom>
        </border>
      </ndxf>
    </rcc>
    <rfmt sheetId="1" sqref="G175" start="0" length="0">
      <dxf>
        <font>
          <sz val="13"/>
          <color rgb="FFFF0000"/>
        </font>
      </dxf>
    </rfmt>
    <rfmt sheetId="1" sqref="H175" start="0" length="0">
      <dxf>
        <font>
          <sz val="13"/>
          <color rgb="FFFF0000"/>
        </font>
      </dxf>
    </rfmt>
  </rrc>
  <rrc rId="2799" sId="1" ref="A175:XFD175" action="deleteRow">
    <undo index="29" exp="ref" dr="D175" r="D835" sId="1"/>
    <undo index="29" exp="ref" dr="C175" r="C835" sId="1"/>
    <undo index="3" exp="ref" v="1" dr="D175" r="D208" sId="1"/>
    <undo index="3" exp="ref" v="1" dr="C175" r="C208" sId="1"/>
    <undo index="8" exp="area" ref3D="1" dr="$A$827:$XFD$827" dn="Z_161695C3_1CE5_4E5C_AD86_E27CE310F608_.wvu.Rows" sId="1"/>
    <undo index="2" exp="area" ref3D="1" dr="$A$643:$XFD$643" dn="Z_161695C3_1CE5_4E5C_AD86_E27CE310F608_.wvu.Rows" sId="1"/>
    <undo index="1" exp="area" ref3D="1" dr="$A$639:$XFD$639" dn="Z_161695C3_1CE5_4E5C_AD86_E27CE310F608_.wvu.Rows" sId="1"/>
    <undo index="14" exp="area" ref3D="1" dr="$A$827:$XFD$827" dn="Z_10610988_B7D0_46D7_B8FD_DA5F72A4893C_.wvu.Rows" sId="1"/>
    <undo index="8" exp="area" ref3D="1" dr="$A$643:$XFD$643" dn="Z_10610988_B7D0_46D7_B8FD_DA5F72A4893C_.wvu.Rows" sId="1"/>
    <undo index="6" exp="area" ref3D="1" dr="$A$639:$XFD$639"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 xml:space="preserve">привлеченные средства </t>
        </is>
      </nc>
      <n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numFmt numFmtId="166" formatCode="#,##0.0"/>
        <alignment horizontal="justify" wrapText="1" readingOrder="0"/>
        <border outline="0">
          <left style="thin">
            <color indexed="64"/>
          </left>
          <right style="thin">
            <color indexed="64"/>
          </right>
          <bottom style="thin">
            <color indexed="64"/>
          </bottom>
        </border>
      </dxf>
    </rfmt>
    <rfmt sheetId="1" sqref="G175" start="0" length="0">
      <dxf>
        <font>
          <sz val="13"/>
          <color rgb="FFFF0000"/>
        </font>
      </dxf>
    </rfmt>
    <rfmt sheetId="1" sqref="H175" start="0" length="0">
      <dxf>
        <font>
          <sz val="13"/>
          <color rgb="FFFF0000"/>
        </font>
      </dxf>
    </rfmt>
  </rrc>
  <rrc rId="2800" sId="1" ref="A175:XFD175" action="deleteRow">
    <undo index="11" exp="ref" v="1" dr="D175" r="D149" sId="1"/>
    <undo index="11" exp="ref" v="1" dr="C175" r="C149" sId="1"/>
    <undo index="8" exp="area" ref3D="1" dr="$A$826:$XFD$826" dn="Z_161695C3_1CE5_4E5C_AD86_E27CE310F608_.wvu.Rows" sId="1"/>
    <undo index="2" exp="area" ref3D="1" dr="$A$642:$XFD$642" dn="Z_161695C3_1CE5_4E5C_AD86_E27CE310F608_.wvu.Rows" sId="1"/>
    <undo index="1" exp="area" ref3D="1" dr="$A$638:$XFD$638" dn="Z_161695C3_1CE5_4E5C_AD86_E27CE310F608_.wvu.Rows" sId="1"/>
    <undo index="14" exp="area" ref3D="1" dr="$A$826:$XFD$826" dn="Z_10610988_B7D0_46D7_B8FD_DA5F72A4893C_.wvu.Rows" sId="1"/>
    <undo index="8" exp="area" ref3D="1" dr="$A$642:$XFD$642" dn="Z_10610988_B7D0_46D7_B8FD_DA5F72A4893C_.wvu.Rows" sId="1"/>
    <undo index="6" exp="area" ref3D="1" dr="$A$638:$XFD$638" dn="Z_10610988_B7D0_46D7_B8FD_DA5F72A4893C_.wvu.Rows" sId="1"/>
    <rfmt sheetId="1" xfDxf="1" sqref="A175:XFD175" start="0" length="0">
      <dxf>
        <font>
          <color rgb="FFFF0000"/>
        </font>
        <alignment vertical="center" readingOrder="0"/>
      </dxf>
    </rfmt>
    <rcc rId="0" sId="1" dxf="1">
      <nc r="A175">
        <v>28</v>
      </nc>
      <ndxf>
        <font>
          <b/>
          <sz val="16"/>
          <color rgb="FFFF0000"/>
        </font>
      </ndxf>
    </rcc>
    <rcc rId="0" sId="1" dxf="1">
      <nc r="B175" t="inlineStr">
        <is>
          <t>1.5.Строительство и ремонт объектов спорта</t>
        </is>
      </nc>
      <ndxf>
        <font>
          <b/>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c r="C175">
        <f>SUM(C176:C179)</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cc rId="0" sId="1" dxf="1">
      <nc r="D175">
        <f>SUM(D176:D179)</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b/>
          <sz val="13"/>
          <color rgb="FFFF0000"/>
          <name val="Times New Roman"/>
          <scheme val="none"/>
        </font>
        <numFmt numFmtId="166" formatCode="#,##0.0"/>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801" sId="1" ref="A175:XFD175" action="deleteRow">
    <undo index="30" exp="ref" dr="D175" r="D830" sId="1"/>
    <undo index="30" exp="ref" dr="C175" r="C830" sId="1"/>
    <undo index="13" exp="ref" v="1" dr="D175" r="D203" sId="1"/>
    <undo index="13" exp="ref" v="1" dr="C175" r="C203" sId="1"/>
    <undo index="8" exp="area" ref3D="1" dr="$A$825:$XFD$825" dn="Z_161695C3_1CE5_4E5C_AD86_E27CE310F608_.wvu.Rows" sId="1"/>
    <undo index="2" exp="area" ref3D="1" dr="$A$641:$XFD$641" dn="Z_161695C3_1CE5_4E5C_AD86_E27CE310F608_.wvu.Rows" sId="1"/>
    <undo index="1" exp="area" ref3D="1" dr="$A$637:$XFD$637" dn="Z_161695C3_1CE5_4E5C_AD86_E27CE310F608_.wvu.Rows" sId="1"/>
    <undo index="14" exp="area" ref3D="1" dr="$A$825:$XFD$825" dn="Z_10610988_B7D0_46D7_B8FD_DA5F72A4893C_.wvu.Rows" sId="1"/>
    <undo index="8" exp="area" ref3D="1" dr="$A$641:$XFD$641" dn="Z_10610988_B7D0_46D7_B8FD_DA5F72A4893C_.wvu.Rows" sId="1"/>
    <undo index="6" exp="area" ref3D="1" dr="$A$637:$XFD$637"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федеральный бюджет</t>
        </is>
      </nc>
      <ndxf>
        <font>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802" sId="1" ref="A175:XFD175" action="deleteRow">
    <undo index="30" exp="ref" dr="D175" r="D830" sId="1"/>
    <undo index="30" exp="ref" dr="C175" r="C830" sId="1"/>
    <undo index="13" exp="ref" v="1" dr="D175" r="D203" sId="1"/>
    <undo index="13" exp="ref" v="1" dr="C175" r="C203" sId="1"/>
    <undo index="8" exp="area" ref3D="1" dr="$A$824:$XFD$824" dn="Z_161695C3_1CE5_4E5C_AD86_E27CE310F608_.wvu.Rows" sId="1"/>
    <undo index="2" exp="area" ref3D="1" dr="$A$640:$XFD$640" dn="Z_161695C3_1CE5_4E5C_AD86_E27CE310F608_.wvu.Rows" sId="1"/>
    <undo index="1" exp="area" ref3D="1" dr="$A$636:$XFD$636" dn="Z_161695C3_1CE5_4E5C_AD86_E27CE310F608_.wvu.Rows" sId="1"/>
    <undo index="14" exp="area" ref3D="1" dr="$A$824:$XFD$824" dn="Z_10610988_B7D0_46D7_B8FD_DA5F72A4893C_.wvu.Rows" sId="1"/>
    <undo index="8" exp="area" ref3D="1" dr="$A$640:$XFD$640" dn="Z_10610988_B7D0_46D7_B8FD_DA5F72A4893C_.wvu.Rows" sId="1"/>
    <undo index="6" exp="area" ref3D="1" dr="$A$636:$XFD$636"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бюджет автономного округа</t>
        </is>
      </nc>
      <ndxf>
        <font>
          <sz val="13"/>
          <color rgb="FFFF0000"/>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numFmt numFmtId="2" formatCode="0.00"/>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803" sId="1" ref="A175:XFD175" action="deleteRow">
    <undo index="30" exp="ref" dr="D175" r="D830" sId="1"/>
    <undo index="30" exp="ref" dr="C175" r="C830" sId="1"/>
    <undo index="13" exp="ref" v="1" dr="D175" r="D203" sId="1"/>
    <undo index="13" exp="ref" v="1" dr="C175" r="C203" sId="1"/>
    <undo index="8" exp="area" ref3D="1" dr="$A$823:$XFD$823" dn="Z_161695C3_1CE5_4E5C_AD86_E27CE310F608_.wvu.Rows" sId="1"/>
    <undo index="2" exp="area" ref3D="1" dr="$A$639:$XFD$639" dn="Z_161695C3_1CE5_4E5C_AD86_E27CE310F608_.wvu.Rows" sId="1"/>
    <undo index="1" exp="area" ref3D="1" dr="$A$635:$XFD$635" dn="Z_161695C3_1CE5_4E5C_AD86_E27CE310F608_.wvu.Rows" sId="1"/>
    <undo index="14" exp="area" ref3D="1" dr="$A$823:$XFD$823" dn="Z_10610988_B7D0_46D7_B8FD_DA5F72A4893C_.wvu.Rows" sId="1"/>
    <undo index="8" exp="area" ref3D="1" dr="$A$639:$XFD$639" dn="Z_10610988_B7D0_46D7_B8FD_DA5F72A4893C_.wvu.Rows" sId="1"/>
    <undo index="6" exp="area" ref3D="1" dr="$A$635:$XFD$635"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бюджет города Когалыма</t>
        </is>
      </nc>
      <ndxf>
        <font>
          <sz val="13"/>
          <color rgb="FFFF0000"/>
          <name val="Times New Roman"/>
          <scheme val="none"/>
        </font>
        <numFmt numFmtId="4" formatCode="#,##0.00"/>
        <alignment horizontal="justify" wrapText="1" readingOrder="0"/>
        <border outline="0">
          <left style="thin">
            <color indexed="64"/>
          </left>
          <right style="thin">
            <color indexed="64"/>
          </right>
          <top style="thin">
            <color indexed="64"/>
          </top>
          <bottom style="thin">
            <color indexed="64"/>
          </bottom>
        </border>
      </ndxf>
    </rcc>
    <rcc rId="0" sId="1" dxf="1" numFmtId="4">
      <nc r="C175">
        <v>7259.4</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7259.3894</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175" start="0" length="0">
      <dxf>
        <font>
          <sz val="13"/>
          <color rgb="FFFF0000"/>
        </font>
      </dxf>
    </rfmt>
    <rfmt sheetId="1" sqref="H175" start="0" length="0">
      <dxf>
        <font>
          <sz val="13"/>
          <color rgb="FFFF0000"/>
        </font>
      </dxf>
    </rfmt>
  </rrc>
  <rrc rId="2804" sId="1" ref="A175:XFD175" action="deleteRow">
    <undo index="30" exp="ref" dr="D175" r="D830" sId="1"/>
    <undo index="30" exp="ref" dr="C175" r="C830" sId="1"/>
    <undo index="13" exp="ref" v="1" dr="D175" r="D203" sId="1"/>
    <undo index="13" exp="ref" v="1" dr="C175" r="C203" sId="1"/>
    <undo index="8" exp="area" ref3D="1" dr="$A$822:$XFD$822" dn="Z_161695C3_1CE5_4E5C_AD86_E27CE310F608_.wvu.Rows" sId="1"/>
    <undo index="2" exp="area" ref3D="1" dr="$A$638:$XFD$638" dn="Z_161695C3_1CE5_4E5C_AD86_E27CE310F608_.wvu.Rows" sId="1"/>
    <undo index="1" exp="area" ref3D="1" dr="$A$634:$XFD$634" dn="Z_161695C3_1CE5_4E5C_AD86_E27CE310F608_.wvu.Rows" sId="1"/>
    <undo index="14" exp="area" ref3D="1" dr="$A$822:$XFD$822" dn="Z_10610988_B7D0_46D7_B8FD_DA5F72A4893C_.wvu.Rows" sId="1"/>
    <undo index="8" exp="area" ref3D="1" dr="$A$638:$XFD$638" dn="Z_10610988_B7D0_46D7_B8FD_DA5F72A4893C_.wvu.Rows" sId="1"/>
    <undo index="6" exp="area" ref3D="1" dr="$A$634:$XFD$634" dn="Z_10610988_B7D0_46D7_B8FD_DA5F72A4893C_.wvu.Rows" sId="1"/>
    <rfmt sheetId="1" xfDxf="1" sqref="A175:XFD175" start="0" length="0">
      <dxf>
        <font>
          <color rgb="FFFF0000"/>
        </font>
        <alignment vertical="center" readingOrder="0"/>
      </dxf>
    </rfmt>
    <rfmt sheetId="1" sqref="A175" start="0" length="0">
      <dxf>
        <font>
          <b/>
          <sz val="16"/>
          <color rgb="FFFF0000"/>
        </font>
      </dxf>
    </rfmt>
    <rcc rId="0" sId="1" dxf="1">
      <nc r="B175" t="inlineStr">
        <is>
          <t xml:space="preserve">привлеченные средства </t>
        </is>
      </nc>
      <ndxf>
        <font>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ndxf>
    </rcc>
    <rcc rId="0" sId="1" dxf="1" numFmtId="4">
      <nc r="C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umFmtId="4">
      <nc r="D175">
        <v>0</v>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cc rId="0" sId="1" dxf="1">
      <nc r="E175">
        <f>IFERROR(D175/C175*100,0)</f>
      </nc>
      <ndxf>
        <font>
          <sz val="13"/>
          <color rgb="FFFF0000"/>
          <name val="Times New Roman"/>
          <scheme val="none"/>
        </font>
        <numFmt numFmtId="166"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175" start="0" length="0">
      <dxf>
        <font>
          <sz val="13"/>
          <color rgb="FFFF0000"/>
          <name val="Times New Roman"/>
          <scheme val="none"/>
        </font>
        <numFmt numFmtId="166" formatCode="#,##0.0"/>
        <alignment horizontal="justify" wrapText="1" readingOrder="0"/>
        <border outline="0">
          <left style="thin">
            <color indexed="64"/>
          </left>
          <right style="thin">
            <color indexed="64"/>
          </right>
          <bottom style="thin">
            <color indexed="64"/>
          </bottom>
        </border>
      </dxf>
    </rfmt>
    <rfmt sheetId="1" sqref="G175" start="0" length="0">
      <dxf>
        <font>
          <sz val="13"/>
          <color rgb="FFFF0000"/>
        </font>
      </dxf>
    </rfmt>
    <rfmt sheetId="1" sqref="H175" start="0" length="0">
      <dxf>
        <font>
          <sz val="13"/>
          <color rgb="FFFF0000"/>
        </font>
      </dxf>
    </rfmt>
  </rrc>
  <rcc rId="2805" sId="1">
    <oc r="D149">
      <f>D165+D170+D175+D160+D155+D180</f>
    </oc>
    <nc r="D149">
      <f>D150+D165+D170+D160+D155</f>
    </nc>
  </rcc>
  <rcc rId="2806" sId="1">
    <oc r="C149">
      <f>C165+C170+C175+C160+C155+C180</f>
    </oc>
    <nc r="C149">
      <f>C150+C165+C170+C160+C155</f>
    </nc>
  </rcc>
  <rfmt sheetId="1" sqref="C149" start="0" length="2147483647">
    <dxf>
      <font>
        <color auto="1"/>
      </font>
    </dxf>
  </rfmt>
  <rfmt sheetId="1" sqref="C149">
    <dxf>
      <fill>
        <patternFill patternType="solid">
          <bgColor rgb="FFFFFF00"/>
        </patternFill>
      </fill>
    </dxf>
  </rfmt>
  <rfmt sheetId="1" sqref="B171:B174" start="0" length="2147483647">
    <dxf>
      <font>
        <color auto="1"/>
      </font>
    </dxf>
  </rfmt>
  <rfmt sheetId="1" sqref="B175" start="0" length="2147483647">
    <dxf>
      <font>
        <color auto="1"/>
      </font>
    </dxf>
  </rfmt>
  <rfmt sheetId="1" sqref="B176" start="0" length="2147483647">
    <dxf>
      <font>
        <color auto="1"/>
      </font>
    </dxf>
  </rfmt>
  <rcc rId="2807" sId="1">
    <oc r="A176">
      <v>29</v>
    </oc>
    <nc r="A176">
      <v>27</v>
    </nc>
  </rcc>
  <rfmt sheetId="1" sqref="B177:B180" start="0" length="2147483647">
    <dxf>
      <font>
        <color auto="1"/>
      </font>
    </dxf>
  </rfmt>
  <rcc rId="2808" sId="1" numFmtId="4">
    <oc r="C179">
      <v>5403.96</v>
    </oc>
    <nc r="C179">
      <v>4663.6000000000004</v>
    </nc>
  </rcc>
  <rfmt sheetId="1" sqref="C176:C180" start="0" length="2147483647">
    <dxf>
      <font>
        <color auto="1"/>
      </font>
    </dxf>
  </rfmt>
  <rfmt sheetId="1" sqref="C176">
    <dxf>
      <fill>
        <patternFill patternType="solid">
          <bgColor rgb="FFFFFF00"/>
        </patternFill>
      </fill>
    </dxf>
  </rfmt>
  <rfmt sheetId="1" sqref="B181" start="0" length="2147483647">
    <dxf>
      <font>
        <color auto="1"/>
      </font>
    </dxf>
  </rfmt>
  <rfmt sheetId="1" sqref="B182:B185" start="0" length="2147483647">
    <dxf>
      <font>
        <color auto="1"/>
      </font>
    </dxf>
  </rfmt>
  <rfmt sheetId="1" sqref="C183" start="0" length="2147483647">
    <dxf>
      <font>
        <color auto="1"/>
      </font>
    </dxf>
  </rfmt>
  <rcc rId="2809" sId="1" numFmtId="4">
    <oc r="C184">
      <v>15340.426600000001</v>
    </oc>
    <nc r="C184">
      <v>15105.59</v>
    </nc>
  </rcc>
  <rfmt sheetId="1" sqref="B186" start="0" length="2147483647">
    <dxf>
      <font>
        <color auto="1"/>
      </font>
    </dxf>
  </rfmt>
  <rfmt sheetId="1" sqref="C184" start="0" length="2147483647">
    <dxf>
      <font>
        <color auto="1"/>
      </font>
    </dxf>
  </rfmt>
  <rfmt sheetId="1" sqref="C181:C185" start="0" length="2147483647">
    <dxf>
      <font>
        <color auto="1"/>
      </font>
    </dxf>
  </rfmt>
  <rfmt sheetId="1" sqref="C181">
    <dxf>
      <fill>
        <patternFill patternType="solid">
          <bgColor rgb="FFFFFF00"/>
        </patternFill>
      </fill>
    </dxf>
  </rfmt>
  <rfmt sheetId="1" sqref="C175">
    <dxf>
      <fill>
        <patternFill patternType="solid">
          <bgColor rgb="FFFFFF00"/>
        </patternFill>
      </fill>
    </dxf>
  </rfmt>
  <rfmt sheetId="1" sqref="C175" start="0" length="2147483647">
    <dxf>
      <font>
        <color auto="1"/>
      </font>
    </dxf>
  </rfmt>
  <rcc rId="2810" sId="1">
    <oc r="B187" t="inlineStr">
      <is>
        <t>3.1.Содержание секторов Управления культуры, спорта и молодёжной политики Администрации города Когалыма</t>
      </is>
    </oc>
    <nc r="B187" t="inlineStr">
      <is>
        <t>3.1. Содержание секторов Управления культуры, спорта и молодежной политики Администрации города Когалыма</t>
      </is>
    </nc>
  </rcc>
  <rfmt sheetId="1" sqref="B187" start="0" length="2147483647">
    <dxf>
      <font>
        <color auto="1"/>
      </font>
    </dxf>
  </rfmt>
  <rfmt sheetId="1" sqref="B188:B191" start="0" length="2147483647">
    <dxf>
      <font>
        <color auto="1"/>
      </font>
    </dxf>
  </rfmt>
  <rcc rId="2811" sId="1" numFmtId="4">
    <oc r="C190">
      <v>8183.7397000000001</v>
    </oc>
    <nc r="C190">
      <v>6977.89</v>
    </nc>
  </rcc>
  <rfmt sheetId="1" sqref="C188:C191" start="0" length="2147483647">
    <dxf>
      <font>
        <color auto="1"/>
      </font>
    </dxf>
  </rfmt>
  <rfmt sheetId="1" sqref="C187">
    <dxf>
      <fill>
        <patternFill patternType="solid">
          <bgColor rgb="FFFFFF00"/>
        </patternFill>
      </fill>
    </dxf>
  </rfmt>
  <rfmt sheetId="1" sqref="C187" start="0" length="2147483647">
    <dxf>
      <font>
        <color auto="1"/>
      </font>
    </dxf>
  </rfmt>
  <rfmt sheetId="1" sqref="C186" start="0" length="2147483647">
    <dxf>
      <font>
        <color auto="1"/>
      </font>
    </dxf>
  </rfmt>
  <rfmt sheetId="1" sqref="C186">
    <dxf>
      <fill>
        <patternFill patternType="solid">
          <bgColor rgb="FFFFFF00"/>
        </patternFill>
      </fill>
    </dxf>
  </rfmt>
  <rfmt sheetId="1" sqref="B192" start="0" length="2147483647">
    <dxf>
      <font>
        <color auto="1"/>
      </font>
    </dxf>
  </rfmt>
  <rfmt sheetId="1" sqref="B193" start="0" length="0">
    <dxf>
      <font>
        <sz val="13"/>
        <color auto="1"/>
        <name val="Times New Roman"/>
        <scheme val="none"/>
      </font>
    </dxf>
  </rfmt>
  <rcc rId="2812" sId="1">
    <oc r="A181">
      <v>30</v>
    </oc>
    <nc r="A181">
      <v>28</v>
    </nc>
  </rcc>
  <rcc rId="2813" sId="1">
    <oc r="A187">
      <v>31</v>
    </oc>
    <nc r="A187">
      <v>29</v>
    </nc>
  </rcc>
  <rcc rId="2814" sId="1">
    <oc r="A193">
      <v>32</v>
    </oc>
    <nc r="A193">
      <v>30</v>
    </nc>
  </rcc>
  <rfmt sheetId="1" sqref="C192:C197" start="0" length="2147483647">
    <dxf>
      <font>
        <color auto="1"/>
      </font>
    </dxf>
  </rfmt>
  <rfmt sheetId="1" sqref="B194:B197" start="0" length="2147483647">
    <dxf>
      <font>
        <color auto="1"/>
      </font>
    </dxf>
  </rfmt>
  <rfmt sheetId="1" sqref="C192">
    <dxf>
      <fill>
        <patternFill patternType="solid">
          <bgColor rgb="FFFFFF00"/>
        </patternFill>
      </fill>
    </dxf>
  </rfmt>
  <rfmt sheetId="1" sqref="C193">
    <dxf>
      <fill>
        <patternFill patternType="solid">
          <bgColor rgb="FFFFFF00"/>
        </patternFill>
      </fill>
    </dxf>
  </rfmt>
  <rcc rId="2815" sId="1">
    <oc r="D198">
      <f>SUM(D199:D202)</f>
    </oc>
    <nc r="D198">
      <f>SUM(D199:D202)</f>
    </nc>
  </rcc>
  <rcc rId="2816" sId="1">
    <oc r="C199">
      <f>C166+C171+#REF!+C177+C182+C188+C194+#REF!+C161+C156</f>
    </oc>
    <nc r="C199">
      <f>C151+C166+C171+C177+C182+C188+C194+C161+C156</f>
    </nc>
  </rcc>
  <rcc rId="2817" sId="1">
    <oc r="C200">
      <f>C167+C172+#REF!+C178+C183+C189+C195+#REF!+C162+C157</f>
    </oc>
    <nc r="C200">
      <f>C152+C167+C172+C178+C183+C189+C195+C162+C157</f>
    </nc>
  </rcc>
  <rcc rId="2818" sId="1">
    <oc r="C201">
      <f>C168+C173+#REF!+C179+C184+C190+C196+#REF!+C163+C158</f>
    </oc>
    <nc r="C201">
      <f>C153+C168+C173+C179+C184+C190+C196+C163+C158</f>
    </nc>
  </rcc>
  <rcc rId="2819" sId="1">
    <oc r="C202">
      <f>C169+C174+#REF!+C180+C185+C191+C197+#REF!+C164+C159</f>
    </oc>
    <nc r="C202">
      <f>C154+C169+C174+C180+C185+C191+C197+C164+C159</f>
    </nc>
  </rcc>
  <rcc rId="2820" sId="1">
    <oc r="D199">
      <f>D166+D171+#REF!+D177+D182+D188+D194+#REF!+D161+D156</f>
    </oc>
    <nc r="D199">
      <f>D151+D166+D171+D177+D182+D188+D194+D161+D156</f>
    </nc>
  </rcc>
  <rfmt sheetId="1" sqref="C198" start="0" length="2147483647">
    <dxf>
      <font>
        <color auto="1"/>
      </font>
    </dxf>
  </rfmt>
  <rfmt sheetId="1" sqref="C199" start="0" length="2147483647">
    <dxf>
      <font>
        <color auto="1"/>
      </font>
    </dxf>
  </rfmt>
  <rfmt sheetId="1" sqref="C199:C202" start="0" length="2147483647">
    <dxf>
      <font>
        <color auto="1"/>
      </font>
    </dxf>
  </rfmt>
  <rfmt sheetId="1" sqref="B199:B202" start="0" length="2147483647">
    <dxf>
      <font>
        <color auto="1"/>
      </font>
    </dxf>
  </rfmt>
  <rcc rId="2821" sId="1" numFmtId="4">
    <nc r="D154">
      <v>363.43</v>
    </nc>
  </rcc>
  <rfmt sheetId="1" sqref="D154" start="0" length="2147483647">
    <dxf>
      <font>
        <color auto="1"/>
      </font>
    </dxf>
  </rfmt>
  <rcc rId="2822" sId="1" numFmtId="4">
    <nc r="D153">
      <v>700.79</v>
    </nc>
  </rcc>
  <rfmt sheetId="1" sqref="D153" start="0" length="2147483647">
    <dxf>
      <font>
        <color auto="1"/>
      </font>
    </dxf>
  </rfmt>
  <rcc rId="2823" sId="1" numFmtId="4">
    <nc r="D152">
      <v>2471.1999999999998</v>
    </nc>
  </rcc>
  <rfmt sheetId="1" sqref="D151:D152" start="0" length="2147483647">
    <dxf>
      <font>
        <color auto="1"/>
      </font>
    </dxf>
  </rfmt>
  <rfmt sheetId="1" sqref="D150" start="0" length="2147483647">
    <dxf>
      <font>
        <color auto="1"/>
      </font>
    </dxf>
  </rfmt>
  <rfmt sheetId="1" sqref="D150">
    <dxf>
      <fill>
        <patternFill patternType="solid">
          <bgColor rgb="FFFFFF00"/>
        </patternFill>
      </fill>
    </dxf>
  </rfmt>
  <rcc rId="2824" sId="1" numFmtId="4">
    <oc r="D158">
      <v>12635.817800000001</v>
    </oc>
    <nc r="D158">
      <v>225984.08</v>
    </nc>
  </rcc>
  <rfmt sheetId="1" sqref="D158" start="0" length="2147483647">
    <dxf>
      <font>
        <color auto="1"/>
      </font>
    </dxf>
  </rfmt>
  <rfmt sheetId="1" sqref="C158">
    <dxf>
      <fill>
        <patternFill>
          <bgColor rgb="FFFFFF00"/>
        </patternFill>
      </fill>
    </dxf>
  </rfmt>
  <rfmt sheetId="1" sqref="C152:C154">
    <dxf>
      <fill>
        <patternFill>
          <bgColor rgb="FFFFFF00"/>
        </patternFill>
      </fill>
    </dxf>
  </rfmt>
  <rcc rId="2825" sId="1" numFmtId="4">
    <oc r="D157">
      <v>10000</v>
    </oc>
    <nc r="D157">
      <v>1585.1</v>
    </nc>
  </rcc>
  <rfmt sheetId="1" sqref="D157" start="0" length="2147483647">
    <dxf>
      <font>
        <color auto="1"/>
      </font>
    </dxf>
  </rfmt>
  <rfmt sheetId="1" sqref="C157">
    <dxf>
      <fill>
        <patternFill>
          <bgColor rgb="FFFFFF00"/>
        </patternFill>
      </fill>
    </dxf>
  </rfmt>
  <rcc rId="2826" sId="1" numFmtId="4">
    <oc r="D159">
      <v>0</v>
    </oc>
    <nc r="D159">
      <v>4998</v>
    </nc>
  </rcc>
  <rfmt sheetId="1" sqref="D156:D159" start="0" length="2147483647">
    <dxf>
      <font>
        <color auto="1"/>
      </font>
    </dxf>
  </rfmt>
  <rfmt sheetId="1" sqref="D155">
    <dxf>
      <fill>
        <patternFill patternType="solid">
          <bgColor rgb="FFFFFF00"/>
        </patternFill>
      </fill>
    </dxf>
  </rfmt>
  <rfmt sheetId="1" sqref="D155" start="0" length="2147483647">
    <dxf>
      <font>
        <color auto="1"/>
      </font>
    </dxf>
  </rfmt>
  <rfmt sheetId="1" sqref="C159">
    <dxf>
      <fill>
        <patternFill>
          <bgColor rgb="FFFFFF00"/>
        </patternFill>
      </fill>
    </dxf>
  </rfmt>
  <rcc rId="2827" sId="1" numFmtId="4">
    <oc r="D162">
      <v>566.9</v>
    </oc>
    <nc r="D162">
      <v>0</v>
    </nc>
  </rcc>
  <rcc rId="2828" sId="1" numFmtId="4">
    <oc r="D163">
      <v>244.1157</v>
    </oc>
    <nc r="D163">
      <v>62135.56</v>
    </nc>
  </rcc>
  <rfmt sheetId="1" sqref="D160" start="0" length="2147483647">
    <dxf>
      <font>
        <color auto="1"/>
      </font>
    </dxf>
  </rfmt>
  <rfmt sheetId="1" sqref="D160">
    <dxf>
      <fill>
        <patternFill patternType="solid">
          <bgColor rgb="FFFFFF00"/>
        </patternFill>
      </fill>
    </dxf>
  </rfmt>
  <rfmt sheetId="1" sqref="D163" start="0" length="2147483647">
    <dxf>
      <font>
        <color auto="1"/>
      </font>
    </dxf>
  </rfmt>
  <rfmt sheetId="1" sqref="C163">
    <dxf>
      <fill>
        <patternFill>
          <bgColor rgb="FFFFFF00"/>
        </patternFill>
      </fill>
    </dxf>
  </rfmt>
  <rfmt sheetId="1" sqref="D161:D164" start="0" length="2147483647">
    <dxf>
      <font>
        <color auto="1"/>
      </font>
    </dxf>
  </rfmt>
  <rcc rId="2829" sId="1" numFmtId="4">
    <oc r="D167">
      <v>1494.4998000000001</v>
    </oc>
    <nc r="D167">
      <v>0</v>
    </nc>
  </rcc>
  <rcc rId="2830" sId="1" numFmtId="4">
    <oc r="D169">
      <v>11339.95</v>
    </oc>
    <nc r="D169">
      <v>0</v>
    </nc>
  </rcc>
  <rcc rId="2831" sId="1" numFmtId="4">
    <oc r="D168">
      <v>205754.41</v>
    </oc>
    <nc r="D168">
      <v>656.4</v>
    </nc>
  </rcc>
  <rfmt sheetId="1" sqref="D168" start="0" length="2147483647">
    <dxf>
      <font>
        <color auto="1"/>
      </font>
    </dxf>
  </rfmt>
  <rfmt sheetId="1" sqref="D165" start="0" length="2147483647">
    <dxf>
      <font>
        <color auto="1"/>
      </font>
    </dxf>
  </rfmt>
  <rfmt sheetId="1" sqref="D165">
    <dxf>
      <fill>
        <patternFill patternType="solid">
          <bgColor rgb="FFFFFF00"/>
        </patternFill>
      </fill>
    </dxf>
  </rfmt>
  <rfmt sheetId="1" sqref="D166:D169" start="0" length="2147483647">
    <dxf>
      <font>
        <color auto="1"/>
      </font>
    </dxf>
  </rfmt>
  <rfmt sheetId="1" sqref="D173" start="0" length="2147483647">
    <dxf>
      <font>
        <color auto="1"/>
      </font>
    </dxf>
  </rfmt>
  <rfmt sheetId="1" sqref="D170" start="0" length="2147483647">
    <dxf>
      <font>
        <color auto="1"/>
      </font>
    </dxf>
  </rfmt>
  <rfmt sheetId="1" sqref="D170">
    <dxf>
      <fill>
        <patternFill patternType="solid">
          <bgColor rgb="FFFFFF00"/>
        </patternFill>
      </fill>
    </dxf>
  </rfmt>
  <rfmt sheetId="1" sqref="D171:D174" start="0" length="2147483647">
    <dxf>
      <font>
        <color auto="1"/>
      </font>
    </dxf>
  </rfmt>
  <rfmt sheetId="1" sqref="D184" start="0" length="2147483647">
    <dxf>
      <font>
        <color auto="1"/>
      </font>
    </dxf>
  </rfmt>
  <rcc rId="2832" sId="1" numFmtId="4">
    <oc r="C183">
      <v>5303.1</v>
    </oc>
    <nc r="C183">
      <v>6662.5</v>
    </nc>
  </rcc>
  <rfmt sheetId="1" sqref="D176" start="0" length="2147483647">
    <dxf>
      <font>
        <color auto="1"/>
      </font>
    </dxf>
  </rfmt>
  <rfmt sheetId="1" sqref="D176">
    <dxf>
      <fill>
        <patternFill patternType="solid">
          <bgColor rgb="FFFFFF00"/>
        </patternFill>
      </fill>
    </dxf>
  </rfmt>
  <rfmt sheetId="1" sqref="D177:D180" start="0" length="2147483647">
    <dxf>
      <font>
        <color auto="1"/>
      </font>
    </dxf>
  </rfmt>
  <rcc rId="2833" sId="1" numFmtId="4">
    <oc r="D184">
      <v>15265.0164</v>
    </oc>
    <nc r="D184">
      <v>15105.5</v>
    </nc>
  </rcc>
  <rfmt sheetId="1" sqref="C179">
    <dxf>
      <fill>
        <patternFill>
          <bgColor rgb="FFFFFF00"/>
        </patternFill>
      </fill>
    </dxf>
  </rfmt>
  <rfmt sheetId="1" sqref="C184">
    <dxf>
      <fill>
        <patternFill>
          <bgColor rgb="FFFFFF00"/>
        </patternFill>
      </fill>
    </dxf>
  </rfmt>
  <rcc rId="2834" sId="1" numFmtId="4">
    <oc r="D183">
      <v>5298.7547999999997</v>
    </oc>
    <nc r="D183">
      <v>6662.45</v>
    </nc>
  </rcc>
  <rfmt sheetId="1" sqref="D183" start="0" length="2147483647">
    <dxf>
      <font>
        <color auto="1"/>
      </font>
    </dxf>
  </rfmt>
  <rfmt sheetId="1" sqref="D182:D185" start="0" length="2147483647">
    <dxf>
      <font>
        <color auto="1"/>
      </font>
    </dxf>
  </rfmt>
  <rfmt sheetId="1" sqref="D181" start="0" length="2147483647">
    <dxf>
      <font>
        <color auto="1"/>
      </font>
    </dxf>
  </rfmt>
  <rfmt sheetId="1" sqref="D181">
    <dxf>
      <fill>
        <patternFill patternType="solid">
          <bgColor rgb="FFFFFF00"/>
        </patternFill>
      </fill>
    </dxf>
  </rfmt>
  <rfmt sheetId="1" sqref="C190">
    <dxf>
      <fill>
        <patternFill>
          <bgColor rgb="FFFFFF00"/>
        </patternFill>
      </fill>
    </dxf>
  </rfmt>
  <rcc rId="2835" sId="1" numFmtId="4">
    <oc r="D190">
      <v>8182.0887000000002</v>
    </oc>
    <nc r="D190">
      <v>6937.22</v>
    </nc>
  </rcc>
  <rfmt sheetId="1" sqref="D187:D191" start="0" length="2147483647">
    <dxf>
      <font>
        <color auto="1"/>
      </font>
    </dxf>
  </rfmt>
  <rfmt sheetId="1" sqref="D187">
    <dxf>
      <fill>
        <patternFill patternType="solid">
          <bgColor rgb="FFFFFF00"/>
        </patternFill>
      </fill>
    </dxf>
  </rfmt>
  <rfmt sheetId="1" sqref="D186" start="0" length="2147483647">
    <dxf>
      <font>
        <color auto="1"/>
      </font>
    </dxf>
  </rfmt>
  <rfmt sheetId="1" sqref="D186">
    <dxf>
      <fill>
        <patternFill patternType="solid">
          <bgColor rgb="FFFFFF00"/>
        </patternFill>
      </fill>
    </dxf>
  </rfmt>
  <rfmt sheetId="1" sqref="D192:D197" start="0" length="2147483647">
    <dxf>
      <font>
        <color auto="1"/>
      </font>
    </dxf>
  </rfmt>
  <rfmt sheetId="1" sqref="D193">
    <dxf>
      <fill>
        <patternFill patternType="solid">
          <bgColor rgb="FFFFFF00"/>
        </patternFill>
      </fill>
    </dxf>
  </rfmt>
  <rfmt sheetId="1" sqref="D192">
    <dxf>
      <fill>
        <patternFill patternType="solid">
          <bgColor rgb="FFFFFF00"/>
        </patternFill>
      </fill>
    </dxf>
  </rfmt>
  <rfmt sheetId="1" sqref="C196">
    <dxf>
      <fill>
        <patternFill>
          <bgColor rgb="FFFFFF00"/>
        </patternFill>
      </fill>
    </dxf>
  </rfmt>
  <rfmt sheetId="1" sqref="D175" start="0" length="2147483647">
    <dxf>
      <font>
        <color auto="1"/>
      </font>
    </dxf>
  </rfmt>
  <rfmt sheetId="1" sqref="D175">
    <dxf>
      <fill>
        <patternFill patternType="solid">
          <bgColor rgb="FFFFFF00"/>
        </patternFill>
      </fill>
    </dxf>
  </rfmt>
  <rfmt sheetId="1" sqref="D149" start="0" length="2147483647">
    <dxf>
      <font>
        <color auto="1"/>
      </font>
    </dxf>
  </rfmt>
  <rcc rId="2836" sId="1">
    <oc r="D200">
      <f>D167+D172+#REF!+D178+D183+D189+D195+#REF!+D162+D157</f>
    </oc>
    <nc r="D200">
      <f>D152+D167+D172+D178+D183+D189+D195+D162+D157</f>
    </nc>
  </rcc>
  <rcc rId="2837" sId="1">
    <oc r="D201">
      <f>D168+D173+#REF!+D179+D184+D190+D196+#REF!+D163+D158</f>
    </oc>
    <nc r="D201">
      <f>D153+D158+D163+D168+D173+D179+D184+D190+D196</f>
    </nc>
  </rcc>
  <rcc rId="2838" sId="1">
    <oc r="D202">
      <f>D169+D174+#REF!+D180+D185+D191+D197+#REF!+D164+D159</f>
    </oc>
    <nc r="D202">
      <f>D154+D159+D164+D169+D180+D185+D191+D197</f>
    </nc>
  </rcc>
  <rfmt sheetId="1" sqref="D153">
    <dxf>
      <fill>
        <patternFill>
          <bgColor rgb="FFFFFF00"/>
        </patternFill>
      </fill>
    </dxf>
  </rfmt>
  <rfmt sheetId="1" sqref="D154" start="0" length="2147483647">
    <dxf>
      <font/>
    </dxf>
  </rfmt>
  <rfmt sheetId="1" sqref="D154">
    <dxf>
      <fill>
        <patternFill>
          <bgColor rgb="FFFFFF00"/>
        </patternFill>
      </fill>
    </dxf>
  </rfmt>
  <rfmt sheetId="1" sqref="D152">
    <dxf>
      <fill>
        <patternFill>
          <bgColor rgb="FFFFFF00"/>
        </patternFill>
      </fill>
    </dxf>
  </rfmt>
  <rfmt sheetId="1" sqref="D158">
    <dxf>
      <fill>
        <patternFill>
          <bgColor rgb="FFFFFF00"/>
        </patternFill>
      </fill>
    </dxf>
  </rfmt>
  <rcc rId="2839" sId="1">
    <oc r="C155">
      <f>SUM(C156:C159)</f>
    </oc>
    <nc r="C155">
      <f>SUM(C156:C159)</f>
    </nc>
  </rcc>
  <rfmt sheetId="1" sqref="D157">
    <dxf>
      <fill>
        <patternFill>
          <bgColor rgb="FFFFFF00"/>
        </patternFill>
      </fill>
    </dxf>
  </rfmt>
  <rfmt sheetId="1" sqref="D159">
    <dxf>
      <fill>
        <patternFill>
          <bgColor rgb="FFFFFF00"/>
        </patternFill>
      </fill>
    </dxf>
  </rfmt>
  <rfmt sheetId="1" sqref="D163">
    <dxf>
      <fill>
        <patternFill>
          <bgColor rgb="FFFFFF00"/>
        </patternFill>
      </fill>
    </dxf>
  </rfmt>
  <rfmt sheetId="1" sqref="C168:D168">
    <dxf>
      <fill>
        <patternFill>
          <bgColor rgb="FFFFFF00"/>
        </patternFill>
      </fill>
    </dxf>
  </rfmt>
  <rcc rId="2840" sId="1" numFmtId="4">
    <oc r="D173">
      <v>57668.88</v>
    </oc>
    <nc r="D173">
      <v>0</v>
    </nc>
  </rcc>
  <rfmt sheetId="1" sqref="C173:D173">
    <dxf>
      <fill>
        <patternFill>
          <bgColor rgb="FFFFFF00"/>
        </patternFill>
      </fill>
    </dxf>
  </rfmt>
  <rcc rId="2841" sId="1" numFmtId="4">
    <oc r="D179">
      <v>5403.96</v>
    </oc>
    <nc r="D179">
      <v>4480.3</v>
    </nc>
  </rcc>
  <rfmt sheetId="1" sqref="D179">
    <dxf>
      <fill>
        <patternFill>
          <bgColor rgb="FFFFFF00"/>
        </patternFill>
      </fill>
    </dxf>
  </rfmt>
  <rfmt sheetId="1" sqref="D184">
    <dxf>
      <fill>
        <patternFill>
          <bgColor rgb="FFFFFF00"/>
        </patternFill>
      </fill>
    </dxf>
  </rfmt>
  <rfmt sheetId="1" sqref="C183:D183" start="0" length="2147483647">
    <dxf>
      <font/>
    </dxf>
  </rfmt>
  <rfmt sheetId="1" sqref="C183:D183">
    <dxf>
      <fill>
        <patternFill>
          <bgColor rgb="FFFFFF00"/>
        </patternFill>
      </fill>
    </dxf>
  </rfmt>
  <rfmt sheetId="1" sqref="D190">
    <dxf>
      <fill>
        <patternFill>
          <bgColor rgb="FFFFFF00"/>
        </patternFill>
      </fill>
    </dxf>
  </rfmt>
  <rfmt sheetId="1" sqref="D190" start="0" length="2147483647">
    <dxf>
      <font/>
    </dxf>
  </rfmt>
  <rfmt sheetId="1" sqref="D196">
    <dxf>
      <fill>
        <patternFill>
          <bgColor rgb="FFFFFF00"/>
        </patternFill>
      </fill>
    </dxf>
  </rfmt>
  <rfmt sheetId="1" sqref="D199:D202" start="0" length="2147483647">
    <dxf>
      <font>
        <color auto="1"/>
      </font>
    </dxf>
  </rfmt>
  <rfmt sheetId="1" sqref="E149:E202" start="0" length="2147483647">
    <dxf>
      <font>
        <color auto="1"/>
      </font>
    </dxf>
  </rfmt>
  <rfmt sheetId="1" sqref="D198" start="0" length="2147483647">
    <dxf>
      <font>
        <color auto="1"/>
      </font>
    </dxf>
  </rfmt>
  <rfmt sheetId="1" sqref="B198" start="0" length="2147483647">
    <dxf>
      <font>
        <color auto="1"/>
      </font>
    </dxf>
  </rfmt>
  <rfmt sheetId="1" sqref="C149:D197">
    <dxf>
      <fill>
        <patternFill patternType="none">
          <bgColor auto="1"/>
        </patternFill>
      </fill>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67" start="0" length="2147483647">
    <dxf>
      <font>
        <color auto="1"/>
      </font>
    </dxf>
  </rfmt>
  <rcc rId="2842" sId="1">
    <oc r="F267" t="inlineStr">
      <is>
        <t>По состоянию на 30.12.2022 в списке молодых семей, претендующих на получение меры государственной поддержки  по городу Когалыму, состоят 11 семей. В 2022 году в соответствии с условиями муниципальной программы запланировано предоставление мер государственной поддержки 4 молодым семьям. Перечислены субсидии 4 молодым семьям на приобретение жилого помещения или создание объекта индивидуального жилищного строительства; перечислены социальные выплаты 3 семьям с 2-мя и более детьми, а также 1 семье, в которой единственный родитель с одним ребенком для погашения ипотечного кредита или жилищного займа и 6 многодетным семьям в счет оплаты договора купли-продажи жилого помещения</t>
      </is>
    </oc>
    <nc r="F267" t="inlineStr">
      <is>
        <t xml:space="preserve">Количество участников мероприятия, изъявивших желание на получение социальной выплаты в 2023 году составило 7 семей. Получателями субсидий согласно предусмотренного финансирования явились 3 молодые семьи, 2 из которых многодетные.
Обязательства перед молодыми семьями выполнены, денежные средства реализованы в полном объеме, субсидии перечислены. </t>
      </is>
    </nc>
  </rcc>
  <rcc rId="2843" sId="1">
    <nc r="F272" t="inlineStr">
      <is>
        <t xml:space="preserve">В перечне отдельных категорий граждан, установленных Федеральными законами от 12.01.1995 №5-ФЗ «О ветеранах», от 24.11.1995 №181-ФЗ «О социальной защите инвалидов в Российской Федерации» нуждающихся в улучшении жилищных условий, вставших на учет до 1 января 2005 года, изъявивших желание получить субсидию в 2023 году по городу Когалым числился 1 гражданин, который реализовал свое право на получение субсидии по данному Положению и приобрел жилое помещение в собственность. </t>
      </is>
    </nc>
  </rcc>
  <rfmt sheetId="1" sqref="F272"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77"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rgb="FFFF0000"/>
      </font>
    </dxf>
  </rfmt>
  <rfmt sheetId="1" sqref="F1" start="0" length="2147483647">
    <dxf>
      <font>
        <color auto="1"/>
      </font>
    </dxf>
  </rfmt>
  <rcc rId="2126" sId="1">
    <oc r="B3" t="inlineStr">
      <is>
        <t>Информация о результатах реализации мероприятий муниципальных программ за 2022 год</t>
      </is>
    </oc>
    <nc r="B3" t="inlineStr">
      <is>
        <t>Информация о результатах реализации мероприятий муниципальных программ за 2023 год</t>
      </is>
    </nc>
  </rcc>
  <rcc rId="2127" sId="1">
    <oc r="C5" t="inlineStr">
      <is>
        <t>План на 2022 год</t>
      </is>
    </oc>
    <nc r="C5" t="inlineStr">
      <is>
        <t>План на 2023 год</t>
      </is>
    </nc>
  </rcc>
  <rcc rId="2128" sId="1">
    <oc r="D5" t="inlineStr">
      <is>
        <t>Кассовый расход на  01.01.2023</t>
      </is>
    </oc>
    <nc r="D5" t="inlineStr">
      <is>
        <t>Кассовый расход на  01.01.2024</t>
      </is>
    </nc>
  </rcc>
  <rfmt sheetId="1" sqref="A3:F6" start="0" length="2147483647">
    <dxf>
      <font>
        <color auto="1"/>
      </font>
    </dxf>
  </rfmt>
  <rfmt sheetId="1" sqref="B7:F7" start="0" length="2147483647">
    <dxf>
      <font>
        <color auto="1"/>
      </font>
    </dxf>
  </rfmt>
  <rfmt sheetId="1" sqref="B21" start="0" length="2147483647">
    <dxf>
      <font>
        <color auto="1"/>
      </font>
    </dxf>
  </rfmt>
  <rcc rId="2129" sId="1">
    <oc r="B22" t="inlineStr">
      <is>
        <t>П.1.1.Проект города Когалыма «Организация и проведение мероприятий, связанных с разработкой бренда города Когалыма»</t>
      </is>
    </oc>
    <nc r="B22" t="inlineStr">
      <is>
        <t>ПК.1.1. Проект города Когалыма «Актуализация Стратегии социально-экономического развития города Когалыма до 2030 года»</t>
      </is>
    </nc>
  </rcc>
  <rfmt sheetId="1" sqref="B22" start="0" length="2147483647">
    <dxf>
      <font>
        <color auto="1"/>
      </font>
    </dxf>
  </rfmt>
  <rfmt sheetId="1" sqref="B23:B26" start="0" length="2147483647">
    <dxf>
      <font>
        <color auto="1"/>
      </font>
    </dxf>
  </rfmt>
  <rcc rId="2130" sId="1" numFmtId="4">
    <oc r="C25">
      <v>1770</v>
    </oc>
    <nc r="C25">
      <v>2600</v>
    </nc>
  </rcc>
  <rcc rId="2131" sId="1" numFmtId="4">
    <oc r="D25">
      <v>1770</v>
    </oc>
    <nc r="D25">
      <v>2600</v>
    </nc>
  </rcc>
  <rfmt sheetId="1" sqref="C22:E26" start="0" length="2147483647">
    <dxf>
      <font>
        <color auto="1"/>
      </font>
    </dxf>
  </rfmt>
  <rcc rId="2132" sId="1">
    <oc r="F22" t="inlineStr">
      <is>
        <t>Бренд города разработан и представлен общественности</t>
      </is>
    </oc>
    <nc r="F22" t="inlineStr">
      <is>
        <t>Выполнена работа по актуализации Стратегии СЭР города Когалыма до 2036 года, утверждена решением Думы города Когалыма 20.12.2023 №353-ГД</t>
      </is>
    </nc>
  </rcc>
  <rfmt sheetId="1" sqref="B27" start="0" length="2147483647">
    <dxf>
      <font>
        <color auto="1"/>
      </font>
    </dxf>
  </rfmt>
  <rcc rId="2133" sId="1" numFmtId="4">
    <oc r="C30">
      <v>44675.33</v>
    </oc>
    <nc r="C30">
      <v>52041.279999999999</v>
    </nc>
  </rcc>
  <rcc rId="2134" sId="1" numFmtId="4">
    <oc r="D30">
      <v>43380.25</v>
    </oc>
    <nc r="D30">
      <v>51737.16</v>
    </nc>
  </rcc>
  <rfmt sheetId="1" sqref="B27:E31" start="0" length="2147483647">
    <dxf>
      <font>
        <color auto="1"/>
      </font>
    </dxf>
  </rfmt>
  <rcc rId="2135" sId="1">
    <oc r="F27" t="inlineStr">
      <is>
        <t>Экономия сложилась:
- по заработной плате и начислениям на оплату труда за фактически отработанное время;
- экономия средств по итогам оплаты статистических сборников</t>
      </is>
    </oc>
    <nc r="F27" t="inlineStr">
      <is>
        <t xml:space="preserve">Экономия сложилась по заработной плате и начислениям на оплату труда за фактически отработанное время (наличие вакансий и больничных листов);
</t>
      </is>
    </nc>
  </rcc>
  <rfmt sheetId="1" sqref="F27" start="0" length="2147483647">
    <dxf>
      <font>
        <color auto="1"/>
      </font>
    </dxf>
  </rfmt>
  <rcv guid="{E7170C51-9D5A-4A08-B92E-A8EB730D7DEE}" action="delete"/>
  <rdn rId="0" localSheetId="1" customView="1" name="Z_E7170C51_9D5A_4A08_B92E_A8EB730D7DEE_.wvu.PrintArea" hidden="1" oldHidden="1">
    <formula>'Приложение 1'!$A$1:$G$808</formula>
    <oldFormula>'Приложение 1'!$A$1:$G$808</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1'!$A$6:$F$813</formula>
    <oldFormula>'Приложение 1'!$E$1:$E$823</oldFormula>
  </rdn>
  <rcv guid="{E7170C51-9D5A-4A08-B92E-A8EB730D7DEE}"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77">
    <dxf>
      <fill>
        <patternFill patternType="solid">
          <bgColor rgb="FF92D050"/>
        </patternFill>
      </fill>
    </dxf>
  </rfmt>
  <rcc rId="2850" sId="1">
    <oc r="F277" t="inlineStr">
      <is>
        <t>29 семей, состоящих в списке граждан, нуждающихся в жилых помещениях, предоставляемых по договорам социального найма из муниципального жилищного фонда города Когалыма, были переселены в жилые помещения капитального исполнения, предоставленные по договорам социального найма в связи со сносом дома; 2-м семьям были предоставлены жилые помещения по договорам социального найма во внеочередном порядке.</t>
      </is>
    </oc>
    <nc r="F277"/>
  </rcc>
  <rfmt sheetId="1" sqref="F277">
    <dxf>
      <fill>
        <patternFill patternType="none">
          <bgColor auto="1"/>
        </patternFill>
      </fill>
    </dxf>
  </rfmt>
  <rfmt sheetId="1" sqref="E293">
    <dxf>
      <fill>
        <patternFill patternType="solid">
          <bgColor theme="6" tint="0.59999389629810485"/>
        </patternFill>
      </fill>
    </dxf>
  </rfmt>
  <rfmt sheetId="1" sqref="E288">
    <dxf>
      <fill>
        <patternFill patternType="solid">
          <bgColor theme="6" tint="0.59999389629810485"/>
        </patternFill>
      </fill>
    </dxf>
  </rfmt>
  <rfmt sheetId="1" sqref="E283">
    <dxf>
      <fill>
        <patternFill patternType="solid">
          <bgColor theme="6" tint="0.59999389629810485"/>
        </patternFill>
      </fill>
    </dxf>
  </rfmt>
  <rfmt sheetId="1" sqref="E277">
    <dxf>
      <fill>
        <patternFill patternType="solid">
          <bgColor theme="6" tint="0.59999389629810485"/>
        </patternFill>
      </fill>
    </dxf>
  </rfmt>
  <rfmt sheetId="1" sqref="E272">
    <dxf>
      <fill>
        <patternFill patternType="solid">
          <bgColor theme="6" tint="0.59999389629810485"/>
        </patternFill>
      </fill>
    </dxf>
  </rfmt>
  <rfmt sheetId="1" sqref="E267">
    <dxf>
      <fill>
        <patternFill patternType="solid">
          <bgColor theme="6" tint="0.59999389629810485"/>
        </patternFill>
      </fill>
    </dxf>
  </rfmt>
  <rfmt sheetId="1" sqref="E261">
    <dxf>
      <fill>
        <patternFill patternType="solid">
          <bgColor theme="6" tint="0.59999389629810485"/>
        </patternFill>
      </fill>
    </dxf>
  </rfmt>
  <rfmt sheetId="1" sqref="E256">
    <dxf>
      <fill>
        <patternFill patternType="solid">
          <bgColor theme="9" tint="0.59999389629810485"/>
        </patternFill>
      </fill>
    </dxf>
  </rfmt>
  <rfmt sheetId="1" sqref="E251">
    <dxf>
      <fill>
        <patternFill patternType="solid">
          <bgColor theme="6" tint="0.59999389629810485"/>
        </patternFill>
      </fill>
    </dxf>
  </rfmt>
  <rfmt sheetId="1" sqref="E246 E241">
    <dxf>
      <fill>
        <patternFill patternType="solid">
          <bgColor theme="6" tint="0.59999389629810485"/>
        </patternFill>
      </fill>
    </dxf>
  </rfmt>
  <rfmt sheetId="1" sqref="E236">
    <dxf>
      <fill>
        <patternFill patternType="solid">
          <bgColor theme="9" tint="0.59999389629810485"/>
        </patternFill>
      </fill>
    </dxf>
  </rfmt>
  <rcc rId="2851" sId="1">
    <nc r="F261" t="inlineStr">
      <is>
        <t>Произведена выплата субсидии 5 гражданам, проживающим в жилых помещениях, не отвечающих требованиям в связи с превышением предельно допустимой концентрации фенола и (или) формальдегида.</t>
      </is>
    </nc>
  </rcc>
  <rfmt sheetId="1" sqref="F261"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5" sId="1">
    <oc r="F246" t="inlineStr">
      <is>
        <t>По состоянию на 31.12.2022  заключены контракты на приобретение 48 квартир на сумму  205 275 700,90 руб.</t>
      </is>
    </oc>
    <nc r="F246" t="inlineStr">
      <is>
        <t>Проведены электронные аукционы на приобретение в собственность муниципального образования город Когалым жилых помещений, по результатам которых были заключены муниципальные контракты на приобретение 203 квартир, общей площадью 9 888,24 кв.м.</t>
      </is>
    </nc>
  </rcc>
  <rfmt sheetId="1" sqref="F246" start="0" length="2147483647">
    <dxf>
      <font>
        <color auto="1"/>
      </font>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6" sId="1">
    <oc r="F236" t="inlineStr">
      <is>
        <t xml:space="preserve">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
</t>
      </is>
    </oc>
    <nc r="F236" t="inlineStr">
      <is>
        <t>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t>
      </is>
    </nc>
  </rc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0" sId="1">
    <oc r="F251" t="inlineStr">
      <is>
        <t>На 01.01.2023 год осуществлен снос 30 домов. Экономия сложилась в результате заключенных контрактов</t>
      </is>
    </oc>
    <nc r="F251" t="inlineStr">
      <is>
        <t xml:space="preserve">Согласно графику сноса жилых домов, в 2023 году, учитывая сроки расселения граждан, на основании заключенных муниципальных контрактов снесено 17 жилых домов. </t>
      </is>
    </nc>
  </rcc>
  <rfmt sheetId="1" sqref="F251" start="0" length="2147483647">
    <dxf>
      <font>
        <color auto="1"/>
      </font>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1" sId="1">
    <oc r="F236" t="inlineStr">
      <is>
        <t>По состоянию на конец отчетного периода работы не закончены.
В договоре, заключенном между ПАО «Лукойл», ООО «Логика», Администрацией г. Когалыма, прописан срок выполнения работ до момента завершения работ, то есть работы на сумму 1 700,00 тыс.руб. по следующим договорам переносятся на 2023 год: 
№1105 от 09.11.2020 (ППиМТ под размещение Русского музея) на сумму 600,00 т.р., 
№1112 от 09.11.2020 (кадастровые работы по образованию земельных участков под размещение Русского музея) на сумму 150,00 т.р., 
№1108 от 09.11.2020 (кадастровые работы по образованию земельных участков под размещение Музейного комплекса в районе аэропорта) на сумму 150,00 т.р., 
№1115 от 16.11.2020 (раздел земельного участка с кадастровым номером 86:17:0000000:14, принадлежащего АО «РЖД») на сумму 800,00 т.р.
Данные средства выделены в рамках соглашения ПАО «Лукойл» на корректировку ППиМТ, межевание земельных участков.</t>
      </is>
    </oc>
    <nc r="F236" t="inlineStr">
      <is>
        <t>Неосвоение денежных средств - экономия по результатам проведения электронного аукциона, а также отсутствие заключенных контрактов на выполнение соответствующих градостроительных работ.</t>
      </is>
    </nc>
  </rcc>
  <rfmt sheetId="1" sqref="F236" start="0" length="2147483647">
    <dxf>
      <font>
        <color auto="1"/>
      </font>
    </dxf>
  </rfmt>
  <rcc rId="2862" sId="1">
    <oc r="F241" t="inlineStr">
      <is>
        <t>25.01.2022 заключен муниципальный контракт №0187300013721000386 на выполнение проектно-изыскательских работ (сети ливневой канализации) на сумму 3 993,67 тыс. руб., срок завершения выполнения работ 25.07.2022. Денежные средства по мероприятию не исполнены, т.к. не был исполнен сетевой график, в связи с нарушением сроков выполнения работ проектной организацией.</t>
      </is>
    </oc>
    <nc r="F241" t="inlineStr">
      <is>
        <t>Муниципальный контракт на выполнение проектно-изыскательских работ (сети ливневой канализации) исполнен в полном объеме.
Получено положительное заключение государственной экспертизы №86-1-1-2-003021-2023 от 26.01.2023. Работы выполнены и оплачены в полном объеме.</t>
      </is>
    </nc>
  </rcc>
  <rfmt sheetId="1" sqref="F241" start="0" length="2147483647">
    <dxf>
      <font>
        <color auto="1"/>
      </font>
    </dxf>
  </rfmt>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256" start="0" length="2147483647">
    <dxf>
      <font>
        <color auto="1"/>
      </font>
    </dxf>
  </rfmt>
  <rcc rId="2866" sId="1">
    <oc r="F256" t="inlineStr">
      <is>
        <t>Экономия сложилась в результате заключенных контрактов</t>
      </is>
    </oc>
    <nc r="F256" t="inlineStr">
      <is>
        <t>Выполнены работы по устройству стационарного пандуса для инвалидов и маломобильных групп населения в многоквартирных жилых домах:
 - ул. Ленинградская, д.25 (подъезд 1);
-  ул. Вильнюсская, д. 7.
Неисполнение сложилось по контракту на выполнение работ по адресу ул. Олимпийская, д. 15, так как контракт расторгнут по соглашению сторон, работы по установке пандуса по данному адресу будут произведены в 2024 году.</t>
      </is>
    </nc>
  </rc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0" sId="1">
    <oc r="F718" t="inlineStr">
      <is>
        <t xml:space="preserve">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
</t>
      </is>
    </oc>
    <nc r="F718" t="inlineStr">
      <is>
        <t xml:space="preserve">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
</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1" sId="1">
    <oc r="F718" t="inlineStr">
      <is>
        <t xml:space="preserve">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
</t>
      </is>
    </oc>
    <nc r="F718" t="inlineStr">
      <is>
        <t>В рамках мероприятия предоставлена субсидия:
 - концессионеру ООО «Горводоканал» на реконструкцию объекта КНС-1 СКК "Галактика" в городе Когалым (работы запланированные на 2023 год выполнены в полном объеме, завершение работ в целом по  реконструкции объекта будет  осуществлено до конца 2024 года);
- концессионеру ООО "КонцессКом" предоставлена субсидия на реконструкцию котельной №1 (Арочник) в городе Когалыме. Реконструкция завершена.</t>
      </is>
    </nc>
  </rc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56" start="0" length="0">
    <dxf>
      <numFmt numFmtId="166" formatCode="#,##0.0"/>
    </dxf>
  </rfmt>
  <rfmt sheetId="1" sqref="F97" start="0" length="2147483647">
    <dxf>
      <font>
        <color auto="1"/>
      </font>
    </dxf>
  </rfmt>
  <rfmt sheetId="1" sqref="F102" start="0" length="2147483647">
    <dxf>
      <font>
        <color auto="1"/>
      </font>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170C51-9D5A-4A08-B92E-A8EB730D7DEE}" action="delete"/>
  <rdn rId="0" localSheetId="1" customView="1" name="Z_E7170C51_9D5A_4A08_B92E_A8EB730D7DEE_.wvu.PrintArea" hidden="1" oldHidden="1">
    <formula>'Приложение 1'!$A$1:$G$829</formula>
    <oldFormula>'Приложение 1'!$A$1:$G$829</oldFormula>
  </rdn>
  <rdn rId="0" localSheetId="1" customView="1" name="Z_E7170C51_9D5A_4A08_B92E_A8EB730D7DEE_.wvu.PrintTitles" hidden="1" oldHidden="1">
    <formula>'Приложение 1'!$5:$6</formula>
    <oldFormula>'Приложение 1'!$5:$6</oldFormula>
  </rdn>
  <rdn rId="0" localSheetId="1" customView="1" name="Z_E7170C51_9D5A_4A08_B92E_A8EB730D7DEE_.wvu.FilterData" hidden="1" oldHidden="1">
    <formula>'Приложение 1'!$A$6:$F$834</formula>
    <oldFormula>'Приложение 1'!$A$6:$F$834</oldFormula>
  </rdn>
  <rcv guid="{E7170C51-9D5A-4A08-B92E-A8EB730D7DE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9" sId="1">
    <oc r="F27" t="inlineStr">
      <is>
        <t xml:space="preserve">Экономия сложилась по заработной плате и начислениям на оплату труда за фактически отработанное время (наличие вакансий и больничных листов);
</t>
      </is>
    </oc>
    <nc r="F27" t="inlineStr">
      <is>
        <t xml:space="preserve">Экономия сложилась по заработной плате и начислениям на оплату труда за фактически отработанное время (наличие  больничных листов);
</t>
      </is>
    </nc>
  </rcc>
  <rfmt sheetId="1" sqref="B27" start="0" length="2147483647">
    <dxf>
      <font/>
    </dxf>
  </rfmt>
  <rfmt sheetId="1" sqref="B32" start="0" length="2147483647">
    <dxf>
      <font>
        <color auto="1"/>
      </font>
    </dxf>
  </rfmt>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8" sId="1">
    <oc r="F165" t="inlineStr">
      <is>
        <t>Субсидия в размере 195,5 тыс. рублей перечислена Городской общественной организации "Когалымский Боксерский клуб Патриот". Субсидия в размере 150,0 тыс. руб. не реализована в связи с отсутствием заявок по итогам проведения конкурса</t>
      </is>
    </oc>
    <nc r="F165"/>
  </rcc>
  <rfmt sheetId="1" sqref="F150" start="0" length="2147483647">
    <dxf>
      <font>
        <color theme="1"/>
      </font>
    </dxf>
  </rfmt>
  <rfmt sheetId="1" sqref="F150">
    <dxf>
      <fill>
        <patternFill>
          <bgColor auto="1"/>
        </patternFill>
      </fill>
    </dxf>
  </rfmt>
  <rcc rId="2879" sId="1">
    <nc r="F150" t="inlineStr">
      <is>
        <r>
          <rPr>
            <sz val="13"/>
            <color rgb="FFFF0000"/>
            <rFont val="Times New Roman"/>
            <family val="1"/>
            <charset val="204"/>
          </rPr>
          <t xml:space="preserve">Мероприятие </t>
        </r>
        <r>
          <rPr>
            <sz val="13"/>
            <color theme="1"/>
            <rFont val="Times New Roman"/>
            <family val="1"/>
            <charset val="204"/>
          </rPr>
          <t>реализовано 100%.</t>
        </r>
      </is>
    </nc>
  </rcc>
  <rfmt sheetId="1" sqref="E176">
    <dxf>
      <fill>
        <patternFill patternType="solid">
          <bgColor rgb="FF92D050"/>
        </patternFill>
      </fill>
    </dxf>
  </rfmt>
  <rfmt sheetId="1" sqref="E160">
    <dxf>
      <fill>
        <patternFill patternType="solid">
          <bgColor rgb="FF92D050"/>
        </patternFill>
      </fill>
    </dxf>
  </rfmt>
  <rfmt sheetId="1" sqref="E155">
    <dxf>
      <fill>
        <patternFill patternType="solid">
          <bgColor rgb="FF92D050"/>
        </patternFill>
      </fill>
    </dxf>
  </rfmt>
  <rfmt sheetId="1" sqref="E187">
    <dxf>
      <fill>
        <patternFill patternType="solid">
          <bgColor rgb="FF92D050"/>
        </patternFill>
      </fill>
    </dxf>
  </rfmt>
  <rfmt sheetId="1" sqref="F176" start="0" length="2147483647">
    <dxf>
      <font>
        <color auto="1"/>
      </font>
    </dxf>
  </rfmt>
  <rcc rId="2880" sId="1">
    <nc r="F176" t="inlineStr">
      <is>
        <t>Экономия, сложившаяся согласно фактически предаставленых документов.</t>
      </is>
    </nc>
  </rcc>
  <rcc rId="2881" sId="1">
    <oc r="F181" t="inlineStr">
      <is>
        <t xml:space="preserve">Приобретены гимнастические скамейки, тренировочные снаряды, груша боксерская, канат, ядро для толкания, мат для приземления ядра, цепь. </t>
      </is>
    </oc>
    <nc r="F181"/>
  </rcc>
  <rfmt sheetId="1" sqref="F150" start="0" length="2147483647">
    <dxf>
      <font>
        <color auto="1"/>
      </font>
    </dxf>
  </rfmt>
  <rfmt sheetId="1" sqref="F150" start="0" length="2147483647">
    <dxf>
      <font>
        <color rgb="FFFF0000"/>
      </font>
    </dxf>
  </rfmt>
  <rfmt sheetId="1" sqref="E165">
    <dxf>
      <fill>
        <patternFill patternType="solid">
          <bgColor rgb="FF92D050"/>
        </patternFill>
      </fill>
    </dxf>
  </rfmt>
  <rfmt sheetId="1" sqref="E150">
    <dxf>
      <fill>
        <patternFill patternType="solid">
          <bgColor rgb="FF92D050"/>
        </patternFill>
      </fill>
    </dxf>
  </rfmt>
  <rfmt sheetId="1" sqref="E181">
    <dxf>
      <fill>
        <patternFill patternType="solid">
          <bgColor rgb="FF92D050"/>
        </patternFill>
      </fill>
    </dxf>
  </rfmt>
  <rfmt sheetId="1" sqref="E193">
    <dxf>
      <fill>
        <patternFill patternType="solid">
          <bgColor rgb="FF92D050"/>
        </patternFill>
      </fill>
    </dxf>
  </rfmt>
  <rfmt sheetId="1" sqref="C152:C154">
    <dxf>
      <fill>
        <patternFill patternType="solid">
          <bgColor rgb="FF92D050"/>
        </patternFill>
      </fill>
    </dxf>
  </rfmt>
  <rfmt sheetId="1" sqref="C150">
    <dxf>
      <fill>
        <patternFill patternType="solid">
          <bgColor rgb="FF92D050"/>
        </patternFill>
      </fill>
    </dxf>
  </rfmt>
  <rfmt sheetId="1" sqref="C157">
    <dxf>
      <fill>
        <patternFill patternType="solid">
          <bgColor rgb="FF92D050"/>
        </patternFill>
      </fill>
    </dxf>
  </rfmt>
  <rfmt sheetId="1" sqref="C158">
    <dxf>
      <fill>
        <patternFill patternType="solid">
          <bgColor rgb="FF92D050"/>
        </patternFill>
      </fill>
    </dxf>
  </rfmt>
  <rfmt sheetId="1" sqref="C159">
    <dxf>
      <fill>
        <patternFill patternType="solid">
          <bgColor rgb="FF92D050"/>
        </patternFill>
      </fill>
    </dxf>
  </rfmt>
  <rcc rId="2882" sId="1">
    <oc r="B465" t="inlineStr">
      <is>
        <t xml:space="preserve">1.3. Развитие библиотечного дела </t>
      </is>
    </oc>
    <nc r="B465" t="inlineStr">
      <is>
        <t xml:space="preserve">1.1. Развитие библиотечного дела </t>
      </is>
    </nc>
  </rcc>
  <rfmt sheetId="1" sqref="B464" start="0" length="2147483647">
    <dxf>
      <font>
        <color theme="1"/>
      </font>
    </dxf>
  </rfmt>
  <rfmt sheetId="1" sqref="B465" start="0" length="2147483647">
    <dxf>
      <font>
        <color theme="1"/>
      </font>
    </dxf>
  </rfmt>
  <rcc rId="2883" sId="1" numFmtId="4">
    <oc r="C466">
      <v>126.1002</v>
    </oc>
    <nc r="C466">
      <v>114.84</v>
    </nc>
  </rcc>
  <rfmt sheetId="1" sqref="B466:C466" start="0" length="2147483647">
    <dxf>
      <font>
        <color theme="1"/>
      </font>
    </dxf>
  </rfmt>
  <rcc rId="2884" sId="1" numFmtId="4">
    <oc r="C467">
      <v>524.52380000000005</v>
    </oc>
    <nc r="C467">
      <v>519.05999999999995</v>
    </nc>
  </rcc>
  <rfmt sheetId="1" sqref="C467" start="0" length="2147483647">
    <dxf>
      <font>
        <color theme="1"/>
      </font>
    </dxf>
  </rfmt>
  <rcc rId="2885" sId="1" numFmtId="4">
    <oc r="C468">
      <v>60799.3</v>
    </oc>
    <nc r="C468">
      <v>65258.5</v>
    </nc>
  </rcc>
  <rfmt sheetId="1" sqref="C465" start="0" length="2147483647">
    <dxf>
      <font>
        <color theme="1"/>
      </font>
    </dxf>
  </rfmt>
  <rfmt sheetId="1" sqref="B467:C469" start="0" length="2147483647">
    <dxf>
      <font>
        <color theme="1"/>
      </font>
    </dxf>
  </rfmt>
  <rfmt sheetId="1" sqref="C465">
    <dxf>
      <fill>
        <patternFill patternType="solid">
          <bgColor rgb="FF92D050"/>
        </patternFill>
      </fill>
    </dxf>
  </rfmt>
  <rcc rId="2886" sId="1">
    <oc r="B470" t="inlineStr">
      <is>
        <t>1.4. Развитие музейного дела</t>
      </is>
    </oc>
    <nc r="B470" t="inlineStr">
      <is>
        <t>1.2. Развитие музейного дела</t>
      </is>
    </nc>
  </rcc>
  <rfmt sheetId="1" sqref="B470" start="0" length="2147483647">
    <dxf>
      <font>
        <color theme="1"/>
      </font>
    </dxf>
  </rfmt>
  <rcc rId="2887" sId="1" numFmtId="4">
    <oc r="C472">
      <v>180</v>
    </oc>
    <nc r="C472">
      <v>0</v>
    </nc>
  </rcc>
  <rcc rId="2888" sId="1" numFmtId="4">
    <oc r="C473">
      <v>59268.6</v>
    </oc>
    <nc r="C473">
      <v>65291.1</v>
    </nc>
  </rcc>
  <rfmt sheetId="1" sqref="B471:C473" start="0" length="2147483647">
    <dxf>
      <font>
        <color theme="1"/>
      </font>
    </dxf>
  </rfmt>
  <rfmt sheetId="1" sqref="B474:C474" start="0" length="2147483647">
    <dxf>
      <font>
        <color theme="1"/>
      </font>
    </dxf>
  </rfmt>
  <rfmt sheetId="1" sqref="C470" start="0" length="2147483647">
    <dxf>
      <font>
        <color theme="1"/>
      </font>
    </dxf>
  </rfmt>
  <rfmt sheetId="1" sqref="C470">
    <dxf>
      <fill>
        <patternFill patternType="solid">
          <bgColor rgb="FF92D050"/>
        </patternFill>
      </fill>
    </dxf>
  </rfmt>
  <rcc rId="2889" sId="1">
    <oc r="B475" t="inlineStr">
      <is>
        <t xml:space="preserve">1.5. Укрепление материально-технической базы учреждений культуры города Когалыма </t>
      </is>
    </oc>
    <nc r="B475" t="inlineStr">
      <is>
        <t xml:space="preserve">1.3. Укрепление материально-технической базы учреждений культуры города Когалыма </t>
      </is>
    </nc>
  </rcc>
  <rfmt sheetId="1" sqref="B475" start="0" length="2147483647">
    <dxf>
      <font>
        <color theme="1"/>
      </font>
    </dxf>
  </rfmt>
  <rfmt sheetId="1" sqref="B476:B479" start="0" length="2147483647">
    <dxf>
      <font>
        <color theme="1"/>
      </font>
    </dxf>
  </rfmt>
  <rcc rId="2890" sId="1" numFmtId="4">
    <oc r="C477">
      <v>576</v>
    </oc>
    <nc r="C477">
      <v>340</v>
    </nc>
  </rcc>
  <rfmt sheetId="1" sqref="C476:C477" start="0" length="2147483647">
    <dxf>
      <font>
        <color theme="1"/>
      </font>
    </dxf>
  </rfmt>
  <rcc rId="2891" sId="1" numFmtId="4">
    <oc r="C478">
      <v>3281.3</v>
    </oc>
    <nc r="C478">
      <v>18227.7</v>
    </nc>
  </rcc>
  <rfmt sheetId="1" sqref="C478" start="0" length="2147483647">
    <dxf>
      <font>
        <color theme="1"/>
      </font>
    </dxf>
  </rfmt>
  <rcc rId="2892" sId="1" numFmtId="4">
    <oc r="C479">
      <v>271.416</v>
    </oc>
    <nc r="C479">
      <v>235.1</v>
    </nc>
  </rcc>
  <rfmt sheetId="1" sqref="C475:C479" start="0" length="2147483647">
    <dxf>
      <font>
        <color theme="1"/>
      </font>
    </dxf>
  </rfmt>
  <rfmt sheetId="1" sqref="C475">
    <dxf>
      <fill>
        <patternFill patternType="solid">
          <bgColor rgb="FF92D050"/>
        </patternFill>
      </fill>
    </dxf>
  </rfmt>
  <rfmt sheetId="1" sqref="B480" start="0" length="2147483647">
    <dxf>
      <font>
        <color theme="1"/>
      </font>
    </dxf>
  </rfmt>
  <rfmt sheetId="1" sqref="B481" start="0" length="2147483647">
    <dxf>
      <font>
        <color theme="1"/>
      </font>
    </dxf>
  </rfmt>
  <rcc rId="2893" sId="1" numFmtId="4">
    <oc r="C484">
      <v>369.7</v>
    </oc>
    <nc r="C484">
      <v>373.9</v>
    </nc>
  </rcc>
  <rfmt sheetId="1" sqref="B482:C485" start="0" length="2147483647">
    <dxf>
      <font>
        <color theme="1"/>
      </font>
    </dxf>
  </rfmt>
  <rfmt sheetId="1" sqref="B486" start="0" length="2147483647">
    <dxf>
      <font>
        <color theme="1"/>
      </font>
    </dxf>
  </rfmt>
  <rfmt sheetId="1" sqref="C481" start="0" length="2147483647">
    <dxf>
      <font>
        <color theme="1"/>
      </font>
    </dxf>
  </rfmt>
  <rfmt sheetId="1" sqref="C481">
    <dxf>
      <fill>
        <patternFill patternType="solid">
          <bgColor rgb="FF92D050"/>
        </patternFill>
      </fill>
    </dxf>
  </rfmt>
  <rcc rId="2894" sId="1" numFmtId="4">
    <oc r="C489">
      <v>150740.76</v>
    </oc>
    <nc r="C489">
      <v>164120.24</v>
    </nc>
  </rcc>
  <rfmt sheetId="1" sqref="C489" start="0" length="2147483647">
    <dxf>
      <font>
        <color theme="1"/>
      </font>
    </dxf>
  </rfmt>
  <rcc rId="2895" sId="1" numFmtId="4">
    <oc r="C490">
      <v>3442.5549999999998</v>
    </oc>
    <nc r="C490">
      <v>3684</v>
    </nc>
  </rcc>
  <rfmt sheetId="1" sqref="C490" start="0" length="2147483647">
    <dxf>
      <font>
        <color theme="1"/>
      </font>
    </dxf>
  </rfmt>
  <rfmt sheetId="1" sqref="B487:C490" start="0" length="2147483647">
    <dxf>
      <font>
        <color theme="1"/>
      </font>
    </dxf>
  </rfmt>
  <rfmt sheetId="1" sqref="C486" start="0" length="2147483647">
    <dxf>
      <font>
        <color theme="1"/>
      </font>
    </dxf>
  </rfmt>
  <rfmt sheetId="1" sqref="C486">
    <dxf>
      <fill>
        <patternFill patternType="solid">
          <bgColor rgb="FF92D050"/>
        </patternFill>
      </fill>
    </dxf>
  </rfmt>
  <rfmt sheetId="1" sqref="B491" start="0" length="2147483647">
    <dxf>
      <font>
        <color theme="1"/>
      </font>
    </dxf>
  </rfmt>
  <rfmt sheetId="1" sqref="B492" start="0" length="2147483647">
    <dxf>
      <font>
        <color theme="1"/>
      </font>
    </dxf>
  </rfmt>
  <rcc rId="2896" sId="1" numFmtId="4">
    <oc r="C495">
      <v>23315.624299999999</v>
    </oc>
    <nc r="C495">
      <v>19731.099999999999</v>
    </nc>
  </rcc>
  <rfmt sheetId="1" sqref="C495" start="0" length="2147483647">
    <dxf>
      <font>
        <color theme="1"/>
      </font>
    </dxf>
  </rfmt>
  <rfmt sheetId="1" sqref="B493:C496" start="0" length="2147483647">
    <dxf>
      <font>
        <color theme="1"/>
      </font>
    </dxf>
  </rfmt>
  <rfmt sheetId="1" sqref="C492" start="0" length="2147483647">
    <dxf>
      <font>
        <color theme="1"/>
      </font>
    </dxf>
  </rfmt>
  <rfmt sheetId="1" sqref="C492">
    <dxf>
      <fill>
        <patternFill patternType="solid">
          <bgColor rgb="FF92D050"/>
        </patternFill>
      </fill>
    </dxf>
  </rfmt>
  <rfmt sheetId="1" sqref="B497" start="0" length="2147483647">
    <dxf>
      <font>
        <color theme="1"/>
      </font>
    </dxf>
  </rfmt>
  <rfmt sheetId="1" sqref="B497:C501" start="0" length="2147483647">
    <dxf>
      <font>
        <color theme="1"/>
      </font>
    </dxf>
  </rfmt>
  <rfmt sheetId="1" sqref="C497">
    <dxf>
      <fill>
        <patternFill patternType="solid">
          <bgColor rgb="FF92D050"/>
        </patternFill>
      </fill>
    </dxf>
  </rfmt>
  <rfmt sheetId="1" sqref="B502" start="0" length="2147483647">
    <dxf>
      <font>
        <color theme="1"/>
      </font>
    </dxf>
  </rfmt>
  <rcc rId="2897" sId="1" numFmtId="4">
    <oc r="C505">
      <v>41769.735000000001</v>
    </oc>
    <nc r="C505">
      <v>45360.51</v>
    </nc>
  </rcc>
  <rfmt sheetId="1" sqref="B502:C506" start="0" length="2147483647">
    <dxf>
      <font>
        <color theme="1"/>
      </font>
    </dxf>
  </rfmt>
  <rfmt sheetId="1" sqref="C502">
    <dxf>
      <fill>
        <patternFill patternType="solid">
          <bgColor rgb="FF92D050"/>
        </patternFill>
      </fill>
    </dxf>
  </rfmt>
  <rfmt sheetId="1" sqref="B507" start="0" length="2147483647">
    <dxf>
      <font>
        <color theme="1"/>
      </font>
    </dxf>
  </rfmt>
  <rfmt sheetId="1" sqref="B508" start="0" length="2147483647">
    <dxf>
      <font>
        <color theme="1"/>
      </font>
    </dxf>
  </rfmt>
  <rcc rId="2898" sId="1" numFmtId="4">
    <oc r="C511">
      <v>1123.7</v>
    </oc>
    <nc r="C511">
      <v>3328</v>
    </nc>
  </rcc>
  <rfmt sheetId="1" sqref="C511" start="0" length="2147483647">
    <dxf>
      <font>
        <color theme="1"/>
      </font>
    </dxf>
  </rfmt>
  <rcc rId="2899" sId="1" numFmtId="4">
    <oc r="C512">
      <v>0</v>
    </oc>
    <nc r="C512">
      <v>2807.05</v>
    </nc>
  </rcc>
  <rfmt sheetId="1" sqref="C512" start="0" length="2147483647">
    <dxf>
      <font>
        <color theme="1"/>
      </font>
    </dxf>
  </rfmt>
  <rfmt sheetId="1" sqref="C507">
    <dxf>
      <fill>
        <patternFill patternType="solid">
          <bgColor rgb="FF92D050"/>
        </patternFill>
      </fill>
    </dxf>
  </rfmt>
  <rfmt sheetId="1" sqref="C507" start="0" length="2147483647">
    <dxf>
      <font>
        <color theme="1"/>
      </font>
    </dxf>
  </rfmt>
  <rfmt sheetId="1" sqref="B508:C512" start="0" length="2147483647">
    <dxf>
      <font>
        <color theme="1"/>
      </font>
    </dxf>
  </rfmt>
  <rfmt sheetId="1" sqref="C508">
    <dxf>
      <fill>
        <patternFill patternType="solid">
          <bgColor rgb="FF92D050"/>
        </patternFill>
      </fill>
    </dxf>
  </rfmt>
  <rfmt sheetId="1" sqref="B514:C517" start="0" length="2147483647">
    <dxf>
      <font>
        <color theme="1"/>
      </font>
    </dxf>
  </rfmt>
  <rfmt sheetId="1" sqref="B513:C513" start="0" length="2147483647">
    <dxf>
      <font>
        <color theme="1"/>
      </font>
    </dxf>
  </rfmt>
  <rfmt sheetId="1" sqref="C464" start="0" length="2147483647">
    <dxf>
      <font>
        <color theme="1"/>
      </font>
    </dxf>
  </rfmt>
  <rfmt sheetId="1" sqref="C464">
    <dxf>
      <fill>
        <patternFill patternType="solid">
          <bgColor rgb="FF92D050"/>
        </patternFill>
      </fill>
    </dxf>
  </rfmt>
  <rfmt sheetId="1" sqref="C480" start="0" length="2147483647">
    <dxf>
      <font>
        <color theme="1"/>
      </font>
    </dxf>
  </rfmt>
  <rfmt sheetId="1" sqref="C480">
    <dxf>
      <fill>
        <patternFill patternType="solid">
          <bgColor rgb="FF92D050"/>
        </patternFill>
      </fill>
    </dxf>
  </rfmt>
  <rfmt sheetId="1" sqref="C491" start="0" length="2147483647">
    <dxf>
      <font>
        <color theme="1"/>
      </font>
    </dxf>
  </rfmt>
  <rfmt sheetId="1" sqref="C491">
    <dxf>
      <fill>
        <patternFill patternType="solid">
          <bgColor rgb="FF92D050"/>
        </patternFill>
      </fill>
    </dxf>
  </rfmt>
  <rcc rId="2900" sId="1">
    <oc r="A155">
      <v>23</v>
    </oc>
    <nc r="A155" t="inlineStr">
      <is>
        <t>23A155:F171F155A155:F169A155:F175A155:F180A155:F183A155:F187A155:F189A155:F192A155:F191A155:F190A155:F189A155:F188A155:F187A155:F186A155:F185A155:F184A155:F182A155:F181A155:F180A155:F179A155:F178A155:F177F155A155:F169A155:F176A155:F177A155:F178A155:F180A155:F181A155:F182A155:F183A15A155:F197</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9:C197">
    <dxf>
      <fill>
        <patternFill patternType="none">
          <bgColor auto="1"/>
        </patternFill>
      </fill>
    </dxf>
  </rfmt>
  <rfmt sheetId="1" sqref="F150" start="0" length="2147483647">
    <dxf>
      <font>
        <color auto="1"/>
      </font>
    </dxf>
  </rfmt>
  <rfmt sheetId="1" sqref="F155" start="0" length="2147483647">
    <dxf>
      <font>
        <color auto="1"/>
      </font>
    </dxf>
  </rfmt>
  <rfmt sheetId="1" sqref="F160" start="0" length="2147483647">
    <dxf>
      <font>
        <color auto="1"/>
      </font>
    </dxf>
  </rfmt>
  <rfmt sheetId="1" sqref="F176" start="0" length="2147483647">
    <dxf>
      <font>
        <color rgb="FFFF0000"/>
      </font>
    </dxf>
  </rfmt>
  <rcc rId="2901" sId="1">
    <oc r="F176" t="inlineStr">
      <is>
        <t>Экономия, сложившаяся согласно фактически предаставленых документов.</t>
      </is>
    </oc>
    <nc r="F176" t="inlineStr">
      <is>
        <t>Экономия, сложившаяся согласно фактически предаставленых документов по проживанию.</t>
      </is>
    </nc>
  </rcc>
  <rfmt sheetId="1" sqref="F176" start="0" length="2147483647">
    <dxf>
      <font>
        <color auto="1"/>
      </font>
    </dxf>
  </rfmt>
  <rcc rId="2902" sId="1" xfDxf="1" dxf="1">
    <nc r="F187" t="inlineStr">
      <is>
        <t>Экономия сложилась по заработной плате и начислениям на оплату труда в результате наличия листов нетрудоспособности, выплаты денежного поощрения по результатам работы за год , за отработанное время , наличие вакантной должности.</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fmt sheetId="1" sqref="F187" start="0" length="2147483647">
    <dxf>
      <font>
        <color auto="1"/>
      </font>
    </dxf>
  </rfmt>
  <rcc rId="2903" sId="1">
    <oc r="F150" t="inlineStr">
      <is>
        <t>Мероприятие реализовано 100%.</t>
      </is>
    </oc>
    <nc r="F150"/>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4" sId="1" numFmtId="4">
    <oc r="D466">
      <v>126.1002</v>
    </oc>
    <nc r="D466">
      <v>114.84</v>
    </nc>
  </rcc>
  <rfmt sheetId="1" sqref="D466" start="0" length="2147483647">
    <dxf>
      <font>
        <color auto="1"/>
      </font>
    </dxf>
  </rfmt>
  <rcc rId="2905" sId="1" numFmtId="4">
    <oc r="D467">
      <v>524.52380000000005</v>
    </oc>
    <nc r="D467">
      <v>519.05999999999995</v>
    </nc>
  </rcc>
  <rfmt sheetId="1" sqref="D467" start="0" length="2147483647">
    <dxf>
      <font>
        <color auto="1"/>
      </font>
    </dxf>
  </rfmt>
  <rcc rId="2906" sId="1" numFmtId="4">
    <oc r="D468">
      <v>60799.23</v>
    </oc>
    <nc r="D468">
      <v>65251.23</v>
    </nc>
  </rcc>
  <rfmt sheetId="1" sqref="D465">
    <dxf>
      <fill>
        <patternFill patternType="solid">
          <bgColor rgb="FF92D050"/>
        </patternFill>
      </fill>
    </dxf>
  </rfmt>
  <rfmt sheetId="1" sqref="D465" start="0" length="2147483647">
    <dxf>
      <font>
        <color auto="1"/>
      </font>
    </dxf>
  </rfmt>
  <rfmt sheetId="1" sqref="D468" start="0" length="2147483647">
    <dxf>
      <font>
        <color auto="1"/>
      </font>
    </dxf>
  </rfmt>
  <rfmt sheetId="1" sqref="D469" start="0" length="2147483647">
    <dxf>
      <font>
        <color auto="1"/>
      </font>
    </dxf>
  </rfmt>
  <rcc rId="2907" sId="1" numFmtId="4">
    <oc r="D473">
      <v>58014.74</v>
    </oc>
    <nc r="D473">
      <v>65183.4</v>
    </nc>
  </rcc>
  <rfmt sheetId="1" sqref="D473" start="0" length="2147483647">
    <dxf>
      <font>
        <color auto="1"/>
      </font>
    </dxf>
  </rfmt>
  <rcc rId="2908" sId="1" numFmtId="4">
    <oc r="D472">
      <v>180</v>
    </oc>
    <nc r="D472">
      <v>0</v>
    </nc>
  </rcc>
  <rfmt sheetId="1" sqref="D470:D474" start="0" length="2147483647">
    <dxf>
      <font>
        <color auto="1"/>
      </font>
    </dxf>
  </rfmt>
  <rfmt sheetId="1" sqref="D470">
    <dxf>
      <fill>
        <patternFill patternType="solid">
          <bgColor rgb="FF92D050"/>
        </patternFill>
      </fill>
    </dxf>
  </rfmt>
  <rfmt sheetId="1" sqref="E61">
    <dxf>
      <fill>
        <patternFill patternType="solid">
          <bgColor theme="6" tint="0.59999389629810485"/>
        </patternFill>
      </fill>
    </dxf>
  </rfmt>
  <rfmt sheetId="1" sqref="E66">
    <dxf>
      <fill>
        <patternFill patternType="solid">
          <bgColor theme="9" tint="0.59999389629810485"/>
        </patternFill>
      </fill>
    </dxf>
  </rfmt>
  <rfmt sheetId="1" sqref="E71">
    <dxf>
      <fill>
        <patternFill patternType="solid">
          <bgColor theme="9" tint="0.59999389629810485"/>
        </patternFill>
      </fill>
    </dxf>
  </rfmt>
  <rfmt sheetId="1" sqref="E76">
    <dxf>
      <fill>
        <patternFill patternType="solid">
          <bgColor theme="9" tint="0.59999389629810485"/>
        </patternFill>
      </fill>
    </dxf>
  </rfmt>
  <rfmt sheetId="1" sqref="E81">
    <dxf>
      <fill>
        <patternFill patternType="solid">
          <bgColor theme="9" tint="0.59999389629810485"/>
        </patternFill>
      </fill>
    </dxf>
  </rfmt>
  <rfmt sheetId="1" sqref="E87">
    <dxf>
      <fill>
        <patternFill patternType="solid">
          <bgColor theme="6" tint="0.59999389629810485"/>
        </patternFill>
      </fill>
    </dxf>
  </rfmt>
  <rfmt sheetId="1" sqref="E92">
    <dxf>
      <fill>
        <patternFill patternType="solid">
          <bgColor theme="6" tint="0.59999389629810485"/>
        </patternFill>
      </fill>
    </dxf>
  </rfmt>
  <rfmt sheetId="1" sqref="E97">
    <dxf>
      <fill>
        <patternFill patternType="solid">
          <bgColor theme="9" tint="0.59999389629810485"/>
        </patternFill>
      </fill>
    </dxf>
  </rfmt>
  <rfmt sheetId="1" sqref="E102">
    <dxf>
      <fill>
        <patternFill patternType="solid">
          <bgColor theme="9" tint="0.59999389629810485"/>
        </patternFill>
      </fill>
    </dxf>
  </rfmt>
  <rfmt sheetId="1" sqref="E107">
    <dxf>
      <fill>
        <patternFill patternType="solid">
          <bgColor theme="9" tint="0.59999389629810485"/>
        </patternFill>
      </fill>
    </dxf>
  </rfmt>
  <rfmt sheetId="1" sqref="E113">
    <dxf>
      <fill>
        <patternFill patternType="solid">
          <bgColor theme="9" tint="0.59999389629810485"/>
        </patternFill>
      </fill>
    </dxf>
  </rfmt>
  <rcc rId="2909" sId="1">
    <oc r="F113" t="inlineStr">
      <is>
        <t xml:space="preserve">Незавершенное строительство. 
Степень готовности объекта 0,00%, ведется выполнение проектно-изыскательских работ. Также увеличена стоимость проектно-изыскательских работ за счет уменьшения стоимости строительно-монтажных работ и продлены сроки их выполнения.
</t>
      </is>
    </oc>
    <nc r="F113" t="inlineStr">
      <is>
        <t xml:space="preserve">Незавершенное строительство. 
Степень готовности объекта 0,00%, ведется выполнение проектно-изыскательских работ (их стоимость была увеличена за счет уменьшения стоимости строительно-монтажных работ и продлены сроки их выполнения).
</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0" sId="1">
    <oc r="B377" t="inlineStr">
      <is>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is>
    </oc>
    <nc r="B377" t="inlineStr">
      <is>
        <t>Подпрограмма 1. "Содействие трудоустройству граждан"</t>
      </is>
    </nc>
  </rcc>
  <rcc rId="2911" sId="1">
    <oc r="B378" t="inlineStr">
      <is>
        <t xml:space="preserve">1.5  Содействие этнокультурному многообразию народов России </t>
      </is>
    </oc>
    <nc r="B378" t="inlineStr">
      <is>
        <t>1.1. Содействие улучшению положения на рынке труда не занятых трудовой деятельностью и безработных граждан</t>
      </is>
    </nc>
  </rcc>
  <rfmt sheetId="1" sqref="B377:B378" start="0" length="2147483647">
    <dxf>
      <font>
        <color auto="1"/>
      </font>
    </dxf>
  </rfmt>
  <rcc rId="2912" sId="1">
    <oc r="C378">
      <f>SUM(C379:C382)</f>
    </oc>
    <nc r="C378">
      <f>SUM(C379:C382)</f>
    </nc>
  </rcc>
  <rcc rId="2913" sId="1" numFmtId="4">
    <oc r="C380">
      <v>106.7</v>
    </oc>
    <nc r="C380">
      <v>449.8</v>
    </nc>
  </rcc>
  <rfmt sheetId="1" sqref="C380" start="0" length="2147483647">
    <dxf>
      <font>
        <color auto="1"/>
      </font>
    </dxf>
  </rfmt>
  <rcc rId="2914" sId="1" numFmtId="4">
    <oc r="C381">
      <v>558.79999999999995</v>
    </oc>
    <nc r="C381">
      <v>635.98</v>
    </nc>
  </rcc>
  <rfmt sheetId="1" sqref="C378:C382" start="0" length="2147483647">
    <dxf>
      <font>
        <color auto="1"/>
      </font>
    </dxf>
  </rfmt>
  <rfmt sheetId="1" sqref="B379:B382" start="0" length="2147483647">
    <dxf>
      <font>
        <color auto="1"/>
      </font>
    </dxf>
  </rfmt>
  <rcc rId="2915" sId="1">
    <oc r="B383" t="inlineStr">
      <is>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t>
      </is>
    </oc>
    <nc r="B383" t="inlineStr">
      <is>
        <t>Подпрограмма 2. "Улучшение условий и охраны труда в городе Когалыме"</t>
      </is>
    </nc>
  </rcc>
  <rfmt sheetId="1" sqref="B383" start="0" length="2147483647">
    <dxf>
      <font>
        <color auto="1"/>
      </font>
    </dxf>
  </rfmt>
  <rrc rId="2916" sId="1" ref="A383:XFD387" action="insertRow">
    <undo index="14" exp="area" ref3D="1" dr="$A$821:$XFD$821" dn="Z_10610988_B7D0_46D7_B8FD_DA5F72A4893C_.wvu.Rows" sId="1"/>
    <undo index="8" exp="area" ref3D="1" dr="$A$637:$XFD$637" dn="Z_10610988_B7D0_46D7_B8FD_DA5F72A4893C_.wvu.Rows" sId="1"/>
    <undo index="6" exp="area" ref3D="1" dr="$A$633:$XFD$633" dn="Z_10610988_B7D0_46D7_B8FD_DA5F72A4893C_.wvu.Rows" sId="1"/>
    <undo index="8" exp="area" ref3D="1" dr="$A$821:$XFD$821" dn="Z_161695C3_1CE5_4E5C_AD86_E27CE310F608_.wvu.Rows" sId="1"/>
    <undo index="2" exp="area" ref3D="1" dr="$A$637:$XFD$637" dn="Z_161695C3_1CE5_4E5C_AD86_E27CE310F608_.wvu.Rows" sId="1"/>
    <undo index="1" exp="area" ref3D="1" dr="$A$633:$XFD$633" dn="Z_161695C3_1CE5_4E5C_AD86_E27CE310F608_.wvu.Rows" sId="1"/>
  </rrc>
  <rcc rId="2917" sId="1">
    <nc r="A383">
      <v>59</v>
    </nc>
  </rcc>
  <rfmt sheetId="1" sqref="B383" start="0" length="0">
    <dxf>
      <font>
        <b/>
        <sz val="13"/>
        <color auto="1"/>
        <name val="Times New Roman"/>
        <scheme val="none"/>
      </font>
      <alignment horizontal="left" readingOrder="0"/>
    </dxf>
  </rfmt>
  <rcc rId="2918" sId="1" odxf="1" dxf="1">
    <nc r="C383">
      <f>SUM(C384:C387)</f>
    </nc>
    <odxf>
      <font>
        <b val="0"/>
        <sz val="13"/>
        <color auto="1"/>
        <name val="Times New Roman"/>
        <scheme val="none"/>
      </font>
    </odxf>
    <ndxf>
      <font>
        <b/>
        <sz val="13"/>
        <color auto="1"/>
        <name val="Times New Roman"/>
        <scheme val="none"/>
      </font>
    </ndxf>
  </rcc>
  <rcc rId="2919" sId="1" odxf="1" dxf="1">
    <nc r="D383">
      <f>SUM(D384:D387)</f>
    </nc>
    <odxf>
      <font>
        <b val="0"/>
        <sz val="13"/>
        <color rgb="FFFF0000"/>
        <name val="Times New Roman"/>
        <scheme val="none"/>
      </font>
    </odxf>
    <ndxf>
      <font>
        <b/>
        <sz val="13"/>
        <color rgb="FFFF0000"/>
        <name val="Times New Roman"/>
        <scheme val="none"/>
      </font>
    </ndxf>
  </rcc>
  <rcc rId="2920" sId="1" odxf="1" dxf="1">
    <nc r="E383">
      <f>IFERROR(D383/C383*100,0)</f>
    </nc>
    <odxf>
      <font>
        <b val="0"/>
        <sz val="13"/>
        <color rgb="FFFF0000"/>
        <name val="Times New Roman"/>
        <scheme val="none"/>
      </font>
      <fill>
        <patternFill patternType="solid">
          <bgColor theme="0"/>
        </patternFill>
      </fill>
    </odxf>
    <ndxf>
      <font>
        <b/>
        <sz val="13"/>
        <color rgb="FFFF0000"/>
        <name val="Times New Roman"/>
        <scheme val="none"/>
      </font>
      <fill>
        <patternFill patternType="none">
          <bgColor indexed="65"/>
        </patternFill>
      </fill>
    </ndxf>
  </rcc>
  <rcc rId="2921" sId="1" odxf="1" dxf="1">
    <nc r="F383" t="inlineStr">
      <is>
        <t xml:space="preserve">В рамках реализации мероприятия:
- проведены праздничные мероприятия в честь празднования Дня России;
- проведены праздничные мероприятия в честь празднования Дня народного Единства;
- на базе Муниципального автономного учреждения «Информационно-ресурсный центр» (далее – МАУ «ИРЦ») проведены 145 факультативных занятий по русскому языку.
</t>
      </is>
    </nc>
    <odxf>
      <numFmt numFmtId="0" formatCode="General"/>
      <alignment vertical="center" readingOrder="0"/>
    </odxf>
    <ndxf>
      <numFmt numFmtId="4" formatCode="#,##0.00"/>
      <alignment vertical="top" readingOrder="0"/>
    </ndxf>
  </rcc>
  <rfmt sheetId="1" sqref="G383" start="0" length="0">
    <dxf>
      <alignment vertical="center" readingOrder="0"/>
    </dxf>
  </rfmt>
  <rfmt sheetId="1" sqref="H383" start="0" length="0">
    <dxf>
      <alignment vertical="center" readingOrder="0"/>
    </dxf>
  </rfmt>
  <rfmt sheetId="1" sqref="I383" start="0" length="0">
    <dxf>
      <alignment vertical="center" readingOrder="0"/>
    </dxf>
  </rfmt>
  <rfmt sheetId="1" sqref="J383" start="0" length="0">
    <dxf>
      <alignment vertical="center" readingOrder="0"/>
    </dxf>
  </rfmt>
  <rfmt sheetId="1" sqref="K383" start="0" length="0">
    <dxf>
      <alignment vertical="center" readingOrder="0"/>
    </dxf>
  </rfmt>
  <rfmt sheetId="1" sqref="L383" start="0" length="0">
    <dxf>
      <alignment vertical="center" readingOrder="0"/>
    </dxf>
  </rfmt>
  <rfmt sheetId="1" sqref="M383" start="0" length="0">
    <dxf>
      <alignment vertical="center" readingOrder="0"/>
    </dxf>
  </rfmt>
  <rfmt sheetId="1" sqref="A383:XFD383" start="0" length="0">
    <dxf>
      <alignment vertical="center" readingOrder="0"/>
    </dxf>
  </rfmt>
  <rfmt sheetId="1" sqref="A384" start="0" length="0">
    <dxf>
      <font>
        <b val="0"/>
        <sz val="16"/>
        <color rgb="FFFF0000"/>
      </font>
    </dxf>
  </rfmt>
  <rcc rId="2922" sId="1" odxf="1" dxf="1">
    <nc r="B384" t="inlineStr">
      <is>
        <t>федеральный бюджет</t>
      </is>
    </nc>
    <odxf/>
    <ndxf/>
  </rcc>
  <rcc rId="2923" sId="1" numFmtId="4">
    <nc r="C384">
      <v>0</v>
    </nc>
  </rcc>
  <rcc rId="2924" sId="1" numFmtId="4">
    <nc r="D384">
      <v>0</v>
    </nc>
  </rcc>
  <rcc rId="2925" sId="1">
    <nc r="E384">
      <f>IFERROR(D384/C384*100,0)</f>
    </nc>
  </rcc>
  <rfmt sheetId="1" sqref="F384" start="0" length="0">
    <dxf>
      <numFmt numFmtId="165" formatCode="#,##0.0"/>
    </dxf>
  </rfmt>
  <rcc rId="2926" sId="1" odxf="1" dxf="1">
    <nc r="B385" t="inlineStr">
      <is>
        <t>бюджет автономного округа</t>
      </is>
    </nc>
    <odxf>
      <numFmt numFmtId="0" formatCode="General"/>
      <border outline="0">
        <bottom style="thin">
          <color indexed="64"/>
        </bottom>
      </border>
    </odxf>
    <ndxf>
      <numFmt numFmtId="30" formatCode="@"/>
      <border outline="0">
        <bottom/>
      </border>
    </ndxf>
  </rcc>
  <rfmt sheetId="1" s="1" sqref="C385" start="0" length="0">
    <dxf/>
  </rfmt>
  <rfmt sheetId="1" s="1" sqref="D385" start="0" length="0">
    <dxf/>
  </rfmt>
  <rcc rId="2927" sId="1">
    <nc r="E385">
      <f>IFERROR(D385/C385*100,0)</f>
    </nc>
  </rcc>
  <rfmt sheetId="1" sqref="F385" start="0" length="0">
    <dxf/>
  </rfmt>
  <rfmt sheetId="1" sqref="G385" start="0" length="0">
    <dxf>
      <font>
        <b/>
        <sz val="13"/>
        <color rgb="FFFF0000"/>
      </font>
      <alignment vertical="center" readingOrder="0"/>
    </dxf>
  </rfmt>
  <rfmt sheetId="1" sqref="H385" start="0" length="0">
    <dxf>
      <font>
        <b/>
        <sz val="13"/>
        <color rgb="FFFF0000"/>
      </font>
      <alignment vertical="center" readingOrder="0"/>
    </dxf>
  </rfmt>
  <rfmt sheetId="1" sqref="I385" start="0" length="0">
    <dxf>
      <font>
        <b/>
        <color rgb="FFFF0000"/>
      </font>
      <alignment vertical="center" readingOrder="0"/>
    </dxf>
  </rfmt>
  <rfmt sheetId="1" sqref="J385" start="0" length="0">
    <dxf>
      <font>
        <b/>
        <color rgb="FFFF0000"/>
      </font>
      <alignment vertical="center" readingOrder="0"/>
    </dxf>
  </rfmt>
  <rfmt sheetId="1" sqref="K385" start="0" length="0">
    <dxf>
      <font>
        <b/>
        <color rgb="FFFF0000"/>
      </font>
      <alignment vertical="center" readingOrder="0"/>
    </dxf>
  </rfmt>
  <rfmt sheetId="1" sqref="L385" start="0" length="0">
    <dxf>
      <font>
        <b/>
        <color rgb="FFFF0000"/>
      </font>
      <alignment vertical="center" readingOrder="0"/>
    </dxf>
  </rfmt>
  <rfmt sheetId="1" sqref="M385" start="0" length="0">
    <dxf>
      <font>
        <b/>
        <color rgb="FFFF0000"/>
      </font>
      <alignment vertical="center" readingOrder="0"/>
    </dxf>
  </rfmt>
  <rfmt sheetId="1" sqref="A385:XFD385" start="0" length="0">
    <dxf>
      <font>
        <b/>
        <color rgb="FFFF0000"/>
      </font>
      <alignment vertical="center" readingOrder="0"/>
    </dxf>
  </rfmt>
  <rcc rId="2928" sId="1" odxf="1" dxf="1">
    <nc r="B386" t="inlineStr">
      <is>
        <t>бюджет города Когалыма</t>
      </is>
    </nc>
    <odxf>
      <numFmt numFmtId="0" formatCode="General"/>
      <border outline="0">
        <bottom style="thin">
          <color indexed="64"/>
        </bottom>
      </border>
    </odxf>
    <ndxf>
      <numFmt numFmtId="30" formatCode="@"/>
      <border outline="0">
        <bottom/>
      </border>
    </ndxf>
  </rcc>
  <rfmt sheetId="1" sqref="C386" start="0" length="0">
    <dxf/>
  </rfmt>
  <rfmt sheetId="1" sqref="D386" start="0" length="0">
    <dxf/>
  </rfmt>
  <rcc rId="2929" sId="1">
    <nc r="E386">
      <f>IFERROR(D386/C386*100,0)</f>
    </nc>
  </rcc>
  <rfmt sheetId="1" sqref="F386" start="0" length="0">
    <dxf/>
  </rfmt>
  <rcc rId="2930" sId="1">
    <nc r="B387" t="inlineStr">
      <is>
        <t>привлеченные средства</t>
      </is>
    </nc>
  </rcc>
  <rcc rId="2931" sId="1" numFmtId="4">
    <nc r="C387">
      <v>0</v>
    </nc>
  </rcc>
  <rcc rId="2932" sId="1" numFmtId="4">
    <nc r="D387">
      <v>0</v>
    </nc>
  </rcc>
  <rcc rId="2933" sId="1">
    <nc r="E387">
      <f>IFERROR(D387/C387*100,0)</f>
    </nc>
  </rcc>
  <rcc rId="2934" sId="1">
    <nc r="B383" t="inlineStr">
      <is>
        <t>1.2. Содействие занятости молодежи (II, III)</t>
      </is>
    </nc>
  </rcc>
  <rcc rId="2935" sId="1" numFmtId="4">
    <nc r="C385">
      <v>7478.1</v>
    </nc>
  </rcc>
  <rcc rId="2936" sId="1" numFmtId="4">
    <nc r="C386">
      <v>12956.2</v>
    </nc>
  </rcc>
  <rcc rId="2937" sId="1">
    <oc r="B389" t="inlineStr">
      <is>
        <t>2.1. Профилактика экстремизма и терроризма</t>
      </is>
    </oc>
    <nc r="B389" t="inlineStr">
      <is>
        <t>2.1 «Осуществление отдельных государственных полномочий в сфере трудовых отношений и  государственного управления охраной труда в городе Когалыме» (IV)</t>
      </is>
    </nc>
  </rcc>
  <rfmt sheetId="1" sqref="B389" start="0" length="2147483647">
    <dxf>
      <font>
        <color auto="1"/>
      </font>
    </dxf>
  </rfmt>
  <rcc rId="2938" sId="1">
    <oc r="A394">
      <v>61</v>
    </oc>
    <nc r="A394"/>
  </rcc>
  <rfmt sheetId="1" sqref="B394" start="0" length="0">
    <dxf>
      <font>
        <sz val="13"/>
        <color auto="1"/>
        <name val="Times New Roman"/>
        <scheme val="none"/>
      </font>
      <numFmt numFmtId="4" formatCode="#,##0.00"/>
      <alignment horizontal="justify" readingOrder="0"/>
    </dxf>
  </rfmt>
  <rfmt sheetId="1" sqref="E394" start="0" length="0">
    <dxf>
      <fill>
        <patternFill patternType="solid">
          <bgColor theme="0"/>
        </patternFill>
      </fill>
    </dxf>
  </rfmt>
  <rcc rId="2939" sId="1" odxf="1" dxf="1">
    <oc r="F394" t="inlineStr">
      <is>
        <t>Организовано и проведено 21 мероприятие в рамках проекта «Живое слово». Также проведены 4 встречи, направленные на профилактику экстремизма в молодежной среде. Организованы мероприятия для студентов когалымского политехнического колледжа, педагогов и специалистов по работе с молодёжью, представителей работающей молодёжи и родительской общественности на различные темы, связанные с профилактикой экстремизма. Общий охват – 200 человек.
Размещены видеоролики, направленные на развитие и популяризацию гражданского единства, содействие гармонизации межнациональных и межконфессиональных отношений, формирование стойкого неприятия идеологии терроризма и насилия на официальной странице управления образования социальной сети «Вконтакте» и в образовательных учреждениях</t>
      </is>
    </oc>
    <nc r="F394"/>
    <odxf>
      <font>
        <b val="0"/>
        <sz val="13"/>
        <color rgb="FFFF0000"/>
        <name val="Times New Roman"/>
        <scheme val="none"/>
      </font>
      <numFmt numFmtId="164" formatCode="#,##0.0_ ;[Red]\-#,##0.0\ "/>
      <alignment horizontal="justify" wrapText="1" readingOrder="0"/>
      <protection locked="1"/>
    </odxf>
    <ndxf>
      <font>
        <b/>
        <sz val="13"/>
        <color rgb="FFFF0000"/>
        <name val="Times New Roman"/>
        <scheme val="none"/>
      </font>
      <numFmt numFmtId="30" formatCode="@"/>
      <alignment horizontal="center" wrapText="0" readingOrder="0"/>
      <protection locked="0"/>
    </ndxf>
  </rcc>
  <rcc rId="2940" sId="1">
    <oc r="C394">
      <f>SUM(C395:C398)</f>
    </oc>
    <nc r="C394"/>
  </rcc>
  <rcc rId="2941" sId="1">
    <oc r="D394">
      <f>SUM(D395:D398)</f>
    </oc>
    <nc r="D394"/>
  </rcc>
  <rcc rId="2942" sId="1">
    <oc r="E394">
      <f>IFERROR(D394/C394*100,0)</f>
    </oc>
    <nc r="E394"/>
  </rcc>
  <rcc rId="2943" sId="1">
    <oc r="B394" t="inlineStr">
      <is>
        <t>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is>
    </oc>
    <nc r="B394" t="inlineStr">
      <is>
        <t>Подпрограмма 3.«Содействие трудоустройству лиц с инвалидностью»</t>
      </is>
    </nc>
  </rcc>
  <rfmt sheetId="1" sqref="B399" start="0" length="2147483647">
    <dxf>
      <font>
        <color auto="1"/>
      </font>
    </dxf>
  </rfmt>
  <rcc rId="2944" sId="1" numFmtId="4">
    <oc r="C391">
      <v>0</v>
    </oc>
    <nc r="C391">
      <v>3898.2</v>
    </nc>
  </rcc>
  <rcc rId="2945" sId="1" numFmtId="4">
    <oc r="C392">
      <v>89</v>
    </oc>
    <nc r="C392">
      <v>39.06</v>
    </nc>
  </rcc>
  <rfmt sheetId="1" sqref="C390:C393" start="0" length="2147483647">
    <dxf>
      <font>
        <color auto="1"/>
      </font>
    </dxf>
  </rfmt>
  <rfmt sheetId="1" sqref="C389" start="0" length="2147483647">
    <dxf>
      <font>
        <color auto="1"/>
      </font>
    </dxf>
  </rfmt>
  <rfmt sheetId="1" sqref="B389:B393" start="0" length="2147483647">
    <dxf>
      <font>
        <color auto="1"/>
      </font>
    </dxf>
  </rfmt>
  <rrc rId="2946" sId="1" ref="A395:XFD395" action="insertRow">
    <undo index="14" exp="area" ref3D="1" dr="$A$826:$XFD$826" dn="Z_10610988_B7D0_46D7_B8FD_DA5F72A4893C_.wvu.Rows" sId="1"/>
    <undo index="8" exp="area" ref3D="1" dr="$A$642:$XFD$642" dn="Z_10610988_B7D0_46D7_B8FD_DA5F72A4893C_.wvu.Rows" sId="1"/>
    <undo index="6" exp="area" ref3D="1" dr="$A$638:$XFD$638" dn="Z_10610988_B7D0_46D7_B8FD_DA5F72A4893C_.wvu.Rows" sId="1"/>
    <undo index="8" exp="area" ref3D="1" dr="$A$826:$XFD$826" dn="Z_161695C3_1CE5_4E5C_AD86_E27CE310F608_.wvu.Rows" sId="1"/>
    <undo index="2" exp="area" ref3D="1" dr="$A$642:$XFD$642" dn="Z_161695C3_1CE5_4E5C_AD86_E27CE310F608_.wvu.Rows" sId="1"/>
    <undo index="1" exp="area" ref3D="1" dr="$A$638:$XFD$638" dn="Z_161695C3_1CE5_4E5C_AD86_E27CE310F608_.wvu.Rows" sId="1"/>
  </rrc>
  <rcc rId="2947" sId="1">
    <oc r="B400" t="inlineStr">
      <is>
        <t>2.4. Мониторинг экстремистских настроений в молодежной среде</t>
      </is>
    </oc>
    <nc r="B400" t="inlineStr">
      <is>
        <t>3.1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 (V)</t>
      </is>
    </nc>
  </rcc>
  <rcc rId="2948" sId="1" numFmtId="4">
    <oc r="C403">
      <v>6.7</v>
    </oc>
    <nc r="C403">
      <v>0</v>
    </nc>
  </rcc>
  <rcc rId="2949" sId="1" numFmtId="4">
    <oc r="D403">
      <v>6.7</v>
    </oc>
    <nc r="D403">
      <v>0</v>
    </nc>
  </rcc>
  <rfmt sheetId="1" sqref="B400:E404" start="0" length="2147483647">
    <dxf>
      <font>
        <color auto="1"/>
      </font>
    </dxf>
  </rfmt>
  <rcc rId="2950" sId="1" numFmtId="4">
    <oc r="D380">
      <v>106.7</v>
    </oc>
    <nc r="D380">
      <v>437.5</v>
    </nc>
  </rcc>
  <rcc rId="2951" sId="1" numFmtId="4">
    <oc r="D381">
      <v>558.79999999999995</v>
    </oc>
    <nc r="D381">
      <v>627.79999999999995</v>
    </nc>
  </rcc>
  <rfmt sheetId="1" sqref="C377:D382" start="0" length="2147483647">
    <dxf>
      <font>
        <color auto="1"/>
      </font>
    </dxf>
  </rfmt>
  <rcc rId="2952" sId="1" numFmtId="4">
    <nc r="D385">
      <v>7478.1</v>
    </nc>
  </rcc>
  <rcc rId="2953" sId="1" numFmtId="4">
    <nc r="D386">
      <v>12956.2</v>
    </nc>
  </rcc>
  <rfmt sheetId="1" sqref="C383:D387" start="0" length="2147483647">
    <dxf>
      <font>
        <color auto="1"/>
      </font>
    </dxf>
  </rfmt>
  <rfmt sheetId="1" sqref="E383:E387" start="0" length="2147483647">
    <dxf>
      <font>
        <color auto="1"/>
      </font>
    </dxf>
  </rfmt>
  <rcv guid="{E804F883-CA9D-4450-B2B1-A56C9C315ECD}" action="delete"/>
  <rdn rId="0" localSheetId="1" customView="1" name="Z_E804F883_CA9D_4450_B2B1_A56C9C315ECD_.wvu.PrintArea" hidden="1" oldHidden="1">
    <formula>'Приложение 1'!$B$1:$F$835</formula>
    <oldFormula>'Приложение 1'!$B$1:$F$835</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1'!$A$6:$F$840</formula>
  </rdn>
  <rcv guid="{E804F883-CA9D-4450-B2B1-A56C9C315ECD}"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8">
    <dxf>
      <fill>
        <patternFill patternType="solid">
          <bgColor theme="6" tint="0.59999389629810485"/>
        </patternFill>
      </fill>
    </dxf>
  </rfmt>
  <rfmt sheetId="1" sqref="E123">
    <dxf>
      <fill>
        <patternFill patternType="solid">
          <bgColor theme="6" tint="0.59999389629810485"/>
        </patternFill>
      </fill>
    </dxf>
  </rfmt>
  <rfmt sheetId="1" sqref="E128">
    <dxf>
      <fill>
        <patternFill patternType="solid">
          <bgColor theme="9" tint="0.59999389629810485"/>
        </patternFill>
      </fill>
    </dxf>
  </rfmt>
  <rfmt sheetId="1" sqref="E133">
    <dxf>
      <fill>
        <patternFill patternType="solid">
          <bgColor theme="9" tint="0.59999389629810485"/>
        </patternFill>
      </fill>
    </dxf>
  </rfmt>
  <rfmt sheetId="1" sqref="E138">
    <dxf>
      <fill>
        <patternFill patternType="solid">
          <bgColor theme="6" tint="0.59999389629810485"/>
        </patternFill>
      </fill>
    </dxf>
  </rfmt>
  <rfmt sheetId="1" sqref="E150">
    <dxf>
      <fill>
        <patternFill>
          <bgColor theme="6" tint="0.59999389629810485"/>
        </patternFill>
      </fill>
    </dxf>
  </rfmt>
  <rfmt sheetId="1" sqref="E155">
    <dxf>
      <fill>
        <patternFill>
          <bgColor theme="9" tint="0.59999389629810485"/>
        </patternFill>
      </fill>
    </dxf>
  </rfmt>
  <rfmt sheetId="1" sqref="E160">
    <dxf>
      <fill>
        <patternFill>
          <bgColor theme="9" tint="0.59999389629810485"/>
        </patternFill>
      </fill>
    </dxf>
  </rfmt>
  <rfmt sheetId="1" sqref="E165">
    <dxf>
      <fill>
        <patternFill>
          <bgColor theme="6" tint="0.59999389629810485"/>
        </patternFill>
      </fill>
    </dxf>
  </rfmt>
  <rfmt sheetId="1" sqref="E181">
    <dxf>
      <fill>
        <patternFill>
          <bgColor theme="6" tint="0.59999389629810485"/>
        </patternFill>
      </fill>
    </dxf>
  </rfmt>
  <rfmt sheetId="1" sqref="E176">
    <dxf>
      <fill>
        <patternFill>
          <bgColor theme="9" tint="0.59999389629810485"/>
        </patternFill>
      </fill>
    </dxf>
  </rfmt>
  <rfmt sheetId="1" sqref="E187">
    <dxf>
      <fill>
        <patternFill>
          <bgColor theme="9" tint="0.59999389629810485"/>
        </patternFill>
      </fill>
    </dxf>
  </rfmt>
  <rfmt sheetId="1" sqref="E193">
    <dxf>
      <fill>
        <patternFill>
          <bgColor theme="6" tint="0.59999389629810485"/>
        </patternFill>
      </fill>
    </dxf>
  </rfmt>
  <rcc rId="2957" sId="1" numFmtId="4">
    <oc r="D483">
      <v>576</v>
    </oc>
    <nc r="D483">
      <v>340</v>
    </nc>
  </rcc>
  <rfmt sheetId="1" sqref="D483" start="0" length="2147483647">
    <dxf>
      <font>
        <color auto="1"/>
      </font>
    </dxf>
  </rfmt>
  <rcc rId="2958" sId="1" numFmtId="4">
    <oc r="D484">
      <v>3281.3</v>
    </oc>
    <nc r="D484">
      <v>18127.46</v>
    </nc>
  </rcc>
  <rfmt sheetId="1" sqref="D484" start="0" length="2147483647">
    <dxf>
      <font>
        <color auto="1"/>
      </font>
    </dxf>
  </rfmt>
  <rcc rId="2959" sId="1" numFmtId="4">
    <oc r="D485">
      <v>271.416</v>
    </oc>
    <nc r="D485">
      <v>235.1</v>
    </nc>
  </rcc>
  <rfmt sheetId="1" sqref="D485" start="0" length="2147483647">
    <dxf>
      <font>
        <color auto="1"/>
      </font>
    </dxf>
  </rfmt>
  <rfmt sheetId="1" sqref="D481">
    <dxf>
      <fill>
        <patternFill patternType="solid">
          <bgColor theme="6" tint="0.59999389629810485"/>
        </patternFill>
      </fill>
    </dxf>
  </rfmt>
  <rfmt sheetId="1" sqref="D481" start="0" length="2147483647">
    <dxf>
      <font>
        <color auto="1"/>
      </font>
    </dxf>
  </rfmt>
  <rfmt sheetId="1" sqref="D482" start="0" length="2147483647">
    <dxf>
      <font>
        <color auto="1"/>
      </font>
    </dxf>
  </rfmt>
  <rcc rId="2960" sId="1" numFmtId="4">
    <oc r="D496">
      <v>3427.5549999999998</v>
    </oc>
    <nc r="D496">
      <v>3684</v>
    </nc>
  </rcc>
  <rfmt sheetId="1" sqref="D496" start="0" length="2147483647">
    <dxf>
      <font>
        <color auto="1"/>
      </font>
    </dxf>
  </rfmt>
  <rcc rId="2961" sId="1" numFmtId="4">
    <oc r="D495">
      <v>147339.02439999999</v>
    </oc>
    <nc r="D495">
      <v>162391.9</v>
    </nc>
  </rcc>
  <rfmt sheetId="1" sqref="D492:D496" start="0" length="2147483647">
    <dxf>
      <font>
        <color auto="1"/>
      </font>
    </dxf>
  </rfmt>
  <rfmt sheetId="1" sqref="D492">
    <dxf>
      <fill>
        <patternFill patternType="solid">
          <bgColor theme="6" tint="0.59999389629810485"/>
        </patternFill>
      </fill>
    </dxf>
  </rfmt>
  <rcc rId="2962" sId="1" numFmtId="4">
    <oc r="D490">
      <v>305.10000000000002</v>
    </oc>
    <nc r="D490">
      <v>341.94</v>
    </nc>
  </rcc>
  <rfmt sheetId="1" sqref="D490" start="0" length="2147483647">
    <dxf>
      <font>
        <color auto="1"/>
      </font>
    </dxf>
  </rfmt>
  <rfmt sheetId="1" sqref="D487:D491" start="0" length="2147483647">
    <dxf>
      <font>
        <color auto="1"/>
      </font>
    </dxf>
  </rfmt>
  <rfmt sheetId="1" sqref="D487">
    <dxf>
      <fill>
        <patternFill patternType="solid">
          <bgColor theme="6" tint="0.59999389629810485"/>
        </patternFill>
      </fill>
    </dxf>
  </rfmt>
  <rcc rId="2963" sId="1" numFmtId="4">
    <oc r="D501">
      <v>21037.148700000002</v>
    </oc>
    <nc r="D501">
      <v>19291.21</v>
    </nc>
  </rcc>
  <rfmt sheetId="1" sqref="D501" start="0" length="2147483647">
    <dxf>
      <font>
        <color auto="1"/>
      </font>
    </dxf>
  </rfmt>
  <rfmt sheetId="1" sqref="D498:D502" start="0" length="2147483647">
    <dxf>
      <font>
        <color auto="1"/>
      </font>
    </dxf>
  </rfmt>
  <rfmt sheetId="1" sqref="D498">
    <dxf>
      <fill>
        <patternFill patternType="solid">
          <bgColor theme="6" tint="0.59999389629810485"/>
        </patternFill>
      </fill>
    </dxf>
  </rfmt>
  <rfmt sheetId="1" sqref="D503:D507" start="0" length="2147483647">
    <dxf>
      <font>
        <color auto="1"/>
      </font>
    </dxf>
  </rfmt>
  <rfmt sheetId="1" sqref="D503">
    <dxf>
      <fill>
        <patternFill patternType="solid">
          <bgColor theme="6" tint="0.59999389629810485"/>
        </patternFill>
      </fill>
    </dxf>
  </rfmt>
  <rcc rId="2964" sId="1" numFmtId="4">
    <oc r="D511">
      <v>38530.605499999998</v>
    </oc>
    <nc r="D511">
      <v>42905.39</v>
    </nc>
  </rcc>
  <rfmt sheetId="1" sqref="D509:D512" start="0" length="2147483647">
    <dxf>
      <font>
        <color auto="1"/>
      </font>
    </dxf>
  </rfmt>
  <rfmt sheetId="1" sqref="D508" start="0" length="2147483647">
    <dxf>
      <font>
        <color auto="1"/>
      </font>
    </dxf>
  </rfmt>
  <rfmt sheetId="1" sqref="D508">
    <dxf>
      <fill>
        <patternFill patternType="solid">
          <bgColor theme="6" tint="0.59999389629810485"/>
        </patternFill>
      </fill>
    </dxf>
  </rfmt>
  <rcc rId="2965" sId="1" numFmtId="4">
    <oc r="D517">
      <v>1123.7</v>
    </oc>
    <nc r="D517">
      <v>3327.95</v>
    </nc>
  </rcc>
  <rfmt sheetId="1" sqref="D517" start="0" length="2147483647">
    <dxf>
      <font>
        <color auto="1"/>
      </font>
    </dxf>
  </rfmt>
  <rcc rId="2966" sId="1" numFmtId="4">
    <oc r="D518">
      <v>0</v>
    </oc>
    <nc r="D518">
      <v>2807.05</v>
    </nc>
  </rcc>
  <rfmt sheetId="1" sqref="D518" start="0" length="2147483647">
    <dxf>
      <font>
        <color auto="1"/>
      </font>
    </dxf>
  </rfmt>
  <rfmt sheetId="1" sqref="D513:D516" start="0" length="2147483647">
    <dxf>
      <font>
        <color auto="1"/>
      </font>
    </dxf>
  </rfmt>
  <rfmt sheetId="1" sqref="D513">
    <dxf>
      <fill>
        <patternFill patternType="solid">
          <bgColor theme="6" tint="0.59999389629810485"/>
        </patternFill>
      </fill>
    </dxf>
  </rfmt>
  <rfmt sheetId="1" sqref="D470:D517" start="0" length="2147483647">
    <dxf>
      <font>
        <color auto="1"/>
      </font>
    </dxf>
  </rfmt>
  <rfmt sheetId="1" sqref="E471">
    <dxf>
      <fill>
        <patternFill patternType="solid">
          <bgColor theme="6" tint="0.59999389629810485"/>
        </patternFill>
      </fill>
    </dxf>
  </rfmt>
  <rfmt sheetId="1" sqref="E503" start="0" length="2147483647">
    <dxf>
      <font>
        <color auto="1"/>
      </font>
    </dxf>
  </rfmt>
  <rfmt sheetId="1" sqref="E503">
    <dxf>
      <fill>
        <patternFill patternType="solid">
          <bgColor theme="6" tint="0.59999389629810485"/>
        </patternFill>
      </fill>
    </dxf>
  </rfmt>
  <rfmt sheetId="1" sqref="E514">
    <dxf>
      <fill>
        <patternFill patternType="solid">
          <bgColor theme="6" tint="0.59999389629810485"/>
        </patternFill>
      </fill>
    </dxf>
  </rfmt>
  <rfmt sheetId="1" sqref="D519" start="0" length="2147483647">
    <dxf>
      <font>
        <color auto="1"/>
      </font>
    </dxf>
  </rfmt>
  <rfmt sheetId="1" sqref="D520" start="0" length="2147483647">
    <dxf>
      <font>
        <color auto="1"/>
      </font>
    </dxf>
  </rfmt>
  <rfmt sheetId="1" sqref="D521" start="0" length="2147483647">
    <dxf>
      <font>
        <color auto="1"/>
      </font>
    </dxf>
  </rfmt>
  <rfmt sheetId="1" sqref="D522:D523" start="0" length="2147483647">
    <dxf>
      <font>
        <color auto="1"/>
      </font>
    </dxf>
  </rfmt>
  <rfmt sheetId="1" sqref="E470:E523" start="0" length="2147483647">
    <dxf>
      <font>
        <color auto="1"/>
      </font>
    </dxf>
  </rfmt>
  <rfmt sheetId="1" sqref="C470:D518">
    <dxf>
      <fill>
        <patternFill patternType="none">
          <bgColor auto="1"/>
        </patternFill>
      </fill>
    </dxf>
  </rfmt>
  <rfmt sheetId="1" sqref="E508" start="0" length="2147483647">
    <dxf>
      <font/>
    </dxf>
  </rfmt>
  <rfmt sheetId="1" sqref="E508" start="0" length="2147483647">
    <dxf>
      <font/>
    </dxf>
  </rfmt>
  <rfmt sheetId="1" sqref="E508">
    <dxf>
      <fill>
        <patternFill patternType="solid">
          <bgColor theme="9" tint="0.59999389629810485"/>
        </patternFill>
      </fill>
    </dxf>
  </rfmt>
  <rfmt sheetId="1" sqref="E498">
    <dxf>
      <fill>
        <patternFill patternType="solid">
          <bgColor theme="9" tint="0.59999389629810485"/>
        </patternFill>
      </fill>
    </dxf>
  </rfmt>
  <rfmt sheetId="1" sqref="E492">
    <dxf>
      <fill>
        <patternFill patternType="solid">
          <bgColor theme="9" tint="0.59999389629810485"/>
        </patternFill>
      </fill>
    </dxf>
  </rfmt>
  <rfmt sheetId="1" sqref="E487">
    <dxf>
      <fill>
        <patternFill patternType="solid">
          <bgColor theme="9" tint="0.59999389629810485"/>
        </patternFill>
      </fill>
    </dxf>
  </rfmt>
  <rfmt sheetId="1" sqref="E481">
    <dxf>
      <fill>
        <patternFill patternType="solid">
          <bgColor theme="9" tint="0.59999389629810485"/>
        </patternFill>
      </fill>
    </dxf>
  </rfmt>
  <rfmt sheetId="1" sqref="E476">
    <dxf>
      <fill>
        <patternFill patternType="solid">
          <bgColor theme="9" tint="0.59999389629810485"/>
        </patternFill>
      </fill>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7" sId="1" numFmtId="4">
    <oc r="D391">
      <v>0</v>
    </oc>
    <nc r="D391">
      <v>3693.8</v>
    </nc>
  </rcc>
  <rcc rId="2968" sId="1" numFmtId="4">
    <oc r="D392">
      <v>89</v>
    </oc>
    <nc r="D392">
      <v>39.1</v>
    </nc>
  </rcc>
  <rfmt sheetId="1" sqref="C389:D393" start="0" length="2147483647">
    <dxf>
      <font>
        <color auto="1"/>
      </font>
    </dxf>
  </rfmt>
  <rrc rId="2969" sId="1" ref="A395:XFD395" action="deleteRow">
    <undo index="14" exp="area" ref3D="1" dr="$A$827:$XFD$827" dn="Z_10610988_B7D0_46D7_B8FD_DA5F72A4893C_.wvu.Rows" sId="1"/>
    <undo index="8" exp="area" ref3D="1" dr="$A$643:$XFD$643" dn="Z_10610988_B7D0_46D7_B8FD_DA5F72A4893C_.wvu.Rows" sId="1"/>
    <undo index="6" exp="area" ref3D="1" dr="$A$639:$XFD$639" dn="Z_10610988_B7D0_46D7_B8FD_DA5F72A4893C_.wvu.Rows" sId="1"/>
    <undo index="8" exp="area" ref3D="1" dr="$A$827:$XFD$827" dn="Z_161695C3_1CE5_4E5C_AD86_E27CE310F608_.wvu.Rows" sId="1"/>
    <undo index="2" exp="area" ref3D="1" dr="$A$643:$XFD$643" dn="Z_161695C3_1CE5_4E5C_AD86_E27CE310F608_.wvu.Rows" sId="1"/>
    <undo index="1" exp="area" ref3D="1" dr="$A$639:$XFD$639" dn="Z_161695C3_1CE5_4E5C_AD86_E27CE310F608_.wvu.Rows" sId="1"/>
    <rfmt sheetId="1" xfDxf="1" sqref="A395:XFD395" start="0" length="0">
      <dxf>
        <font>
          <color rgb="FFFF0000"/>
        </font>
      </dxf>
    </rfmt>
    <rfmt sheetId="1" sqref="A395" start="0" length="0">
      <dxf>
        <font>
          <b/>
          <sz val="16"/>
          <color rgb="FFFF0000"/>
        </font>
        <alignment vertical="center" readingOrder="0"/>
      </dxf>
    </rfmt>
    <rfmt sheetId="1" sqref="B395" start="0" length="0">
      <dxf>
        <font>
          <b/>
          <sz val="13"/>
          <color auto="1"/>
          <name val="Times New Roman"/>
          <scheme val="none"/>
        </font>
        <numFmt numFmtId="4" formatCode="#,##0.00"/>
        <alignment horizontal="justify" vertical="center" wrapText="1" readingOrder="0"/>
        <border outline="0">
          <left style="thin">
            <color indexed="64"/>
          </left>
          <right style="thin">
            <color indexed="64"/>
          </right>
          <top style="thin">
            <color indexed="64"/>
          </top>
          <bottom style="thin">
            <color indexed="64"/>
          </bottom>
        </border>
      </dxf>
    </rfmt>
    <rfmt sheetId="1" sqref="C395" start="0" length="0">
      <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D395" start="0" length="0">
      <dxf>
        <font>
          <b/>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dxf>
    </rfmt>
    <rfmt sheetId="1" sqref="E395" start="0" length="0">
      <dxf>
        <font>
          <b/>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dxf>
    </rfmt>
    <rfmt sheetId="1" sqref="F395" start="0" length="0">
      <dxf>
        <font>
          <b/>
          <sz val="13"/>
          <color rgb="FFFF0000"/>
          <name val="Times New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protection locked="0"/>
      </dxf>
    </rfmt>
    <rfmt sheetId="1" sqref="G395" start="0" length="0">
      <dxf>
        <font>
          <sz val="13"/>
          <color rgb="FFFF0000"/>
        </font>
      </dxf>
    </rfmt>
    <rfmt sheetId="1" sqref="H395" start="0" length="0">
      <dxf>
        <font>
          <sz val="13"/>
          <color rgb="FFFF0000"/>
        </font>
      </dxf>
    </rfmt>
  </rrc>
  <rrc rId="2970" sId="1" ref="A395:XFD395" action="deleteRow">
    <undo index="116" exp="ref" dr="D395" r="D831" sId="1"/>
    <undo index="116" exp="ref" dr="C395" r="C831" sId="1"/>
    <undo index="3" exp="ref" v="1" dr="D395" r="D405" sId="1"/>
    <undo index="3" exp="ref" v="1" dr="C395" r="C405" sId="1"/>
    <undo index="14" exp="area" ref3D="1" dr="$A$826:$XFD$826" dn="Z_10610988_B7D0_46D7_B8FD_DA5F72A4893C_.wvu.Rows" sId="1"/>
    <undo index="8" exp="area" ref3D="1" dr="$A$642:$XFD$642" dn="Z_10610988_B7D0_46D7_B8FD_DA5F72A4893C_.wvu.Rows" sId="1"/>
    <undo index="6" exp="area" ref3D="1" dr="$A$638:$XFD$638" dn="Z_10610988_B7D0_46D7_B8FD_DA5F72A4893C_.wvu.Rows" sId="1"/>
    <undo index="8" exp="area" ref3D="1" dr="$A$826:$XFD$826" dn="Z_161695C3_1CE5_4E5C_AD86_E27CE310F608_.wvu.Rows" sId="1"/>
    <undo index="2" exp="area" ref3D="1" dr="$A$642:$XFD$642" dn="Z_161695C3_1CE5_4E5C_AD86_E27CE310F608_.wvu.Rows" sId="1"/>
    <undo index="1" exp="area" ref3D="1" dr="$A$638:$XFD$638" dn="Z_161695C3_1CE5_4E5C_AD86_E27CE310F608_.wvu.Rows" sId="1"/>
    <rfmt sheetId="1" xfDxf="1" sqref="A395:XFD395" start="0" length="0">
      <dxf>
        <font>
          <color rgb="FFFF0000"/>
        </font>
      </dxf>
    </rfmt>
    <rfmt sheetId="1" sqref="A395" start="0" length="0">
      <dxf>
        <font>
          <sz val="16"/>
          <color rgb="FFFF0000"/>
        </font>
        <alignment vertical="center" readingOrder="0"/>
      </dxf>
    </rfmt>
    <rcc rId="0" sId="1" dxf="1">
      <nc r="B395" t="inlineStr">
        <is>
          <t>федеральный бюджет</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95">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95">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95">
        <f>IFERROR(D395/C395*100,0)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95" start="0" length="0">
      <dxf>
        <font>
          <sz val="13"/>
          <color rgb="FFFF0000"/>
          <name val="Times New Roman"/>
          <scheme val="none"/>
        </font>
        <numFmt numFmtId="165" formatCode="#,##0.0"/>
        <alignment horizontal="justify" vertical="center" wrapText="1" readingOrder="0"/>
        <border outline="0">
          <left style="thin">
            <color indexed="64"/>
          </left>
          <right style="thin">
            <color indexed="64"/>
          </right>
          <top style="thin">
            <color indexed="64"/>
          </top>
          <bottom style="thin">
            <color indexed="64"/>
          </bottom>
        </border>
      </dxf>
    </rfmt>
    <rfmt sheetId="1" sqref="G395" start="0" length="0">
      <dxf>
        <font>
          <sz val="13"/>
          <color rgb="FFFF0000"/>
        </font>
      </dxf>
    </rfmt>
    <rfmt sheetId="1" sqref="H395" start="0" length="0">
      <dxf>
        <font>
          <sz val="13"/>
          <color rgb="FFFF0000"/>
        </font>
      </dxf>
    </rfmt>
  </rrc>
  <rrc rId="2971" sId="1" ref="A395:XFD395" action="deleteRow">
    <undo index="116" exp="ref" dr="D395" r="D831" sId="1"/>
    <undo index="116" exp="ref" dr="C395" r="C831" sId="1"/>
    <undo index="3" exp="ref" v="1" dr="D395" r="D405" sId="1"/>
    <undo index="3" exp="ref" v="1" dr="C395" r="C405" sId="1"/>
    <undo index="14" exp="area" ref3D="1" dr="$A$825:$XFD$825" dn="Z_10610988_B7D0_46D7_B8FD_DA5F72A4893C_.wvu.Rows" sId="1"/>
    <undo index="8" exp="area" ref3D="1" dr="$A$641:$XFD$641" dn="Z_10610988_B7D0_46D7_B8FD_DA5F72A4893C_.wvu.Rows" sId="1"/>
    <undo index="6" exp="area" ref3D="1" dr="$A$637:$XFD$637" dn="Z_10610988_B7D0_46D7_B8FD_DA5F72A4893C_.wvu.Rows" sId="1"/>
    <undo index="8" exp="area" ref3D="1" dr="$A$825:$XFD$825" dn="Z_161695C3_1CE5_4E5C_AD86_E27CE310F608_.wvu.Rows" sId="1"/>
    <undo index="2" exp="area" ref3D="1" dr="$A$641:$XFD$641" dn="Z_161695C3_1CE5_4E5C_AD86_E27CE310F608_.wvu.Rows" sId="1"/>
    <undo index="1" exp="area" ref3D="1" dr="$A$637:$XFD$637" dn="Z_161695C3_1CE5_4E5C_AD86_E27CE310F608_.wvu.Rows" sId="1"/>
    <rfmt sheetId="1" xfDxf="1" sqref="A395:XFD395" start="0" length="0">
      <dxf>
        <font>
          <b/>
          <color rgb="FFFF0000"/>
        </font>
        <alignment vertical="center" readingOrder="0"/>
      </dxf>
    </rfmt>
    <rfmt sheetId="1" sqref="A395" start="0" length="0">
      <dxf>
        <font>
          <sz val="16"/>
          <color rgb="FFFF0000"/>
        </font>
      </dxf>
    </rfmt>
    <rcc rId="0" sId="1" dxf="1">
      <nc r="B395" t="inlineStr">
        <is>
          <t>бюджет автономного округа</t>
        </is>
      </nc>
      <ndxf>
        <font>
          <b val="0"/>
          <sz val="13"/>
          <color rgb="FFFF0000"/>
          <name val="Times New Roman"/>
          <scheme val="none"/>
        </font>
        <numFmt numFmtId="30" formatCode="@"/>
        <alignment horizontal="justify" wrapText="1" readingOrder="0"/>
        <border outline="0">
          <left style="thin">
            <color indexed="64"/>
          </left>
          <right style="thin">
            <color indexed="64"/>
          </right>
          <top style="thin">
            <color indexed="64"/>
          </top>
        </border>
      </ndxf>
    </rcc>
    <rcc rId="0" sId="1" dxf="1" numFmtId="4">
      <nc r="C395">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umFmtId="4">
      <nc r="D395">
        <v>0</v>
      </nc>
      <ndxf>
        <font>
          <b val="0"/>
          <sz val="13"/>
          <color rgb="FFFF0000"/>
          <name val="Times New Roman"/>
          <scheme val="none"/>
        </font>
        <numFmt numFmtId="165" formatCode="#,##0.0"/>
        <alignment horizontal="right" wrapText="1" readingOrder="0"/>
        <border outline="0">
          <left style="thin">
            <color indexed="64"/>
          </left>
          <right style="thin">
            <color indexed="64"/>
          </right>
          <top style="thin">
            <color indexed="64"/>
          </top>
          <bottom style="thin">
            <color indexed="64"/>
          </bottom>
        </border>
      </ndxf>
    </rcc>
    <rcc rId="0" sId="1" dxf="1">
      <nc r="E395">
        <f>IFERROR(D395/C395*100,0)</f>
      </nc>
      <ndxf>
        <font>
          <b val="0"/>
          <sz val="13"/>
          <color rgb="FFFF0000"/>
          <name val="Times New Roman"/>
          <scheme val="none"/>
        </font>
        <numFmt numFmtId="165" formatCode="#,##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F395" start="0" length="0">
      <dxf>
        <font>
          <b val="0"/>
          <sz val="13"/>
          <color rgb="FFFF0000"/>
          <name val="Times New Roman"/>
          <scheme val="none"/>
        </font>
        <alignment horizontal="justify" wrapText="1" readingOrder="0"/>
        <border outline="0">
          <left style="thin">
            <color indexed="64"/>
          </left>
          <right style="thin">
            <color indexed="64"/>
          </right>
          <top style="thin">
            <color indexed="64"/>
          </top>
          <bottom style="thin">
            <color indexed="64"/>
          </bottom>
        </border>
      </dxf>
    </rfmt>
    <rfmt sheetId="1" sqref="G395" start="0" length="0">
      <dxf>
        <font>
          <sz val="13"/>
          <color rgb="FFFF0000"/>
        </font>
      </dxf>
    </rfmt>
    <rfmt sheetId="1" sqref="H395" start="0" length="0">
      <dxf>
        <font>
          <sz val="13"/>
          <color rgb="FFFF0000"/>
        </font>
      </dxf>
    </rfmt>
  </rrc>
  <rrc rId="2972" sId="1" ref="A395:XFD395" action="deleteRow">
    <undo index="116" exp="ref" dr="D395" r="D831" sId="1"/>
    <undo index="116" exp="ref" dr="C395" r="C831" sId="1"/>
    <undo index="3" exp="ref" v="1" dr="D395" r="D405" sId="1"/>
    <undo index="3" exp="ref" v="1" dr="C395" r="C405" sId="1"/>
    <undo index="14" exp="area" ref3D="1" dr="$A$824:$XFD$824" dn="Z_10610988_B7D0_46D7_B8FD_DA5F72A4893C_.wvu.Rows" sId="1"/>
    <undo index="8" exp="area" ref3D="1" dr="$A$640:$XFD$640" dn="Z_10610988_B7D0_46D7_B8FD_DA5F72A4893C_.wvu.Rows" sId="1"/>
    <undo index="6" exp="area" ref3D="1" dr="$A$636:$XFD$636" dn="Z_10610988_B7D0_46D7_B8FD_DA5F72A4893C_.wvu.Rows" sId="1"/>
    <undo index="8" exp="area" ref3D="1" dr="$A$824:$XFD$824" dn="Z_161695C3_1CE5_4E5C_AD86_E27CE310F608_.wvu.Rows" sId="1"/>
    <undo index="2" exp="area" ref3D="1" dr="$A$640:$XFD$640" dn="Z_161695C3_1CE5_4E5C_AD86_E27CE310F608_.wvu.Rows" sId="1"/>
    <undo index="1" exp="area" ref3D="1" dr="$A$636:$XFD$636" dn="Z_161695C3_1CE5_4E5C_AD86_E27CE310F608_.wvu.Rows" sId="1"/>
    <rfmt sheetId="1" xfDxf="1" sqref="A395:XFD395" start="0" length="0">
      <dxf>
        <font>
          <color rgb="FFFF0000"/>
        </font>
      </dxf>
    </rfmt>
    <rfmt sheetId="1" sqref="A395" start="0" length="0">
      <dxf>
        <font>
          <b/>
          <sz val="16"/>
          <color rgb="FFFF0000"/>
        </font>
        <alignment vertical="center" readingOrder="0"/>
      </dxf>
    </rfmt>
    <rcc rId="0" sId="1" dxf="1">
      <nc r="B395" t="inlineStr">
        <is>
          <t>бюджет города Когалыма</t>
        </is>
      </nc>
      <ndxf>
        <font>
          <sz val="13"/>
          <color rgb="FFFF0000"/>
          <name val="Times New Roman"/>
          <scheme val="none"/>
        </font>
        <numFmt numFmtId="30" formatCode="@"/>
        <alignment horizontal="justify" vertical="center" wrapText="1" readingOrder="0"/>
        <border outline="0">
          <left style="thin">
            <color indexed="64"/>
          </left>
          <right style="thin">
            <color indexed="64"/>
          </right>
          <top style="thin">
            <color indexed="64"/>
          </top>
        </border>
      </ndxf>
    </rcc>
    <rcc rId="0" sId="1" dxf="1" numFmtId="4">
      <nc r="C395">
        <v>40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95">
        <v>40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95">
        <f>IFERROR(D395/C395*100,0)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9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95" start="0" length="0">
      <dxf>
        <font>
          <sz val="13"/>
          <color rgb="FFFF0000"/>
        </font>
      </dxf>
    </rfmt>
    <rfmt sheetId="1" sqref="H395" start="0" length="0">
      <dxf>
        <font>
          <sz val="13"/>
          <color rgb="FFFF0000"/>
        </font>
      </dxf>
    </rfmt>
  </rrc>
  <rrc rId="2973" sId="1" ref="A395:XFD395" action="deleteRow">
    <undo index="116" exp="ref" dr="D395" r="D831" sId="1"/>
    <undo index="116" exp="ref" dr="C395" r="C831" sId="1"/>
    <undo index="3" exp="ref" v="1" dr="D395" r="D405" sId="1"/>
    <undo index="3" exp="ref" v="1" dr="C395" r="C405" sId="1"/>
    <undo index="14" exp="area" ref3D="1" dr="$A$823:$XFD$823" dn="Z_10610988_B7D0_46D7_B8FD_DA5F72A4893C_.wvu.Rows" sId="1"/>
    <undo index="8" exp="area" ref3D="1" dr="$A$639:$XFD$639" dn="Z_10610988_B7D0_46D7_B8FD_DA5F72A4893C_.wvu.Rows" sId="1"/>
    <undo index="6" exp="area" ref3D="1" dr="$A$635:$XFD$635" dn="Z_10610988_B7D0_46D7_B8FD_DA5F72A4893C_.wvu.Rows" sId="1"/>
    <undo index="8" exp="area" ref3D="1" dr="$A$823:$XFD$823" dn="Z_161695C3_1CE5_4E5C_AD86_E27CE310F608_.wvu.Rows" sId="1"/>
    <undo index="2" exp="area" ref3D="1" dr="$A$639:$XFD$639" dn="Z_161695C3_1CE5_4E5C_AD86_E27CE310F608_.wvu.Rows" sId="1"/>
    <undo index="1" exp="area" ref3D="1" dr="$A$635:$XFD$635" dn="Z_161695C3_1CE5_4E5C_AD86_E27CE310F608_.wvu.Rows" sId="1"/>
    <rfmt sheetId="1" xfDxf="1" sqref="A395:XFD395" start="0" length="0">
      <dxf>
        <font>
          <color rgb="FFFF0000"/>
        </font>
      </dxf>
    </rfmt>
    <rfmt sheetId="1" sqref="A395" start="0" length="0">
      <dxf>
        <font>
          <b/>
          <sz val="16"/>
          <color rgb="FFFF0000"/>
        </font>
        <alignment vertical="center" readingOrder="0"/>
      </dxf>
    </rfmt>
    <rcc rId="0" sId="1" dxf="1">
      <nc r="B395" t="inlineStr">
        <is>
          <t>привлеченные средства</t>
        </is>
      </nc>
      <n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umFmtId="4">
      <nc r="C395">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umFmtId="4">
      <nc r="D395">
        <v>0</v>
      </nc>
      <ndxf>
        <font>
          <sz val="13"/>
          <color rgb="FFFF0000"/>
          <name val="Times New Roman"/>
          <scheme val="none"/>
        </font>
        <numFmt numFmtId="165" formatCode="#,##0.0"/>
        <alignment horizontal="right" vertical="center" wrapText="1" readingOrder="0"/>
        <border outline="0">
          <left style="thin">
            <color indexed="64"/>
          </left>
          <right style="thin">
            <color indexed="64"/>
          </right>
          <top style="thin">
            <color indexed="64"/>
          </top>
          <bottom style="thin">
            <color indexed="64"/>
          </bottom>
        </border>
      </ndxf>
    </rcc>
    <rcc rId="0" sId="1" dxf="1">
      <nc r="E395">
        <f>IFERROR(D395/C395*100,0)</f>
      </nc>
      <ndxf>
        <font>
          <sz val="13"/>
          <color rgb="FFFF0000"/>
          <name val="Times New Roman"/>
          <scheme val="none"/>
        </font>
        <numFmt numFmtId="165" formatCode="#,##0.0"/>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fmt sheetId="1" sqref="F395" start="0" length="0">
      <dxf>
        <font>
          <sz val="13"/>
          <color rgb="FFFF0000"/>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dxf>
    </rfmt>
    <rfmt sheetId="1" sqref="G395" start="0" length="0">
      <dxf>
        <font>
          <sz val="13"/>
          <color rgb="FFFF0000"/>
        </font>
      </dxf>
    </rfmt>
    <rfmt sheetId="1" sqref="H395" start="0" length="0">
      <dxf>
        <font>
          <sz val="13"/>
          <color rgb="FFFF0000"/>
        </font>
      </dxf>
    </rfmt>
  </rrc>
  <rcc rId="2974" sId="1">
    <oc r="C383">
      <f>SUM(C384:C387)</f>
    </oc>
    <nc r="C383">
      <f>SUM(C384:C387)</f>
    </nc>
  </rcc>
  <rcc rId="2975" sId="1">
    <oc r="C388">
      <f>C389+C394+C395</f>
    </oc>
    <nc r="C388">
      <f>C389</f>
    </nc>
  </rcc>
  <rcc rId="2976" sId="1">
    <oc r="D388">
      <f>D389+D394+D395</f>
    </oc>
    <nc r="D388">
      <f>D389</f>
    </nc>
  </rcc>
  <rcc rId="2977" sId="1">
    <oc r="C389">
      <f>SUM(C390:C393)</f>
    </oc>
    <nc r="C389">
      <f>SUM(C390:C393)</f>
    </nc>
  </rcc>
  <rcc rId="2978" sId="1">
    <oc r="C395">
      <f>SUM(C396:C399)</f>
    </oc>
    <nc r="C395">
      <f>SUM(C396:C399)</f>
    </nc>
  </rcc>
  <rcc rId="2979" sId="1">
    <nc r="C394">
      <f>C395</f>
    </nc>
  </rcc>
  <rcc rId="2980" sId="1">
    <nc r="D394">
      <f>D395</f>
    </nc>
  </rcc>
  <rcc rId="2981" sId="1" odxf="1" dxf="1">
    <nc r="E394">
      <f>IFERROR(D394/C394*100,0)</f>
    </nc>
    <odxf>
      <font>
        <b/>
        <sz val="13"/>
        <color rgb="FFFF0000"/>
        <name val="Times New Roman"/>
        <scheme val="none"/>
      </font>
    </odxf>
    <ndxf>
      <font>
        <b val="0"/>
        <sz val="13"/>
        <color rgb="FFFF0000"/>
        <name val="Times New Roman"/>
        <scheme val="none"/>
      </font>
    </ndxf>
  </rcc>
  <rfmt sheetId="1" sqref="C390:E394" start="0" length="2147483647">
    <dxf>
      <font>
        <color auto="1"/>
      </font>
    </dxf>
  </rfmt>
  <rcc rId="2982" sId="1">
    <oc r="C378">
      <f>SUM(C379:C382)</f>
    </oc>
    <nc r="C378">
      <f>SUM(C379:C382)</f>
    </nc>
  </rcc>
  <rfmt sheetId="1" sqref="C377:E389" start="0" length="2147483647">
    <dxf>
      <font>
        <color auto="1"/>
      </font>
    </dxf>
  </rfmt>
  <rcc rId="2983" sId="1" odxf="1" dxf="1">
    <oc r="B401" t="inlineStr">
      <is>
        <t>бюджет города Когалыма</t>
      </is>
    </oc>
    <nc r="B401" t="inlineStr">
      <is>
        <t>федеральный бюджет</t>
      </is>
    </nc>
    <odxf>
      <font>
        <sz val="13"/>
        <color rgb="FFFF0000"/>
        <name val="Times New Roman"/>
        <scheme val="none"/>
      </font>
    </odxf>
    <ndxf>
      <font>
        <sz val="13"/>
        <color auto="1"/>
        <name val="Times New Roman"/>
        <scheme val="none"/>
      </font>
    </ndxf>
  </rcc>
  <rcc rId="2984" sId="1">
    <oc r="C401">
      <f>C379+C390+#REF!+C396</f>
    </oc>
    <nc r="C401">
      <f>C379+C384+C390+C396</f>
    </nc>
  </rcc>
  <rcc rId="2985" sId="1">
    <oc r="C402">
      <f>C380+C391+#REF!+C397</f>
    </oc>
    <nc r="C402">
      <f>C380+C385+C391+C397</f>
    </nc>
  </rcc>
  <rcc rId="2986" sId="1">
    <oc r="C403">
      <f>C381+C392+#REF!+C398</f>
    </oc>
    <nc r="C403">
      <f>C381+C386+C392+C398</f>
    </nc>
  </rcc>
  <rcc rId="2987" sId="1">
    <oc r="C404">
      <f>C382+C393+#REF!+C399</f>
    </oc>
    <nc r="C404">
      <f>C382+C387+C393+C399</f>
    </nc>
  </rcc>
  <rcc rId="2988" sId="1">
    <oc r="D401">
      <f>D379+D390+#REF!+D396</f>
    </oc>
    <nc r="D401">
      <f>D379+D384+D390+D396</f>
    </nc>
  </rcc>
  <rcc rId="2989" sId="1">
    <oc r="D402">
      <f>D380+D391+#REF!+D397</f>
    </oc>
    <nc r="D402">
      <f>D380+D385+D391+D397</f>
    </nc>
  </rcc>
  <rcc rId="2990" sId="1">
    <oc r="D403">
      <f>D381+D392+#REF!+D398</f>
    </oc>
    <nc r="D403">
      <f>D381+D386+D392+D398</f>
    </nc>
  </rcc>
  <rcc rId="2991" sId="1">
    <oc r="D404">
      <f>D382+D393+#REF!+D399</f>
    </oc>
    <nc r="D404">
      <f>D382+D387+D393+D399</f>
    </nc>
  </rcc>
  <rfmt sheetId="1" sqref="B400:E404" start="0" length="2147483647">
    <dxf>
      <font>
        <color auto="1"/>
      </font>
    </dxf>
  </rfmt>
  <rcc rId="2992" sId="1">
    <oc r="B376" t="inlineStr">
      <is>
        <t>9. Муниципальная программа «Укрепление межнационального и межконфессионального согласия, профилактика экстремизма и терроризма в городе Когалыме»</t>
      </is>
    </oc>
    <nc r="B376" t="inlineStr">
      <is>
        <t xml:space="preserve">
7. Муниципальная программа «Содействие занятости населения города Когалыма»
</t>
      </is>
    </nc>
  </rcc>
  <rcc rId="2993" sId="1">
    <oc r="B304" t="inlineStr">
      <is>
        <t>7. Муниципальная программа «Содействие занятости населения города Когалыма»</t>
      </is>
    </oc>
    <nc r="B304" t="inlineStr">
      <is>
        <t>9. Муниципальная программа «Укрепление межнационального и межконфессионального согласия, профилактика экстремизма и терроризма в городе Когалыме»</t>
      </is>
    </nc>
  </rcc>
  <rfmt sheetId="1" sqref="B376:F376" start="0" length="2147483647">
    <dxf>
      <font>
        <color auto="1"/>
      </font>
    </dxf>
  </rfmt>
  <rcc rId="2994" sId="1">
    <oc r="F378" t="inlineStr">
      <is>
        <t xml:space="preserve">В рамках реализации мероприятия:
- проведены праздничные мероприятия в честь празднования Дня России;
- проведены праздничные мероприятия в честь празднования Дня народного Единства;
- на базе Муниципального автономного учреждения «Информационно-ресурсный центр» (далее – МАУ «ИРЦ») проведены 145 факультативных занятий по русскому языку.
</t>
      </is>
    </oc>
    <nc r="F378" t="inlineStr">
      <is>
        <t xml:space="preserve">1.1.1.  «Организация проведения оплачиваемых общественных работ для не занятых трудовой деятельностью и безработных граждан»
Остаток плановых ассигнований в сумме: 20,5 тыс. руб. из них:                                            1) 12,3 тыс. руб. по бюджету автономного округа. Оплата труда гражданского персонала и начисления на нее (работники приняты не в запланированные даты, отработали не полный месяц).
2) 8,2 тыс. руб. по бюджету г.Когалыма. Оплата труда гражданского персонала и начисления на нее, б/л (работники приняты не в запланированные даты и отработали не полный месяц).
</t>
      </is>
    </nc>
  </rcc>
  <rcc rId="2995" sId="1">
    <oc r="F389" t="inlineStr">
      <is>
        <t>3 сентября 2022 года в парке Военной Техники проведены мероприятия в рамках Дня солидарности в борьбе с терроризмом, участниками мероприятий стали представители некоммерческих организаций города Когалыма, сотрудники МАУ «ИРЦ», Администрации города Когалыма. Также, в рамках Дня солидарности, в образовательных организациях проведены линейки, классные часы, часы общения, беседы, акции, школьные радиоэфиры, книжные выставки, распространены информационные материалы. В мероприятиях приняли участие 6 134 школьника</t>
      </is>
    </oc>
    <nc r="F389" t="inlineStr">
      <is>
        <t>Остаток плановых ассигнований по бюджету автономного округа в сумме 204,4 тыс. рублей возник в связи с тем, что кассовые расходы на связь, комунальные услуги, услуги по техническому обслуживанию оргтехники производились по фактически выставленым поставщиками счетам. Экономия по торгам (поставка расходных материалов (картриджи). Специалистами отдела по труду и занятости: рассмотрено 289 устных и 4 письменных обращений, поступивших от организаций и работников касающихся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cc rId="2996" sId="1">
    <oc r="F395" t="inlineStr">
      <is>
        <t>Проверено 46 информационных ресурсов информационно-телекоммуникационной сети «Интернет» через информационный ресурс АИС «Поиск» ячейкой молодёжного общественного движения «Кибердружина». Разработаны буклет «Безопасный интернет» и листовка «Как распознать фейковую информацию». В октябре 2022 года данные информационные материалы растиражированы. Информационные материалы распространяются среди молодёжи и жителей города в рамках проведения мероприятий.</t>
      </is>
    </oc>
    <nc r="F395"/>
  </rcc>
  <rcc rId="2997" sId="1" odxf="1" dxf="1">
    <nc r="G378">
      <f>C378-D378</f>
    </nc>
    <odxf>
      <numFmt numFmtId="0" formatCode="General"/>
    </odxf>
    <ndxf>
      <numFmt numFmtId="165" formatCode="#,##0.0"/>
    </ndxf>
  </rcc>
  <rcc rId="2998" sId="1" odxf="1" dxf="1">
    <nc r="G383">
      <f>C383-D383</f>
    </nc>
    <odxf>
      <numFmt numFmtId="0" formatCode="General"/>
    </odxf>
    <ndxf>
      <numFmt numFmtId="165" formatCode="#,##0.0"/>
    </ndxf>
  </rcc>
  <rcc rId="2999" sId="1" odxf="1" dxf="1">
    <nc r="G389">
      <f>C389-D389</f>
    </nc>
    <odxf>
      <numFmt numFmtId="0" formatCode="General"/>
      <alignment vertical="bottom" readingOrder="0"/>
    </odxf>
    <ndxf>
      <numFmt numFmtId="165" formatCode="#,##0.0"/>
      <alignment vertical="center" readingOrder="0"/>
    </ndxf>
  </rcc>
  <rfmt sheetId="1" sqref="G383">
    <dxf>
      <numFmt numFmtId="4" formatCode="#,##0.00"/>
    </dxf>
  </rfmt>
  <rfmt sheetId="1" sqref="G383">
    <dxf>
      <numFmt numFmtId="172" formatCode="#,##0.000"/>
    </dxf>
  </rfmt>
  <rfmt sheetId="1" sqref="G383">
    <dxf>
      <numFmt numFmtId="4" formatCode="#,##0.00"/>
    </dxf>
  </rfmt>
  <rfmt sheetId="1" sqref="G383">
    <dxf>
      <numFmt numFmtId="165" formatCode="#,##0.0"/>
    </dxf>
  </rfmt>
  <rcc rId="3000" sId="1">
    <oc r="F383" t="inlineStr">
      <is>
        <t xml:space="preserve">В рамках реализации мероприятия:
- проведены праздничные мероприятия в честь празднования Дня России;
- проведены праздничные мероприятия в честь празднования Дня народного Единства;
- на базе Муниципального автономного учреждения «Информационно-ресурсный центр» (далее – МАУ «ИРЦ») проведены 145 факультативных занятий по русскому языку.
</t>
      </is>
    </oc>
    <nc r="F383" t="inlineStr">
      <is>
        <t>1.2.1.  «Организация временного трудоустройства несовершеннолетних граждан в возрасте от 14 до 18 лет в свободное от учёбы время»;
1.2.2.  «Организация временного трудоустройства несовершеннолетних граждан в возрасте от 14 до 18 лет в течение учебного года»;
1.2.3.  «Привлечение прочих специалистов для организации работ трудовых бригад несовершеннолетних граждан»</t>
      </is>
    </nc>
  </rcc>
  <rfmt sheetId="1" sqref="F378" start="0" length="2147483647">
    <dxf>
      <font>
        <color auto="1"/>
      </font>
    </dxf>
  </rfmt>
  <rfmt sheetId="1" sqref="F383" start="0" length="2147483647">
    <dxf>
      <font>
        <color auto="1"/>
      </font>
    </dxf>
  </rfmt>
  <rfmt sheetId="1" sqref="F389" start="0" length="2147483647">
    <dxf>
      <font>
        <color auto="1"/>
      </font>
    </dxf>
  </rfmt>
  <rcv guid="{E804F883-CA9D-4450-B2B1-A56C9C315ECD}" action="delete"/>
  <rdn rId="0" localSheetId="1" customView="1" name="Z_E804F883_CA9D_4450_B2B1_A56C9C315ECD_.wvu.PrintArea" hidden="1" oldHidden="1">
    <formula>'Приложение 1'!$B$1:$F$830</formula>
    <oldFormula>'Приложение 1'!$B$1:$F$830</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1'!$A$6:$F$835</formula>
    <oldFormula>'Приложение 1'!$A$6:$F$835</oldFormula>
  </rdn>
  <rcv guid="{E804F883-CA9D-4450-B2B1-A56C9C315ECD}" action="add"/>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4" sId="1">
    <oc r="B629" t="inlineStr">
      <is>
        <t>15. Муниципальная программа «Развитие агропромышленного комплекса и рынков сельскохозяйственной продукции, сырья и продовольствия в городе Когалыме»</t>
      </is>
    </oc>
    <nc r="B629" t="inlineStr">
      <is>
        <t>15. Муниципальная программа «Развитие агропромышленного комплекса в городе Когалыме»</t>
      </is>
    </nc>
  </rcc>
  <rfmt sheetId="1" sqref="B630" start="0" length="2147483647">
    <dxf>
      <font>
        <color auto="1"/>
      </font>
    </dxf>
  </rfmt>
  <rfmt sheetId="1" sqref="B630" start="0" length="2147483647">
    <dxf>
      <font/>
    </dxf>
  </rfmt>
  <rcc rId="3005" sId="1">
    <oc r="B631" t="inlineStr">
      <is>
        <t>1.1. Поддержка животноводства, переработки и реализации продукции животноводства</t>
      </is>
    </oc>
    <nc r="B631" t="inlineStr">
      <is>
        <t>1.1 Поддержка животноводства, переработки и реализации продукции животноводства (I, 1,2, 3)</t>
      </is>
    </nc>
  </rcc>
  <rfmt sheetId="1" sqref="B631" start="0" length="2147483647">
    <dxf>
      <font>
        <color auto="1"/>
      </font>
    </dxf>
  </rfmt>
  <rcc rId="3006" sId="1" numFmtId="4">
    <oc r="C633">
      <v>1141.4000000000001</v>
    </oc>
    <nc r="C633">
      <v>1144.0999999999999</v>
    </nc>
  </rcc>
  <rcc rId="3007" sId="1" numFmtId="4">
    <oc r="D633">
      <v>1141.3994</v>
    </oc>
    <nc r="D633">
      <v>1144.0999999999999</v>
    </nc>
  </rcc>
  <rfmt sheetId="1" sqref="B631:E635" start="0" length="2147483647">
    <dxf>
      <font>
        <color auto="1"/>
      </font>
    </dxf>
  </rfmt>
  <rcc rId="3008" sId="1">
    <oc r="B636" t="inlineStr">
      <is>
        <t xml:space="preserve">1.2.Поддержка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t>
      </is>
    </oc>
    <nc r="B636" t="inlineStr">
      <is>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is>
    </nc>
  </rcc>
  <rfmt sheetId="1" sqref="B636" start="0" length="2147483647">
    <dxf>
      <font>
        <color auto="1"/>
      </font>
    </dxf>
  </rfmt>
  <rfmt sheetId="1" sqref="B636:E640" start="0" length="2147483647">
    <dxf>
      <font>
        <color auto="1"/>
      </font>
    </dxf>
  </rfmt>
  <rcc rId="3009" sId="1">
    <oc r="B641" t="inlineStr">
      <is>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is>
    </oc>
    <nc r="B641" t="inlineStr">
      <is>
        <t xml:space="preserve">Подпрограмма 4. «Обеспечение стабильной благополучной эпизоотической обстановки в городе Когалыме и защита населения от болезней, общих для человека и животных».         </t>
      </is>
    </nc>
  </rcc>
  <rfmt sheetId="1" sqref="B641" start="0" length="2147483647">
    <dxf>
      <font>
        <color auto="1"/>
      </font>
    </dxf>
  </rfmt>
  <rcc rId="3010" sId="1">
    <oc r="B642" t="inlineStr">
      <is>
        <t>4.1. Проведение противоэпизоотических мероприятий, направленных на предупреждение и ликвидацию болезней, общих для человека и животных</t>
      </is>
    </oc>
    <nc r="B642" t="inlineStr">
      <is>
        <t>4.1 Проведение противоэпизоотических мероприятий, направленных на предупреждение и ликвидацию болезней, общих для человека и животных (7)</t>
      </is>
    </nc>
  </rcc>
  <rcc rId="3011" sId="1" numFmtId="4">
    <oc r="C644">
      <v>791.3</v>
    </oc>
    <nc r="C644">
      <v>809.6</v>
    </nc>
  </rcc>
  <rcc rId="3012" sId="1" numFmtId="4">
    <oc r="C645">
      <v>3335.3</v>
    </oc>
    <nc r="C645">
      <v>4424.6000000000004</v>
    </nc>
  </rcc>
  <rcc rId="3013" sId="1" numFmtId="4">
    <oc r="D644">
      <v>791.3</v>
    </oc>
    <nc r="D644">
      <v>809.6</v>
    </nc>
  </rcc>
  <rcc rId="3014" sId="1" numFmtId="4">
    <oc r="D645">
      <v>3325.5610000000001</v>
    </oc>
    <nc r="D645">
      <v>4422.6899999999996</v>
    </nc>
  </rcc>
  <rfmt sheetId="1" sqref="B642:E646" start="0" length="2147483647">
    <dxf>
      <font>
        <color auto="1"/>
      </font>
    </dxf>
  </rfmt>
  <rcc rId="3015" sId="1" numFmtId="4">
    <oc r="C650">
      <v>11803.17</v>
    </oc>
    <nc r="C650">
      <v>20505.3</v>
    </nc>
  </rcc>
  <rfmt sheetId="1" sqref="C650" start="0" length="2147483647">
    <dxf>
      <font>
        <color auto="1"/>
      </font>
    </dxf>
  </rfmt>
  <rcc rId="3016" sId="1" odxf="1" dxf="1" numFmtId="4">
    <oc r="D650">
      <v>0</v>
    </oc>
    <nc r="D650">
      <v>20505.3</v>
    </nc>
    <odxf>
      <font>
        <sz val="13"/>
        <color rgb="FFFF0000"/>
        <name val="Times New Roman"/>
        <scheme val="none"/>
      </font>
    </odxf>
    <ndxf>
      <font>
        <sz val="13"/>
        <color auto="1"/>
        <name val="Times New Roman"/>
        <scheme val="none"/>
      </font>
    </ndxf>
  </rcc>
  <rcc rId="3017" sId="1" numFmtId="4">
    <oc r="C649">
      <v>14994.86</v>
    </oc>
    <nc r="C649">
      <v>0</v>
    </nc>
  </rcc>
  <rfmt sheetId="1" sqref="B647:E651" start="0" length="2147483647">
    <dxf>
      <font>
        <color auto="1"/>
      </font>
    </dxf>
  </rfmt>
  <rcc rId="3018" sId="1">
    <oc r="C647">
      <f>SUM(C648:C651)</f>
    </oc>
    <nc r="C647">
      <f>SUM(C648:C651)</f>
    </nc>
  </rcc>
  <rcc rId="3019" sId="1">
    <oc r="C642">
      <f>SUM(C643:C646)</f>
    </oc>
    <nc r="C642">
      <f>SUM(C643:C646)</f>
    </nc>
  </rcc>
  <rcc rId="3020" sId="1">
    <oc r="C652">
      <f>SUM(C653:C656)</f>
    </oc>
    <nc r="C652">
      <f>SUM(C653:C656)</f>
    </nc>
  </rcc>
  <rcc rId="3021" sId="1">
    <oc r="C654">
      <f>C633+C638+C644+C649</f>
    </oc>
    <nc r="C654">
      <f>C633+C638+C644+C649</f>
    </nc>
  </rcc>
  <rfmt sheetId="1" sqref="B652:E656" start="0" length="2147483647">
    <dxf>
      <font>
        <color auto="1"/>
      </font>
    </dxf>
  </rfmt>
  <rfmt sheetId="1" sqref="C641:E641" start="0" length="2147483647">
    <dxf>
      <font>
        <color auto="1"/>
      </font>
    </dxf>
  </rfmt>
  <rfmt sheetId="1" sqref="C630:E630" start="0" length="2147483647">
    <dxf>
      <font>
        <color auto="1"/>
      </font>
    </dxf>
  </rfmt>
  <rfmt sheetId="1" sqref="B629:F629" start="0" length="2147483647">
    <dxf>
      <font>
        <color auto="1"/>
      </font>
    </dxf>
  </rfmt>
  <rcc rId="3022" sId="1" odxf="1" dxf="1">
    <oc r="F642" t="inlineStr">
      <is>
        <t>С ИП Скляр Л.П. на 2022 год заключен муниципальный контракт на оказание услуг по обращению с животными без владельцев на территории города Когалыма на сумму 2369,8 тыс.руб. На основании решения Думы города Когалыма от 22.06.2022 №124-ГД выделены дополнительные плановые ассигнования в сумме 1756,8 тыс.руб. 
С начала года  отловлено 183 животных, по всем внесена информация в АИС из них 89 животных передано новым владельцам; содержание животных составило 18 379 суток; проведены проф.мероприятия 174 голов; маркировано (чипировано) 174 голов; возвращено животных на прежнее место обитания 29.</t>
      </is>
    </oc>
    <nc r="F642"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В соответствии с решением Думы г.Когалыма  от 20.06.2023 №273-ГД выделены дополнительные плановые ассигнования в сумме 2 226,7 тыс.руб.
С Абабий О.Н. заключен МК от 03.07.2023 №28/2023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599,4 тыс.руб. Период оказания услуг по МК по 31.12.2023.
С ИП Скляр Л.П. заключен контракт от 07.08.2023 №50/2023 на оказание услуг по обращению с животными без владельцев на территории города Когалыма на сумму 600,00 тыс.руб.
В соответствии с решением Думы г.Когалыма от 12.09.2023 №298-ГД выделены дополнительные плановые ассигнования в сумме 573,3 тыс.руб.
С ИП Скляр Л.П. заключен контракт на оказание услуг по обращению с животными без владельцев на территории города Когалыма от 08.09.2023 №0187300013723000287 на сумму 1034,33 тыс.руб.
В соответствии с приказом КФ Администрации г.Когалыма от 18.10.2023 №78-О доведены дополнительные плановые ассигнования за счет средств бюджета ХМАО-Югры в сумме 0,900 тыс.руб.
С ИП Скляр Л.П. заключен контракт на оказание услуг по обращению с животными без владельцев на территории города Когалыма от 16.11.2023 №98/2023 на сумму 600,00 тыс.руб.
В соответствии с решением Думы г.Когалыма от 20.12.2023 №356-ГД перераспределена экономия плановых ассигнований с мероприятия МП "СОГХ и инженерной инфраструктуры в г.Когалыме" в сумме 60,0 тыс.руб. на перевозку собак без владельцев, отловленных на территории г.Когалыма, с территории вет.клиники "Айболит" в приют для животных по адресу: г.Когалым, ул.Повховское шоссе, 2. 
С ИП Скляр Л.П. заключены контракты:
- от 15.12.2023 №115/2023 на оказание услуг по обращению с животными без владельцев на территории города Когалыма на сумму 600,00 тыс.руб.;
- от 25.12.2023 №126/2023 на оказание услуг по перевозке собак без владельцев, отловленных на территории города Когалыма, с территории ветеринарной клиники «Айболит» в приют для животных в городе Когалыме по адресу: город Когалым, улица Повховское шоссе, 2 на сумму 60,0 тыс.руб.
За декабрь отловлено 13 животных; внесена информация в АИС по 13 животным; содержание животных составило 2667 суток.
С начала года отловлено 189 животных; внесена информация в АИС по 189 животным; содержание животных составило 29 308 суток.</t>
      </is>
    </nc>
    <ndxf>
      <font>
        <sz val="13"/>
        <color rgb="FFFF0000"/>
        <name val="Times New Roman"/>
        <scheme val="none"/>
      </font>
    </ndxf>
  </rcc>
  <rfmt sheetId="1" sqref="F642" start="0" length="2147483647">
    <dxf>
      <font>
        <color auto="1"/>
      </font>
    </dxf>
  </rfmt>
  <rfmt sheetId="1" sqref="F647" start="0" length="0">
    <dxf>
      <font>
        <sz val="13"/>
        <color rgb="FFFF0000"/>
        <name val="Times New Roman"/>
        <scheme val="none"/>
      </font>
    </dxf>
  </rfmt>
  <rcc rId="3023" sId="1">
    <oc r="F647" t="inlineStr">
      <is>
        <t xml:space="preserve">Мероприятие считается не выполненным, что связано с длительностью процедуры проведения конкурса, обусловленной технологическими требованиями объекта по обеспечению необходимыми мощностями для поставки коммунальных ресурсов (технологическое присоединение) к сетям теплоснабжения, а также отсутствием заявок на право заключения контракта на выполнение работ по проектированию и обустройству приюта для животных на территории города Когалыма, в связи с чем, электронный аукцион признан не состоявшимся. </t>
      </is>
    </oc>
    <nc r="F647"/>
  </rcc>
  <rfmt sheetId="1" sqref="F636" start="0" length="0">
    <dxf>
      <font>
        <sz val="13"/>
        <color auto="1"/>
        <name val="Times New Roman"/>
        <scheme val="none"/>
      </font>
    </dxf>
  </rfmt>
  <rcc rId="3024" sId="1" odxf="1" dxf="1">
    <oc r="F631" t="inlineStr">
      <is>
        <t xml:space="preserve">Предоставление субсидии носит заявительный характер и рассчитывается в соответствии с предоставленными заявителями отчетными документами. Финансовая поддержка по данному мероприятию предоставлена 1 крестьянскому (фермерскому) хозяйству в размере 
1 141,40 тыс.руб. </t>
      </is>
    </oc>
    <nc r="F631" t="inlineStr">
      <is>
        <t xml:space="preserve">Предоставление субсидии носит заявительный характер и рассчитывается в соответствии с предоставленными заявителями отчетными документами. Финансовая поддержка по данному мероприятию предоставлена 1 крестьянскому (фермерскому) хозяйству в размере
1 144,1 тыс.руб. </t>
      </is>
    </nc>
    <ndxf>
      <font>
        <sz val="13"/>
        <color auto="1"/>
        <name val="Times New Roman"/>
        <scheme val="none"/>
      </font>
    </ndxf>
  </rcc>
  <rcv guid="{E804F883-CA9D-4450-B2B1-A56C9C315ECD}" action="delete"/>
  <rdn rId="0" localSheetId="1" customView="1" name="Z_E804F883_CA9D_4450_B2B1_A56C9C315ECD_.wvu.PrintArea" hidden="1" oldHidden="1">
    <formula>'Приложение 1'!$B$1:$F$830</formula>
    <oldFormula>'Приложение 1'!$B$1:$F$830</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1'!$A$6:$F$835</formula>
    <oldFormula>'Приложение 1'!$A$6:$F$835</oldFormula>
  </rdn>
  <rcv guid="{E804F883-CA9D-4450-B2B1-A56C9C315ECD}"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8" sId="1" numFmtId="4">
    <oc r="D647">
      <f>SUM(D648:D651)</f>
    </oc>
    <nc r="D647">
      <v>17498.080000000002</v>
    </nc>
  </rcc>
  <rcc rId="3029" sId="1" odxf="1" dxf="1">
    <nc r="F647" t="inlineStr">
      <is>
        <t xml:space="preserve">В целях реализации мероприятия предусмотрено финансирование:
- 20 505,3 - средства бюджета города Когалыма.
Обязательства по муниципальным контрактам и договорам на выполнение работ заключенным в рамках реализации данного мероприятия в 2023 году выполнены не в полном объеме, исполнение составило 85,33%.
</t>
      </is>
    </nc>
    <odxf>
      <font>
        <color rgb="FFFF0000"/>
        <name val="Times New Roman"/>
        <scheme val="none"/>
      </font>
    </odxf>
    <ndxf>
      <font>
        <sz val="14"/>
        <color auto="1"/>
        <name val="Times New Roman"/>
        <scheme val="none"/>
      </font>
    </ndxf>
  </rcc>
  <rfmt sheetId="1" sqref="F642" start="0" length="2147483647">
    <dxf>
      <font>
        <sz val="12"/>
      </font>
    </dxf>
  </rfmt>
  <rfmt sheetId="1" sqref="F642" start="0" length="2147483647">
    <dxf>
      <font>
        <sz val="11"/>
      </font>
    </dxf>
  </rfmt>
  <rfmt sheetId="1" sqref="F642" start="0" length="2147483647">
    <dxf>
      <font>
        <sz val="12"/>
      </font>
    </dxf>
  </rfmt>
  <rfmt sheetId="1" sqref="F642" start="0" length="2147483647">
    <dxf>
      <font>
        <sz val="13"/>
      </font>
    </dxf>
  </rfmt>
  <rfmt sheetId="1" sqref="F647" start="0" length="2147483647">
    <dxf>
      <font>
        <sz val="13"/>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57:F657" start="0" length="2147483647">
    <dxf>
      <font>
        <color auto="1"/>
      </font>
    </dxf>
  </rfmt>
  <rcc rId="3030" sId="1">
    <oc r="B659" t="inlineStr">
      <is>
        <t>1.1 Обеспечение безопасности населения на водных объектах города Когалыма</t>
      </is>
    </oc>
    <nc r="B659" t="inlineStr">
      <is>
        <t>1.1. Обеспечение безопасности населения на водных объектах города Когалыма  (показатель 1)</t>
      </is>
    </nc>
  </rcc>
  <rcc rId="3031" sId="1" numFmtId="4">
    <oc r="C662">
      <v>493.1</v>
    </oc>
    <nc r="C662">
      <v>866.2</v>
    </nc>
  </rcc>
  <rcc rId="3032" sId="1" numFmtId="4">
    <oc r="D662">
      <v>492.84</v>
    </oc>
    <nc r="D662">
      <v>863.97</v>
    </nc>
  </rcc>
  <rfmt sheetId="1" sqref="B659:E663" start="0" length="2147483647">
    <dxf>
      <font>
        <color auto="1"/>
      </font>
    </dxf>
  </rfmt>
  <rcc rId="3033" sId="1">
    <oc r="B664" t="inlineStr">
      <is>
        <t>1.2. Содержание и развитие территориальной автоматизированной системы централизованного оповещения населения города Когалыма</t>
      </is>
    </oc>
    <nc r="B664" t="inlineStr">
      <is>
        <t>1.2. Содержание и развитие территориальной автоматизированной системы централизованного оповещения населения города Когалыма (показатель 2)</t>
      </is>
    </nc>
  </rcc>
  <rfmt sheetId="1" sqref="B664" start="0" length="2147483647">
    <dxf>
      <font>
        <color auto="1"/>
      </font>
    </dxf>
  </rfmt>
  <rfmt sheetId="1" sqref="B658" start="0" length="2147483647">
    <dxf>
      <font>
        <color auto="1"/>
      </font>
    </dxf>
  </rfmt>
  <rcc rId="3034" sId="1" numFmtId="4">
    <oc r="C667">
      <v>6130.1</v>
    </oc>
    <nc r="C667">
      <v>5317.1</v>
    </nc>
  </rcc>
  <rcc rId="3035" sId="1" numFmtId="4">
    <oc r="D667">
      <v>5608.18</v>
    </oc>
    <nc r="D667">
      <v>5251.18</v>
    </nc>
  </rcc>
  <rfmt sheetId="1" sqref="B664:E668" start="0" length="2147483647">
    <dxf>
      <font>
        <color auto="1"/>
      </font>
    </dxf>
  </rfmt>
  <rcc rId="3036" sId="1">
    <oc r="B669" t="inlineStr">
      <is>
        <t>1.3. Снижение рисков и смягчение последствий 
чрезвычайных ситуаций природного и техногенного 
характера на территории города Когалыма</t>
      </is>
    </oc>
    <nc r="B669" t="inlineStr">
      <is>
        <t xml:space="preserve">1.3.Снижение рисков и смягчение последствий чрезвычайных ситуаций природного и  техногенного характера </t>
      </is>
    </nc>
  </rcc>
  <rfmt sheetId="1" sqref="B669" start="0" length="2147483647">
    <dxf>
      <font>
        <color auto="1"/>
      </font>
    </dxf>
  </rfmt>
  <rcc rId="3037" sId="1" numFmtId="4">
    <oc r="C672">
      <v>860.1</v>
    </oc>
    <nc r="C672">
      <v>389.5</v>
    </nc>
  </rcc>
  <rcc rId="3038" sId="1" numFmtId="4">
    <oc r="D672">
      <v>860.04</v>
    </oc>
    <nc r="D672">
      <v>183.43</v>
    </nc>
  </rcc>
  <rfmt sheetId="1" sqref="B669:E673" start="0" length="2147483647">
    <dxf>
      <font>
        <color auto="1"/>
      </font>
    </dxf>
  </rfmt>
  <rcc rId="3039" sId="1">
    <oc r="B674" t="inlineStr">
      <is>
        <t>1.5. Финансовое обеспечение проведения санитарно-
противоэпидемических мероприятий, направленных на 
предотвращение распространения коронавирусной 
инфекции (COVID-2019) на территории города Когалыма</t>
      </is>
    </oc>
    <nc r="B674" t="inlineStr">
      <is>
        <t>1.4. Организация, содержание и развитие муниципальных курсов граждансой обороны в городе Когалыме</t>
      </is>
    </nc>
  </rcc>
  <rfmt sheetId="1" sqref="B674" start="0" length="2147483647">
    <dxf>
      <font>
        <color auto="1"/>
      </font>
    </dxf>
  </rfmt>
  <rcc rId="3040" sId="1" numFmtId="4">
    <oc r="C677">
      <v>2111.66</v>
    </oc>
    <nc r="C677">
      <v>100</v>
    </nc>
  </rcc>
  <rcc rId="3041" sId="1" numFmtId="4">
    <oc r="D677">
      <v>1672.15</v>
    </oc>
    <nc r="D677">
      <v>93.9</v>
    </nc>
  </rcc>
  <rfmt sheetId="1" sqref="B674:E678" start="0" length="2147483647">
    <dxf>
      <font>
        <color auto="1"/>
      </font>
    </dxf>
  </rfmt>
  <rfmt sheetId="1" sqref="B674:E678" start="0" length="2147483647">
    <dxf>
      <font/>
    </dxf>
  </rfmt>
  <rcc rId="3042" sId="1">
    <oc r="B679" t="inlineStr">
      <is>
        <t>Подпрограмма 2 Укрепление пожарной безопасности в городе Когалыме</t>
      </is>
    </oc>
    <nc r="B679" t="inlineStr">
      <is>
        <t xml:space="preserve">Подпрограмма 2. Укрепление пожарной безопасности в городе Когалыме </t>
      </is>
    </nc>
  </rcc>
  <rfmt sheetId="1" sqref="B679" start="0" length="2147483647">
    <dxf>
      <font>
        <color auto="1"/>
      </font>
    </dxf>
  </rfmt>
  <rcc rId="3043" sId="1">
    <oc r="B680" t="inlineStr">
      <is>
        <t>2.1. Организация противопожарной пропаганды и обучение населения мерам пожарной безопасности</t>
      </is>
    </oc>
    <nc r="B680" t="inlineStr">
      <is>
        <t>2.1. Организация противопожарной пропаганды и обучение населения мерам пожарной безопасности (показатель 3)</t>
      </is>
    </nc>
  </rcc>
  <rfmt sheetId="1" sqref="B680" start="0" length="2147483647">
    <dxf>
      <font>
        <color auto="1"/>
      </font>
    </dxf>
  </rfmt>
  <rcc rId="3044" sId="1" numFmtId="4">
    <oc r="C683">
      <v>196.7</v>
    </oc>
    <nc r="C683">
      <v>237</v>
    </nc>
  </rcc>
  <rcc rId="3045" sId="1" numFmtId="4">
    <oc r="D683">
      <v>196.61</v>
    </oc>
    <nc r="D683">
      <v>207.71</v>
    </nc>
  </rcc>
  <rfmt sheetId="1" sqref="B680:E684" start="0" length="2147483647">
    <dxf>
      <font>
        <color auto="1"/>
      </font>
    </dxf>
  </rfmt>
  <rcc rId="3046" sId="1">
    <oc r="B685" t="inlineStr">
      <is>
        <t>2.2. Приобретение средств по организации пожаротушения</t>
      </is>
    </oc>
    <nc r="B685" t="inlineStr">
      <is>
        <t>2.2. Приобретение средств для организации пожаротушения (показатель 5)</t>
      </is>
    </nc>
  </rcc>
  <rcc rId="3047" sId="1" numFmtId="4">
    <oc r="C688">
      <v>102.9</v>
    </oc>
    <nc r="C688">
      <v>102.89</v>
    </nc>
  </rcc>
  <rcc rId="3048" sId="1" numFmtId="4">
    <oc r="D688">
      <v>74.47</v>
    </oc>
    <nc r="D688">
      <v>26.36</v>
    </nc>
  </rcc>
  <rfmt sheetId="1" sqref="B685:E689" start="0" length="2147483647">
    <dxf>
      <font>
        <color auto="1"/>
      </font>
    </dxf>
  </rfmt>
  <rcc rId="3049" sId="1">
    <oc r="B690" t="inlineStr">
      <is>
        <t>2.3 Строительство пожарного депо в городе Когалыме (в том числе ПИР)</t>
      </is>
    </oc>
    <nc r="B690" t="inlineStr">
      <is>
        <t>2.3.Строительство пожарного депо в городе Когалыме (в том числе ПИР) (показатель 3)</t>
      </is>
    </nc>
  </rcc>
  <rfmt sheetId="1" sqref="B690" start="0" length="2147483647">
    <dxf>
      <font>
        <color auto="1"/>
      </font>
    </dxf>
  </rfmt>
  <rcc rId="3050" sId="1" numFmtId="4">
    <oc r="D694">
      <v>0</v>
    </oc>
    <nc r="D694">
      <v>5043</v>
    </nc>
  </rcc>
  <rfmt sheetId="1" sqref="B690:E694" start="0" length="2147483647">
    <dxf>
      <font>
        <color auto="1"/>
      </font>
    </dxf>
  </rfmt>
  <rcc rId="3051" sId="1">
    <oc r="B695" t="inlineStr">
      <is>
        <t>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is>
    </oc>
    <nc r="B695" t="inlineStr">
      <is>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is>
    </nc>
  </rcc>
  <rfmt sheetId="1" sqref="B695" start="0" length="2147483647">
    <dxf>
      <font>
        <color auto="1"/>
      </font>
    </dxf>
  </rfmt>
  <rcc rId="3052" sId="1">
    <oc r="B696" t="inlineStr">
      <is>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is>
    </oc>
    <nc r="B696" t="inlineStr">
      <is>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is>
    </nc>
  </rcc>
  <rfmt sheetId="1" sqref="B696" start="0" length="2147483647">
    <dxf>
      <font>
        <color auto="1"/>
      </font>
    </dxf>
  </rfmt>
  <rcc rId="3053" sId="1" numFmtId="4">
    <oc r="C699">
      <v>7580.72</v>
    </oc>
    <nc r="C699">
      <v>8612.32</v>
    </nc>
  </rcc>
  <rcc rId="3054" sId="1" numFmtId="4">
    <oc r="D699">
      <v>7318.85</v>
    </oc>
    <nc r="D699">
      <v>8608.32</v>
    </nc>
  </rcc>
  <rfmt sheetId="1" sqref="B696:E700" start="0" length="2147483647">
    <dxf>
      <font>
        <color auto="1"/>
      </font>
    </dxf>
  </rfmt>
  <rcc rId="3055" sId="1">
    <oc r="B701" t="inlineStr">
      <is>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is>
    </oc>
    <nc r="B701" t="inlineStr">
      <is>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is>
    </nc>
  </rcc>
  <rfmt sheetId="1" sqref="B701" start="0" length="2147483647">
    <dxf>
      <font>
        <color auto="1"/>
      </font>
    </dxf>
  </rfmt>
  <rcc rId="3056" sId="1" numFmtId="4">
    <oc r="C704">
      <v>31407.53</v>
    </oc>
    <nc r="C704">
      <v>32078.18</v>
    </nc>
  </rcc>
  <rcc rId="3057" sId="1" numFmtId="4">
    <oc r="D704">
      <v>30221.95</v>
    </oc>
    <nc r="D704">
      <v>31126.41</v>
    </nc>
  </rcc>
  <rfmt sheetId="1" sqref="B701:E705" start="0" length="2147483647">
    <dxf>
      <font>
        <color auto="1"/>
      </font>
    </dxf>
  </rfmt>
  <rcv guid="{E804F883-CA9D-4450-B2B1-A56C9C315ECD}" action="delete"/>
  <rdn rId="0" localSheetId="1" customView="1" name="Z_E804F883_CA9D_4450_B2B1_A56C9C315ECD_.wvu.PrintArea" hidden="1" oldHidden="1">
    <formula>'Приложение 1'!$B$1:$F$830</formula>
    <oldFormula>'Приложение 1'!$B$1:$F$830</oldFormula>
  </rdn>
  <rdn rId="0" localSheetId="1" customView="1" name="Z_E804F883_CA9D_4450_B2B1_A56C9C315ECD_.wvu.PrintTitles" hidden="1" oldHidden="1">
    <formula>'Приложение 1'!$5:$6</formula>
    <oldFormula>'Приложение 1'!$5:$6</oldFormula>
  </rdn>
  <rdn rId="0" localSheetId="1" customView="1" name="Z_E804F883_CA9D_4450_B2B1_A56C9C315ECD_.wvu.FilterData" hidden="1" oldHidden="1">
    <formula>'Приложение 1'!$A$6:$F$835</formula>
    <oldFormula>'Приложение 1'!$A$6:$F$835</oldFormula>
  </rdn>
  <rcv guid="{E804F883-CA9D-4450-B2B1-A56C9C315ECD}"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66" start="0" length="2147483647">
    <dxf>
      <font>
        <color auto="1"/>
      </font>
    </dxf>
  </rfmt>
  <rcc rId="3061" sId="1">
    <oc r="E466">
      <f>IFERROR(D466/C466*100,0)</f>
    </oc>
    <nc r="E466">
      <f>IFERROR(D466/C466*100,0)</f>
    </nc>
  </rcc>
  <rfmt sheetId="1" sqref="F468" start="0" length="0">
    <dxf>
      <numFmt numFmtId="166" formatCode="#,##0.0"/>
    </dxf>
  </rfmt>
  <rcc rId="3062" sId="1">
    <oc r="F466" t="inlineStr">
      <is>
        <t>В рамках данного мероприятия в 2022 году осуществлялось подключение и доступ библиотек города Когалыма к сети Интернет. Приобретено 2 423 печатных издания для комплектования фонда, а также осуществлялось оказание информационных услуг (Консультант - Плюс), оформление периодических печатных изданий.</t>
      </is>
    </oc>
    <nc r="F466" t="inlineStr">
      <is>
        <t>В рамках данного мероприятия осуществлялось подключение и доступ библиотек города Когалыма к сети Интернет. Приобретено                   4 066  экземпляров печатных изданий для комплектования фонда, в том числе периодика. Осуществлялось оказание информационных услуг (Консультант - Плюс), оформление периодических печатных изданий. Приобретены книги, дипломы, грамоты для награждения, канцелярские товары, картриджи, батарейки, диски, фотобумага. Предоставлялись услуги по микрофильмированию, приобретено программное обеспечение.</t>
      </is>
    </nc>
  </rcc>
  <rcc rId="3063" sId="1">
    <oc r="F471" t="inlineStr">
      <is>
        <t>Для пополнения фонда в 2022 году приобретен 81 предмет.
В рамках мероприятия предусмотрено содержание МБУ "Музейно - выставочный центр". Экономия сложилась по оплате труда, по услугам связи, за содержание здания, коммунальным услугам, социальным выплатам  персоналу.</t>
      </is>
    </oc>
    <nc r="F471" t="inlineStr">
      <is>
        <r>
          <rPr>
            <sz val="13"/>
            <rFont val="Times New Roman"/>
            <family val="1"/>
            <charset val="204"/>
          </rPr>
          <t>Для пополнения фонда музея приобретены 114 предметов. В рамках поддержки выставочных проектов приобретены таблички ПВХ, типографская продукция (афиши, пригласительные), канцелярские товары, ткани, афиши, манекены для костюмов, витрины.</t>
        </r>
        <r>
          <rPr>
            <sz val="13"/>
            <color rgb="FFFF0000"/>
            <rFont val="Times New Roman"/>
            <family val="1"/>
            <charset val="204"/>
          </rPr>
          <t xml:space="preserve">
</t>
        </r>
        <r>
          <rPr>
            <sz val="13"/>
            <rFont val="Times New Roman"/>
            <family val="1"/>
            <charset val="204"/>
          </rPr>
          <t>В рамках мероприятия предусмотрено содержание МБУ "Музейно - выставочный центр"</t>
        </r>
        <r>
          <rPr>
            <sz val="13"/>
            <color rgb="FFFF0000"/>
            <rFont val="Times New Roman"/>
            <family val="1"/>
            <charset val="204"/>
          </rPr>
          <t>.</t>
        </r>
        <r>
          <rPr>
            <sz val="13"/>
            <rFont val="Times New Roman"/>
            <family val="1"/>
            <charset val="204"/>
          </rPr>
          <t xml:space="preserve"> Экономия сложилась по оплате труда, оплате за коммунальные услуги, за содержание здания, услуг связи, социальным выплатам персоналу.</t>
        </r>
      </is>
    </nc>
  </rcc>
  <rcc rId="3064" sId="1" odxf="1" dxf="1">
    <oc r="F476" t="inlineStr">
      <is>
        <t>В МАУ «КДК «АРТ-Праздник» приобретены сценические костюмы – 170 единиц, 1 ростовая кукла.</t>
      </is>
    </oc>
    <nc r="F476" t="inlineStr">
      <is>
        <t>В МАУ «КДК «АРТ-Праздник» приобретены сценические костюмы – 258 единиц. Экономия по оплате новогодней композиции (не приобреталась).</t>
      </is>
    </nc>
    <odxf>
      <font>
        <sz val="13"/>
        <color rgb="FFFF0000"/>
        <name val="Times New Roman"/>
        <scheme val="none"/>
      </font>
    </odxf>
    <ndxf>
      <font>
        <sz val="13"/>
        <color auto="1"/>
        <name val="Times New Roman"/>
        <scheme val="none"/>
      </font>
    </ndxf>
  </rcc>
  <rcc rId="3065" sId="1">
    <oc r="F482" t="inlineStr">
      <is>
        <t>Приобретены национальнпые костюмы - 3 единицы, 17 единиц предметов этнографии и т.д.
МАУ «Спортивная школа «Дворец спорта» не освоены средства по причине отмены Дня оленевода и Дня национальных культур</t>
      </is>
    </oc>
    <nc r="F482" t="inlineStr">
      <is>
        <r>
          <rPr>
            <sz val="13"/>
            <rFont val="Times New Roman"/>
            <family val="1"/>
            <charset val="204"/>
          </rPr>
          <t>К Дню оленевода и Дням национальных культур приобретены национальнпые костюмы - 3 единицы (МАУ «КДК «АРТ-Праздник»), 11 единиц хранения предметов этнографии (МАУ «МВЦ»), и пр.</t>
        </r>
        <r>
          <rPr>
            <sz val="13"/>
            <color rgb="FFFF0000"/>
            <rFont val="Times New Roman"/>
            <family val="1"/>
            <charset val="204"/>
          </rPr>
          <t xml:space="preserve">
Бюджетные ассигнования на оплату услуг по договорам гражданско-правового характера освоены не в полном объеме МАУ «Спортивная школа «Дворец спорта» - экономия сложилась  в связи с оплатой за медицинское обслуживание по факту выставленных счетов и приобретением МАУ «КДК «АРТ-Праздник» 2 костюмов в связи с изменением сценария на мероприятие "День оленевода" (план – 3).</t>
        </r>
      </is>
    </nc>
  </rcc>
  <rfmt sheetId="1" sqref="F482" start="0" length="2147483647">
    <dxf>
      <font>
        <color auto="1"/>
      </font>
    </dxf>
  </rfmt>
  <rcc rId="3066" sId="1">
    <oc r="F487" t="inlineStr">
      <is>
        <t>Всего в 2022 году проведено 1 945 культурно-массовых мероприятий, зрителями которых стали 279 661 человек, в том числе в очном формате – 1 840 мероприятий, 275 875 зрителей; в режиме демонстрации видеопрограмм – 106 мероприятий, 3 786 просмотров.
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
Экономия сложилась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t>
      </is>
    </oc>
    <nc r="F487" t="inlineStr">
      <is>
        <r>
          <rPr>
            <sz val="13"/>
            <rFont val="Times New Roman"/>
            <family val="1"/>
            <charset val="204"/>
          </rPr>
          <t>Всего в 2023 году проведено 1 955 культурно-массовых мероприятий, зрителями которых стали 314 043 человека, в том числе в очной форме – 1 942 мероприятий, 313 657 зрителей; в режиме демонстрации видеопрограмм – 12 мероприятий, 86 просмотров, в режиме онлайн - 1 мероприятие, 300 просмотров.</t>
        </r>
        <r>
          <rPr>
            <sz val="13"/>
            <color rgb="FFFF0000"/>
            <rFont val="Times New Roman"/>
            <family val="1"/>
            <charset val="204"/>
          </rPr>
          <t xml:space="preserve">
</t>
        </r>
        <r>
          <rPr>
            <sz val="13"/>
            <rFont val="Times New Roman"/>
            <family val="1"/>
            <charset val="204"/>
          </rPr>
          <t>В рамках меропрития состоялся конкурс на присуждение премии главы города Когалыма в сфере культуры и искусства. По итогам конкурса вручено 4 премии сотрудникам учреждений культуры.</t>
        </r>
        <r>
          <rPr>
            <sz val="13"/>
            <color rgb="FFFF0000"/>
            <rFont val="Times New Roman"/>
            <family val="1"/>
            <charset val="204"/>
          </rPr>
          <t xml:space="preserve">
Экономия сложилась:- по командировочным расходам в связи с изменением конкурсов - фестивалей, транспортным услугам, на мероприятия "Проводы зимы", "День города» экономия по сцене, отмена фейерверка, а также по приобретению новогодних подарков для детей из семей мобилизованных граждан;
- по оплате труда, льготному проезду, санаторно-курортным путевкам, услугам связи, транспортным услугам, услугам по теплоснабжению и водопотреблению, техническому обслуживанию объектов, прочим приобретениям.
</t>
        </r>
      </is>
    </nc>
  </rcc>
  <rfmt sheetId="1" sqref="F487" start="0" length="2147483647">
    <dxf>
      <font>
        <color auto="1"/>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14419B5A-5427-4E27-ADF9-BFD508C420A1}" name="Загорская Елена Георгиевна" id="-1189785699" dateTime="2023-04-19T15:05:16"/>
  <userInfo guid="{6E3A4741-AB0A-4F8E-B7CD-E53F5B542652}" name="Митина Екатерина Сергеевна" id="-373745098" dateTime="2023-05-30T09:20:15"/>
  <userInfo guid="{086A9394-8F62-462B-9592-CF61588E42B4}" name="Митина Екатерина Сергеевна" id="-373711035" dateTime="2024-05-15T10:18:14"/>
  <userInfo guid="{086A9394-8F62-462B-9592-CF61588E42B4}" name="Степаненко Наталья Алексеевна" id="-1571191214" dateTime="2024-05-15T15:17:0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3"/>
  <sheetViews>
    <sheetView tabSelected="1" zoomScale="70" zoomScaleNormal="70" zoomScaleSheetLayoutView="70" workbookViewId="0">
      <pane ySplit="6" topLeftCell="A760" activePane="bottomLeft" state="frozen"/>
      <selection pane="bottomLeft" activeCell="E799" sqref="E799"/>
    </sheetView>
  </sheetViews>
  <sheetFormatPr defaultRowHeight="15" x14ac:dyDescent="0.25"/>
  <cols>
    <col min="1" max="1" width="46.85546875" style="113" customWidth="1"/>
    <col min="2" max="2" width="18" style="14" customWidth="1"/>
    <col min="3" max="3" width="17.5703125" style="14" customWidth="1"/>
    <col min="4" max="4" width="17" style="195" customWidth="1"/>
    <col min="5" max="5" width="92.42578125" style="112" customWidth="1"/>
    <col min="6" max="6" width="10.42578125" style="1" customWidth="1"/>
    <col min="7" max="7" width="5" style="1" customWidth="1"/>
    <col min="8" max="16384" width="9.140625" style="1"/>
  </cols>
  <sheetData>
    <row r="1" spans="1:5" ht="16.5" x14ac:dyDescent="0.25">
      <c r="D1" s="194"/>
      <c r="E1" s="62" t="s">
        <v>15</v>
      </c>
    </row>
    <row r="2" spans="1:5" ht="16.5" x14ac:dyDescent="0.25">
      <c r="E2" s="63"/>
    </row>
    <row r="3" spans="1:5" ht="24" customHeight="1" x14ac:dyDescent="0.25">
      <c r="A3" s="173" t="s">
        <v>100</v>
      </c>
      <c r="B3" s="173"/>
      <c r="C3" s="173"/>
      <c r="D3" s="173"/>
      <c r="E3" s="173"/>
    </row>
    <row r="4" spans="1:5" ht="16.5" x14ac:dyDescent="0.25">
      <c r="A4" s="114"/>
      <c r="B4" s="30"/>
      <c r="C4" s="31"/>
      <c r="D4" s="31"/>
      <c r="E4" s="64" t="s">
        <v>0</v>
      </c>
    </row>
    <row r="5" spans="1:5" ht="53.25" customHeight="1" x14ac:dyDescent="0.25">
      <c r="A5" s="115" t="s">
        <v>1</v>
      </c>
      <c r="B5" s="27" t="s">
        <v>101</v>
      </c>
      <c r="C5" s="28" t="s">
        <v>102</v>
      </c>
      <c r="D5" s="28" t="s">
        <v>2</v>
      </c>
      <c r="E5" s="65" t="s">
        <v>3</v>
      </c>
    </row>
    <row r="6" spans="1:5" s="15" customFormat="1" ht="15" customHeight="1" x14ac:dyDescent="0.2">
      <c r="A6" s="116">
        <v>1</v>
      </c>
      <c r="B6" s="29">
        <v>2</v>
      </c>
      <c r="C6" s="29">
        <v>3</v>
      </c>
      <c r="D6" s="29">
        <v>4</v>
      </c>
      <c r="E6" s="66">
        <v>5</v>
      </c>
    </row>
    <row r="7" spans="1:5" s="15" customFormat="1" ht="18.75" customHeight="1" x14ac:dyDescent="0.2">
      <c r="A7" s="180" t="s">
        <v>51</v>
      </c>
      <c r="B7" s="181"/>
      <c r="C7" s="181"/>
      <c r="D7" s="181"/>
      <c r="E7" s="182"/>
    </row>
    <row r="8" spans="1:5" s="7" customFormat="1" ht="27.75" customHeight="1" x14ac:dyDescent="0.25">
      <c r="A8" s="174" t="s">
        <v>233</v>
      </c>
      <c r="B8" s="174"/>
      <c r="C8" s="174"/>
      <c r="D8" s="174"/>
      <c r="E8" s="174"/>
    </row>
    <row r="9" spans="1:5" s="4" customFormat="1" ht="102" customHeight="1" x14ac:dyDescent="0.25">
      <c r="A9" s="117" t="s">
        <v>56</v>
      </c>
      <c r="B9" s="22">
        <f>B10+B15</f>
        <v>54641.279999999999</v>
      </c>
      <c r="C9" s="22">
        <f>C10+C15</f>
        <v>54337.16</v>
      </c>
      <c r="D9" s="22">
        <f>IFERROR(C9/B9*100,0)</f>
        <v>99.443424458577852</v>
      </c>
      <c r="E9" s="67"/>
    </row>
    <row r="10" spans="1:5" s="8" customFormat="1" ht="63.75" customHeight="1" x14ac:dyDescent="0.25">
      <c r="A10" s="40" t="s">
        <v>104</v>
      </c>
      <c r="B10" s="22">
        <f>SUM(B11:B14)</f>
        <v>2600</v>
      </c>
      <c r="C10" s="22">
        <f>SUM(C11:C14)</f>
        <v>2600</v>
      </c>
      <c r="D10" s="22">
        <f>IFERROR(C10/B10*100,0)</f>
        <v>100</v>
      </c>
      <c r="E10" s="51" t="s">
        <v>103</v>
      </c>
    </row>
    <row r="11" spans="1:5" ht="16.5" x14ac:dyDescent="0.25">
      <c r="A11" s="43" t="s">
        <v>11</v>
      </c>
      <c r="B11" s="24">
        <v>0</v>
      </c>
      <c r="C11" s="24">
        <v>0</v>
      </c>
      <c r="D11" s="21">
        <f>IFERROR(C11/B11*100,0)</f>
        <v>0</v>
      </c>
      <c r="E11" s="68"/>
    </row>
    <row r="12" spans="1:5" ht="16.5" x14ac:dyDescent="0.25">
      <c r="A12" s="43" t="s">
        <v>4</v>
      </c>
      <c r="B12" s="24">
        <v>0</v>
      </c>
      <c r="C12" s="24">
        <v>0</v>
      </c>
      <c r="D12" s="21">
        <f t="shared" ref="D12:D14" si="0">IFERROR(C12/B12*100,0)</f>
        <v>0</v>
      </c>
      <c r="E12" s="68"/>
    </row>
    <row r="13" spans="1:5" ht="16.5" x14ac:dyDescent="0.25">
      <c r="A13" s="51" t="s">
        <v>5</v>
      </c>
      <c r="B13" s="21">
        <v>2600</v>
      </c>
      <c r="C13" s="21">
        <v>2600</v>
      </c>
      <c r="D13" s="21">
        <f t="shared" si="0"/>
        <v>100</v>
      </c>
      <c r="E13" s="33"/>
    </row>
    <row r="14" spans="1:5" ht="16.5" x14ac:dyDescent="0.25">
      <c r="A14" s="51" t="s">
        <v>12</v>
      </c>
      <c r="B14" s="24">
        <v>0</v>
      </c>
      <c r="C14" s="24">
        <v>0</v>
      </c>
      <c r="D14" s="21">
        <f t="shared" si="0"/>
        <v>0</v>
      </c>
      <c r="E14" s="33"/>
    </row>
    <row r="15" spans="1:5" s="8" customFormat="1" ht="88.5" customHeight="1" x14ac:dyDescent="0.25">
      <c r="A15" s="40" t="s">
        <v>33</v>
      </c>
      <c r="B15" s="22">
        <f>SUM(B16:B19)</f>
        <v>52041.279999999999</v>
      </c>
      <c r="C15" s="22">
        <f>SUM(C16:C19)</f>
        <v>51737.16</v>
      </c>
      <c r="D15" s="22">
        <f>IFERROR(C15/B15*100,0)</f>
        <v>99.41561775575083</v>
      </c>
      <c r="E15" s="51" t="s">
        <v>149</v>
      </c>
    </row>
    <row r="16" spans="1:5" ht="16.5" x14ac:dyDescent="0.25">
      <c r="A16" s="43" t="s">
        <v>11</v>
      </c>
      <c r="B16" s="24">
        <v>0</v>
      </c>
      <c r="C16" s="24">
        <v>0</v>
      </c>
      <c r="D16" s="21">
        <f>IFERROR(C16/B16*100,0)</f>
        <v>0</v>
      </c>
      <c r="E16" s="68"/>
    </row>
    <row r="17" spans="1:5" ht="16.5" x14ac:dyDescent="0.25">
      <c r="A17" s="43" t="s">
        <v>4</v>
      </c>
      <c r="B17" s="24">
        <v>0</v>
      </c>
      <c r="C17" s="24">
        <v>0</v>
      </c>
      <c r="D17" s="21">
        <f t="shared" ref="D17:D20" si="1">IFERROR(C17/B17*100,0)</f>
        <v>0</v>
      </c>
      <c r="E17" s="68"/>
    </row>
    <row r="18" spans="1:5" ht="16.5" x14ac:dyDescent="0.25">
      <c r="A18" s="51" t="s">
        <v>5</v>
      </c>
      <c r="B18" s="21">
        <v>52041.279999999999</v>
      </c>
      <c r="C18" s="21">
        <v>51737.16</v>
      </c>
      <c r="D18" s="21">
        <f t="shared" si="1"/>
        <v>99.41561775575083</v>
      </c>
      <c r="E18" s="33"/>
    </row>
    <row r="19" spans="1:5" ht="16.5" x14ac:dyDescent="0.25">
      <c r="A19" s="51" t="s">
        <v>12</v>
      </c>
      <c r="B19" s="24">
        <v>0</v>
      </c>
      <c r="C19" s="24">
        <v>0</v>
      </c>
      <c r="D19" s="21">
        <f t="shared" si="1"/>
        <v>0</v>
      </c>
      <c r="E19" s="33"/>
    </row>
    <row r="20" spans="1:5" s="4" customFormat="1" ht="33" x14ac:dyDescent="0.25">
      <c r="A20" s="118" t="s">
        <v>57</v>
      </c>
      <c r="B20" s="22">
        <f>B21+B26</f>
        <v>10466.92</v>
      </c>
      <c r="C20" s="22">
        <f>C21+C26</f>
        <v>10459.720000000001</v>
      </c>
      <c r="D20" s="22">
        <f t="shared" si="1"/>
        <v>99.931211856018791</v>
      </c>
      <c r="E20" s="20" t="s">
        <v>106</v>
      </c>
    </row>
    <row r="21" spans="1:5" s="8" customFormat="1" ht="183" customHeight="1" x14ac:dyDescent="0.25">
      <c r="A21" s="40" t="s">
        <v>74</v>
      </c>
      <c r="B21" s="22">
        <f>SUM(B22:B25)</f>
        <v>595.28000000000009</v>
      </c>
      <c r="C21" s="22">
        <f>SUM(C22:C25)</f>
        <v>595.28000000000009</v>
      </c>
      <c r="D21" s="22">
        <f>IFERROR(C21/B21*100,0)</f>
        <v>100</v>
      </c>
      <c r="E21" s="43" t="s">
        <v>248</v>
      </c>
    </row>
    <row r="22" spans="1:5" ht="16.5" x14ac:dyDescent="0.25">
      <c r="A22" s="43" t="s">
        <v>11</v>
      </c>
      <c r="B22" s="24">
        <v>0</v>
      </c>
      <c r="C22" s="24">
        <v>0</v>
      </c>
      <c r="D22" s="21">
        <f>IFERROR(C22/B22*100,0)</f>
        <v>0</v>
      </c>
      <c r="E22" s="68"/>
    </row>
    <row r="23" spans="1:5" ht="16.5" x14ac:dyDescent="0.25">
      <c r="A23" s="43" t="s">
        <v>4</v>
      </c>
      <c r="B23" s="21">
        <v>535.70000000000005</v>
      </c>
      <c r="C23" s="21">
        <v>535.70000000000005</v>
      </c>
      <c r="D23" s="21">
        <f t="shared" ref="D23:D25" si="2">IFERROR(C23/B23*100,0)</f>
        <v>100</v>
      </c>
      <c r="E23" s="68"/>
    </row>
    <row r="24" spans="1:5" ht="16.5" x14ac:dyDescent="0.25">
      <c r="A24" s="51" t="s">
        <v>5</v>
      </c>
      <c r="B24" s="21">
        <v>59.58</v>
      </c>
      <c r="C24" s="21">
        <v>59.58</v>
      </c>
      <c r="D24" s="21">
        <f t="shared" si="2"/>
        <v>100</v>
      </c>
      <c r="E24" s="33"/>
    </row>
    <row r="25" spans="1:5" ht="16.5" x14ac:dyDescent="0.25">
      <c r="A25" s="51" t="s">
        <v>12</v>
      </c>
      <c r="B25" s="24">
        <v>0</v>
      </c>
      <c r="C25" s="24">
        <v>0</v>
      </c>
      <c r="D25" s="21">
        <f t="shared" si="2"/>
        <v>0</v>
      </c>
      <c r="E25" s="33"/>
    </row>
    <row r="26" spans="1:5" s="8" customFormat="1" ht="66" x14ac:dyDescent="0.25">
      <c r="A26" s="40" t="s">
        <v>105</v>
      </c>
      <c r="B26" s="22">
        <f>SUM(B27:B30)</f>
        <v>9871.64</v>
      </c>
      <c r="C26" s="22">
        <f>SUM(C27:C30)</f>
        <v>9864.44</v>
      </c>
      <c r="D26" s="22">
        <f>IFERROR(C26/B26*100,0)</f>
        <v>99.927063790818963</v>
      </c>
      <c r="E26" s="43" t="s">
        <v>221</v>
      </c>
    </row>
    <row r="27" spans="1:5" ht="16.5" x14ac:dyDescent="0.25">
      <c r="A27" s="43" t="s">
        <v>11</v>
      </c>
      <c r="B27" s="24">
        <v>0</v>
      </c>
      <c r="C27" s="24">
        <v>0</v>
      </c>
      <c r="D27" s="21">
        <f>IFERROR(C27/B27*100,0)</f>
        <v>0</v>
      </c>
      <c r="E27" s="69"/>
    </row>
    <row r="28" spans="1:5" ht="16.5" x14ac:dyDescent="0.25">
      <c r="A28" s="43" t="s">
        <v>4</v>
      </c>
      <c r="B28" s="21">
        <v>4699.8999999999996</v>
      </c>
      <c r="C28" s="21">
        <v>4693.42</v>
      </c>
      <c r="D28" s="21">
        <f t="shared" ref="D28:D35" si="3">IFERROR(C28/B28*100,0)</f>
        <v>99.862124726058013</v>
      </c>
      <c r="E28" s="69"/>
    </row>
    <row r="29" spans="1:5" ht="16.5" x14ac:dyDescent="0.25">
      <c r="A29" s="51" t="s">
        <v>5</v>
      </c>
      <c r="B29" s="21">
        <v>5171.74</v>
      </c>
      <c r="C29" s="21">
        <v>5171.0200000000004</v>
      </c>
      <c r="D29" s="21">
        <f t="shared" si="3"/>
        <v>99.986078186451763</v>
      </c>
      <c r="E29" s="51"/>
    </row>
    <row r="30" spans="1:5" ht="16.5" x14ac:dyDescent="0.25">
      <c r="A30" s="51" t="s">
        <v>12</v>
      </c>
      <c r="B30" s="24">
        <v>0</v>
      </c>
      <c r="C30" s="24">
        <v>0</v>
      </c>
      <c r="D30" s="21">
        <f t="shared" si="3"/>
        <v>0</v>
      </c>
      <c r="E30" s="51"/>
    </row>
    <row r="31" spans="1:5" s="3" customFormat="1" ht="16.5" x14ac:dyDescent="0.25">
      <c r="A31" s="119" t="s">
        <v>6</v>
      </c>
      <c r="B31" s="25">
        <f>SUM(B32:B35)</f>
        <v>65108.2</v>
      </c>
      <c r="C31" s="25">
        <f>SUM(C32:C35)</f>
        <v>64796.880000000012</v>
      </c>
      <c r="D31" s="25">
        <f t="shared" ref="D31:D32" si="4">IFERROR(C31/B31*100,0)</f>
        <v>99.521842102838065</v>
      </c>
      <c r="E31" s="70"/>
    </row>
    <row r="32" spans="1:5" s="4" customFormat="1" ht="26.25" customHeight="1" x14ac:dyDescent="0.25">
      <c r="A32" s="43" t="s">
        <v>11</v>
      </c>
      <c r="B32" s="21">
        <f>B11+B16+B22+B27</f>
        <v>0</v>
      </c>
      <c r="C32" s="21">
        <f>C11+C16+C22+C27</f>
        <v>0</v>
      </c>
      <c r="D32" s="21">
        <f t="shared" si="4"/>
        <v>0</v>
      </c>
      <c r="E32" s="69"/>
    </row>
    <row r="33" spans="1:5" s="3" customFormat="1" ht="16.5" x14ac:dyDescent="0.25">
      <c r="A33" s="51" t="s">
        <v>4</v>
      </c>
      <c r="B33" s="21">
        <f t="shared" ref="B33:C35" si="5">B12+B17+B23+B28</f>
        <v>5235.5999999999995</v>
      </c>
      <c r="C33" s="21">
        <f t="shared" si="5"/>
        <v>5229.12</v>
      </c>
      <c r="D33" s="21">
        <f t="shared" si="3"/>
        <v>99.876231950492794</v>
      </c>
      <c r="E33" s="51"/>
    </row>
    <row r="34" spans="1:5" s="4" customFormat="1" ht="16.5" x14ac:dyDescent="0.25">
      <c r="A34" s="51" t="s">
        <v>5</v>
      </c>
      <c r="B34" s="21">
        <f t="shared" si="5"/>
        <v>59872.6</v>
      </c>
      <c r="C34" s="21">
        <f t="shared" si="5"/>
        <v>59567.760000000009</v>
      </c>
      <c r="D34" s="21">
        <f t="shared" si="3"/>
        <v>99.490852242929179</v>
      </c>
      <c r="E34" s="51"/>
    </row>
    <row r="35" spans="1:5" ht="16.5" x14ac:dyDescent="0.25">
      <c r="A35" s="51" t="s">
        <v>12</v>
      </c>
      <c r="B35" s="21">
        <f t="shared" si="5"/>
        <v>0</v>
      </c>
      <c r="C35" s="21">
        <f t="shared" si="5"/>
        <v>0</v>
      </c>
      <c r="D35" s="21">
        <f t="shared" si="3"/>
        <v>0</v>
      </c>
      <c r="E35" s="51"/>
    </row>
    <row r="36" spans="1:5" s="3" customFormat="1" ht="23.25" customHeight="1" x14ac:dyDescent="0.25">
      <c r="A36" s="174" t="s">
        <v>234</v>
      </c>
      <c r="B36" s="174"/>
      <c r="C36" s="174"/>
      <c r="D36" s="174"/>
      <c r="E36" s="174"/>
    </row>
    <row r="37" spans="1:5" s="3" customFormat="1" ht="42.75" customHeight="1" x14ac:dyDescent="0.25">
      <c r="A37" s="54" t="s">
        <v>111</v>
      </c>
      <c r="B37" s="23">
        <f>B38+B43</f>
        <v>3357.4</v>
      </c>
      <c r="C37" s="23">
        <f>C38+C43</f>
        <v>3357.31</v>
      </c>
      <c r="D37" s="22">
        <f t="shared" ref="D37:D47" si="6">IFERROR(C37/B37*100,0)</f>
        <v>99.997319354262231</v>
      </c>
      <c r="E37" s="94"/>
    </row>
    <row r="38" spans="1:5" s="3" customFormat="1" ht="84" customHeight="1" x14ac:dyDescent="0.25">
      <c r="A38" s="128" t="s">
        <v>112</v>
      </c>
      <c r="B38" s="23">
        <f>B39+B40+B41+B42</f>
        <v>2997.4</v>
      </c>
      <c r="C38" s="23">
        <f>C39+C40+C41+C42</f>
        <v>2997.31</v>
      </c>
      <c r="D38" s="22">
        <f t="shared" si="6"/>
        <v>99.996997397744707</v>
      </c>
      <c r="E38" s="81" t="s">
        <v>263</v>
      </c>
    </row>
    <row r="39" spans="1:5" s="3" customFormat="1" ht="23.25" customHeight="1" x14ac:dyDescent="0.25">
      <c r="A39" s="43" t="s">
        <v>11</v>
      </c>
      <c r="B39" s="35">
        <v>0</v>
      </c>
      <c r="C39" s="35">
        <v>0</v>
      </c>
      <c r="D39" s="21">
        <f t="shared" si="6"/>
        <v>0</v>
      </c>
      <c r="E39" s="94"/>
    </row>
    <row r="40" spans="1:5" s="3" customFormat="1" ht="23.25" customHeight="1" x14ac:dyDescent="0.25">
      <c r="A40" s="43" t="s">
        <v>4</v>
      </c>
      <c r="B40" s="35">
        <v>0</v>
      </c>
      <c r="C40" s="35">
        <v>0</v>
      </c>
      <c r="D40" s="21">
        <f t="shared" si="6"/>
        <v>0</v>
      </c>
      <c r="E40" s="94"/>
    </row>
    <row r="41" spans="1:5" s="3" customFormat="1" ht="23.25" customHeight="1" x14ac:dyDescent="0.25">
      <c r="A41" s="51" t="s">
        <v>5</v>
      </c>
      <c r="B41" s="35">
        <v>2997.4</v>
      </c>
      <c r="C41" s="35">
        <v>2997.31</v>
      </c>
      <c r="D41" s="21">
        <f t="shared" si="6"/>
        <v>99.996997397744707</v>
      </c>
      <c r="E41" s="94"/>
    </row>
    <row r="42" spans="1:5" s="3" customFormat="1" ht="23.25" customHeight="1" x14ac:dyDescent="0.25">
      <c r="A42" s="51" t="s">
        <v>12</v>
      </c>
      <c r="B42" s="35">
        <v>0</v>
      </c>
      <c r="C42" s="35"/>
      <c r="D42" s="21">
        <f t="shared" si="6"/>
        <v>0</v>
      </c>
      <c r="E42" s="94"/>
    </row>
    <row r="43" spans="1:5" s="3" customFormat="1" ht="56.25" customHeight="1" x14ac:dyDescent="0.25">
      <c r="A43" s="40" t="s">
        <v>113</v>
      </c>
      <c r="B43" s="36">
        <f>B44+B45+B46+B47</f>
        <v>360</v>
      </c>
      <c r="C43" s="36">
        <f>C44+C45+C46+C47</f>
        <v>360</v>
      </c>
      <c r="D43" s="22">
        <f t="shared" si="6"/>
        <v>100</v>
      </c>
      <c r="E43" s="81" t="s">
        <v>264</v>
      </c>
    </row>
    <row r="44" spans="1:5" s="3" customFormat="1" ht="23.25" customHeight="1" x14ac:dyDescent="0.25">
      <c r="A44" s="43" t="s">
        <v>11</v>
      </c>
      <c r="B44" s="35">
        <v>0</v>
      </c>
      <c r="C44" s="35">
        <v>0</v>
      </c>
      <c r="D44" s="21">
        <f t="shared" si="6"/>
        <v>0</v>
      </c>
      <c r="E44" s="94"/>
    </row>
    <row r="45" spans="1:5" s="3" customFormat="1" ht="23.25" customHeight="1" x14ac:dyDescent="0.25">
      <c r="A45" s="43" t="s">
        <v>4</v>
      </c>
      <c r="B45" s="35">
        <v>0</v>
      </c>
      <c r="C45" s="35">
        <v>0</v>
      </c>
      <c r="D45" s="21">
        <f t="shared" si="6"/>
        <v>0</v>
      </c>
      <c r="E45" s="94"/>
    </row>
    <row r="46" spans="1:5" s="3" customFormat="1" ht="23.25" customHeight="1" x14ac:dyDescent="0.25">
      <c r="A46" s="51" t="s">
        <v>5</v>
      </c>
      <c r="B46" s="35">
        <v>360</v>
      </c>
      <c r="C46" s="35">
        <v>360</v>
      </c>
      <c r="D46" s="21">
        <f t="shared" si="6"/>
        <v>100</v>
      </c>
      <c r="E46" s="94"/>
    </row>
    <row r="47" spans="1:5" s="3" customFormat="1" ht="23.25" customHeight="1" x14ac:dyDescent="0.25">
      <c r="A47" s="51" t="s">
        <v>12</v>
      </c>
      <c r="B47" s="35">
        <v>0</v>
      </c>
      <c r="C47" s="35">
        <v>0</v>
      </c>
      <c r="D47" s="21">
        <f t="shared" si="6"/>
        <v>0</v>
      </c>
      <c r="E47" s="94"/>
    </row>
    <row r="48" spans="1:5" s="12" customFormat="1" ht="49.5" x14ac:dyDescent="0.25">
      <c r="A48" s="40" t="s">
        <v>48</v>
      </c>
      <c r="B48" s="22">
        <f>B49</f>
        <v>153.69999999999999</v>
      </c>
      <c r="C48" s="22">
        <f>C49</f>
        <v>153.69999999999999</v>
      </c>
      <c r="D48" s="22">
        <f>IFERROR(C48/B48*100,0)</f>
        <v>100</v>
      </c>
      <c r="E48" s="32"/>
    </row>
    <row r="49" spans="1:5" s="12" customFormat="1" ht="109.5" customHeight="1" x14ac:dyDescent="0.25">
      <c r="A49" s="40" t="s">
        <v>49</v>
      </c>
      <c r="B49" s="22">
        <f>SUM(B50:B53)</f>
        <v>153.69999999999999</v>
      </c>
      <c r="C49" s="22">
        <f>SUM(C50:C53)</f>
        <v>153.69999999999999</v>
      </c>
      <c r="D49" s="22">
        <f>IFERROR(C49/B49*100,0)</f>
        <v>100</v>
      </c>
      <c r="E49" s="81" t="s">
        <v>71</v>
      </c>
    </row>
    <row r="50" spans="1:5" ht="16.5" x14ac:dyDescent="0.25">
      <c r="A50" s="43" t="s">
        <v>11</v>
      </c>
      <c r="B50" s="24">
        <v>0</v>
      </c>
      <c r="C50" s="24">
        <v>0</v>
      </c>
      <c r="D50" s="21">
        <f>IFERROR(C50/B50*100,0)</f>
        <v>0</v>
      </c>
      <c r="E50" s="68"/>
    </row>
    <row r="51" spans="1:5" ht="16.5" x14ac:dyDescent="0.25">
      <c r="A51" s="43" t="s">
        <v>4</v>
      </c>
      <c r="B51" s="24">
        <v>153.69999999999999</v>
      </c>
      <c r="C51" s="24">
        <v>153.69999999999999</v>
      </c>
      <c r="D51" s="21">
        <f t="shared" ref="D51:D53" si="7">IFERROR(C51/B51*100,0)</f>
        <v>100</v>
      </c>
      <c r="E51" s="68"/>
    </row>
    <row r="52" spans="1:5" ht="16.5" x14ac:dyDescent="0.25">
      <c r="A52" s="51" t="s">
        <v>5</v>
      </c>
      <c r="B52" s="24">
        <v>0</v>
      </c>
      <c r="C52" s="24">
        <v>0</v>
      </c>
      <c r="D52" s="21">
        <f t="shared" si="7"/>
        <v>0</v>
      </c>
      <c r="E52" s="33"/>
    </row>
    <row r="53" spans="1:5" ht="16.5" x14ac:dyDescent="0.25">
      <c r="A53" s="51" t="s">
        <v>12</v>
      </c>
      <c r="B53" s="24">
        <v>0</v>
      </c>
      <c r="C53" s="24">
        <v>0</v>
      </c>
      <c r="D53" s="21">
        <f t="shared" si="7"/>
        <v>0</v>
      </c>
      <c r="E53" s="33"/>
    </row>
    <row r="54" spans="1:5" s="4" customFormat="1" ht="16.5" x14ac:dyDescent="0.25">
      <c r="A54" s="119" t="s">
        <v>9</v>
      </c>
      <c r="B54" s="25">
        <f>SUM(B55:B58)</f>
        <v>3511.1</v>
      </c>
      <c r="C54" s="25">
        <f>SUM(C55:C58)</f>
        <v>3511.0099999999998</v>
      </c>
      <c r="D54" s="25">
        <f>IFERROR(C54/B54*100,0)</f>
        <v>99.997436700749049</v>
      </c>
      <c r="E54" s="70"/>
    </row>
    <row r="55" spans="1:5" ht="16.5" x14ac:dyDescent="0.25">
      <c r="A55" s="43" t="s">
        <v>11</v>
      </c>
      <c r="B55" s="24">
        <f>+B44+B39+B50</f>
        <v>0</v>
      </c>
      <c r="C55" s="24">
        <f>+C44+C39+C50</f>
        <v>0</v>
      </c>
      <c r="D55" s="21">
        <f>IFERROR(C55/B55*100,0)</f>
        <v>0</v>
      </c>
      <c r="E55" s="69"/>
    </row>
    <row r="56" spans="1:5" ht="16.5" x14ac:dyDescent="0.25">
      <c r="A56" s="43" t="s">
        <v>4</v>
      </c>
      <c r="B56" s="24">
        <f>+B45+B40+B51</f>
        <v>153.69999999999999</v>
      </c>
      <c r="C56" s="24">
        <f>+C45+C40+C51</f>
        <v>153.69999999999999</v>
      </c>
      <c r="D56" s="21">
        <f t="shared" ref="D56:D58" si="8">IFERROR(C56/B56*100,0)</f>
        <v>100</v>
      </c>
      <c r="E56" s="69"/>
    </row>
    <row r="57" spans="1:5" ht="16.5" x14ac:dyDescent="0.25">
      <c r="A57" s="51" t="s">
        <v>5</v>
      </c>
      <c r="B57" s="24">
        <f>+B46+B41+B52</f>
        <v>3357.4</v>
      </c>
      <c r="C57" s="24">
        <f t="shared" ref="C57:C58" si="9">+C46+C41+C52</f>
        <v>3357.31</v>
      </c>
      <c r="D57" s="21">
        <f t="shared" si="8"/>
        <v>99.997319354262231</v>
      </c>
      <c r="E57" s="51"/>
    </row>
    <row r="58" spans="1:5" ht="16.5" x14ac:dyDescent="0.25">
      <c r="A58" s="51" t="s">
        <v>12</v>
      </c>
      <c r="B58" s="24">
        <f>+B47+B42+B53</f>
        <v>0</v>
      </c>
      <c r="C58" s="24">
        <f t="shared" si="9"/>
        <v>0</v>
      </c>
      <c r="D58" s="21">
        <f t="shared" si="8"/>
        <v>0</v>
      </c>
      <c r="E58" s="51"/>
    </row>
    <row r="59" spans="1:5" ht="21.75" customHeight="1" x14ac:dyDescent="0.25">
      <c r="A59" s="174" t="s">
        <v>235</v>
      </c>
      <c r="B59" s="174"/>
      <c r="C59" s="174"/>
      <c r="D59" s="174"/>
      <c r="E59" s="174"/>
    </row>
    <row r="60" spans="1:5" s="4" customFormat="1" ht="35.25" customHeight="1" x14ac:dyDescent="0.25">
      <c r="A60" s="127" t="s">
        <v>46</v>
      </c>
      <c r="B60" s="39">
        <f>B61+B66+B71+B76+B81+B86</f>
        <v>989651.36399999994</v>
      </c>
      <c r="C60" s="39">
        <f>C61+C66+C71+C76+C81+C86</f>
        <v>982254.91299999994</v>
      </c>
      <c r="D60" s="22">
        <f>IFERROR(C60/B60*100,0)</f>
        <v>99.252620542035658</v>
      </c>
      <c r="E60" s="72"/>
    </row>
    <row r="61" spans="1:5" s="4" customFormat="1" ht="71.25" customHeight="1" x14ac:dyDescent="0.25">
      <c r="A61" s="111" t="s">
        <v>141</v>
      </c>
      <c r="B61" s="22">
        <f>SUM(B62:B65)</f>
        <v>11783.775</v>
      </c>
      <c r="C61" s="22">
        <f>SUM(C62:C65)</f>
        <v>4647.4799999999996</v>
      </c>
      <c r="D61" s="22">
        <f>IFERROR(C61/B61*100,0)</f>
        <v>39.439653252035107</v>
      </c>
      <c r="E61" s="42" t="s">
        <v>320</v>
      </c>
    </row>
    <row r="62" spans="1:5" s="3" customFormat="1" ht="16.5" x14ac:dyDescent="0.25">
      <c r="A62" s="89" t="s">
        <v>8</v>
      </c>
      <c r="B62" s="21">
        <v>0</v>
      </c>
      <c r="C62" s="21">
        <v>0</v>
      </c>
      <c r="D62" s="21">
        <f>IFERROR(C62/B62*100,0)</f>
        <v>0</v>
      </c>
      <c r="E62" s="72"/>
    </row>
    <row r="63" spans="1:5" s="4" customFormat="1" ht="18.75" customHeight="1" x14ac:dyDescent="0.25">
      <c r="A63" s="42" t="s">
        <v>4</v>
      </c>
      <c r="B63" s="21">
        <v>2460.9</v>
      </c>
      <c r="C63" s="21">
        <v>2460.8330000000001</v>
      </c>
      <c r="D63" s="21">
        <f t="shared" ref="D63:D65" si="10">IFERROR(C63/B63*100,0)</f>
        <v>99.997277418830507</v>
      </c>
      <c r="E63" s="72"/>
    </row>
    <row r="64" spans="1:5" s="4" customFormat="1" ht="18.75" customHeight="1" x14ac:dyDescent="0.25">
      <c r="A64" s="42" t="s">
        <v>5</v>
      </c>
      <c r="B64" s="21">
        <v>6092.875</v>
      </c>
      <c r="C64" s="21">
        <v>671.64700000000005</v>
      </c>
      <c r="D64" s="21">
        <f t="shared" si="10"/>
        <v>11.023482346183043</v>
      </c>
      <c r="E64" s="72"/>
    </row>
    <row r="65" spans="1:5" s="4" customFormat="1" ht="18.75" customHeight="1" x14ac:dyDescent="0.25">
      <c r="A65" s="42" t="s">
        <v>12</v>
      </c>
      <c r="B65" s="21">
        <v>3230</v>
      </c>
      <c r="C65" s="21">
        <v>1515</v>
      </c>
      <c r="D65" s="21">
        <f t="shared" si="10"/>
        <v>46.904024767801857</v>
      </c>
      <c r="E65" s="72"/>
    </row>
    <row r="66" spans="1:5" s="4" customFormat="1" ht="98.25" customHeight="1" x14ac:dyDescent="0.25">
      <c r="A66" s="40" t="s">
        <v>142</v>
      </c>
      <c r="B66" s="22">
        <f>SUM(B67:B70)</f>
        <v>3993.7</v>
      </c>
      <c r="C66" s="22">
        <f>SUM(C67:C70)</f>
        <v>3993.674</v>
      </c>
      <c r="D66" s="22">
        <f>IFERROR(C66/B66*100,0)</f>
        <v>99.999348974635055</v>
      </c>
      <c r="E66" s="43" t="s">
        <v>169</v>
      </c>
    </row>
    <row r="67" spans="1:5" s="3" customFormat="1" ht="16.5" x14ac:dyDescent="0.25">
      <c r="A67" s="89" t="s">
        <v>8</v>
      </c>
      <c r="B67" s="21">
        <v>0</v>
      </c>
      <c r="C67" s="21">
        <v>0</v>
      </c>
      <c r="D67" s="21">
        <f>IFERROR(C67/B67*100,0)</f>
        <v>0</v>
      </c>
      <c r="E67" s="72"/>
    </row>
    <row r="68" spans="1:5" s="4" customFormat="1" ht="16.5" x14ac:dyDescent="0.25">
      <c r="A68" s="42" t="s">
        <v>4</v>
      </c>
      <c r="B68" s="21">
        <v>0</v>
      </c>
      <c r="C68" s="21">
        <v>0</v>
      </c>
      <c r="D68" s="21">
        <f t="shared" ref="D68:D70" si="11">IFERROR(C68/B68*100,0)</f>
        <v>0</v>
      </c>
      <c r="E68" s="72"/>
    </row>
    <row r="69" spans="1:5" s="4" customFormat="1" ht="16.5" x14ac:dyDescent="0.25">
      <c r="A69" s="42" t="s">
        <v>5</v>
      </c>
      <c r="B69" s="21">
        <v>3993.7</v>
      </c>
      <c r="C69" s="21">
        <v>3993.674</v>
      </c>
      <c r="D69" s="21">
        <f t="shared" si="11"/>
        <v>99.999348974635055</v>
      </c>
      <c r="E69" s="72"/>
    </row>
    <row r="70" spans="1:5" s="4" customFormat="1" ht="18.75" customHeight="1" x14ac:dyDescent="0.25">
      <c r="A70" s="42" t="s">
        <v>12</v>
      </c>
      <c r="B70" s="21">
        <v>0</v>
      </c>
      <c r="C70" s="21">
        <v>0</v>
      </c>
      <c r="D70" s="21">
        <f t="shared" si="11"/>
        <v>0</v>
      </c>
      <c r="E70" s="72"/>
    </row>
    <row r="71" spans="1:5" s="4" customFormat="1" ht="66" x14ac:dyDescent="0.25">
      <c r="A71" s="40" t="s">
        <v>143</v>
      </c>
      <c r="B71" s="22">
        <f>SUM(B72:B75)</f>
        <v>932576.37899999996</v>
      </c>
      <c r="C71" s="22">
        <f>SUM(C72:C75)</f>
        <v>932576.37899999996</v>
      </c>
      <c r="D71" s="22">
        <f>IFERROR(C71/B71*100,0)</f>
        <v>100</v>
      </c>
      <c r="E71" s="43" t="s">
        <v>168</v>
      </c>
    </row>
    <row r="72" spans="1:5" s="3" customFormat="1" ht="16.5" x14ac:dyDescent="0.25">
      <c r="A72" s="89" t="s">
        <v>8</v>
      </c>
      <c r="B72" s="21">
        <v>0</v>
      </c>
      <c r="C72" s="21">
        <v>0</v>
      </c>
      <c r="D72" s="21">
        <f>IFERROR(C72/B72*100,0)</f>
        <v>0</v>
      </c>
      <c r="E72" s="72"/>
    </row>
    <row r="73" spans="1:5" s="4" customFormat="1" ht="16.5" x14ac:dyDescent="0.25">
      <c r="A73" s="42" t="s">
        <v>4</v>
      </c>
      <c r="B73" s="21">
        <v>848644.5</v>
      </c>
      <c r="C73" s="21">
        <v>848644.5</v>
      </c>
      <c r="D73" s="21">
        <f t="shared" ref="D73:D75" si="12">IFERROR(C73/B73*100,0)</f>
        <v>100</v>
      </c>
      <c r="E73" s="72"/>
    </row>
    <row r="74" spans="1:5" s="4" customFormat="1" ht="18.75" customHeight="1" x14ac:dyDescent="0.25">
      <c r="A74" s="42" t="s">
        <v>5</v>
      </c>
      <c r="B74" s="21">
        <v>83931.879000000001</v>
      </c>
      <c r="C74" s="21">
        <v>83931.879000000001</v>
      </c>
      <c r="D74" s="21">
        <f t="shared" si="12"/>
        <v>100</v>
      </c>
      <c r="E74" s="72"/>
    </row>
    <row r="75" spans="1:5" s="4" customFormat="1" ht="18.75" customHeight="1" x14ac:dyDescent="0.25">
      <c r="A75" s="42" t="s">
        <v>7</v>
      </c>
      <c r="B75" s="21">
        <v>0</v>
      </c>
      <c r="C75" s="21">
        <v>0</v>
      </c>
      <c r="D75" s="21">
        <f t="shared" si="12"/>
        <v>0</v>
      </c>
      <c r="E75" s="72"/>
    </row>
    <row r="76" spans="1:5" s="4" customFormat="1" ht="105.75" customHeight="1" x14ac:dyDescent="0.25">
      <c r="A76" s="40" t="s">
        <v>144</v>
      </c>
      <c r="B76" s="22">
        <f>SUM(B77:B80)</f>
        <v>5745.9920000000002</v>
      </c>
      <c r="C76" s="22">
        <f>SUM(C77:C80)</f>
        <v>5745.9920000000002</v>
      </c>
      <c r="D76" s="22">
        <f>IFERROR(C76/B76*100,0)</f>
        <v>100</v>
      </c>
      <c r="E76" s="41" t="s">
        <v>224</v>
      </c>
    </row>
    <row r="77" spans="1:5" s="3" customFormat="1" ht="16.5" x14ac:dyDescent="0.25">
      <c r="A77" s="89" t="s">
        <v>8</v>
      </c>
      <c r="B77" s="21">
        <v>0</v>
      </c>
      <c r="C77" s="21">
        <v>0</v>
      </c>
      <c r="D77" s="21">
        <f>IFERROR(C77/B77*100,0)</f>
        <v>0</v>
      </c>
      <c r="E77" s="72"/>
    </row>
    <row r="78" spans="1:5" s="4" customFormat="1" ht="16.5" x14ac:dyDescent="0.25">
      <c r="A78" s="42" t="s">
        <v>4</v>
      </c>
      <c r="B78" s="21">
        <v>5228.8530000000001</v>
      </c>
      <c r="C78" s="21">
        <v>5228.8530000000001</v>
      </c>
      <c r="D78" s="21">
        <f t="shared" ref="D78:D80" si="13">IFERROR(C78/B78*100,0)</f>
        <v>100</v>
      </c>
      <c r="E78" s="19"/>
    </row>
    <row r="79" spans="1:5" s="4" customFormat="1" ht="16.5" x14ac:dyDescent="0.25">
      <c r="A79" s="42" t="s">
        <v>5</v>
      </c>
      <c r="B79" s="21">
        <v>517.13900000000001</v>
      </c>
      <c r="C79" s="21">
        <v>517.13900000000001</v>
      </c>
      <c r="D79" s="21">
        <f t="shared" si="13"/>
        <v>100</v>
      </c>
      <c r="E79" s="19"/>
    </row>
    <row r="80" spans="1:5" s="4" customFormat="1" ht="18.75" customHeight="1" x14ac:dyDescent="0.25">
      <c r="A80" s="42" t="s">
        <v>7</v>
      </c>
      <c r="B80" s="21">
        <v>0</v>
      </c>
      <c r="C80" s="21">
        <v>0</v>
      </c>
      <c r="D80" s="21">
        <f t="shared" si="13"/>
        <v>0</v>
      </c>
      <c r="E80" s="72"/>
    </row>
    <row r="81" spans="1:5" s="4" customFormat="1" ht="150.75" customHeight="1" x14ac:dyDescent="0.25">
      <c r="A81" s="40" t="s">
        <v>145</v>
      </c>
      <c r="B81" s="22">
        <f>SUM(B82:B85)</f>
        <v>1168.4490000000001</v>
      </c>
      <c r="C81" s="22">
        <f>SUM(C82:C85)</f>
        <v>923.94899999999996</v>
      </c>
      <c r="D81" s="22">
        <f>IFERROR(C81/B81*100,0)</f>
        <v>79.074824831892528</v>
      </c>
      <c r="E81" s="41" t="s">
        <v>170</v>
      </c>
    </row>
    <row r="82" spans="1:5" s="3" customFormat="1" ht="16.5" x14ac:dyDescent="0.25">
      <c r="A82" s="89" t="s">
        <v>8</v>
      </c>
      <c r="B82" s="21">
        <v>0</v>
      </c>
      <c r="C82" s="21">
        <v>0</v>
      </c>
      <c r="D82" s="21">
        <f>IFERROR(C82/B82*100,0)</f>
        <v>0</v>
      </c>
      <c r="E82" s="72"/>
    </row>
    <row r="83" spans="1:5" s="4" customFormat="1" ht="23.25" customHeight="1" x14ac:dyDescent="0.25">
      <c r="A83" s="42" t="s">
        <v>4</v>
      </c>
      <c r="B83" s="21">
        <v>840.779</v>
      </c>
      <c r="C83" s="21">
        <v>840.779</v>
      </c>
      <c r="D83" s="21">
        <f t="shared" ref="D83:D85" si="14">IFERROR(C83/B83*100,0)</f>
        <v>100</v>
      </c>
      <c r="E83" s="19"/>
    </row>
    <row r="84" spans="1:5" s="4" customFormat="1" ht="16.5" x14ac:dyDescent="0.25">
      <c r="A84" s="42" t="s">
        <v>5</v>
      </c>
      <c r="B84" s="21">
        <v>327.67</v>
      </c>
      <c r="C84" s="21">
        <v>83.17</v>
      </c>
      <c r="D84" s="21">
        <f t="shared" si="14"/>
        <v>25.382244331186865</v>
      </c>
      <c r="E84" s="19"/>
    </row>
    <row r="85" spans="1:5" s="4" customFormat="1" ht="18.75" customHeight="1" x14ac:dyDescent="0.25">
      <c r="A85" s="42" t="s">
        <v>7</v>
      </c>
      <c r="B85" s="21">
        <v>0</v>
      </c>
      <c r="C85" s="21">
        <v>0</v>
      </c>
      <c r="D85" s="21">
        <f t="shared" si="14"/>
        <v>0</v>
      </c>
      <c r="E85" s="72"/>
    </row>
    <row r="86" spans="1:5" s="4" customFormat="1" ht="215.25" customHeight="1" x14ac:dyDescent="0.25">
      <c r="A86" s="40" t="s">
        <v>146</v>
      </c>
      <c r="B86" s="22">
        <f>SUM(B87:B90)</f>
        <v>34383.068999999996</v>
      </c>
      <c r="C86" s="22">
        <f>SUM(C87:C90)</f>
        <v>34367.438999999998</v>
      </c>
      <c r="D86" s="22">
        <f>IFERROR(C86/B86*100,0)</f>
        <v>99.954541579752529</v>
      </c>
      <c r="E86" s="41" t="s">
        <v>167</v>
      </c>
    </row>
    <row r="87" spans="1:5" s="3" customFormat="1" ht="16.5" x14ac:dyDescent="0.25">
      <c r="A87" s="89" t="s">
        <v>8</v>
      </c>
      <c r="B87" s="21">
        <v>0</v>
      </c>
      <c r="C87" s="21">
        <v>0</v>
      </c>
      <c r="D87" s="21">
        <f>IFERROR(C87/B87*100,0)</f>
        <v>0</v>
      </c>
      <c r="E87" s="72"/>
    </row>
    <row r="88" spans="1:5" s="4" customFormat="1" ht="23.25" customHeight="1" x14ac:dyDescent="0.25">
      <c r="A88" s="42" t="s">
        <v>4</v>
      </c>
      <c r="B88" s="21">
        <v>31288.458999999999</v>
      </c>
      <c r="C88" s="21">
        <v>31274.37</v>
      </c>
      <c r="D88" s="21">
        <f t="shared" ref="D88:D90" si="15">IFERROR(C88/B88*100,0)</f>
        <v>99.954970617121148</v>
      </c>
      <c r="E88" s="19"/>
    </row>
    <row r="89" spans="1:5" s="4" customFormat="1" ht="16.5" x14ac:dyDescent="0.25">
      <c r="A89" s="42" t="s">
        <v>5</v>
      </c>
      <c r="B89" s="21">
        <v>3094.61</v>
      </c>
      <c r="C89" s="21">
        <v>3093.069</v>
      </c>
      <c r="D89" s="21">
        <f t="shared" si="15"/>
        <v>99.950203741343813</v>
      </c>
      <c r="E89" s="19"/>
    </row>
    <row r="90" spans="1:5" s="4" customFormat="1" ht="18.75" customHeight="1" x14ac:dyDescent="0.25">
      <c r="A90" s="42" t="s">
        <v>7</v>
      </c>
      <c r="B90" s="21">
        <v>0</v>
      </c>
      <c r="C90" s="21">
        <v>0</v>
      </c>
      <c r="D90" s="21">
        <f t="shared" si="15"/>
        <v>0</v>
      </c>
      <c r="E90" s="72"/>
    </row>
    <row r="91" spans="1:5" s="4" customFormat="1" ht="66" x14ac:dyDescent="0.25">
      <c r="A91" s="40" t="s">
        <v>88</v>
      </c>
      <c r="B91" s="22">
        <f>B92+B102+B97</f>
        <v>7581.1210000000001</v>
      </c>
      <c r="C91" s="22">
        <f>C92+C102+C97</f>
        <v>7581.1149999999998</v>
      </c>
      <c r="D91" s="22">
        <f>IFERROR(C91/B91*100,0)</f>
        <v>99.999920856031707</v>
      </c>
      <c r="E91" s="20"/>
    </row>
    <row r="92" spans="1:5" s="4" customFormat="1" ht="120.75" customHeight="1" x14ac:dyDescent="0.25">
      <c r="A92" s="40" t="s">
        <v>89</v>
      </c>
      <c r="B92" s="22">
        <f>SUM(B93:B96)</f>
        <v>5705.2210000000005</v>
      </c>
      <c r="C92" s="22">
        <f>SUM(C93:C96)</f>
        <v>5705.2210000000005</v>
      </c>
      <c r="D92" s="22">
        <f>IFERROR(C92/B92*100,0)</f>
        <v>100</v>
      </c>
      <c r="E92" s="43" t="s">
        <v>161</v>
      </c>
    </row>
    <row r="93" spans="1:5" s="4" customFormat="1" ht="16.5" x14ac:dyDescent="0.25">
      <c r="A93" s="89" t="s">
        <v>8</v>
      </c>
      <c r="B93" s="21">
        <v>332.80700000000002</v>
      </c>
      <c r="C93" s="21">
        <v>332.80700000000002</v>
      </c>
      <c r="D93" s="21">
        <f>IFERROR(C93/B93*100,0)</f>
        <v>100</v>
      </c>
      <c r="E93" s="20"/>
    </row>
    <row r="94" spans="1:5" s="4" customFormat="1" ht="18.75" customHeight="1" x14ac:dyDescent="0.25">
      <c r="A94" s="42" t="s">
        <v>4</v>
      </c>
      <c r="B94" s="21">
        <v>5087.1530000000002</v>
      </c>
      <c r="C94" s="21">
        <v>5087.1530000000002</v>
      </c>
      <c r="D94" s="21">
        <f t="shared" ref="D94:D101" si="16">IFERROR(C94/B94*100,0)</f>
        <v>100</v>
      </c>
      <c r="E94" s="72"/>
    </row>
    <row r="95" spans="1:5" s="4" customFormat="1" ht="18.75" customHeight="1" x14ac:dyDescent="0.25">
      <c r="A95" s="42" t="s">
        <v>5</v>
      </c>
      <c r="B95" s="21">
        <v>285.26100000000002</v>
      </c>
      <c r="C95" s="21">
        <v>285.26100000000002</v>
      </c>
      <c r="D95" s="21">
        <f t="shared" si="16"/>
        <v>100</v>
      </c>
      <c r="E95" s="72"/>
    </row>
    <row r="96" spans="1:5" s="4" customFormat="1" ht="18.75" customHeight="1" x14ac:dyDescent="0.25">
      <c r="A96" s="42" t="s">
        <v>7</v>
      </c>
      <c r="B96" s="21">
        <v>0</v>
      </c>
      <c r="C96" s="21">
        <v>0</v>
      </c>
      <c r="D96" s="21">
        <f t="shared" si="16"/>
        <v>0</v>
      </c>
      <c r="E96" s="72"/>
    </row>
    <row r="97" spans="1:5" s="4" customFormat="1" ht="147" customHeight="1" x14ac:dyDescent="0.25">
      <c r="A97" s="40" t="s">
        <v>147</v>
      </c>
      <c r="B97" s="22">
        <f>B98+B99+B100+B101</f>
        <v>1867.2</v>
      </c>
      <c r="C97" s="22">
        <f t="shared" ref="C97" si="17">C98+C99+C100+C101</f>
        <v>1867.194</v>
      </c>
      <c r="D97" s="22">
        <f t="shared" si="16"/>
        <v>99.999678663239067</v>
      </c>
      <c r="E97" s="42" t="s">
        <v>249</v>
      </c>
    </row>
    <row r="98" spans="1:5" s="4" customFormat="1" ht="18.75" customHeight="1" x14ac:dyDescent="0.25">
      <c r="A98" s="89" t="s">
        <v>8</v>
      </c>
      <c r="B98" s="21">
        <v>1867.2</v>
      </c>
      <c r="C98" s="21">
        <v>1867.194</v>
      </c>
      <c r="D98" s="21">
        <f t="shared" si="16"/>
        <v>99.999678663239067</v>
      </c>
      <c r="E98" s="72"/>
    </row>
    <row r="99" spans="1:5" s="4" customFormat="1" ht="18.75" customHeight="1" x14ac:dyDescent="0.25">
      <c r="A99" s="42" t="s">
        <v>4</v>
      </c>
      <c r="B99" s="21">
        <v>0</v>
      </c>
      <c r="C99" s="21">
        <v>0</v>
      </c>
      <c r="D99" s="21">
        <f t="shared" si="16"/>
        <v>0</v>
      </c>
      <c r="E99" s="72"/>
    </row>
    <row r="100" spans="1:5" s="4" customFormat="1" ht="18.75" customHeight="1" x14ac:dyDescent="0.25">
      <c r="A100" s="42" t="s">
        <v>5</v>
      </c>
      <c r="B100" s="21">
        <v>0</v>
      </c>
      <c r="C100" s="21">
        <v>0</v>
      </c>
      <c r="D100" s="21">
        <f t="shared" si="16"/>
        <v>0</v>
      </c>
      <c r="E100" s="72"/>
    </row>
    <row r="101" spans="1:5" s="4" customFormat="1" ht="18.75" customHeight="1" x14ac:dyDescent="0.25">
      <c r="A101" s="42" t="s">
        <v>7</v>
      </c>
      <c r="B101" s="21">
        <v>0</v>
      </c>
      <c r="C101" s="21">
        <v>0</v>
      </c>
      <c r="D101" s="21">
        <f t="shared" si="16"/>
        <v>0</v>
      </c>
      <c r="E101" s="72"/>
    </row>
    <row r="102" spans="1:5" s="4" customFormat="1" ht="56.25" customHeight="1" x14ac:dyDescent="0.25">
      <c r="A102" s="40" t="s">
        <v>90</v>
      </c>
      <c r="B102" s="22">
        <f>SUM(B103:B106)</f>
        <v>8.6999999999999993</v>
      </c>
      <c r="C102" s="22">
        <f>SUM(C103:C106)</f>
        <v>8.6999999999999993</v>
      </c>
      <c r="D102" s="22">
        <f>IFERROR(C102/B102*100,0)</f>
        <v>100</v>
      </c>
      <c r="E102" s="43"/>
    </row>
    <row r="103" spans="1:5" s="4" customFormat="1" ht="16.5" x14ac:dyDescent="0.25">
      <c r="A103" s="89" t="s">
        <v>8</v>
      </c>
      <c r="B103" s="21">
        <v>0</v>
      </c>
      <c r="C103" s="21">
        <v>0</v>
      </c>
      <c r="D103" s="21">
        <f>IFERROR(C103/B103*100,0)</f>
        <v>0</v>
      </c>
      <c r="E103" s="20"/>
    </row>
    <row r="104" spans="1:5" s="4" customFormat="1" ht="18.75" customHeight="1" x14ac:dyDescent="0.25">
      <c r="A104" s="42" t="s">
        <v>4</v>
      </c>
      <c r="B104" s="21">
        <v>8.6999999999999993</v>
      </c>
      <c r="C104" s="21">
        <v>8.6999999999999993</v>
      </c>
      <c r="D104" s="21">
        <f t="shared" ref="D104:D106" si="18">IFERROR(C104/B104*100,0)</f>
        <v>100</v>
      </c>
      <c r="E104" s="72"/>
    </row>
    <row r="105" spans="1:5" s="4" customFormat="1" ht="18.75" customHeight="1" x14ac:dyDescent="0.25">
      <c r="A105" s="42" t="s">
        <v>5</v>
      </c>
      <c r="B105" s="21">
        <v>0</v>
      </c>
      <c r="C105" s="21">
        <v>0</v>
      </c>
      <c r="D105" s="21">
        <f t="shared" si="18"/>
        <v>0</v>
      </c>
      <c r="E105" s="72"/>
    </row>
    <row r="106" spans="1:5" s="4" customFormat="1" ht="18.75" customHeight="1" x14ac:dyDescent="0.25">
      <c r="A106" s="42" t="s">
        <v>7</v>
      </c>
      <c r="B106" s="21">
        <v>0</v>
      </c>
      <c r="C106" s="21">
        <v>0</v>
      </c>
      <c r="D106" s="21">
        <f t="shared" si="18"/>
        <v>0</v>
      </c>
      <c r="E106" s="72"/>
    </row>
    <row r="107" spans="1:5" s="4" customFormat="1" ht="99" x14ac:dyDescent="0.25">
      <c r="A107" s="40" t="s">
        <v>47</v>
      </c>
      <c r="B107" s="22">
        <f>B108+B113+B118</f>
        <v>90917.139999999985</v>
      </c>
      <c r="C107" s="22">
        <f>C108+C113+C118</f>
        <v>87886.491999999998</v>
      </c>
      <c r="D107" s="22">
        <f>IFERROR(C107/B107*100,0)</f>
        <v>96.66658234079955</v>
      </c>
      <c r="E107" s="20"/>
    </row>
    <row r="108" spans="1:5" s="4" customFormat="1" ht="79.5" customHeight="1" x14ac:dyDescent="0.25">
      <c r="A108" s="40" t="s">
        <v>91</v>
      </c>
      <c r="B108" s="22">
        <f>SUM(B109:B112)</f>
        <v>8535.6</v>
      </c>
      <c r="C108" s="22">
        <f>SUM(C109:C112)</f>
        <v>8171.1440000000002</v>
      </c>
      <c r="D108" s="22">
        <f>IFERROR(C108/B108*100,0)</f>
        <v>95.73016542480903</v>
      </c>
      <c r="E108" s="43" t="s">
        <v>150</v>
      </c>
    </row>
    <row r="109" spans="1:5" s="4" customFormat="1" ht="16.5" x14ac:dyDescent="0.25">
      <c r="A109" s="89" t="s">
        <v>8</v>
      </c>
      <c r="B109" s="21">
        <v>0</v>
      </c>
      <c r="C109" s="21">
        <v>0</v>
      </c>
      <c r="D109" s="21">
        <f>IFERROR(C109/B109*100,0)</f>
        <v>0</v>
      </c>
      <c r="E109" s="20"/>
    </row>
    <row r="110" spans="1:5" s="4" customFormat="1" ht="18.75" customHeight="1" x14ac:dyDescent="0.25">
      <c r="A110" s="42" t="s">
        <v>4</v>
      </c>
      <c r="B110" s="21">
        <v>0</v>
      </c>
      <c r="C110" s="21">
        <v>0</v>
      </c>
      <c r="D110" s="21">
        <f t="shared" ref="D110:D112" si="19">IFERROR(C110/B110*100,0)</f>
        <v>0</v>
      </c>
      <c r="E110" s="72"/>
    </row>
    <row r="111" spans="1:5" s="4" customFormat="1" ht="18.75" customHeight="1" x14ac:dyDescent="0.25">
      <c r="A111" s="42" t="s">
        <v>5</v>
      </c>
      <c r="B111" s="21">
        <v>8535.6</v>
      </c>
      <c r="C111" s="21">
        <v>8171.1440000000002</v>
      </c>
      <c r="D111" s="21">
        <f t="shared" si="19"/>
        <v>95.73016542480903</v>
      </c>
      <c r="E111" s="72"/>
    </row>
    <row r="112" spans="1:5" s="4" customFormat="1" ht="18.75" customHeight="1" x14ac:dyDescent="0.25">
      <c r="A112" s="42" t="s">
        <v>7</v>
      </c>
      <c r="B112" s="21">
        <v>0</v>
      </c>
      <c r="C112" s="21">
        <v>0</v>
      </c>
      <c r="D112" s="21">
        <f t="shared" si="19"/>
        <v>0</v>
      </c>
      <c r="E112" s="72"/>
    </row>
    <row r="113" spans="1:5" s="4" customFormat="1" ht="74.25" customHeight="1" x14ac:dyDescent="0.25">
      <c r="A113" s="40" t="s">
        <v>92</v>
      </c>
      <c r="B113" s="22">
        <f>SUM(B114:B117)</f>
        <v>16744.14</v>
      </c>
      <c r="C113" s="22">
        <f>SUM(C114:C117)</f>
        <v>16357.88</v>
      </c>
      <c r="D113" s="22">
        <f>IFERROR(C113/B113*100,0)</f>
        <v>97.693163100642963</v>
      </c>
      <c r="E113" s="43" t="s">
        <v>150</v>
      </c>
    </row>
    <row r="114" spans="1:5" s="4" customFormat="1" ht="16.5" x14ac:dyDescent="0.25">
      <c r="A114" s="89" t="s">
        <v>8</v>
      </c>
      <c r="B114" s="21">
        <v>0</v>
      </c>
      <c r="C114" s="21">
        <v>0</v>
      </c>
      <c r="D114" s="21">
        <f>IFERROR(C114/B114*100,0)</f>
        <v>0</v>
      </c>
      <c r="E114" s="20"/>
    </row>
    <row r="115" spans="1:5" s="4" customFormat="1" ht="18.75" customHeight="1" x14ac:dyDescent="0.25">
      <c r="A115" s="42" t="s">
        <v>4</v>
      </c>
      <c r="B115" s="21">
        <v>0</v>
      </c>
      <c r="C115" s="21">
        <v>0</v>
      </c>
      <c r="D115" s="21">
        <f t="shared" ref="D115:D117" si="20">IFERROR(C115/B115*100,0)</f>
        <v>0</v>
      </c>
      <c r="E115" s="72"/>
    </row>
    <row r="116" spans="1:5" s="4" customFormat="1" ht="18.75" customHeight="1" x14ac:dyDescent="0.25">
      <c r="A116" s="42" t="s">
        <v>5</v>
      </c>
      <c r="B116" s="21">
        <v>16744.14</v>
      </c>
      <c r="C116" s="21">
        <v>16357.88</v>
      </c>
      <c r="D116" s="21">
        <f t="shared" si="20"/>
        <v>97.693163100642963</v>
      </c>
      <c r="E116" s="72"/>
    </row>
    <row r="117" spans="1:5" s="4" customFormat="1" ht="18.75" customHeight="1" x14ac:dyDescent="0.25">
      <c r="A117" s="42" t="s">
        <v>7</v>
      </c>
      <c r="B117" s="21">
        <v>0</v>
      </c>
      <c r="C117" s="21">
        <v>0</v>
      </c>
      <c r="D117" s="21">
        <f t="shared" si="20"/>
        <v>0</v>
      </c>
      <c r="E117" s="72"/>
    </row>
    <row r="118" spans="1:5" s="4" customFormat="1" ht="99" customHeight="1" x14ac:dyDescent="0.25">
      <c r="A118" s="40" t="s">
        <v>148</v>
      </c>
      <c r="B118" s="22">
        <f>SUM(B119:B122)</f>
        <v>65637.399999999994</v>
      </c>
      <c r="C118" s="22">
        <f>SUM(C119:C122)</f>
        <v>63357.468000000001</v>
      </c>
      <c r="D118" s="22">
        <f>IFERROR(C118/B118*100,0)</f>
        <v>96.526474235725374</v>
      </c>
      <c r="E118" s="43" t="s">
        <v>151</v>
      </c>
    </row>
    <row r="119" spans="1:5" s="4" customFormat="1" ht="16.5" x14ac:dyDescent="0.25">
      <c r="A119" s="89" t="s">
        <v>8</v>
      </c>
      <c r="B119" s="21">
        <v>0</v>
      </c>
      <c r="C119" s="21">
        <v>0</v>
      </c>
      <c r="D119" s="21">
        <f>IFERROR(C119/B119*100,0)</f>
        <v>0</v>
      </c>
      <c r="E119" s="20"/>
    </row>
    <row r="120" spans="1:5" s="4" customFormat="1" ht="18.75" customHeight="1" x14ac:dyDescent="0.25">
      <c r="A120" s="42" t="s">
        <v>4</v>
      </c>
      <c r="B120" s="21">
        <v>0</v>
      </c>
      <c r="C120" s="21">
        <v>0</v>
      </c>
      <c r="D120" s="21">
        <f t="shared" ref="D120:D122" si="21">IFERROR(C120/B120*100,0)</f>
        <v>0</v>
      </c>
      <c r="E120" s="72"/>
    </row>
    <row r="121" spans="1:5" ht="18.75" customHeight="1" x14ac:dyDescent="0.25">
      <c r="A121" s="42" t="s">
        <v>5</v>
      </c>
      <c r="B121" s="21">
        <v>65637.399999999994</v>
      </c>
      <c r="C121" s="21">
        <v>63357.468000000001</v>
      </c>
      <c r="D121" s="21">
        <f t="shared" si="21"/>
        <v>96.526474235725374</v>
      </c>
      <c r="E121" s="72"/>
    </row>
    <row r="122" spans="1:5" s="4" customFormat="1" ht="18.75" customHeight="1" x14ac:dyDescent="0.25">
      <c r="A122" s="42" t="s">
        <v>7</v>
      </c>
      <c r="B122" s="24">
        <v>0</v>
      </c>
      <c r="C122" s="24">
        <v>0</v>
      </c>
      <c r="D122" s="21">
        <f t="shared" si="21"/>
        <v>0</v>
      </c>
      <c r="E122" s="72"/>
    </row>
    <row r="123" spans="1:5" s="4" customFormat="1" ht="16.5" x14ac:dyDescent="0.25">
      <c r="A123" s="119" t="s">
        <v>6</v>
      </c>
      <c r="B123" s="25">
        <f>SUM(B124:B127)</f>
        <v>1088149.625</v>
      </c>
      <c r="C123" s="25">
        <f>SUM(C124:C127)</f>
        <v>1077722.52</v>
      </c>
      <c r="D123" s="25">
        <f>IFERROR(C123/B123*100,0)</f>
        <v>99.041758158948042</v>
      </c>
      <c r="E123" s="93"/>
    </row>
    <row r="124" spans="1:5" s="4" customFormat="1" ht="16.5" x14ac:dyDescent="0.25">
      <c r="A124" s="51" t="s">
        <v>8</v>
      </c>
      <c r="B124" s="21">
        <f>B62+B67+B72+B77+B82+B87+B93+B103+B109+B114+B119+B98</f>
        <v>2200.0070000000001</v>
      </c>
      <c r="C124" s="21">
        <f>C62+C67+C72+C77+C82+C87+C93+C103+C109+C114+C119+C98</f>
        <v>2200.0010000000002</v>
      </c>
      <c r="D124" s="21">
        <f>IFERROR(C124/B124*100,0)</f>
        <v>99.999727273595042</v>
      </c>
      <c r="E124" s="20"/>
    </row>
    <row r="125" spans="1:5" s="4" customFormat="1" ht="16.5" x14ac:dyDescent="0.25">
      <c r="A125" s="51" t="s">
        <v>4</v>
      </c>
      <c r="B125" s="21">
        <f t="shared" ref="B125:B127" si="22">B63+B68+B73+B78+B83+B88+B94+B104+B110+B115+B120+B99</f>
        <v>893559.34400000004</v>
      </c>
      <c r="C125" s="21">
        <f>C63+C68+C73+C78+C83+C88+C94+C104+C110+C115+C120</f>
        <v>893545.18799999997</v>
      </c>
      <c r="D125" s="21">
        <f t="shared" ref="D125:D127" si="23">IFERROR(C125/B125*100,0)</f>
        <v>99.998415773938788</v>
      </c>
      <c r="E125" s="20"/>
    </row>
    <row r="126" spans="1:5" s="4" customFormat="1" ht="16.5" x14ac:dyDescent="0.25">
      <c r="A126" s="51" t="s">
        <v>5</v>
      </c>
      <c r="B126" s="21">
        <f t="shared" si="22"/>
        <v>189160.27399999998</v>
      </c>
      <c r="C126" s="21">
        <f>C64+C69+C74+C79+C84+C89+C95+C105+C111+C116+C121</f>
        <v>180462.33100000001</v>
      </c>
      <c r="D126" s="21">
        <f t="shared" si="23"/>
        <v>95.401813067790357</v>
      </c>
      <c r="E126" s="20"/>
    </row>
    <row r="127" spans="1:5" s="4" customFormat="1" ht="16.5" x14ac:dyDescent="0.25">
      <c r="A127" s="51" t="s">
        <v>7</v>
      </c>
      <c r="B127" s="21">
        <f t="shared" si="22"/>
        <v>3230</v>
      </c>
      <c r="C127" s="21">
        <f>C65+C70+C75+C80+C85+C90+C96+C106+C112+C117+C122</f>
        <v>1515</v>
      </c>
      <c r="D127" s="21">
        <f t="shared" si="23"/>
        <v>46.904024767801857</v>
      </c>
      <c r="E127" s="20"/>
    </row>
    <row r="128" spans="1:5" ht="23.25" customHeight="1" x14ac:dyDescent="0.25">
      <c r="A128" s="176" t="s">
        <v>236</v>
      </c>
      <c r="B128" s="176"/>
      <c r="C128" s="176"/>
      <c r="D128" s="176"/>
      <c r="E128" s="176"/>
    </row>
    <row r="129" spans="1:5" s="4" customFormat="1" ht="80.25" customHeight="1" x14ac:dyDescent="0.25">
      <c r="A129" s="40" t="s">
        <v>190</v>
      </c>
      <c r="B129" s="22">
        <f>SUM(B130:B133)</f>
        <v>51531.73</v>
      </c>
      <c r="C129" s="22">
        <f>SUM(C130:C133)</f>
        <v>49914.77</v>
      </c>
      <c r="D129" s="22">
        <f>IFERROR(C129/B129*100,0)</f>
        <v>96.862205091891923</v>
      </c>
      <c r="E129" s="41" t="s">
        <v>250</v>
      </c>
    </row>
    <row r="130" spans="1:5" s="4" customFormat="1" ht="20.25" customHeight="1" x14ac:dyDescent="0.25">
      <c r="A130" s="105" t="s">
        <v>8</v>
      </c>
      <c r="B130" s="26">
        <v>0</v>
      </c>
      <c r="C130" s="26">
        <v>0</v>
      </c>
      <c r="D130" s="21">
        <f t="shared" ref="D130:D133" si="24">IFERROR(C130/B130*100,0)</f>
        <v>0</v>
      </c>
      <c r="E130" s="68"/>
    </row>
    <row r="131" spans="1:5" s="12" customFormat="1" ht="21" customHeight="1" x14ac:dyDescent="0.25">
      <c r="A131" s="129" t="s">
        <v>4</v>
      </c>
      <c r="B131" s="26">
        <v>0</v>
      </c>
      <c r="C131" s="26">
        <v>0</v>
      </c>
      <c r="D131" s="21">
        <f t="shared" si="24"/>
        <v>0</v>
      </c>
      <c r="E131" s="33"/>
    </row>
    <row r="132" spans="1:5" s="4" customFormat="1" ht="16.5" x14ac:dyDescent="0.25">
      <c r="A132" s="129" t="s">
        <v>5</v>
      </c>
      <c r="B132" s="52">
        <v>51531.73</v>
      </c>
      <c r="C132" s="52">
        <v>49914.77</v>
      </c>
      <c r="D132" s="21">
        <f t="shared" si="24"/>
        <v>96.862205091891923</v>
      </c>
      <c r="E132" s="33"/>
    </row>
    <row r="133" spans="1:5" s="4" customFormat="1" ht="18.75" customHeight="1" x14ac:dyDescent="0.25">
      <c r="A133" s="42" t="s">
        <v>7</v>
      </c>
      <c r="B133" s="26">
        <v>0</v>
      </c>
      <c r="C133" s="26">
        <v>0</v>
      </c>
      <c r="D133" s="21">
        <f t="shared" si="24"/>
        <v>0</v>
      </c>
      <c r="E133" s="72"/>
    </row>
    <row r="134" spans="1:5" s="4" customFormat="1" ht="79.5" customHeight="1" x14ac:dyDescent="0.25">
      <c r="A134" s="40" t="s">
        <v>192</v>
      </c>
      <c r="B134" s="22">
        <f>SUM(B135:B138)</f>
        <v>159</v>
      </c>
      <c r="C134" s="22">
        <f>SUM(C135:C138)</f>
        <v>156</v>
      </c>
      <c r="D134" s="22">
        <f>IFERROR(C134/B134*100,0)</f>
        <v>98.113207547169807</v>
      </c>
      <c r="E134" s="41" t="s">
        <v>211</v>
      </c>
    </row>
    <row r="135" spans="1:5" s="4" customFormat="1" ht="20.25" customHeight="1" x14ac:dyDescent="0.25">
      <c r="A135" s="105" t="s">
        <v>8</v>
      </c>
      <c r="B135" s="26">
        <v>0</v>
      </c>
      <c r="C135" s="26">
        <v>0</v>
      </c>
      <c r="D135" s="21">
        <f t="shared" ref="D135:D138" si="25">IFERROR(C135/B135*100,0)</f>
        <v>0</v>
      </c>
      <c r="E135" s="68"/>
    </row>
    <row r="136" spans="1:5" s="12" customFormat="1" ht="21" customHeight="1" x14ac:dyDescent="0.25">
      <c r="A136" s="129" t="s">
        <v>4</v>
      </c>
      <c r="B136" s="26">
        <v>144.6</v>
      </c>
      <c r="C136" s="26">
        <v>141.96</v>
      </c>
      <c r="D136" s="21">
        <f t="shared" si="25"/>
        <v>98.174273858921168</v>
      </c>
      <c r="E136" s="33"/>
    </row>
    <row r="137" spans="1:5" s="4" customFormat="1" ht="16.5" x14ac:dyDescent="0.25">
      <c r="A137" s="129" t="s">
        <v>5</v>
      </c>
      <c r="B137" s="52">
        <v>14.4</v>
      </c>
      <c r="C137" s="52">
        <v>14.04</v>
      </c>
      <c r="D137" s="21">
        <f t="shared" si="25"/>
        <v>97.499999999999986</v>
      </c>
      <c r="E137" s="33"/>
    </row>
    <row r="138" spans="1:5" s="4" customFormat="1" ht="18.75" customHeight="1" x14ac:dyDescent="0.25">
      <c r="A138" s="42" t="s">
        <v>7</v>
      </c>
      <c r="B138" s="26">
        <v>0</v>
      </c>
      <c r="C138" s="26">
        <v>0</v>
      </c>
      <c r="D138" s="21">
        <f t="shared" si="25"/>
        <v>0</v>
      </c>
      <c r="E138" s="72"/>
    </row>
    <row r="139" spans="1:5" s="4" customFormat="1" ht="272.25" customHeight="1" x14ac:dyDescent="0.25">
      <c r="A139" s="117" t="s">
        <v>75</v>
      </c>
      <c r="B139" s="22">
        <f>SUM(B140:B143)</f>
        <v>290969.90000000002</v>
      </c>
      <c r="C139" s="22">
        <f>SUM(C140:C143)</f>
        <v>281516.36</v>
      </c>
      <c r="D139" s="22">
        <f>IFERROR(C139/B139*100,0)</f>
        <v>96.751024762355129</v>
      </c>
      <c r="E139" s="43" t="s">
        <v>265</v>
      </c>
    </row>
    <row r="140" spans="1:5" s="4" customFormat="1" ht="20.25" customHeight="1" x14ac:dyDescent="0.25">
      <c r="A140" s="105" t="s">
        <v>8</v>
      </c>
      <c r="B140" s="26">
        <v>0</v>
      </c>
      <c r="C140" s="26">
        <v>0</v>
      </c>
      <c r="D140" s="21">
        <f t="shared" ref="D140:D143" si="26">IFERROR(C140/B140*100,0)</f>
        <v>0</v>
      </c>
      <c r="E140" s="68"/>
    </row>
    <row r="141" spans="1:5" s="12" customFormat="1" ht="21" customHeight="1" x14ac:dyDescent="0.25">
      <c r="A141" s="129" t="s">
        <v>4</v>
      </c>
      <c r="B141" s="26">
        <v>0</v>
      </c>
      <c r="C141" s="26">
        <v>0</v>
      </c>
      <c r="D141" s="21">
        <f t="shared" si="26"/>
        <v>0</v>
      </c>
      <c r="E141" s="68"/>
    </row>
    <row r="142" spans="1:5" s="4" customFormat="1" ht="16.5" x14ac:dyDescent="0.25">
      <c r="A142" s="129" t="s">
        <v>5</v>
      </c>
      <c r="B142" s="52">
        <v>290969.90000000002</v>
      </c>
      <c r="C142" s="52">
        <v>281516.36</v>
      </c>
      <c r="D142" s="21">
        <f t="shared" si="26"/>
        <v>96.751024762355129</v>
      </c>
      <c r="E142" s="33"/>
    </row>
    <row r="143" spans="1:5" s="4" customFormat="1" ht="18.75" customHeight="1" x14ac:dyDescent="0.25">
      <c r="A143" s="42" t="s">
        <v>7</v>
      </c>
      <c r="B143" s="26">
        <v>0</v>
      </c>
      <c r="C143" s="26">
        <v>0</v>
      </c>
      <c r="D143" s="21">
        <f t="shared" si="26"/>
        <v>0</v>
      </c>
      <c r="E143" s="72"/>
    </row>
    <row r="144" spans="1:5" s="4" customFormat="1" ht="149.25" customHeight="1" x14ac:dyDescent="0.25">
      <c r="A144" s="117" t="s">
        <v>76</v>
      </c>
      <c r="B144" s="22">
        <f>SUM(B145:B148)</f>
        <v>138143.32999999999</v>
      </c>
      <c r="C144" s="22">
        <f>SUM(C145:C148)</f>
        <v>130039.60999999999</v>
      </c>
      <c r="D144" s="22">
        <f>IFERROR(C144/B144*100,0)</f>
        <v>94.133831868683046</v>
      </c>
      <c r="E144" s="41" t="s">
        <v>251</v>
      </c>
    </row>
    <row r="145" spans="1:5" s="4" customFormat="1" ht="20.25" customHeight="1" x14ac:dyDescent="0.25">
      <c r="A145" s="105" t="s">
        <v>8</v>
      </c>
      <c r="B145" s="26">
        <v>0</v>
      </c>
      <c r="C145" s="26">
        <v>0</v>
      </c>
      <c r="D145" s="21">
        <f t="shared" ref="D145:D148" si="27">IFERROR(C145/B145*100,0)</f>
        <v>0</v>
      </c>
      <c r="E145" s="68"/>
    </row>
    <row r="146" spans="1:5" s="12" customFormat="1" ht="21" customHeight="1" x14ac:dyDescent="0.25">
      <c r="A146" s="129" t="s">
        <v>4</v>
      </c>
      <c r="B146" s="26">
        <v>0</v>
      </c>
      <c r="C146" s="26">
        <v>0</v>
      </c>
      <c r="D146" s="21">
        <f t="shared" si="27"/>
        <v>0</v>
      </c>
      <c r="E146" s="33"/>
    </row>
    <row r="147" spans="1:5" s="4" customFormat="1" ht="16.5" x14ac:dyDescent="0.25">
      <c r="A147" s="129" t="s">
        <v>5</v>
      </c>
      <c r="B147" s="52">
        <v>14824.9</v>
      </c>
      <c r="C147" s="52">
        <v>12253.68</v>
      </c>
      <c r="D147" s="21">
        <f t="shared" si="27"/>
        <v>82.656071879068321</v>
      </c>
      <c r="E147" s="33"/>
    </row>
    <row r="148" spans="1:5" s="4" customFormat="1" ht="18.75" customHeight="1" x14ac:dyDescent="0.25">
      <c r="A148" s="42" t="s">
        <v>7</v>
      </c>
      <c r="B148" s="52">
        <v>123318.43</v>
      </c>
      <c r="C148" s="52">
        <v>117785.93</v>
      </c>
      <c r="D148" s="21">
        <f t="shared" si="27"/>
        <v>95.513647068001106</v>
      </c>
      <c r="E148" s="72"/>
    </row>
    <row r="149" spans="1:5" s="4" customFormat="1" ht="133.5" customHeight="1" x14ac:dyDescent="0.25">
      <c r="A149" s="117" t="s">
        <v>191</v>
      </c>
      <c r="B149" s="22">
        <f>SUM(B150:B153)</f>
        <v>360.90469999999999</v>
      </c>
      <c r="C149" s="22">
        <f>SUM(C150:C153)</f>
        <v>0</v>
      </c>
      <c r="D149" s="22">
        <f>IFERROR(C149/B149*100,0)</f>
        <v>0</v>
      </c>
      <c r="E149" s="41" t="s">
        <v>200</v>
      </c>
    </row>
    <row r="150" spans="1:5" s="4" customFormat="1" ht="20.25" customHeight="1" x14ac:dyDescent="0.25">
      <c r="A150" s="105" t="s">
        <v>8</v>
      </c>
      <c r="B150" s="26">
        <v>0</v>
      </c>
      <c r="C150" s="26">
        <v>0</v>
      </c>
      <c r="D150" s="21">
        <f t="shared" ref="D150:D158" si="28">IFERROR(C150/B150*100,0)</f>
        <v>0</v>
      </c>
      <c r="E150" s="68"/>
    </row>
    <row r="151" spans="1:5" s="12" customFormat="1" ht="21" customHeight="1" x14ac:dyDescent="0.25">
      <c r="A151" s="129" t="s">
        <v>4</v>
      </c>
      <c r="B151" s="26">
        <v>0</v>
      </c>
      <c r="C151" s="26">
        <v>0</v>
      </c>
      <c r="D151" s="21">
        <f t="shared" si="28"/>
        <v>0</v>
      </c>
      <c r="E151" s="33"/>
    </row>
    <row r="152" spans="1:5" s="4" customFormat="1" ht="16.5" x14ac:dyDescent="0.25">
      <c r="A152" s="129" t="s">
        <v>5</v>
      </c>
      <c r="B152" s="52">
        <v>360.90469999999999</v>
      </c>
      <c r="C152" s="26">
        <v>0</v>
      </c>
      <c r="D152" s="21">
        <f t="shared" si="28"/>
        <v>0</v>
      </c>
      <c r="E152" s="33"/>
    </row>
    <row r="153" spans="1:5" s="4" customFormat="1" ht="18.75" customHeight="1" x14ac:dyDescent="0.25">
      <c r="A153" s="42" t="s">
        <v>7</v>
      </c>
      <c r="B153" s="26">
        <v>0</v>
      </c>
      <c r="C153" s="26">
        <v>0</v>
      </c>
      <c r="D153" s="21">
        <f t="shared" si="28"/>
        <v>0</v>
      </c>
      <c r="E153" s="72"/>
    </row>
    <row r="154" spans="1:5" s="4" customFormat="1" ht="18.75" customHeight="1" x14ac:dyDescent="0.25">
      <c r="A154" s="119" t="s">
        <v>6</v>
      </c>
      <c r="B154" s="25">
        <f>SUM(B155:B158)</f>
        <v>481164.89999999991</v>
      </c>
      <c r="C154" s="25">
        <f>SUM(C155:C158)</f>
        <v>461626.73</v>
      </c>
      <c r="D154" s="25">
        <f>IFERROR(C154/B154*100,0)</f>
        <v>95.93940247927479</v>
      </c>
      <c r="E154" s="93"/>
    </row>
    <row r="155" spans="1:5" s="4" customFormat="1" ht="20.25" customHeight="1" x14ac:dyDescent="0.25">
      <c r="A155" s="105" t="s">
        <v>8</v>
      </c>
      <c r="B155" s="26">
        <f>B130+B135+B140+B145+B150</f>
        <v>0</v>
      </c>
      <c r="C155" s="26">
        <f>C130+C135+C140+C145+C150</f>
        <v>0</v>
      </c>
      <c r="D155" s="21">
        <f t="shared" si="28"/>
        <v>0</v>
      </c>
      <c r="E155" s="68"/>
    </row>
    <row r="156" spans="1:5" s="4" customFormat="1" ht="16.5" x14ac:dyDescent="0.25">
      <c r="A156" s="51" t="s">
        <v>4</v>
      </c>
      <c r="B156" s="26">
        <f>ROUNDDOWN(B131+B136+B141+B146+B151,1)</f>
        <v>144.6</v>
      </c>
      <c r="C156" s="26">
        <f>ROUNDDOWN(C131+C136+C141+C146+C151,1)</f>
        <v>141.9</v>
      </c>
      <c r="D156" s="21">
        <f t="shared" si="28"/>
        <v>98.132780082987551</v>
      </c>
      <c r="E156" s="20"/>
    </row>
    <row r="157" spans="1:5" s="4" customFormat="1" ht="16.5" x14ac:dyDescent="0.25">
      <c r="A157" s="51" t="s">
        <v>5</v>
      </c>
      <c r="B157" s="26">
        <f>ROUNDUP(B132+B137+B142+B147+B152,1)</f>
        <v>357701.89999999997</v>
      </c>
      <c r="C157" s="26">
        <f>ROUNDUP(C132+C137+C142+C147+C152,1)</f>
        <v>343698.89999999997</v>
      </c>
      <c r="D157" s="21">
        <f t="shared" si="28"/>
        <v>96.085287777336376</v>
      </c>
      <c r="E157" s="20"/>
    </row>
    <row r="158" spans="1:5" s="4" customFormat="1" ht="18.75" customHeight="1" x14ac:dyDescent="0.25">
      <c r="A158" s="42" t="s">
        <v>7</v>
      </c>
      <c r="B158" s="26">
        <f>ROUNDDOWN(B133+B138+B143+B148+B153,1)</f>
        <v>123318.39999999999</v>
      </c>
      <c r="C158" s="26">
        <f t="shared" ref="C158" si="29">C133+C138+C143+C148+C153</f>
        <v>117785.93</v>
      </c>
      <c r="D158" s="21">
        <f t="shared" si="28"/>
        <v>95.513670303863819</v>
      </c>
      <c r="E158" s="72"/>
    </row>
    <row r="159" spans="1:5" ht="24" customHeight="1" x14ac:dyDescent="0.25">
      <c r="A159" s="174" t="s">
        <v>97</v>
      </c>
      <c r="B159" s="174"/>
      <c r="C159" s="174"/>
      <c r="D159" s="174"/>
      <c r="E159" s="174"/>
    </row>
    <row r="160" spans="1:5" s="8" customFormat="1" ht="129" customHeight="1" x14ac:dyDescent="0.25">
      <c r="A160" s="40" t="s">
        <v>120</v>
      </c>
      <c r="B160" s="22">
        <f>SUM(B161:B164)</f>
        <v>22266.77</v>
      </c>
      <c r="C160" s="22">
        <f>SUM(C161:C164)</f>
        <v>21489.998</v>
      </c>
      <c r="D160" s="22">
        <f t="shared" ref="D160:D189" si="30">IFERROR(C160/B160*100,0)</f>
        <v>96.511519183069666</v>
      </c>
      <c r="E160" s="86" t="s">
        <v>222</v>
      </c>
    </row>
    <row r="161" spans="1:5" s="4" customFormat="1" ht="16.5" x14ac:dyDescent="0.25">
      <c r="A161" s="51" t="s">
        <v>8</v>
      </c>
      <c r="B161" s="24">
        <v>5175.72</v>
      </c>
      <c r="C161" s="24">
        <v>5175.7169999999996</v>
      </c>
      <c r="D161" s="21">
        <f t="shared" si="30"/>
        <v>99.999942037049905</v>
      </c>
      <c r="E161" s="71"/>
    </row>
    <row r="162" spans="1:5" s="4" customFormat="1" ht="16.5" x14ac:dyDescent="0.25">
      <c r="A162" s="51" t="s">
        <v>4</v>
      </c>
      <c r="B162" s="24">
        <v>8095.05</v>
      </c>
      <c r="C162" s="24">
        <v>8095.0510000000004</v>
      </c>
      <c r="D162" s="21">
        <f t="shared" si="30"/>
        <v>100.00001235322821</v>
      </c>
      <c r="E162" s="71"/>
    </row>
    <row r="163" spans="1:5" s="4" customFormat="1" ht="16.5" x14ac:dyDescent="0.25">
      <c r="A163" s="51" t="s">
        <v>5</v>
      </c>
      <c r="B163" s="21">
        <v>8996</v>
      </c>
      <c r="C163" s="21">
        <v>8219.23</v>
      </c>
      <c r="D163" s="21">
        <f t="shared" si="30"/>
        <v>91.365384615384613</v>
      </c>
      <c r="E163" s="71"/>
    </row>
    <row r="164" spans="1:5" ht="16.5" x14ac:dyDescent="0.25">
      <c r="A164" s="51" t="s">
        <v>12</v>
      </c>
      <c r="B164" s="24">
        <v>0</v>
      </c>
      <c r="C164" s="24">
        <v>0</v>
      </c>
      <c r="D164" s="21">
        <f t="shared" si="30"/>
        <v>0</v>
      </c>
      <c r="E164" s="33"/>
    </row>
    <row r="165" spans="1:5" s="8" customFormat="1" ht="106.5" customHeight="1" x14ac:dyDescent="0.25">
      <c r="A165" s="125" t="s">
        <v>124</v>
      </c>
      <c r="B165" s="22">
        <f>SUM(B166:B169)</f>
        <v>2577.71</v>
      </c>
      <c r="C165" s="22">
        <f>SUM(C166:C169)</f>
        <v>2577.71</v>
      </c>
      <c r="D165" s="22">
        <f t="shared" si="30"/>
        <v>100</v>
      </c>
      <c r="E165" s="87" t="s">
        <v>125</v>
      </c>
    </row>
    <row r="166" spans="1:5" s="4" customFormat="1" ht="16.5" x14ac:dyDescent="0.25">
      <c r="A166" s="51" t="s">
        <v>8</v>
      </c>
      <c r="B166" s="24">
        <v>0</v>
      </c>
      <c r="C166" s="24">
        <v>0</v>
      </c>
      <c r="D166" s="21">
        <f t="shared" si="30"/>
        <v>0</v>
      </c>
      <c r="E166" s="71"/>
    </row>
    <row r="167" spans="1:5" s="4" customFormat="1" ht="16.5" x14ac:dyDescent="0.25">
      <c r="A167" s="51" t="s">
        <v>4</v>
      </c>
      <c r="B167" s="24">
        <v>1801.8</v>
      </c>
      <c r="C167" s="24">
        <v>1801.8</v>
      </c>
      <c r="D167" s="21">
        <f t="shared" si="30"/>
        <v>100</v>
      </c>
      <c r="E167" s="71"/>
    </row>
    <row r="168" spans="1:5" ht="19.5" customHeight="1" x14ac:dyDescent="0.25">
      <c r="A168" s="89" t="s">
        <v>5</v>
      </c>
      <c r="B168" s="24">
        <v>260.37</v>
      </c>
      <c r="C168" s="24">
        <v>260.37</v>
      </c>
      <c r="D168" s="21">
        <f t="shared" si="30"/>
        <v>100</v>
      </c>
      <c r="E168" s="33"/>
    </row>
    <row r="169" spans="1:5" ht="19.5" customHeight="1" x14ac:dyDescent="0.25">
      <c r="A169" s="89" t="s">
        <v>7</v>
      </c>
      <c r="B169" s="24">
        <v>515.54</v>
      </c>
      <c r="C169" s="24">
        <v>515.54</v>
      </c>
      <c r="D169" s="21">
        <f t="shared" si="30"/>
        <v>100</v>
      </c>
      <c r="E169" s="33"/>
    </row>
    <row r="170" spans="1:5" ht="52.5" customHeight="1" x14ac:dyDescent="0.25">
      <c r="A170" s="126" t="s">
        <v>121</v>
      </c>
      <c r="B170" s="23">
        <f>B171+B172+B173+B174</f>
        <v>54569.2</v>
      </c>
      <c r="C170" s="23">
        <f>C171+C172+C173+C174</f>
        <v>54568.925000000003</v>
      </c>
      <c r="D170" s="22">
        <f t="shared" si="30"/>
        <v>99.999496052718399</v>
      </c>
      <c r="E170" s="88"/>
    </row>
    <row r="171" spans="1:5" ht="19.5" customHeight="1" x14ac:dyDescent="0.25">
      <c r="A171" s="51" t="s">
        <v>8</v>
      </c>
      <c r="B171" s="24">
        <v>0</v>
      </c>
      <c r="C171" s="24">
        <v>0</v>
      </c>
      <c r="D171" s="21">
        <f t="shared" si="30"/>
        <v>0</v>
      </c>
      <c r="E171" s="88"/>
    </row>
    <row r="172" spans="1:5" ht="19.5" customHeight="1" x14ac:dyDescent="0.25">
      <c r="A172" s="51" t="s">
        <v>4</v>
      </c>
      <c r="B172" s="24">
        <v>0</v>
      </c>
      <c r="C172" s="24">
        <v>0</v>
      </c>
      <c r="D172" s="21">
        <f t="shared" si="30"/>
        <v>0</v>
      </c>
      <c r="E172" s="88"/>
    </row>
    <row r="173" spans="1:5" ht="19.5" customHeight="1" x14ac:dyDescent="0.25">
      <c r="A173" s="89" t="s">
        <v>5</v>
      </c>
      <c r="B173" s="24">
        <v>21895.200000000001</v>
      </c>
      <c r="C173" s="24">
        <v>21895.08</v>
      </c>
      <c r="D173" s="21">
        <f t="shared" si="30"/>
        <v>99.999451934670617</v>
      </c>
      <c r="E173" s="88"/>
    </row>
    <row r="174" spans="1:5" ht="19.5" customHeight="1" x14ac:dyDescent="0.25">
      <c r="A174" s="89" t="s">
        <v>7</v>
      </c>
      <c r="B174" s="24">
        <v>32674</v>
      </c>
      <c r="C174" s="24">
        <v>32673.845000000001</v>
      </c>
      <c r="D174" s="21">
        <f t="shared" si="30"/>
        <v>99.999525616698293</v>
      </c>
      <c r="E174" s="88"/>
    </row>
    <row r="175" spans="1:5" s="8" customFormat="1" ht="229.5" customHeight="1" x14ac:dyDescent="0.25">
      <c r="A175" s="125" t="s">
        <v>122</v>
      </c>
      <c r="B175" s="22">
        <f>SUM(B176:B179)</f>
        <v>7420.1</v>
      </c>
      <c r="C175" s="22">
        <f>SUM(C176:C179)</f>
        <v>2071.09</v>
      </c>
      <c r="D175" s="22">
        <f t="shared" si="30"/>
        <v>27.911887979946364</v>
      </c>
      <c r="E175" s="87" t="s">
        <v>223</v>
      </c>
    </row>
    <row r="176" spans="1:5" s="4" customFormat="1" ht="16.5" x14ac:dyDescent="0.25">
      <c r="A176" s="51" t="s">
        <v>8</v>
      </c>
      <c r="B176" s="24">
        <v>0</v>
      </c>
      <c r="C176" s="24">
        <v>0</v>
      </c>
      <c r="D176" s="21">
        <f t="shared" si="30"/>
        <v>0</v>
      </c>
      <c r="E176" s="71"/>
    </row>
    <row r="177" spans="1:5" s="4" customFormat="1" ht="16.5" x14ac:dyDescent="0.25">
      <c r="A177" s="51" t="s">
        <v>4</v>
      </c>
      <c r="B177" s="24">
        <v>0</v>
      </c>
      <c r="C177" s="24">
        <v>0</v>
      </c>
      <c r="D177" s="21">
        <f t="shared" si="30"/>
        <v>0</v>
      </c>
      <c r="E177" s="71"/>
    </row>
    <row r="178" spans="1:5" ht="19.5" customHeight="1" x14ac:dyDescent="0.25">
      <c r="A178" s="89" t="s">
        <v>5</v>
      </c>
      <c r="B178" s="24">
        <v>2420.1</v>
      </c>
      <c r="C178" s="24">
        <v>2071.09</v>
      </c>
      <c r="D178" s="21">
        <f t="shared" si="30"/>
        <v>85.578695095244001</v>
      </c>
      <c r="E178" s="33"/>
    </row>
    <row r="179" spans="1:5" ht="19.5" customHeight="1" x14ac:dyDescent="0.25">
      <c r="A179" s="89" t="s">
        <v>7</v>
      </c>
      <c r="B179" s="24">
        <v>5000</v>
      </c>
      <c r="C179" s="24">
        <v>0</v>
      </c>
      <c r="D179" s="21">
        <f t="shared" si="30"/>
        <v>0</v>
      </c>
      <c r="E179" s="33"/>
    </row>
    <row r="180" spans="1:5" ht="58.5" customHeight="1" x14ac:dyDescent="0.25">
      <c r="A180" s="125" t="s">
        <v>123</v>
      </c>
      <c r="B180" s="22">
        <f>SUM(B181:B184)</f>
        <v>649.1</v>
      </c>
      <c r="C180" s="22">
        <f>SUM(C181:C184)</f>
        <v>648.928</v>
      </c>
      <c r="D180" s="22">
        <f t="shared" si="30"/>
        <v>99.973501771683871</v>
      </c>
      <c r="E180" s="89" t="s">
        <v>219</v>
      </c>
    </row>
    <row r="181" spans="1:5" s="4" customFormat="1" ht="16.5" x14ac:dyDescent="0.25">
      <c r="A181" s="51" t="s">
        <v>8</v>
      </c>
      <c r="B181" s="24">
        <v>0</v>
      </c>
      <c r="C181" s="24">
        <v>0</v>
      </c>
      <c r="D181" s="21">
        <f t="shared" si="30"/>
        <v>0</v>
      </c>
      <c r="E181" s="71"/>
    </row>
    <row r="182" spans="1:5" ht="19.5" customHeight="1" x14ac:dyDescent="0.25">
      <c r="A182" s="51" t="s">
        <v>4</v>
      </c>
      <c r="B182" s="24">
        <v>0</v>
      </c>
      <c r="C182" s="24">
        <v>0</v>
      </c>
      <c r="D182" s="21">
        <f t="shared" si="30"/>
        <v>0</v>
      </c>
      <c r="E182" s="33"/>
    </row>
    <row r="183" spans="1:5" ht="19.5" customHeight="1" x14ac:dyDescent="0.25">
      <c r="A183" s="51" t="s">
        <v>5</v>
      </c>
      <c r="B183" s="24">
        <v>649.1</v>
      </c>
      <c r="C183" s="24">
        <v>648.928</v>
      </c>
      <c r="D183" s="21">
        <f t="shared" si="30"/>
        <v>99.973501771683871</v>
      </c>
      <c r="E183" s="33"/>
    </row>
    <row r="184" spans="1:5" ht="16.5" x14ac:dyDescent="0.25">
      <c r="A184" s="51" t="s">
        <v>12</v>
      </c>
      <c r="B184" s="24">
        <v>0</v>
      </c>
      <c r="C184" s="24">
        <v>0</v>
      </c>
      <c r="D184" s="21">
        <f t="shared" si="30"/>
        <v>0</v>
      </c>
      <c r="E184" s="33"/>
    </row>
    <row r="185" spans="1:5" s="4" customFormat="1" ht="16.5" x14ac:dyDescent="0.25">
      <c r="A185" s="119" t="s">
        <v>6</v>
      </c>
      <c r="B185" s="25">
        <f>SUM(B186:B189)</f>
        <v>87482.880000000005</v>
      </c>
      <c r="C185" s="25">
        <f>SUM(C186:C189)</f>
        <v>81356.651000000013</v>
      </c>
      <c r="D185" s="25">
        <f t="shared" si="30"/>
        <v>92.997225285678766</v>
      </c>
      <c r="E185" s="90"/>
    </row>
    <row r="186" spans="1:5" s="4" customFormat="1" ht="16.5" x14ac:dyDescent="0.25">
      <c r="A186" s="89" t="s">
        <v>8</v>
      </c>
      <c r="B186" s="38">
        <f t="shared" ref="B186:C189" si="31">B161+B166+B181+B176+B171</f>
        <v>5175.72</v>
      </c>
      <c r="C186" s="38">
        <f t="shared" si="31"/>
        <v>5175.7169999999996</v>
      </c>
      <c r="D186" s="21">
        <f t="shared" si="30"/>
        <v>99.999942037049905</v>
      </c>
      <c r="E186" s="33"/>
    </row>
    <row r="187" spans="1:5" s="4" customFormat="1" ht="16.5" x14ac:dyDescent="0.25">
      <c r="A187" s="89" t="s">
        <v>4</v>
      </c>
      <c r="B187" s="38">
        <f t="shared" si="31"/>
        <v>9896.85</v>
      </c>
      <c r="C187" s="38">
        <f t="shared" si="31"/>
        <v>9896.8510000000006</v>
      </c>
      <c r="D187" s="21">
        <f t="shared" si="30"/>
        <v>100.00001010422508</v>
      </c>
      <c r="E187" s="33"/>
    </row>
    <row r="188" spans="1:5" s="4" customFormat="1" ht="16.5" x14ac:dyDescent="0.25">
      <c r="A188" s="51" t="s">
        <v>5</v>
      </c>
      <c r="B188" s="38">
        <f t="shared" si="31"/>
        <v>34220.770000000004</v>
      </c>
      <c r="C188" s="38">
        <f t="shared" si="31"/>
        <v>33094.698000000004</v>
      </c>
      <c r="D188" s="21">
        <f t="shared" si="30"/>
        <v>96.709390232890726</v>
      </c>
      <c r="E188" s="91"/>
    </row>
    <row r="189" spans="1:5" s="4" customFormat="1" ht="16.5" x14ac:dyDescent="0.25">
      <c r="A189" s="51" t="s">
        <v>7</v>
      </c>
      <c r="B189" s="38">
        <f t="shared" si="31"/>
        <v>38189.54</v>
      </c>
      <c r="C189" s="38">
        <f t="shared" si="31"/>
        <v>33189.385000000002</v>
      </c>
      <c r="D189" s="21">
        <f t="shared" si="30"/>
        <v>86.907003854982278</v>
      </c>
      <c r="E189" s="92"/>
    </row>
    <row r="190" spans="1:5" s="2" customFormat="1" ht="20.25" customHeight="1" x14ac:dyDescent="0.25">
      <c r="A190" s="174" t="s">
        <v>237</v>
      </c>
      <c r="B190" s="176"/>
      <c r="C190" s="176"/>
      <c r="D190" s="176"/>
      <c r="E190" s="176"/>
    </row>
    <row r="191" spans="1:5" s="3" customFormat="1" ht="54.75" customHeight="1" x14ac:dyDescent="0.25">
      <c r="A191" s="123" t="s">
        <v>63</v>
      </c>
      <c r="B191" s="39">
        <f>B192+B207+B212+B202+B197</f>
        <v>323071.63</v>
      </c>
      <c r="C191" s="39">
        <f>C192+C207+C212+C202+C197</f>
        <v>298894.56</v>
      </c>
      <c r="D191" s="22">
        <f t="shared" ref="D191:D198" si="32">IFERROR(C191/B191*100,0)</f>
        <v>92.516498585778024</v>
      </c>
      <c r="E191" s="32"/>
    </row>
    <row r="192" spans="1:5" s="3" customFormat="1" ht="82.5" x14ac:dyDescent="0.25">
      <c r="A192" s="123" t="s">
        <v>162</v>
      </c>
      <c r="B192" s="39">
        <f>SUM(B193:B196)</f>
        <v>3535.4199999999996</v>
      </c>
      <c r="C192" s="39">
        <f>SUM(C193:C196)</f>
        <v>3535.4199999999996</v>
      </c>
      <c r="D192" s="22">
        <f t="shared" si="32"/>
        <v>100</v>
      </c>
      <c r="E192" s="81" t="s">
        <v>266</v>
      </c>
    </row>
    <row r="193" spans="1:5" s="3" customFormat="1" ht="54.75" customHeight="1" x14ac:dyDescent="0.25">
      <c r="A193" s="124" t="s">
        <v>8</v>
      </c>
      <c r="B193" s="26">
        <v>0</v>
      </c>
      <c r="C193" s="26">
        <v>0</v>
      </c>
      <c r="D193" s="21">
        <f t="shared" si="32"/>
        <v>0</v>
      </c>
      <c r="E193" s="82"/>
    </row>
    <row r="194" spans="1:5" s="3" customFormat="1" ht="54.75" customHeight="1" x14ac:dyDescent="0.25">
      <c r="A194" s="124" t="s">
        <v>4</v>
      </c>
      <c r="B194" s="26">
        <v>2471.1999999999998</v>
      </c>
      <c r="C194" s="26">
        <v>2471.1999999999998</v>
      </c>
      <c r="D194" s="21">
        <f t="shared" si="32"/>
        <v>100</v>
      </c>
      <c r="E194" s="32"/>
    </row>
    <row r="195" spans="1:5" s="3" customFormat="1" ht="54.75" customHeight="1" x14ac:dyDescent="0.25">
      <c r="A195" s="122" t="s">
        <v>21</v>
      </c>
      <c r="B195" s="26">
        <v>700.79</v>
      </c>
      <c r="C195" s="26">
        <v>700.79</v>
      </c>
      <c r="D195" s="21">
        <f t="shared" si="32"/>
        <v>100</v>
      </c>
      <c r="E195" s="32"/>
    </row>
    <row r="196" spans="1:5" s="3" customFormat="1" ht="54.75" customHeight="1" x14ac:dyDescent="0.25">
      <c r="A196" s="122" t="s">
        <v>12</v>
      </c>
      <c r="B196" s="26">
        <v>363.43</v>
      </c>
      <c r="C196" s="26">
        <v>363.43</v>
      </c>
      <c r="D196" s="21">
        <f t="shared" si="32"/>
        <v>100</v>
      </c>
      <c r="E196" s="83"/>
    </row>
    <row r="197" spans="1:5" s="2" customFormat="1" ht="112.5" customHeight="1" x14ac:dyDescent="0.25">
      <c r="A197" s="54" t="s">
        <v>163</v>
      </c>
      <c r="B197" s="22">
        <f>SUM(B198:B201)</f>
        <v>233670.51</v>
      </c>
      <c r="C197" s="22">
        <f>SUM(C198:C201)</f>
        <v>232567.18</v>
      </c>
      <c r="D197" s="22">
        <f t="shared" si="32"/>
        <v>99.52782659651831</v>
      </c>
      <c r="E197" s="81" t="s">
        <v>252</v>
      </c>
    </row>
    <row r="198" spans="1:5" s="3" customFormat="1" ht="16.5" x14ac:dyDescent="0.25">
      <c r="A198" s="89" t="s">
        <v>8</v>
      </c>
      <c r="B198" s="21">
        <v>0</v>
      </c>
      <c r="C198" s="21">
        <v>0</v>
      </c>
      <c r="D198" s="21">
        <f t="shared" si="32"/>
        <v>0</v>
      </c>
      <c r="E198" s="73"/>
    </row>
    <row r="199" spans="1:5" s="2" customFormat="1" ht="16.5" x14ac:dyDescent="0.25">
      <c r="A199" s="89" t="s">
        <v>4</v>
      </c>
      <c r="B199" s="21">
        <v>1585.1</v>
      </c>
      <c r="C199" s="21">
        <v>1585.1</v>
      </c>
      <c r="D199" s="21">
        <f t="shared" ref="D199:D201" si="33">IFERROR(C199/B199*100,0)</f>
        <v>100</v>
      </c>
      <c r="E199" s="32"/>
    </row>
    <row r="200" spans="1:5" s="2" customFormat="1" ht="16.5" x14ac:dyDescent="0.25">
      <c r="A200" s="122" t="s">
        <v>21</v>
      </c>
      <c r="B200" s="21">
        <v>227087.41</v>
      </c>
      <c r="C200" s="21">
        <v>225984.08</v>
      </c>
      <c r="D200" s="21">
        <f t="shared" si="33"/>
        <v>99.514138630582821</v>
      </c>
      <c r="E200" s="32"/>
    </row>
    <row r="201" spans="1:5" s="3" customFormat="1" ht="16.5" x14ac:dyDescent="0.25">
      <c r="A201" s="51" t="s">
        <v>12</v>
      </c>
      <c r="B201" s="21">
        <v>4998</v>
      </c>
      <c r="C201" s="21">
        <v>4998</v>
      </c>
      <c r="D201" s="21">
        <f t="shared" si="33"/>
        <v>100</v>
      </c>
      <c r="E201" s="78"/>
    </row>
    <row r="202" spans="1:5" s="2" customFormat="1" ht="77.25" customHeight="1" x14ac:dyDescent="0.25">
      <c r="A202" s="54" t="s">
        <v>164</v>
      </c>
      <c r="B202" s="22">
        <f>SUM(B203:B206)</f>
        <v>82359.5</v>
      </c>
      <c r="C202" s="22">
        <f>SUM(C203:C206)</f>
        <v>62135.56</v>
      </c>
      <c r="D202" s="22">
        <f>IFERROR(C202/B202*100,0)</f>
        <v>75.44431425640029</v>
      </c>
      <c r="E202" s="81" t="s">
        <v>93</v>
      </c>
    </row>
    <row r="203" spans="1:5" s="3" customFormat="1" ht="16.5" x14ac:dyDescent="0.25">
      <c r="A203" s="89" t="s">
        <v>8</v>
      </c>
      <c r="B203" s="21">
        <v>0</v>
      </c>
      <c r="C203" s="21">
        <v>0</v>
      </c>
      <c r="D203" s="21">
        <f>IFERROR(C203/B203*100,0)</f>
        <v>0</v>
      </c>
      <c r="E203" s="72"/>
    </row>
    <row r="204" spans="1:5" s="2" customFormat="1" ht="16.5" x14ac:dyDescent="0.25">
      <c r="A204" s="89" t="s">
        <v>4</v>
      </c>
      <c r="B204" s="21">
        <v>0</v>
      </c>
      <c r="C204" s="21">
        <v>0</v>
      </c>
      <c r="D204" s="21">
        <f t="shared" ref="D204:D206" si="34">IFERROR(C204/B204*100,0)</f>
        <v>0</v>
      </c>
      <c r="E204" s="32"/>
    </row>
    <row r="205" spans="1:5" s="2" customFormat="1" ht="16.5" x14ac:dyDescent="0.25">
      <c r="A205" s="122" t="s">
        <v>21</v>
      </c>
      <c r="B205" s="21">
        <v>82359.5</v>
      </c>
      <c r="C205" s="21">
        <v>62135.56</v>
      </c>
      <c r="D205" s="21">
        <f t="shared" si="34"/>
        <v>75.44431425640029</v>
      </c>
      <c r="E205" s="32"/>
    </row>
    <row r="206" spans="1:5" s="3" customFormat="1" ht="16.5" x14ac:dyDescent="0.25">
      <c r="A206" s="51" t="s">
        <v>12</v>
      </c>
      <c r="B206" s="21">
        <v>0</v>
      </c>
      <c r="C206" s="21">
        <v>0</v>
      </c>
      <c r="D206" s="21">
        <f t="shared" si="34"/>
        <v>0</v>
      </c>
      <c r="E206" s="78"/>
    </row>
    <row r="207" spans="1:5" s="2" customFormat="1" ht="162.75" customHeight="1" x14ac:dyDescent="0.25">
      <c r="A207" s="54" t="s">
        <v>165</v>
      </c>
      <c r="B207" s="22">
        <f>SUM(B208:B211)</f>
        <v>656.4</v>
      </c>
      <c r="C207" s="22">
        <f>SUM(C208:C211)</f>
        <v>656.4</v>
      </c>
      <c r="D207" s="22">
        <f>IFERROR(C207/B207*100,0)</f>
        <v>100</v>
      </c>
      <c r="E207" s="81" t="s">
        <v>267</v>
      </c>
    </row>
    <row r="208" spans="1:5" s="3" customFormat="1" ht="16.5" x14ac:dyDescent="0.25">
      <c r="A208" s="89" t="s">
        <v>8</v>
      </c>
      <c r="B208" s="21">
        <v>0</v>
      </c>
      <c r="C208" s="21">
        <v>0</v>
      </c>
      <c r="D208" s="21">
        <f>IFERROR(C208/B208*100,0)</f>
        <v>0</v>
      </c>
      <c r="E208" s="72"/>
    </row>
    <row r="209" spans="1:5" s="2" customFormat="1" ht="16.5" x14ac:dyDescent="0.25">
      <c r="A209" s="89" t="s">
        <v>4</v>
      </c>
      <c r="B209" s="21">
        <v>0</v>
      </c>
      <c r="C209" s="21">
        <v>0</v>
      </c>
      <c r="D209" s="21">
        <f t="shared" ref="D209:D211" si="35">IFERROR(C209/B209*100,0)</f>
        <v>0</v>
      </c>
      <c r="E209" s="32"/>
    </row>
    <row r="210" spans="1:5" s="2" customFormat="1" ht="16.5" x14ac:dyDescent="0.25">
      <c r="A210" s="51" t="s">
        <v>5</v>
      </c>
      <c r="B210" s="21">
        <v>656.4</v>
      </c>
      <c r="C210" s="21">
        <v>656.4</v>
      </c>
      <c r="D210" s="21">
        <f t="shared" si="35"/>
        <v>100</v>
      </c>
      <c r="E210" s="32"/>
    </row>
    <row r="211" spans="1:5" s="3" customFormat="1" ht="16.5" x14ac:dyDescent="0.25">
      <c r="A211" s="51" t="s">
        <v>12</v>
      </c>
      <c r="B211" s="21">
        <v>0</v>
      </c>
      <c r="C211" s="21">
        <v>0</v>
      </c>
      <c r="D211" s="21">
        <f t="shared" si="35"/>
        <v>0</v>
      </c>
      <c r="E211" s="78"/>
    </row>
    <row r="212" spans="1:5" s="2" customFormat="1" ht="90.75" customHeight="1" x14ac:dyDescent="0.25">
      <c r="A212" s="54" t="s">
        <v>166</v>
      </c>
      <c r="B212" s="22">
        <f>SUM(B213:B216)</f>
        <v>2849.8</v>
      </c>
      <c r="C212" s="22">
        <f>SUM(C213:C216)</f>
        <v>0</v>
      </c>
      <c r="D212" s="22">
        <f>IFERROR(C212/B212*100,0)</f>
        <v>0</v>
      </c>
      <c r="E212" s="81" t="s">
        <v>321</v>
      </c>
    </row>
    <row r="213" spans="1:5" s="3" customFormat="1" ht="16.5" x14ac:dyDescent="0.25">
      <c r="A213" s="89" t="s">
        <v>8</v>
      </c>
      <c r="B213" s="21">
        <v>0</v>
      </c>
      <c r="C213" s="21">
        <v>0</v>
      </c>
      <c r="D213" s="21">
        <f>IFERROR(C213/B213*100,0)</f>
        <v>0</v>
      </c>
      <c r="E213" s="72"/>
    </row>
    <row r="214" spans="1:5" s="2" customFormat="1" ht="16.5" x14ac:dyDescent="0.25">
      <c r="A214" s="89" t="s">
        <v>4</v>
      </c>
      <c r="B214" s="21">
        <v>0</v>
      </c>
      <c r="C214" s="21">
        <v>0</v>
      </c>
      <c r="D214" s="21">
        <f t="shared" ref="D214:D216" si="36">IFERROR(C214/B214*100,0)</f>
        <v>0</v>
      </c>
      <c r="E214" s="32"/>
    </row>
    <row r="215" spans="1:5" s="2" customFormat="1" ht="16.5" x14ac:dyDescent="0.25">
      <c r="A215" s="122" t="s">
        <v>21</v>
      </c>
      <c r="B215" s="21">
        <v>2849.8</v>
      </c>
      <c r="C215" s="21">
        <v>0</v>
      </c>
      <c r="D215" s="21">
        <f t="shared" si="36"/>
        <v>0</v>
      </c>
      <c r="E215" s="32"/>
    </row>
    <row r="216" spans="1:5" s="3" customFormat="1" ht="16.5" x14ac:dyDescent="0.25">
      <c r="A216" s="51" t="s">
        <v>12</v>
      </c>
      <c r="B216" s="21">
        <v>0</v>
      </c>
      <c r="C216" s="21">
        <v>0</v>
      </c>
      <c r="D216" s="21">
        <f t="shared" si="36"/>
        <v>0</v>
      </c>
      <c r="E216" s="78"/>
    </row>
    <row r="217" spans="1:5" s="3" customFormat="1" ht="49.5" x14ac:dyDescent="0.25">
      <c r="A217" s="54" t="s">
        <v>19</v>
      </c>
      <c r="B217" s="39">
        <f>B218+B223</f>
        <v>26431.690000000002</v>
      </c>
      <c r="C217" s="39">
        <f>C218+C223</f>
        <v>26248.25</v>
      </c>
      <c r="D217" s="39">
        <f t="shared" ref="D217" si="37">D218</f>
        <v>96.069559996569168</v>
      </c>
      <c r="E217" s="33"/>
    </row>
    <row r="218" spans="1:5" s="2" customFormat="1" ht="69.75" customHeight="1" x14ac:dyDescent="0.25">
      <c r="A218" s="54" t="s">
        <v>60</v>
      </c>
      <c r="B218" s="22">
        <f>SUM(B219:B222)</f>
        <v>4663.6000000000004</v>
      </c>
      <c r="C218" s="22">
        <f>SUM(C219:C222)</f>
        <v>4480.3</v>
      </c>
      <c r="D218" s="22">
        <f>IFERROR(C218/B218*100,0)</f>
        <v>96.069559996569168</v>
      </c>
      <c r="E218" s="51" t="s">
        <v>210</v>
      </c>
    </row>
    <row r="219" spans="1:5" s="3" customFormat="1" ht="16.5" x14ac:dyDescent="0.25">
      <c r="A219" s="89" t="s">
        <v>8</v>
      </c>
      <c r="B219" s="21">
        <v>0</v>
      </c>
      <c r="C219" s="21">
        <v>0</v>
      </c>
      <c r="D219" s="21">
        <f>IFERROR(C219/B219*100,0)</f>
        <v>0</v>
      </c>
      <c r="E219" s="72"/>
    </row>
    <row r="220" spans="1:5" s="2" customFormat="1" ht="16.5" x14ac:dyDescent="0.25">
      <c r="A220" s="89" t="s">
        <v>4</v>
      </c>
      <c r="B220" s="21">
        <v>0</v>
      </c>
      <c r="C220" s="21">
        <v>0</v>
      </c>
      <c r="D220" s="21">
        <f t="shared" ref="D220:D222" si="38">IFERROR(C220/B220*100,0)</f>
        <v>0</v>
      </c>
      <c r="E220" s="32"/>
    </row>
    <row r="221" spans="1:5" s="2" customFormat="1" ht="16.5" x14ac:dyDescent="0.25">
      <c r="A221" s="43" t="s">
        <v>5</v>
      </c>
      <c r="B221" s="21">
        <v>4663.6000000000004</v>
      </c>
      <c r="C221" s="21">
        <v>4480.3</v>
      </c>
      <c r="D221" s="21">
        <f t="shared" si="38"/>
        <v>96.069559996569168</v>
      </c>
      <c r="E221" s="33"/>
    </row>
    <row r="222" spans="1:5" s="3" customFormat="1" ht="16.5" x14ac:dyDescent="0.25">
      <c r="A222" s="51" t="s">
        <v>12</v>
      </c>
      <c r="B222" s="21">
        <v>0</v>
      </c>
      <c r="C222" s="21">
        <v>0</v>
      </c>
      <c r="D222" s="21">
        <f t="shared" si="38"/>
        <v>0</v>
      </c>
      <c r="E222" s="78"/>
    </row>
    <row r="223" spans="1:5" s="2" customFormat="1" ht="53.25" customHeight="1" x14ac:dyDescent="0.25">
      <c r="A223" s="54" t="s">
        <v>61</v>
      </c>
      <c r="B223" s="22">
        <f>SUM(B224:B227)</f>
        <v>21768.09</v>
      </c>
      <c r="C223" s="22">
        <f>SUM(C224:C227)</f>
        <v>21767.95</v>
      </c>
      <c r="D223" s="22">
        <f>IFERROR(C223/B223*100,0)</f>
        <v>99.999356856756833</v>
      </c>
      <c r="E223" s="33"/>
    </row>
    <row r="224" spans="1:5" s="3" customFormat="1" ht="16.5" x14ac:dyDescent="0.25">
      <c r="A224" s="89" t="s">
        <v>8</v>
      </c>
      <c r="B224" s="21">
        <v>0</v>
      </c>
      <c r="C224" s="21">
        <v>0</v>
      </c>
      <c r="D224" s="21">
        <f>IFERROR(C224/B224*100,0)</f>
        <v>0</v>
      </c>
      <c r="E224" s="72"/>
    </row>
    <row r="225" spans="1:5" s="3" customFormat="1" ht="16.5" x14ac:dyDescent="0.25">
      <c r="A225" s="51" t="s">
        <v>4</v>
      </c>
      <c r="B225" s="21">
        <v>6662.5</v>
      </c>
      <c r="C225" s="21">
        <v>6662.45</v>
      </c>
      <c r="D225" s="21">
        <f t="shared" ref="D225:D227" si="39">IFERROR(C225/B225*100,0)</f>
        <v>99.999249530956845</v>
      </c>
      <c r="E225" s="33"/>
    </row>
    <row r="226" spans="1:5" s="2" customFormat="1" ht="16.5" x14ac:dyDescent="0.25">
      <c r="A226" s="43" t="s">
        <v>5</v>
      </c>
      <c r="B226" s="21">
        <v>15105.59</v>
      </c>
      <c r="C226" s="21">
        <v>15105.5</v>
      </c>
      <c r="D226" s="21">
        <f t="shared" si="39"/>
        <v>99.99940419407649</v>
      </c>
      <c r="E226" s="33"/>
    </row>
    <row r="227" spans="1:5" s="3" customFormat="1" ht="16.5" x14ac:dyDescent="0.25">
      <c r="A227" s="51" t="s">
        <v>12</v>
      </c>
      <c r="B227" s="21">
        <v>0</v>
      </c>
      <c r="C227" s="21">
        <v>0</v>
      </c>
      <c r="D227" s="21">
        <f t="shared" si="39"/>
        <v>0</v>
      </c>
      <c r="E227" s="78"/>
    </row>
    <row r="228" spans="1:5" s="2" customFormat="1" ht="53.25" customHeight="1" x14ac:dyDescent="0.25">
      <c r="A228" s="54" t="s">
        <v>72</v>
      </c>
      <c r="B228" s="39">
        <f>B229</f>
        <v>6977.89</v>
      </c>
      <c r="C228" s="39">
        <f>C229</f>
        <v>6937.22</v>
      </c>
      <c r="D228" s="39">
        <f t="shared" ref="D228:D234" si="40">D229</f>
        <v>99.417159055244497</v>
      </c>
      <c r="E228" s="84"/>
    </row>
    <row r="229" spans="1:5" s="2" customFormat="1" ht="49.5" x14ac:dyDescent="0.25">
      <c r="A229" s="54" t="s">
        <v>262</v>
      </c>
      <c r="B229" s="22">
        <f>SUM(B230:B233)</f>
        <v>6977.89</v>
      </c>
      <c r="C229" s="22">
        <f>SUM(C230:C233)</f>
        <v>6937.22</v>
      </c>
      <c r="D229" s="22">
        <f>IFERROR(C229/B229*100,0)</f>
        <v>99.417159055244497</v>
      </c>
      <c r="E229" s="51" t="s">
        <v>253</v>
      </c>
    </row>
    <row r="230" spans="1:5" s="3" customFormat="1" ht="16.5" x14ac:dyDescent="0.25">
      <c r="A230" s="89" t="s">
        <v>8</v>
      </c>
      <c r="B230" s="21">
        <v>0</v>
      </c>
      <c r="C230" s="21">
        <v>0</v>
      </c>
      <c r="D230" s="21">
        <f>IFERROR(C230/B230*100,0)</f>
        <v>0</v>
      </c>
      <c r="E230" s="72"/>
    </row>
    <row r="231" spans="1:5" s="2" customFormat="1" ht="16.5" x14ac:dyDescent="0.25">
      <c r="A231" s="89" t="s">
        <v>4</v>
      </c>
      <c r="B231" s="21">
        <v>0</v>
      </c>
      <c r="C231" s="21">
        <v>0</v>
      </c>
      <c r="D231" s="21">
        <f t="shared" ref="D231:D233" si="41">IFERROR(C231/B231*100,0)</f>
        <v>0</v>
      </c>
      <c r="E231" s="32"/>
    </row>
    <row r="232" spans="1:5" s="2" customFormat="1" ht="16.5" x14ac:dyDescent="0.25">
      <c r="A232" s="43" t="s">
        <v>5</v>
      </c>
      <c r="B232" s="21">
        <v>6977.89</v>
      </c>
      <c r="C232" s="21">
        <v>6937.22</v>
      </c>
      <c r="D232" s="21">
        <f t="shared" si="41"/>
        <v>99.417159055244497</v>
      </c>
      <c r="E232" s="33"/>
    </row>
    <row r="233" spans="1:5" s="3" customFormat="1" ht="16.5" x14ac:dyDescent="0.25">
      <c r="A233" s="51" t="s">
        <v>12</v>
      </c>
      <c r="B233" s="21">
        <v>0</v>
      </c>
      <c r="C233" s="21">
        <v>0</v>
      </c>
      <c r="D233" s="21">
        <f t="shared" si="41"/>
        <v>0</v>
      </c>
      <c r="E233" s="78"/>
    </row>
    <row r="234" spans="1:5" s="2" customFormat="1" ht="43.5" customHeight="1" x14ac:dyDescent="0.25">
      <c r="A234" s="54" t="s">
        <v>64</v>
      </c>
      <c r="B234" s="39">
        <f>B235</f>
        <v>688.94</v>
      </c>
      <c r="C234" s="39">
        <f>C235</f>
        <v>688.93499999999995</v>
      </c>
      <c r="D234" s="39">
        <f t="shared" si="40"/>
        <v>99.999274247394538</v>
      </c>
      <c r="E234" s="84"/>
    </row>
    <row r="235" spans="1:5" s="2" customFormat="1" ht="49.5" x14ac:dyDescent="0.25">
      <c r="A235" s="54" t="s">
        <v>62</v>
      </c>
      <c r="B235" s="22">
        <f>SUM(B236:B239)</f>
        <v>688.94</v>
      </c>
      <c r="C235" s="22">
        <f>SUM(C236:C239)</f>
        <v>688.93499999999995</v>
      </c>
      <c r="D235" s="22">
        <f>IFERROR(C235/B235*100,0)</f>
        <v>99.999274247394538</v>
      </c>
      <c r="E235" s="33"/>
    </row>
    <row r="236" spans="1:5" s="3" customFormat="1" ht="16.5" x14ac:dyDescent="0.25">
      <c r="A236" s="89" t="s">
        <v>8</v>
      </c>
      <c r="B236" s="21">
        <v>0</v>
      </c>
      <c r="C236" s="21">
        <v>0</v>
      </c>
      <c r="D236" s="21">
        <f>IFERROR(C236/B236*100,0)</f>
        <v>0</v>
      </c>
      <c r="E236" s="72"/>
    </row>
    <row r="237" spans="1:5" s="2" customFormat="1" ht="16.5" x14ac:dyDescent="0.25">
      <c r="A237" s="89" t="s">
        <v>4</v>
      </c>
      <c r="B237" s="21">
        <v>0</v>
      </c>
      <c r="C237" s="21">
        <v>0</v>
      </c>
      <c r="D237" s="21">
        <f t="shared" ref="D237:D239" si="42">IFERROR(C237/B237*100,0)</f>
        <v>0</v>
      </c>
      <c r="E237" s="32"/>
    </row>
    <row r="238" spans="1:5" s="2" customFormat="1" ht="16.5" x14ac:dyDescent="0.25">
      <c r="A238" s="43" t="s">
        <v>5</v>
      </c>
      <c r="B238" s="21">
        <v>688.94</v>
      </c>
      <c r="C238" s="21">
        <v>688.93499999999995</v>
      </c>
      <c r="D238" s="21">
        <f t="shared" si="42"/>
        <v>99.999274247394538</v>
      </c>
      <c r="E238" s="33"/>
    </row>
    <row r="239" spans="1:5" s="3" customFormat="1" ht="16.5" x14ac:dyDescent="0.25">
      <c r="A239" s="51" t="s">
        <v>12</v>
      </c>
      <c r="B239" s="21">
        <v>0</v>
      </c>
      <c r="C239" s="21">
        <v>0</v>
      </c>
      <c r="D239" s="21">
        <f t="shared" si="42"/>
        <v>0</v>
      </c>
      <c r="E239" s="78"/>
    </row>
    <row r="240" spans="1:5" s="3" customFormat="1" ht="16.5" x14ac:dyDescent="0.25">
      <c r="A240" s="119" t="s">
        <v>6</v>
      </c>
      <c r="B240" s="25">
        <f>SUM(B241:B244)</f>
        <v>357170.23</v>
      </c>
      <c r="C240" s="25">
        <f>SUM(C241:C244)</f>
        <v>332768.96499999997</v>
      </c>
      <c r="D240" s="25">
        <f>IFERROR(C240/B240*100,0)</f>
        <v>93.168169418823055</v>
      </c>
      <c r="E240" s="85"/>
    </row>
    <row r="241" spans="1:7" s="3" customFormat="1" ht="16.5" x14ac:dyDescent="0.25">
      <c r="A241" s="89" t="s">
        <v>8</v>
      </c>
      <c r="B241" s="24">
        <f>B193+B208+B213+B219+B224+B230+B236+B203+B198</f>
        <v>0</v>
      </c>
      <c r="C241" s="24">
        <f>C193+C208+C213+C219+C224+C230+C236+C203+C198</f>
        <v>0</v>
      </c>
      <c r="D241" s="21">
        <f>IFERROR(C241/B241*100,0)</f>
        <v>0</v>
      </c>
      <c r="E241" s="72"/>
    </row>
    <row r="242" spans="1:7" s="3" customFormat="1" ht="16.5" x14ac:dyDescent="0.25">
      <c r="A242" s="51" t="s">
        <v>4</v>
      </c>
      <c r="B242" s="24">
        <f>B194+B209+B214+B220+B225+B231+B237+B204+B199</f>
        <v>10718.800000000001</v>
      </c>
      <c r="C242" s="24">
        <f>C194+C209+C214+C220+C225+C231+C237+C204+C199</f>
        <v>10718.75</v>
      </c>
      <c r="D242" s="21">
        <f t="shared" ref="D242:D244" si="43">IFERROR(C242/B242*100,0)</f>
        <v>99.999533529872735</v>
      </c>
      <c r="E242" s="33"/>
    </row>
    <row r="243" spans="1:7" s="3" customFormat="1" ht="16.5" x14ac:dyDescent="0.25">
      <c r="A243" s="51" t="s">
        <v>5</v>
      </c>
      <c r="B243" s="24">
        <f>ROUNDUP(B195+B210+B215+B221+B226+B232+B238+B205+B200,1)</f>
        <v>341090</v>
      </c>
      <c r="C243" s="24">
        <f>C195+C200+C205+C210+C215+C221+C226+C232+C238</f>
        <v>316688.78499999997</v>
      </c>
      <c r="D243" s="21">
        <f t="shared" si="43"/>
        <v>92.846106599431238</v>
      </c>
      <c r="E243" s="33"/>
    </row>
    <row r="244" spans="1:7" s="3" customFormat="1" ht="16.5" x14ac:dyDescent="0.25">
      <c r="A244" s="51" t="s">
        <v>12</v>
      </c>
      <c r="B244" s="24">
        <f>B196+B211+B216+B222+B227+B233+B239+B206+B201</f>
        <v>5361.43</v>
      </c>
      <c r="C244" s="24">
        <f>C196+C201+C206+C211+C222+C227+C233+C239</f>
        <v>5361.43</v>
      </c>
      <c r="D244" s="21">
        <f t="shared" si="43"/>
        <v>100</v>
      </c>
      <c r="E244" s="78"/>
    </row>
    <row r="245" spans="1:7" s="2" customFormat="1" ht="22.5" customHeight="1" x14ac:dyDescent="0.25">
      <c r="A245" s="176" t="s">
        <v>238</v>
      </c>
      <c r="B245" s="176"/>
      <c r="C245" s="176"/>
      <c r="D245" s="176"/>
      <c r="E245" s="176"/>
    </row>
    <row r="246" spans="1:7" s="3" customFormat="1" ht="33" x14ac:dyDescent="0.25">
      <c r="A246" s="117" t="s">
        <v>81</v>
      </c>
      <c r="B246" s="39">
        <f>B247+B252+B257+B262+B267</f>
        <v>2752188.12</v>
      </c>
      <c r="C246" s="39">
        <f>C247+C252+C257+C262+C267</f>
        <v>2691542.17</v>
      </c>
      <c r="D246" s="22">
        <f t="shared" ref="D246" si="44">IFERROR(C246/B246*100,0)</f>
        <v>97.796446051078803</v>
      </c>
      <c r="E246" s="68"/>
    </row>
    <row r="247" spans="1:7" s="12" customFormat="1" ht="82.5" x14ac:dyDescent="0.25">
      <c r="A247" s="120" t="s">
        <v>133</v>
      </c>
      <c r="B247" s="22">
        <f>SUM(B248:B251)</f>
        <v>33977.25</v>
      </c>
      <c r="C247" s="22">
        <f>SUM(C248:C251)</f>
        <v>33977.24</v>
      </c>
      <c r="D247" s="22">
        <f>IFERROR(C247/B247*100,0)</f>
        <v>99.999970568542182</v>
      </c>
      <c r="E247" s="51" t="s">
        <v>153</v>
      </c>
      <c r="G247" s="18"/>
    </row>
    <row r="248" spans="1:7" s="3" customFormat="1" ht="16.5" x14ac:dyDescent="0.25">
      <c r="A248" s="51" t="s">
        <v>8</v>
      </c>
      <c r="B248" s="21">
        <v>0</v>
      </c>
      <c r="C248" s="21">
        <v>0</v>
      </c>
      <c r="D248" s="21">
        <f>IFERROR(C248/B248*100,0)</f>
        <v>0</v>
      </c>
      <c r="E248" s="71"/>
    </row>
    <row r="249" spans="1:7" s="3" customFormat="1" ht="16.5" x14ac:dyDescent="0.25">
      <c r="A249" s="51" t="s">
        <v>4</v>
      </c>
      <c r="B249" s="21"/>
      <c r="C249" s="21"/>
      <c r="D249" s="21">
        <f t="shared" ref="D249:D251" si="45">IFERROR(C249/B249*100,0)</f>
        <v>0</v>
      </c>
      <c r="E249" s="33"/>
    </row>
    <row r="250" spans="1:7" s="12" customFormat="1" ht="16.5" x14ac:dyDescent="0.25">
      <c r="A250" s="89" t="s">
        <v>5</v>
      </c>
      <c r="B250" s="21">
        <v>33977.25</v>
      </c>
      <c r="C250" s="21">
        <v>33977.24</v>
      </c>
      <c r="D250" s="21">
        <f>IFERROR(C250/B250*100,0)</f>
        <v>99.999970568542182</v>
      </c>
      <c r="E250" s="33"/>
    </row>
    <row r="251" spans="1:7" s="12" customFormat="1" ht="16.5" x14ac:dyDescent="0.25">
      <c r="A251" s="86" t="s">
        <v>7</v>
      </c>
      <c r="B251" s="21">
        <v>0</v>
      </c>
      <c r="C251" s="21">
        <v>0</v>
      </c>
      <c r="D251" s="21">
        <f t="shared" si="45"/>
        <v>0</v>
      </c>
      <c r="E251" s="33"/>
    </row>
    <row r="252" spans="1:7" s="3" customFormat="1" ht="99" x14ac:dyDescent="0.25">
      <c r="A252" s="54" t="s">
        <v>134</v>
      </c>
      <c r="B252" s="22">
        <f>SUM(B253:B256)</f>
        <v>1798.54</v>
      </c>
      <c r="C252" s="22">
        <f>SUM(C253:C256)</f>
        <v>1732.27</v>
      </c>
      <c r="D252" s="22">
        <f>IFERROR(C252/B252*100,0)</f>
        <v>96.315344668453307</v>
      </c>
      <c r="E252" s="43" t="s">
        <v>269</v>
      </c>
    </row>
    <row r="253" spans="1:7" s="8" customFormat="1" ht="16.5" x14ac:dyDescent="0.25">
      <c r="A253" s="89" t="s">
        <v>8</v>
      </c>
      <c r="B253" s="21">
        <v>0</v>
      </c>
      <c r="C253" s="21">
        <v>0</v>
      </c>
      <c r="D253" s="21">
        <f>IFERROR(C253/B253*100,0)</f>
        <v>0</v>
      </c>
      <c r="E253" s="72"/>
    </row>
    <row r="254" spans="1:7" s="4" customFormat="1" ht="16.5" x14ac:dyDescent="0.25">
      <c r="A254" s="89" t="s">
        <v>4</v>
      </c>
      <c r="B254" s="21">
        <v>0</v>
      </c>
      <c r="C254" s="21">
        <v>0</v>
      </c>
      <c r="D254" s="21">
        <f t="shared" ref="D254:D256" si="46">IFERROR(C254/B254*100,0)</f>
        <v>0</v>
      </c>
      <c r="E254" s="72" t="s">
        <v>20</v>
      </c>
    </row>
    <row r="255" spans="1:7" s="4" customFormat="1" ht="16.5" x14ac:dyDescent="0.25">
      <c r="A255" s="89" t="s">
        <v>5</v>
      </c>
      <c r="B255" s="21">
        <v>1679.44</v>
      </c>
      <c r="C255" s="21">
        <v>1613.17</v>
      </c>
      <c r="D255" s="21">
        <f t="shared" si="46"/>
        <v>96.054041823464971</v>
      </c>
      <c r="E255" s="73"/>
    </row>
    <row r="256" spans="1:7" s="3" customFormat="1" ht="16.5" x14ac:dyDescent="0.25">
      <c r="A256" s="89" t="s">
        <v>7</v>
      </c>
      <c r="B256" s="21">
        <v>119.1</v>
      </c>
      <c r="C256" s="21">
        <v>119.1</v>
      </c>
      <c r="D256" s="21">
        <f t="shared" si="46"/>
        <v>100</v>
      </c>
      <c r="E256" s="72"/>
    </row>
    <row r="257" spans="1:5" s="3" customFormat="1" ht="49.5" x14ac:dyDescent="0.25">
      <c r="A257" s="40" t="s">
        <v>135</v>
      </c>
      <c r="B257" s="22">
        <f>SUM(B258:B261)</f>
        <v>122213.85</v>
      </c>
      <c r="C257" s="22">
        <f>SUM(C258:C261)</f>
        <v>121780.06</v>
      </c>
      <c r="D257" s="22">
        <f>IFERROR(C257/B257*100,0)</f>
        <v>99.645056595467693</v>
      </c>
      <c r="E257" s="51" t="s">
        <v>152</v>
      </c>
    </row>
    <row r="258" spans="1:5" s="3" customFormat="1" ht="16.5" x14ac:dyDescent="0.25">
      <c r="A258" s="89" t="s">
        <v>8</v>
      </c>
      <c r="B258" s="21">
        <v>0</v>
      </c>
      <c r="C258" s="21">
        <v>0</v>
      </c>
      <c r="D258" s="21">
        <f>IFERROR(C258/B258*100,0)</f>
        <v>0</v>
      </c>
      <c r="E258" s="72"/>
    </row>
    <row r="259" spans="1:5" s="3" customFormat="1" ht="16.5" x14ac:dyDescent="0.25">
      <c r="A259" s="89" t="s">
        <v>4</v>
      </c>
      <c r="B259" s="21">
        <v>323.8</v>
      </c>
      <c r="C259" s="21">
        <v>323.8</v>
      </c>
      <c r="D259" s="21">
        <f t="shared" ref="D259:D261" si="47">IFERROR(C259/B259*100,0)</f>
        <v>100</v>
      </c>
      <c r="E259" s="33"/>
    </row>
    <row r="260" spans="1:5" s="17" customFormat="1" ht="16.5" x14ac:dyDescent="0.25">
      <c r="A260" s="89" t="s">
        <v>5</v>
      </c>
      <c r="B260" s="21">
        <v>121235.55</v>
      </c>
      <c r="C260" s="21">
        <v>120801.76</v>
      </c>
      <c r="D260" s="21">
        <f t="shared" si="47"/>
        <v>99.642192409734605</v>
      </c>
      <c r="E260" s="68"/>
    </row>
    <row r="261" spans="1:5" s="4" customFormat="1" ht="16.5" x14ac:dyDescent="0.25">
      <c r="A261" s="89" t="s">
        <v>7</v>
      </c>
      <c r="B261" s="21">
        <v>654.5</v>
      </c>
      <c r="C261" s="21">
        <v>654.5</v>
      </c>
      <c r="D261" s="21">
        <f t="shared" si="47"/>
        <v>100</v>
      </c>
      <c r="E261" s="72"/>
    </row>
    <row r="262" spans="1:5" s="8" customFormat="1" ht="181.5" x14ac:dyDescent="0.25">
      <c r="A262" s="40" t="s">
        <v>136</v>
      </c>
      <c r="B262" s="22">
        <f>SUM(B263:B266)</f>
        <v>2539101.06</v>
      </c>
      <c r="C262" s="22">
        <f>SUM(C263:C266)</f>
        <v>2479467.77</v>
      </c>
      <c r="D262" s="22">
        <f>IFERROR(C262/B262*100,0)</f>
        <v>97.651401476710035</v>
      </c>
      <c r="E262" s="72" t="s">
        <v>154</v>
      </c>
    </row>
    <row r="263" spans="1:5" s="3" customFormat="1" ht="16.5" x14ac:dyDescent="0.25">
      <c r="A263" s="89" t="s">
        <v>8</v>
      </c>
      <c r="B263" s="21">
        <v>48455.4</v>
      </c>
      <c r="C263" s="21">
        <v>47980.49</v>
      </c>
      <c r="D263" s="21">
        <f>IFERROR(C263/B263*100,0)</f>
        <v>99.019902838486516</v>
      </c>
      <c r="E263" s="72"/>
    </row>
    <row r="264" spans="1:5" s="12" customFormat="1" ht="16.5" x14ac:dyDescent="0.25">
      <c r="A264" s="89" t="s">
        <v>4</v>
      </c>
      <c r="B264" s="21">
        <v>2061698.09</v>
      </c>
      <c r="C264" s="21">
        <v>2004592.47</v>
      </c>
      <c r="D264" s="21">
        <f t="shared" ref="D264:D272" si="48">IFERROR(C264/B264*100,0)</f>
        <v>97.230165741677524</v>
      </c>
      <c r="E264" s="33"/>
    </row>
    <row r="265" spans="1:5" s="3" customFormat="1" ht="16.5" x14ac:dyDescent="0.25">
      <c r="A265" s="51" t="s">
        <v>5</v>
      </c>
      <c r="B265" s="21">
        <v>413839.19</v>
      </c>
      <c r="C265" s="21">
        <v>411965.43</v>
      </c>
      <c r="D265" s="21">
        <f t="shared" si="48"/>
        <v>99.54722509484904</v>
      </c>
      <c r="E265" s="72"/>
    </row>
    <row r="266" spans="1:5" s="17" customFormat="1" ht="16.5" x14ac:dyDescent="0.25">
      <c r="A266" s="89" t="s">
        <v>7</v>
      </c>
      <c r="B266" s="21">
        <v>15108.38</v>
      </c>
      <c r="C266" s="21">
        <v>14929.38</v>
      </c>
      <c r="D266" s="21">
        <f t="shared" si="48"/>
        <v>98.815227046182315</v>
      </c>
      <c r="E266" s="74"/>
    </row>
    <row r="267" spans="1:5" s="8" customFormat="1" ht="99" x14ac:dyDescent="0.25">
      <c r="A267" s="40" t="s">
        <v>137</v>
      </c>
      <c r="B267" s="22">
        <f>SUM(B268:B271)</f>
        <v>55097.42</v>
      </c>
      <c r="C267" s="22">
        <f>SUM(C268:C271)</f>
        <v>54584.83</v>
      </c>
      <c r="D267" s="22">
        <f>IFERROR(C267/B267*100,0)</f>
        <v>99.069666056958752</v>
      </c>
      <c r="E267" s="42" t="s">
        <v>254</v>
      </c>
    </row>
    <row r="268" spans="1:5" s="3" customFormat="1" ht="16.5" x14ac:dyDescent="0.25">
      <c r="A268" s="89" t="s">
        <v>8</v>
      </c>
      <c r="B268" s="21">
        <v>0</v>
      </c>
      <c r="C268" s="21">
        <v>0</v>
      </c>
      <c r="D268" s="21">
        <f>IFERROR(C268/B268*100,0)</f>
        <v>0</v>
      </c>
      <c r="E268" s="72"/>
    </row>
    <row r="269" spans="1:5" s="12" customFormat="1" ht="16.5" x14ac:dyDescent="0.25">
      <c r="A269" s="89" t="s">
        <v>4</v>
      </c>
      <c r="B269" s="21">
        <v>27683</v>
      </c>
      <c r="C269" s="21">
        <v>27617.74</v>
      </c>
      <c r="D269" s="21">
        <f t="shared" ref="D269:D271" si="49">IFERROR(C269/B269*100,0)</f>
        <v>99.764259653939249</v>
      </c>
      <c r="E269" s="33"/>
    </row>
    <row r="270" spans="1:5" s="3" customFormat="1" ht="16.5" x14ac:dyDescent="0.25">
      <c r="A270" s="51" t="s">
        <v>5</v>
      </c>
      <c r="B270" s="21">
        <v>19943.900000000001</v>
      </c>
      <c r="C270" s="21">
        <v>19496.57</v>
      </c>
      <c r="D270" s="21">
        <f t="shared" si="49"/>
        <v>97.757058549230578</v>
      </c>
      <c r="E270" s="72"/>
    </row>
    <row r="271" spans="1:5" s="17" customFormat="1" ht="16.5" x14ac:dyDescent="0.25">
      <c r="A271" s="89" t="s">
        <v>7</v>
      </c>
      <c r="B271" s="21">
        <v>7470.52</v>
      </c>
      <c r="C271" s="21">
        <v>7470.52</v>
      </c>
      <c r="D271" s="21">
        <f t="shared" si="49"/>
        <v>100</v>
      </c>
      <c r="E271" s="74"/>
    </row>
    <row r="272" spans="1:5" s="8" customFormat="1" ht="33" x14ac:dyDescent="0.25">
      <c r="A272" s="40" t="s">
        <v>82</v>
      </c>
      <c r="B272" s="22">
        <f>B273+B278+B283+B288+B293</f>
        <v>46476.76</v>
      </c>
      <c r="C272" s="22">
        <f>C273+C278+C283+C288+C293</f>
        <v>45517.630000000005</v>
      </c>
      <c r="D272" s="22">
        <f t="shared" si="48"/>
        <v>97.93632344423321</v>
      </c>
      <c r="E272" s="20"/>
    </row>
    <row r="273" spans="1:5" s="3" customFormat="1" ht="66" x14ac:dyDescent="0.25">
      <c r="A273" s="40" t="s">
        <v>127</v>
      </c>
      <c r="B273" s="22">
        <f>SUM(B274:B277)</f>
        <v>11</v>
      </c>
      <c r="C273" s="22">
        <f>SUM(C274:C277)</f>
        <v>11</v>
      </c>
      <c r="D273" s="22">
        <f>IFERROR(C273/B273*100,0)</f>
        <v>100</v>
      </c>
      <c r="E273" s="75" t="s">
        <v>83</v>
      </c>
    </row>
    <row r="274" spans="1:5" s="3" customFormat="1" ht="16.5" x14ac:dyDescent="0.25">
      <c r="A274" s="89" t="s">
        <v>8</v>
      </c>
      <c r="B274" s="21">
        <v>0</v>
      </c>
      <c r="C274" s="21">
        <v>0</v>
      </c>
      <c r="D274" s="21">
        <f>IFERROR(C274/B274*100,0)</f>
        <v>0</v>
      </c>
      <c r="E274" s="72"/>
    </row>
    <row r="275" spans="1:5" s="3" customFormat="1" ht="16.5" x14ac:dyDescent="0.25">
      <c r="A275" s="89" t="s">
        <v>4</v>
      </c>
      <c r="B275" s="21">
        <v>0</v>
      </c>
      <c r="C275" s="21">
        <v>0</v>
      </c>
      <c r="D275" s="21">
        <f t="shared" ref="D275:D277" si="50">IFERROR(C275/B275*100,0)</f>
        <v>0</v>
      </c>
      <c r="E275" s="33"/>
    </row>
    <row r="276" spans="1:5" s="3" customFormat="1" ht="16.5" x14ac:dyDescent="0.25">
      <c r="A276" s="89" t="s">
        <v>5</v>
      </c>
      <c r="B276" s="21">
        <v>11</v>
      </c>
      <c r="C276" s="21">
        <v>11</v>
      </c>
      <c r="D276" s="21">
        <f t="shared" si="50"/>
        <v>100</v>
      </c>
      <c r="E276" s="72"/>
    </row>
    <row r="277" spans="1:5" s="3" customFormat="1" ht="16.5" x14ac:dyDescent="0.25">
      <c r="A277" s="89" t="s">
        <v>7</v>
      </c>
      <c r="B277" s="21">
        <v>0</v>
      </c>
      <c r="C277" s="21">
        <v>0</v>
      </c>
      <c r="D277" s="21">
        <f t="shared" si="50"/>
        <v>0</v>
      </c>
      <c r="E277" s="74"/>
    </row>
    <row r="278" spans="1:5" s="3" customFormat="1" ht="66" x14ac:dyDescent="0.25">
      <c r="A278" s="40" t="s">
        <v>126</v>
      </c>
      <c r="B278" s="22">
        <f>SUM(B279:B282)</f>
        <v>1195.5</v>
      </c>
      <c r="C278" s="22">
        <f>SUM(C279:C282)</f>
        <v>1195.4000000000001</v>
      </c>
      <c r="D278" s="21">
        <f>IFERROR(C278/B278*100,0)</f>
        <v>99.991635299038066</v>
      </c>
      <c r="E278" s="75" t="s">
        <v>155</v>
      </c>
    </row>
    <row r="279" spans="1:5" s="3" customFormat="1" ht="16.5" x14ac:dyDescent="0.25">
      <c r="A279" s="89" t="s">
        <v>8</v>
      </c>
      <c r="B279" s="21">
        <v>461.6</v>
      </c>
      <c r="C279" s="21">
        <v>461.53</v>
      </c>
      <c r="D279" s="21">
        <f>IFERROR(C279/B279*100,0)</f>
        <v>99.984835355285952</v>
      </c>
      <c r="E279" s="72"/>
    </row>
    <row r="280" spans="1:5" s="3" customFormat="1" ht="16.5" x14ac:dyDescent="0.25">
      <c r="A280" s="89" t="s">
        <v>4</v>
      </c>
      <c r="B280" s="21">
        <v>721.9</v>
      </c>
      <c r="C280" s="21">
        <v>721.87</v>
      </c>
      <c r="D280" s="21">
        <f t="shared" ref="D280:D282" si="51">IFERROR(C280/B280*100,0)</f>
        <v>99.995844299764514</v>
      </c>
      <c r="E280" s="33"/>
    </row>
    <row r="281" spans="1:5" s="3" customFormat="1" ht="16.5" x14ac:dyDescent="0.25">
      <c r="A281" s="89" t="s">
        <v>5</v>
      </c>
      <c r="B281" s="21">
        <v>12</v>
      </c>
      <c r="C281" s="21">
        <v>12</v>
      </c>
      <c r="D281" s="21">
        <f t="shared" si="51"/>
        <v>100</v>
      </c>
      <c r="E281" s="72"/>
    </row>
    <row r="282" spans="1:5" s="3" customFormat="1" ht="16.5" x14ac:dyDescent="0.25">
      <c r="A282" s="89" t="s">
        <v>7</v>
      </c>
      <c r="B282" s="21">
        <v>0</v>
      </c>
      <c r="C282" s="21">
        <v>0</v>
      </c>
      <c r="D282" s="21">
        <f t="shared" si="51"/>
        <v>0</v>
      </c>
      <c r="E282" s="74"/>
    </row>
    <row r="283" spans="1:5" s="3" customFormat="1" ht="82.5" x14ac:dyDescent="0.25">
      <c r="A283" s="54" t="s">
        <v>128</v>
      </c>
      <c r="B283" s="22">
        <f>SUM(B284:B287)</f>
        <v>1365.67</v>
      </c>
      <c r="C283" s="22">
        <f>SUM(C284:C287)</f>
        <v>1295.96</v>
      </c>
      <c r="D283" s="22">
        <f>IFERROR(C283/B283*100,0)</f>
        <v>94.895545776065958</v>
      </c>
      <c r="E283" s="43" t="s">
        <v>84</v>
      </c>
    </row>
    <row r="284" spans="1:5" s="6" customFormat="1" ht="16.5" x14ac:dyDescent="0.25">
      <c r="A284" s="89" t="s">
        <v>8</v>
      </c>
      <c r="B284" s="21">
        <v>0</v>
      </c>
      <c r="C284" s="21">
        <v>0</v>
      </c>
      <c r="D284" s="21">
        <f>IFERROR(C284/B284*100,0)</f>
        <v>0</v>
      </c>
      <c r="E284" s="72"/>
    </row>
    <row r="285" spans="1:5" s="13" customFormat="1" ht="16.5" x14ac:dyDescent="0.25">
      <c r="A285" s="89" t="s">
        <v>4</v>
      </c>
      <c r="B285" s="21">
        <v>0</v>
      </c>
      <c r="C285" s="21">
        <v>0</v>
      </c>
      <c r="D285" s="21">
        <f t="shared" ref="D285:D287" si="52">IFERROR(C285/B285*100,0)</f>
        <v>0</v>
      </c>
      <c r="E285" s="33"/>
    </row>
    <row r="286" spans="1:5" s="4" customFormat="1" ht="16.5" x14ac:dyDescent="0.25">
      <c r="A286" s="89" t="s">
        <v>5</v>
      </c>
      <c r="B286" s="21">
        <v>1365.67</v>
      </c>
      <c r="C286" s="21">
        <v>1295.96</v>
      </c>
      <c r="D286" s="21">
        <f t="shared" si="52"/>
        <v>94.895545776065958</v>
      </c>
      <c r="E286" s="72"/>
    </row>
    <row r="287" spans="1:5" s="3" customFormat="1" ht="16.5" x14ac:dyDescent="0.25">
      <c r="A287" s="89" t="s">
        <v>7</v>
      </c>
      <c r="B287" s="21">
        <v>0</v>
      </c>
      <c r="C287" s="21">
        <v>0</v>
      </c>
      <c r="D287" s="21">
        <f t="shared" si="52"/>
        <v>0</v>
      </c>
      <c r="E287" s="74"/>
    </row>
    <row r="288" spans="1:5" s="3" customFormat="1" ht="165" x14ac:dyDescent="0.25">
      <c r="A288" s="54" t="s">
        <v>129</v>
      </c>
      <c r="B288" s="22">
        <f>SUM(B289:B292)</f>
        <v>3543.79</v>
      </c>
      <c r="C288" s="22">
        <f>SUM(C289:C292)</f>
        <v>3387.97</v>
      </c>
      <c r="D288" s="22">
        <f>IFERROR(C288/B288*100,0)</f>
        <v>95.603012593861365</v>
      </c>
      <c r="E288" s="51" t="s">
        <v>268</v>
      </c>
    </row>
    <row r="289" spans="1:5" s="8" customFormat="1" ht="16.5" x14ac:dyDescent="0.25">
      <c r="A289" s="89" t="s">
        <v>8</v>
      </c>
      <c r="B289" s="21">
        <v>0</v>
      </c>
      <c r="C289" s="21">
        <v>0</v>
      </c>
      <c r="D289" s="21">
        <f>IFERROR(C289/B289*100,0)</f>
        <v>0</v>
      </c>
      <c r="E289" s="72"/>
    </row>
    <row r="290" spans="1:5" s="4" customFormat="1" ht="16.5" x14ac:dyDescent="0.25">
      <c r="A290" s="89" t="s">
        <v>4</v>
      </c>
      <c r="B290" s="21">
        <v>0</v>
      </c>
      <c r="C290" s="21">
        <v>0</v>
      </c>
      <c r="D290" s="21">
        <f t="shared" ref="D290:D292" si="53">IFERROR(C290/B290*100,0)</f>
        <v>0</v>
      </c>
      <c r="E290" s="33"/>
    </row>
    <row r="291" spans="1:5" s="3" customFormat="1" ht="16.5" x14ac:dyDescent="0.25">
      <c r="A291" s="89" t="s">
        <v>5</v>
      </c>
      <c r="B291" s="21">
        <v>3543.79</v>
      </c>
      <c r="C291" s="21">
        <v>3387.97</v>
      </c>
      <c r="D291" s="21">
        <f t="shared" si="53"/>
        <v>95.603012593861365</v>
      </c>
      <c r="E291" s="73"/>
    </row>
    <row r="292" spans="1:5" s="3" customFormat="1" ht="16.5" x14ac:dyDescent="0.25">
      <c r="A292" s="89" t="s">
        <v>7</v>
      </c>
      <c r="B292" s="21">
        <v>0</v>
      </c>
      <c r="C292" s="21">
        <v>0</v>
      </c>
      <c r="D292" s="21">
        <f t="shared" si="53"/>
        <v>0</v>
      </c>
      <c r="E292" s="74"/>
    </row>
    <row r="293" spans="1:5" s="3" customFormat="1" ht="66" x14ac:dyDescent="0.25">
      <c r="A293" s="54" t="s">
        <v>130</v>
      </c>
      <c r="B293" s="22">
        <f>SUM(B294:B297)</f>
        <v>40360.800000000003</v>
      </c>
      <c r="C293" s="22">
        <f>SUM(C294:C297)</f>
        <v>39627.300000000003</v>
      </c>
      <c r="D293" s="22">
        <f>IFERROR(C293/B293*100,0)</f>
        <v>98.182642564072069</v>
      </c>
      <c r="E293" s="42" t="s">
        <v>255</v>
      </c>
    </row>
    <row r="294" spans="1:5" s="8" customFormat="1" ht="16.5" x14ac:dyDescent="0.25">
      <c r="A294" s="89" t="s">
        <v>8</v>
      </c>
      <c r="B294" s="21">
        <v>0</v>
      </c>
      <c r="C294" s="21">
        <v>0</v>
      </c>
      <c r="D294" s="21">
        <f>IFERROR(C294/B294*100,0)</f>
        <v>0</v>
      </c>
      <c r="E294" s="72"/>
    </row>
    <row r="295" spans="1:5" s="3" customFormat="1" ht="16.5" x14ac:dyDescent="0.25">
      <c r="A295" s="89" t="s">
        <v>4</v>
      </c>
      <c r="B295" s="21">
        <v>0</v>
      </c>
      <c r="C295" s="21">
        <v>0</v>
      </c>
      <c r="D295" s="21">
        <f t="shared" ref="D295:D298" si="54">IFERROR(C295/B295*100,0)</f>
        <v>0</v>
      </c>
      <c r="E295" s="33"/>
    </row>
    <row r="296" spans="1:5" s="3" customFormat="1" ht="16.5" x14ac:dyDescent="0.25">
      <c r="A296" s="89" t="s">
        <v>5</v>
      </c>
      <c r="B296" s="21">
        <v>40360.800000000003</v>
      </c>
      <c r="C296" s="21">
        <v>39627.300000000003</v>
      </c>
      <c r="D296" s="21">
        <f t="shared" si="54"/>
        <v>98.182642564072069</v>
      </c>
      <c r="E296" s="72"/>
    </row>
    <row r="297" spans="1:5" s="3" customFormat="1" ht="16.5" x14ac:dyDescent="0.25">
      <c r="A297" s="89" t="s">
        <v>7</v>
      </c>
      <c r="B297" s="21">
        <v>0</v>
      </c>
      <c r="C297" s="21">
        <v>0</v>
      </c>
      <c r="D297" s="21">
        <f t="shared" si="54"/>
        <v>0</v>
      </c>
      <c r="E297" s="74"/>
    </row>
    <row r="298" spans="1:5" s="3" customFormat="1" ht="33" x14ac:dyDescent="0.25">
      <c r="A298" s="117" t="s">
        <v>85</v>
      </c>
      <c r="B298" s="39">
        <f>B299+B304+B309+B314+B319+B324</f>
        <v>1159119.6100000001</v>
      </c>
      <c r="C298" s="39">
        <f>C299+C304+C309+C314+C319+C324</f>
        <v>704711.96</v>
      </c>
      <c r="D298" s="22">
        <f t="shared" si="54"/>
        <v>60.797173468577583</v>
      </c>
      <c r="E298" s="20"/>
    </row>
    <row r="299" spans="1:5" s="3" customFormat="1" ht="181.5" x14ac:dyDescent="0.25">
      <c r="A299" s="40" t="s">
        <v>131</v>
      </c>
      <c r="B299" s="22">
        <f>SUM(B300:B303)</f>
        <v>838919.1</v>
      </c>
      <c r="C299" s="22">
        <f>SUM(C300:C303)</f>
        <v>388700.25</v>
      </c>
      <c r="D299" s="22">
        <f>IFERROR(C299/B299*100,0)</f>
        <v>46.333460520805879</v>
      </c>
      <c r="E299" s="172" t="s">
        <v>319</v>
      </c>
    </row>
    <row r="300" spans="1:5" ht="16.5" x14ac:dyDescent="0.25">
      <c r="A300" s="89" t="s">
        <v>8</v>
      </c>
      <c r="B300" s="21">
        <v>157423.6</v>
      </c>
      <c r="C300" s="21">
        <v>157423.6</v>
      </c>
      <c r="D300" s="21">
        <f>IFERROR(C300/B300*100,0)</f>
        <v>100</v>
      </c>
      <c r="E300" s="72"/>
    </row>
    <row r="301" spans="1:5" ht="16.5" x14ac:dyDescent="0.25">
      <c r="A301" s="89" t="s">
        <v>4</v>
      </c>
      <c r="B301" s="21">
        <v>597596.1</v>
      </c>
      <c r="C301" s="21">
        <v>192406.62</v>
      </c>
      <c r="D301" s="21">
        <f t="shared" ref="D301:D303" si="55">IFERROR(C301/B301*100,0)</f>
        <v>32.196766344358672</v>
      </c>
      <c r="E301" s="33"/>
    </row>
    <row r="302" spans="1:5" ht="16.5" x14ac:dyDescent="0.25">
      <c r="A302" s="89" t="s">
        <v>5</v>
      </c>
      <c r="B302" s="21">
        <v>83899.4</v>
      </c>
      <c r="C302" s="21">
        <v>38870.03</v>
      </c>
      <c r="D302" s="21">
        <f t="shared" si="55"/>
        <v>46.329330126317949</v>
      </c>
      <c r="E302" s="72"/>
    </row>
    <row r="303" spans="1:5" ht="16.5" x14ac:dyDescent="0.25">
      <c r="A303" s="89" t="s">
        <v>7</v>
      </c>
      <c r="B303" s="21">
        <v>0</v>
      </c>
      <c r="C303" s="21">
        <v>0</v>
      </c>
      <c r="D303" s="21">
        <f t="shared" si="55"/>
        <v>0</v>
      </c>
      <c r="E303" s="72"/>
    </row>
    <row r="304" spans="1:5" ht="33" x14ac:dyDescent="0.25">
      <c r="A304" s="121" t="s">
        <v>231</v>
      </c>
      <c r="B304" s="22">
        <f>SUM(B305:B308)</f>
        <v>2182</v>
      </c>
      <c r="C304" s="22">
        <f>SUM(C305:C308)</f>
        <v>2182</v>
      </c>
      <c r="D304" s="22">
        <f>IFERROR(C304/B304*100,0)</f>
        <v>100</v>
      </c>
      <c r="E304" s="76" t="s">
        <v>156</v>
      </c>
    </row>
    <row r="305" spans="1:5" ht="16.5" x14ac:dyDescent="0.25">
      <c r="A305" s="89" t="s">
        <v>8</v>
      </c>
      <c r="B305" s="21">
        <v>0</v>
      </c>
      <c r="C305" s="21">
        <v>0</v>
      </c>
      <c r="D305" s="21">
        <f>IFERROR(C305/B305*100,0)</f>
        <v>0</v>
      </c>
      <c r="E305" s="72"/>
    </row>
    <row r="306" spans="1:5" ht="16.5" x14ac:dyDescent="0.25">
      <c r="A306" s="89" t="s">
        <v>4</v>
      </c>
      <c r="B306" s="21">
        <v>1525.2</v>
      </c>
      <c r="C306" s="21">
        <v>1525.2</v>
      </c>
      <c r="D306" s="21">
        <f t="shared" ref="D306:D308" si="56">IFERROR(C306/B306*100,0)</f>
        <v>100</v>
      </c>
      <c r="E306" s="33"/>
    </row>
    <row r="307" spans="1:5" ht="16.5" x14ac:dyDescent="0.25">
      <c r="A307" s="89" t="s">
        <v>5</v>
      </c>
      <c r="B307" s="21">
        <v>656.8</v>
      </c>
      <c r="C307" s="21">
        <v>656.8</v>
      </c>
      <c r="D307" s="21">
        <f t="shared" si="56"/>
        <v>100</v>
      </c>
      <c r="E307" s="72"/>
    </row>
    <row r="308" spans="1:5" ht="16.5" x14ac:dyDescent="0.25">
      <c r="A308" s="89" t="s">
        <v>7</v>
      </c>
      <c r="B308" s="21">
        <v>0</v>
      </c>
      <c r="C308" s="21">
        <v>0</v>
      </c>
      <c r="D308" s="21">
        <f t="shared" si="56"/>
        <v>0</v>
      </c>
      <c r="E308" s="72"/>
    </row>
    <row r="309" spans="1:5" ht="33" x14ac:dyDescent="0.25">
      <c r="A309" s="40" t="s">
        <v>230</v>
      </c>
      <c r="B309" s="22">
        <f>SUM(B310:B313)</f>
        <v>1500</v>
      </c>
      <c r="C309" s="22">
        <f>SUM(C310:C313)</f>
        <v>1500</v>
      </c>
      <c r="D309" s="22">
        <f>IFERROR(C309/B309*100,0)</f>
        <v>100</v>
      </c>
      <c r="E309" s="51" t="s">
        <v>158</v>
      </c>
    </row>
    <row r="310" spans="1:5" ht="16.5" x14ac:dyDescent="0.25">
      <c r="A310" s="89" t="s">
        <v>8</v>
      </c>
      <c r="B310" s="21">
        <v>0</v>
      </c>
      <c r="C310" s="21">
        <v>0</v>
      </c>
      <c r="D310" s="21">
        <f>IFERROR(C310/B310*100,0)</f>
        <v>0</v>
      </c>
      <c r="E310" s="72"/>
    </row>
    <row r="311" spans="1:5" ht="16.5" x14ac:dyDescent="0.25">
      <c r="A311" s="122" t="s">
        <v>4</v>
      </c>
      <c r="B311" s="21">
        <v>1048.5</v>
      </c>
      <c r="C311" s="21">
        <v>1048.5</v>
      </c>
      <c r="D311" s="21">
        <f t="shared" ref="D311:D313" si="57">IFERROR(C311/B311*100,0)</f>
        <v>100</v>
      </c>
      <c r="E311" s="77"/>
    </row>
    <row r="312" spans="1:5" ht="16.5" x14ac:dyDescent="0.25">
      <c r="A312" s="51" t="s">
        <v>5</v>
      </c>
      <c r="B312" s="21">
        <v>451.5</v>
      </c>
      <c r="C312" s="21">
        <v>451.5</v>
      </c>
      <c r="D312" s="21">
        <f t="shared" si="57"/>
        <v>100</v>
      </c>
      <c r="E312" s="77"/>
    </row>
    <row r="313" spans="1:5" ht="16.5" x14ac:dyDescent="0.25">
      <c r="A313" s="51" t="s">
        <v>12</v>
      </c>
      <c r="B313" s="21">
        <v>0</v>
      </c>
      <c r="C313" s="21">
        <v>0</v>
      </c>
      <c r="D313" s="21">
        <f t="shared" si="57"/>
        <v>0</v>
      </c>
      <c r="E313" s="78"/>
    </row>
    <row r="314" spans="1:5" ht="49.5" x14ac:dyDescent="0.25">
      <c r="A314" s="40" t="s">
        <v>256</v>
      </c>
      <c r="B314" s="22">
        <f>SUM(B315:B318)</f>
        <v>59832.65</v>
      </c>
      <c r="C314" s="22">
        <f>SUM(C315:C318)</f>
        <v>59201.61</v>
      </c>
      <c r="D314" s="22">
        <f>IFERROR(C314/B314*100,0)</f>
        <v>98.945325002318967</v>
      </c>
      <c r="E314" s="51" t="s">
        <v>157</v>
      </c>
    </row>
    <row r="315" spans="1:5" ht="16.5" x14ac:dyDescent="0.25">
      <c r="A315" s="89" t="s">
        <v>8</v>
      </c>
      <c r="B315" s="21">
        <v>0</v>
      </c>
      <c r="C315" s="21">
        <v>0</v>
      </c>
      <c r="D315" s="21">
        <f>IFERROR(C315/B315*100,0)</f>
        <v>0</v>
      </c>
      <c r="E315" s="72"/>
    </row>
    <row r="316" spans="1:5" ht="16.5" x14ac:dyDescent="0.25">
      <c r="A316" s="122" t="s">
        <v>4</v>
      </c>
      <c r="B316" s="21">
        <v>0</v>
      </c>
      <c r="C316" s="21">
        <v>0</v>
      </c>
      <c r="D316" s="21">
        <f t="shared" ref="D316:D318" si="58">IFERROR(C316/B316*100,0)</f>
        <v>0</v>
      </c>
      <c r="E316" s="77"/>
    </row>
    <row r="317" spans="1:5" ht="16.5" x14ac:dyDescent="0.25">
      <c r="A317" s="51" t="s">
        <v>5</v>
      </c>
      <c r="B317" s="21">
        <v>59832.65</v>
      </c>
      <c r="C317" s="21">
        <v>59201.61</v>
      </c>
      <c r="D317" s="21">
        <f t="shared" si="58"/>
        <v>98.945325002318967</v>
      </c>
      <c r="E317" s="77"/>
    </row>
    <row r="318" spans="1:5" ht="16.5" x14ac:dyDescent="0.25">
      <c r="A318" s="51" t="s">
        <v>12</v>
      </c>
      <c r="B318" s="21">
        <v>0</v>
      </c>
      <c r="C318" s="21">
        <v>0</v>
      </c>
      <c r="D318" s="21">
        <f t="shared" si="58"/>
        <v>0</v>
      </c>
      <c r="E318" s="78"/>
    </row>
    <row r="319" spans="1:5" ht="99" x14ac:dyDescent="0.25">
      <c r="A319" s="40" t="s">
        <v>132</v>
      </c>
      <c r="B319" s="22">
        <f>SUM(B320:B323)</f>
        <v>254629.56</v>
      </c>
      <c r="C319" s="22">
        <f>SUM(C320:C323)</f>
        <v>251071.84000000003</v>
      </c>
      <c r="D319" s="22">
        <f>IFERROR(C319/B319*100,0)</f>
        <v>98.602785945198207</v>
      </c>
      <c r="E319" s="33" t="s">
        <v>257</v>
      </c>
    </row>
    <row r="320" spans="1:5" ht="16.5" x14ac:dyDescent="0.25">
      <c r="A320" s="89" t="s">
        <v>8</v>
      </c>
      <c r="B320" s="21">
        <v>20292.8</v>
      </c>
      <c r="C320" s="21">
        <v>20291.07</v>
      </c>
      <c r="D320" s="21">
        <f>IFERROR(C320/B320*100,0)</f>
        <v>99.991474808799182</v>
      </c>
      <c r="E320" s="72"/>
    </row>
    <row r="321" spans="1:5" ht="16.5" x14ac:dyDescent="0.25">
      <c r="A321" s="122" t="s">
        <v>4</v>
      </c>
      <c r="B321" s="21">
        <v>160985.29999999999</v>
      </c>
      <c r="C321" s="21">
        <v>158976.39000000001</v>
      </c>
      <c r="D321" s="21">
        <f t="shared" ref="D321:D323" si="59">IFERROR(C321/B321*100,0)</f>
        <v>98.752115876418543</v>
      </c>
      <c r="E321" s="77"/>
    </row>
    <row r="322" spans="1:5" ht="16.5" x14ac:dyDescent="0.25">
      <c r="A322" s="51" t="s">
        <v>5</v>
      </c>
      <c r="B322" s="21">
        <v>73351.460000000006</v>
      </c>
      <c r="C322" s="21">
        <v>71804.38</v>
      </c>
      <c r="D322" s="21">
        <f t="shared" si="59"/>
        <v>97.890866793926108</v>
      </c>
      <c r="E322" s="77"/>
    </row>
    <row r="323" spans="1:5" ht="16.5" x14ac:dyDescent="0.25">
      <c r="A323" s="51" t="s">
        <v>12</v>
      </c>
      <c r="B323" s="21">
        <v>0</v>
      </c>
      <c r="C323" s="21">
        <v>0</v>
      </c>
      <c r="D323" s="21">
        <f t="shared" si="59"/>
        <v>0</v>
      </c>
      <c r="E323" s="78"/>
    </row>
    <row r="324" spans="1:5" ht="49.5" x14ac:dyDescent="0.25">
      <c r="A324" s="40" t="s">
        <v>138</v>
      </c>
      <c r="B324" s="22">
        <f>SUM(B325:B328)</f>
        <v>2056.3000000000002</v>
      </c>
      <c r="C324" s="22">
        <f>SUM(C325:C328)</f>
        <v>2056.2600000000002</v>
      </c>
      <c r="D324" s="22">
        <f>IFERROR(C324/B324*100,0)</f>
        <v>99.9980547585469</v>
      </c>
      <c r="E324" s="79" t="s">
        <v>159</v>
      </c>
    </row>
    <row r="325" spans="1:5" ht="16.5" x14ac:dyDescent="0.25">
      <c r="A325" s="89" t="s">
        <v>8</v>
      </c>
      <c r="B325" s="21">
        <v>0</v>
      </c>
      <c r="C325" s="21">
        <v>0</v>
      </c>
      <c r="D325" s="21">
        <f>IFERROR(C325/B325*100,0)</f>
        <v>0</v>
      </c>
      <c r="E325" s="72"/>
    </row>
    <row r="326" spans="1:5" ht="16.5" x14ac:dyDescent="0.25">
      <c r="A326" s="122" t="s">
        <v>4</v>
      </c>
      <c r="B326" s="21">
        <v>0</v>
      </c>
      <c r="C326" s="21">
        <v>0</v>
      </c>
      <c r="D326" s="21">
        <f t="shared" ref="D326:D328" si="60">IFERROR(C326/B326*100,0)</f>
        <v>0</v>
      </c>
      <c r="E326" s="77"/>
    </row>
    <row r="327" spans="1:5" ht="16.5" x14ac:dyDescent="0.25">
      <c r="A327" s="51" t="s">
        <v>5</v>
      </c>
      <c r="B327" s="21">
        <v>2056.3000000000002</v>
      </c>
      <c r="C327" s="21">
        <v>2056.2600000000002</v>
      </c>
      <c r="D327" s="21">
        <f t="shared" si="60"/>
        <v>99.9980547585469</v>
      </c>
      <c r="E327" s="77"/>
    </row>
    <row r="328" spans="1:5" ht="16.5" x14ac:dyDescent="0.25">
      <c r="A328" s="51" t="s">
        <v>12</v>
      </c>
      <c r="B328" s="21">
        <v>0</v>
      </c>
      <c r="C328" s="21">
        <v>0</v>
      </c>
      <c r="D328" s="21">
        <f t="shared" si="60"/>
        <v>0</v>
      </c>
      <c r="E328" s="78"/>
    </row>
    <row r="329" spans="1:5" ht="16.5" x14ac:dyDescent="0.25">
      <c r="A329" s="119" t="s">
        <v>6</v>
      </c>
      <c r="B329" s="25">
        <f>SUM(B330:B333)</f>
        <v>3957784.49</v>
      </c>
      <c r="C329" s="25">
        <f>SUM(C330:C333)</f>
        <v>3441771.7600000002</v>
      </c>
      <c r="D329" s="25">
        <f>IFERROR(C329/B329*100,0)</f>
        <v>86.962081151619259</v>
      </c>
      <c r="E329" s="80"/>
    </row>
    <row r="330" spans="1:5" ht="16.5" x14ac:dyDescent="0.25">
      <c r="A330" s="51" t="s">
        <v>11</v>
      </c>
      <c r="B330" s="38">
        <f t="shared" ref="B330:C333" si="61">B248+B253+B258+B263+B268+B274+B279+B284+B289+B294+B300+B305+B310+B315+B320+B325</f>
        <v>226633.4</v>
      </c>
      <c r="C330" s="38">
        <f t="shared" si="61"/>
        <v>226156.69</v>
      </c>
      <c r="D330" s="21">
        <f>IFERROR(C330/B330*100,0)</f>
        <v>99.789655893614977</v>
      </c>
      <c r="E330" s="68"/>
    </row>
    <row r="331" spans="1:5" ht="16.5" x14ac:dyDescent="0.25">
      <c r="A331" s="51" t="s">
        <v>4</v>
      </c>
      <c r="B331" s="38">
        <f t="shared" si="61"/>
        <v>2851581.89</v>
      </c>
      <c r="C331" s="38">
        <f t="shared" si="61"/>
        <v>2387212.5900000003</v>
      </c>
      <c r="D331" s="21">
        <f t="shared" ref="D331:D333" si="62">IFERROR(C331/B331*100,0)</f>
        <v>83.715379115414436</v>
      </c>
      <c r="E331" s="33"/>
    </row>
    <row r="332" spans="1:5" ht="16.5" x14ac:dyDescent="0.25">
      <c r="A332" s="51" t="s">
        <v>5</v>
      </c>
      <c r="B332" s="38">
        <f t="shared" si="61"/>
        <v>856216.70000000019</v>
      </c>
      <c r="C332" s="38">
        <f t="shared" si="61"/>
        <v>805228.98</v>
      </c>
      <c r="D332" s="21">
        <f t="shared" si="62"/>
        <v>94.044998187958711</v>
      </c>
      <c r="E332" s="68"/>
    </row>
    <row r="333" spans="1:5" ht="16.5" x14ac:dyDescent="0.25">
      <c r="A333" s="51" t="s">
        <v>7</v>
      </c>
      <c r="B333" s="38">
        <f t="shared" si="61"/>
        <v>23352.5</v>
      </c>
      <c r="C333" s="38">
        <f t="shared" si="61"/>
        <v>23173.5</v>
      </c>
      <c r="D333" s="21">
        <f t="shared" si="62"/>
        <v>99.233486778717477</v>
      </c>
      <c r="E333" s="68"/>
    </row>
    <row r="334" spans="1:5" ht="21.75" customHeight="1" x14ac:dyDescent="0.25">
      <c r="A334" s="177" t="s">
        <v>239</v>
      </c>
      <c r="B334" s="178"/>
      <c r="C334" s="178"/>
      <c r="D334" s="178"/>
      <c r="E334" s="179"/>
    </row>
    <row r="335" spans="1:5" s="3" customFormat="1" ht="51.75" customHeight="1" x14ac:dyDescent="0.25">
      <c r="A335" s="132" t="s">
        <v>66</v>
      </c>
      <c r="B335" s="47">
        <f>B336+B341+B346</f>
        <v>149986.29999999999</v>
      </c>
      <c r="C335" s="39">
        <f>C336+C341+C346</f>
        <v>149771.09</v>
      </c>
      <c r="D335" s="22">
        <f>IFERROR(C335/B335*100,0)</f>
        <v>99.856513561571958</v>
      </c>
      <c r="E335" s="33"/>
    </row>
    <row r="336" spans="1:5" s="8" customFormat="1" ht="150" customHeight="1" x14ac:dyDescent="0.25">
      <c r="A336" s="133" t="s">
        <v>172</v>
      </c>
      <c r="B336" s="44">
        <f>SUM(B337:B340)</f>
        <v>65892.399999999994</v>
      </c>
      <c r="C336" s="22">
        <f>SUM(C337:C340)</f>
        <v>65885.13</v>
      </c>
      <c r="D336" s="22">
        <f>IFERROR(C336/B336*100,0)</f>
        <v>99.988966861125135</v>
      </c>
      <c r="E336" s="51" t="s">
        <v>316</v>
      </c>
    </row>
    <row r="337" spans="1:5" s="4" customFormat="1" ht="20.25" customHeight="1" x14ac:dyDescent="0.25">
      <c r="A337" s="134" t="s">
        <v>8</v>
      </c>
      <c r="B337" s="49">
        <v>114.84</v>
      </c>
      <c r="C337" s="21">
        <v>114.84</v>
      </c>
      <c r="D337" s="21">
        <f>IFERROR(C337/B337*100,0)</f>
        <v>100</v>
      </c>
      <c r="E337" s="68"/>
    </row>
    <row r="338" spans="1:5" s="4" customFormat="1" ht="16.5" x14ac:dyDescent="0.25">
      <c r="A338" s="135" t="s">
        <v>4</v>
      </c>
      <c r="B338" s="49">
        <v>519.05999999999995</v>
      </c>
      <c r="C338" s="21">
        <v>519.05999999999995</v>
      </c>
      <c r="D338" s="21">
        <f t="shared" ref="D338:D340" si="63">IFERROR(C338/B338*100,0)</f>
        <v>100</v>
      </c>
      <c r="E338" s="68"/>
    </row>
    <row r="339" spans="1:5" s="4" customFormat="1" ht="16.5" x14ac:dyDescent="0.25">
      <c r="A339" s="135" t="s">
        <v>5</v>
      </c>
      <c r="B339" s="49">
        <v>65258.5</v>
      </c>
      <c r="C339" s="21">
        <v>65251.23</v>
      </c>
      <c r="D339" s="21">
        <f t="shared" si="63"/>
        <v>99.988859688776174</v>
      </c>
      <c r="E339" s="33"/>
    </row>
    <row r="340" spans="1:5" s="4" customFormat="1" ht="18.75" customHeight="1" x14ac:dyDescent="0.25">
      <c r="A340" s="136" t="s">
        <v>7</v>
      </c>
      <c r="B340" s="49">
        <v>0</v>
      </c>
      <c r="C340" s="21">
        <v>0</v>
      </c>
      <c r="D340" s="21">
        <f t="shared" si="63"/>
        <v>0</v>
      </c>
      <c r="E340" s="72"/>
    </row>
    <row r="341" spans="1:5" s="12" customFormat="1" ht="152.25" customHeight="1" x14ac:dyDescent="0.25">
      <c r="A341" s="133" t="s">
        <v>173</v>
      </c>
      <c r="B341" s="44">
        <f>SUM(B342:B345)</f>
        <v>65291.1</v>
      </c>
      <c r="C341" s="22">
        <f>SUM(C342:C345)</f>
        <v>65183.4</v>
      </c>
      <c r="D341" s="22">
        <f>IFERROR(C341/B341*100,0)</f>
        <v>99.835046430524216</v>
      </c>
      <c r="E341" s="33" t="s">
        <v>177</v>
      </c>
    </row>
    <row r="342" spans="1:5" s="4" customFormat="1" ht="20.25" customHeight="1" x14ac:dyDescent="0.25">
      <c r="A342" s="134" t="s">
        <v>8</v>
      </c>
      <c r="B342" s="49">
        <v>0</v>
      </c>
      <c r="C342" s="21">
        <v>0</v>
      </c>
      <c r="D342" s="21">
        <f>IFERROR(C342/B342*100,0)</f>
        <v>0</v>
      </c>
      <c r="E342" s="68"/>
    </row>
    <row r="343" spans="1:5" s="6" customFormat="1" ht="17.25" customHeight="1" x14ac:dyDescent="0.25">
      <c r="A343" s="135" t="s">
        <v>4</v>
      </c>
      <c r="B343" s="49">
        <v>0</v>
      </c>
      <c r="C343" s="21">
        <v>0</v>
      </c>
      <c r="D343" s="21">
        <f t="shared" ref="D343:D345" si="64">IFERROR(C343/B343*100,0)</f>
        <v>0</v>
      </c>
      <c r="E343" s="33"/>
    </row>
    <row r="344" spans="1:5" s="4" customFormat="1" ht="16.5" x14ac:dyDescent="0.25">
      <c r="A344" s="135" t="s">
        <v>5</v>
      </c>
      <c r="B344" s="49">
        <v>65291.1</v>
      </c>
      <c r="C344" s="21">
        <v>65183.4</v>
      </c>
      <c r="D344" s="21">
        <f t="shared" si="64"/>
        <v>99.835046430524216</v>
      </c>
      <c r="E344" s="33"/>
    </row>
    <row r="345" spans="1:5" s="4" customFormat="1" ht="18.75" customHeight="1" x14ac:dyDescent="0.25">
      <c r="A345" s="136" t="s">
        <v>7</v>
      </c>
      <c r="B345" s="49">
        <v>0</v>
      </c>
      <c r="C345" s="21">
        <v>0</v>
      </c>
      <c r="D345" s="21">
        <f t="shared" si="64"/>
        <v>0</v>
      </c>
      <c r="E345" s="72"/>
    </row>
    <row r="346" spans="1:5" s="12" customFormat="1" ht="58.5" customHeight="1" x14ac:dyDescent="0.25">
      <c r="A346" s="133" t="s">
        <v>174</v>
      </c>
      <c r="B346" s="44">
        <f>SUM(B347:B350)</f>
        <v>18802.8</v>
      </c>
      <c r="C346" s="22">
        <f>SUM(C347:C350)</f>
        <v>18702.559999999998</v>
      </c>
      <c r="D346" s="22">
        <f>IFERROR(C346/B346*100,0)</f>
        <v>99.466887910311215</v>
      </c>
      <c r="E346" s="51" t="s">
        <v>178</v>
      </c>
    </row>
    <row r="347" spans="1:5" s="4" customFormat="1" ht="20.25" customHeight="1" x14ac:dyDescent="0.25">
      <c r="A347" s="134" t="s">
        <v>8</v>
      </c>
      <c r="B347" s="49">
        <v>0</v>
      </c>
      <c r="C347" s="21">
        <v>0</v>
      </c>
      <c r="D347" s="21">
        <f>IFERROR(C347/B347*100,0)</f>
        <v>0</v>
      </c>
      <c r="E347" s="68"/>
    </row>
    <row r="348" spans="1:5" s="12" customFormat="1" ht="18" customHeight="1" x14ac:dyDescent="0.25">
      <c r="A348" s="135" t="s">
        <v>4</v>
      </c>
      <c r="B348" s="49">
        <v>340</v>
      </c>
      <c r="C348" s="21">
        <v>340</v>
      </c>
      <c r="D348" s="21">
        <f t="shared" ref="D348:D350" si="65">IFERROR(C348/B348*100,0)</f>
        <v>100</v>
      </c>
      <c r="E348" s="33"/>
    </row>
    <row r="349" spans="1:5" s="12" customFormat="1" ht="18" customHeight="1" x14ac:dyDescent="0.25">
      <c r="A349" s="135" t="s">
        <v>5</v>
      </c>
      <c r="B349" s="49">
        <v>18227.7</v>
      </c>
      <c r="C349" s="21">
        <v>18127.46</v>
      </c>
      <c r="D349" s="21">
        <f t="shared" si="65"/>
        <v>99.450067754022726</v>
      </c>
      <c r="E349" s="33"/>
    </row>
    <row r="350" spans="1:5" s="4" customFormat="1" ht="18.75" customHeight="1" x14ac:dyDescent="0.25">
      <c r="A350" s="136" t="s">
        <v>7</v>
      </c>
      <c r="B350" s="49">
        <v>235.1</v>
      </c>
      <c r="C350" s="21">
        <v>235.1</v>
      </c>
      <c r="D350" s="21">
        <f t="shared" si="65"/>
        <v>100</v>
      </c>
      <c r="E350" s="72"/>
    </row>
    <row r="351" spans="1:5" s="4" customFormat="1" ht="66" x14ac:dyDescent="0.25">
      <c r="A351" s="137" t="s">
        <v>67</v>
      </c>
      <c r="B351" s="47">
        <f>B352+B357</f>
        <v>168178.13999999998</v>
      </c>
      <c r="C351" s="39">
        <f>C352+C357</f>
        <v>166417.84</v>
      </c>
      <c r="D351" s="22">
        <f>IFERROR(C351/B351*100,0)</f>
        <v>98.953312243791032</v>
      </c>
      <c r="E351" s="33"/>
    </row>
    <row r="352" spans="1:5" s="12" customFormat="1" ht="183.75" customHeight="1" x14ac:dyDescent="0.25">
      <c r="A352" s="133" t="s">
        <v>28</v>
      </c>
      <c r="B352" s="44">
        <f>SUM(B353:B356)</f>
        <v>373.9</v>
      </c>
      <c r="C352" s="22">
        <f>SUM(C353:C356)</f>
        <v>341.94</v>
      </c>
      <c r="D352" s="22">
        <f>IFERROR(C352/B352*100,0)</f>
        <v>91.452259962556838</v>
      </c>
      <c r="E352" s="51" t="s">
        <v>258</v>
      </c>
    </row>
    <row r="353" spans="1:5" s="4" customFormat="1" ht="20.25" customHeight="1" x14ac:dyDescent="0.25">
      <c r="A353" s="134" t="s">
        <v>8</v>
      </c>
      <c r="B353" s="49">
        <v>0</v>
      </c>
      <c r="C353" s="21">
        <v>0</v>
      </c>
      <c r="D353" s="21">
        <f>IFERROR(C353/B353*100,0)</f>
        <v>0</v>
      </c>
      <c r="E353" s="68"/>
    </row>
    <row r="354" spans="1:5" s="12" customFormat="1" ht="18" customHeight="1" x14ac:dyDescent="0.25">
      <c r="A354" s="135" t="s">
        <v>4</v>
      </c>
      <c r="B354" s="49">
        <v>0</v>
      </c>
      <c r="C354" s="21">
        <v>0</v>
      </c>
      <c r="D354" s="21">
        <f t="shared" ref="D354:D356" si="66">IFERROR(C354/B354*100,0)</f>
        <v>0</v>
      </c>
      <c r="E354" s="33"/>
    </row>
    <row r="355" spans="1:5" s="12" customFormat="1" ht="18" customHeight="1" x14ac:dyDescent="0.25">
      <c r="A355" s="135" t="s">
        <v>5</v>
      </c>
      <c r="B355" s="49">
        <v>373.9</v>
      </c>
      <c r="C355" s="21">
        <v>341.94</v>
      </c>
      <c r="D355" s="21">
        <f t="shared" si="66"/>
        <v>91.452259962556838</v>
      </c>
      <c r="E355" s="33"/>
    </row>
    <row r="356" spans="1:5" s="4" customFormat="1" ht="18.75" customHeight="1" x14ac:dyDescent="0.25">
      <c r="A356" s="136" t="s">
        <v>7</v>
      </c>
      <c r="B356" s="49">
        <v>0</v>
      </c>
      <c r="C356" s="21">
        <v>0</v>
      </c>
      <c r="D356" s="21">
        <f t="shared" si="66"/>
        <v>0</v>
      </c>
      <c r="E356" s="72"/>
    </row>
    <row r="357" spans="1:5" s="12" customFormat="1" ht="285.75" customHeight="1" x14ac:dyDescent="0.25">
      <c r="A357" s="133" t="s">
        <v>29</v>
      </c>
      <c r="B357" s="44">
        <f>SUM(B358:B361)</f>
        <v>167804.24</v>
      </c>
      <c r="C357" s="22">
        <f>SUM(C358:C361)</f>
        <v>166075.9</v>
      </c>
      <c r="D357" s="22">
        <f>IFERROR(C357/B357*100,0)</f>
        <v>98.970026025564067</v>
      </c>
      <c r="E357" s="51" t="s">
        <v>259</v>
      </c>
    </row>
    <row r="358" spans="1:5" s="4" customFormat="1" ht="20.25" customHeight="1" x14ac:dyDescent="0.25">
      <c r="A358" s="134" t="s">
        <v>8</v>
      </c>
      <c r="B358" s="49">
        <v>0</v>
      </c>
      <c r="C358" s="21">
        <v>0</v>
      </c>
      <c r="D358" s="21">
        <f>IFERROR(C358/B358*100,0)</f>
        <v>0</v>
      </c>
      <c r="E358" s="68"/>
    </row>
    <row r="359" spans="1:5" s="12" customFormat="1" ht="21" customHeight="1" x14ac:dyDescent="0.25">
      <c r="A359" s="135" t="s">
        <v>4</v>
      </c>
      <c r="B359" s="49">
        <v>0</v>
      </c>
      <c r="C359" s="21">
        <v>0</v>
      </c>
      <c r="D359" s="21">
        <f t="shared" ref="D359:D361" si="67">IFERROR(C359/B359*100,0)</f>
        <v>0</v>
      </c>
      <c r="E359" s="33"/>
    </row>
    <row r="360" spans="1:5" s="4" customFormat="1" ht="16.5" x14ac:dyDescent="0.25">
      <c r="A360" s="135" t="s">
        <v>5</v>
      </c>
      <c r="B360" s="49">
        <v>164120.24</v>
      </c>
      <c r="C360" s="21">
        <v>162391.9</v>
      </c>
      <c r="D360" s="21">
        <f t="shared" si="67"/>
        <v>98.946906243861207</v>
      </c>
      <c r="E360" s="33"/>
    </row>
    <row r="361" spans="1:5" s="3" customFormat="1" ht="16.5" x14ac:dyDescent="0.25">
      <c r="A361" s="134" t="s">
        <v>7</v>
      </c>
      <c r="B361" s="49">
        <v>3684</v>
      </c>
      <c r="C361" s="21">
        <v>3684</v>
      </c>
      <c r="D361" s="21">
        <f t="shared" si="67"/>
        <v>100</v>
      </c>
      <c r="E361" s="20"/>
    </row>
    <row r="362" spans="1:5" s="3" customFormat="1" ht="69.75" customHeight="1" x14ac:dyDescent="0.25">
      <c r="A362" s="132" t="s">
        <v>68</v>
      </c>
      <c r="B362" s="47">
        <f>B363+B368+B373</f>
        <v>65165.61</v>
      </c>
      <c r="C362" s="39">
        <f>C363+C368+C373</f>
        <v>62270.6</v>
      </c>
      <c r="D362" s="22">
        <f>IFERROR(C362/B362*100,0)</f>
        <v>95.557457376674591</v>
      </c>
      <c r="E362" s="33"/>
    </row>
    <row r="363" spans="1:5" s="12" customFormat="1" ht="51.75" customHeight="1" x14ac:dyDescent="0.25">
      <c r="A363" s="133" t="s">
        <v>50</v>
      </c>
      <c r="B363" s="44">
        <f>SUM(B364:B367)</f>
        <v>19731.099999999999</v>
      </c>
      <c r="C363" s="22">
        <f>SUM(C364:C367)</f>
        <v>19291.21</v>
      </c>
      <c r="D363" s="22">
        <f>IFERROR(C363/B363*100,0)</f>
        <v>97.770575386065644</v>
      </c>
      <c r="E363" s="99" t="s">
        <v>186</v>
      </c>
    </row>
    <row r="364" spans="1:5" s="4" customFormat="1" ht="20.25" customHeight="1" x14ac:dyDescent="0.25">
      <c r="A364" s="134" t="s">
        <v>8</v>
      </c>
      <c r="B364" s="49">
        <v>0</v>
      </c>
      <c r="C364" s="21">
        <v>0</v>
      </c>
      <c r="D364" s="21">
        <f>IFERROR(C364/B364*100,0)</f>
        <v>0</v>
      </c>
      <c r="E364" s="68"/>
    </row>
    <row r="365" spans="1:5" s="12" customFormat="1" ht="21" customHeight="1" x14ac:dyDescent="0.25">
      <c r="A365" s="135" t="s">
        <v>4</v>
      </c>
      <c r="B365" s="49">
        <v>0</v>
      </c>
      <c r="C365" s="21">
        <v>0</v>
      </c>
      <c r="D365" s="21">
        <f t="shared" ref="D365:D367" si="68">IFERROR(C365/B365*100,0)</f>
        <v>0</v>
      </c>
      <c r="E365" s="33"/>
    </row>
    <row r="366" spans="1:5" s="4" customFormat="1" ht="16.5" x14ac:dyDescent="0.25">
      <c r="A366" s="135" t="s">
        <v>5</v>
      </c>
      <c r="B366" s="49">
        <v>19731.099999999999</v>
      </c>
      <c r="C366" s="21">
        <v>19291.21</v>
      </c>
      <c r="D366" s="21">
        <f t="shared" si="68"/>
        <v>97.770575386065644</v>
      </c>
      <c r="E366" s="33"/>
    </row>
    <row r="367" spans="1:5" s="4" customFormat="1" ht="18.75" customHeight="1" x14ac:dyDescent="0.25">
      <c r="A367" s="136" t="s">
        <v>7</v>
      </c>
      <c r="B367" s="49">
        <v>0</v>
      </c>
      <c r="C367" s="21">
        <v>0</v>
      </c>
      <c r="D367" s="21">
        <f t="shared" si="68"/>
        <v>0</v>
      </c>
      <c r="E367" s="72"/>
    </row>
    <row r="368" spans="1:5" s="12" customFormat="1" ht="37.5" customHeight="1" x14ac:dyDescent="0.25">
      <c r="A368" s="133" t="s">
        <v>30</v>
      </c>
      <c r="B368" s="44">
        <f>SUM(B369:B372)</f>
        <v>74</v>
      </c>
      <c r="C368" s="22">
        <f>SUM(C369:C372)</f>
        <v>74</v>
      </c>
      <c r="D368" s="22">
        <f>IFERROR(C368/B368*100,0)</f>
        <v>100</v>
      </c>
      <c r="E368" s="99" t="s">
        <v>187</v>
      </c>
    </row>
    <row r="369" spans="1:5" s="4" customFormat="1" ht="20.25" customHeight="1" x14ac:dyDescent="0.25">
      <c r="A369" s="134" t="s">
        <v>8</v>
      </c>
      <c r="B369" s="49">
        <v>0</v>
      </c>
      <c r="C369" s="21">
        <v>0</v>
      </c>
      <c r="D369" s="21">
        <f>IFERROR(C369/B369*100,0)</f>
        <v>0</v>
      </c>
      <c r="E369" s="68"/>
    </row>
    <row r="370" spans="1:5" s="12" customFormat="1" ht="21" customHeight="1" x14ac:dyDescent="0.25">
      <c r="A370" s="135" t="s">
        <v>4</v>
      </c>
      <c r="B370" s="49">
        <v>74</v>
      </c>
      <c r="C370" s="21">
        <v>74</v>
      </c>
      <c r="D370" s="21">
        <f t="shared" ref="D370:D372" si="69">IFERROR(C370/B370*100,0)</f>
        <v>100</v>
      </c>
      <c r="E370" s="33"/>
    </row>
    <row r="371" spans="1:5" s="4" customFormat="1" ht="16.5" x14ac:dyDescent="0.25">
      <c r="A371" s="135" t="s">
        <v>5</v>
      </c>
      <c r="B371" s="49">
        <v>0</v>
      </c>
      <c r="C371" s="21">
        <v>0</v>
      </c>
      <c r="D371" s="21">
        <f t="shared" si="69"/>
        <v>0</v>
      </c>
      <c r="E371" s="33"/>
    </row>
    <row r="372" spans="1:5" s="4" customFormat="1" ht="18.75" customHeight="1" x14ac:dyDescent="0.25">
      <c r="A372" s="136" t="s">
        <v>7</v>
      </c>
      <c r="B372" s="49">
        <v>0</v>
      </c>
      <c r="C372" s="21">
        <v>0</v>
      </c>
      <c r="D372" s="21">
        <f t="shared" si="69"/>
        <v>0</v>
      </c>
      <c r="E372" s="72"/>
    </row>
    <row r="373" spans="1:5" s="12" customFormat="1" ht="78" customHeight="1" x14ac:dyDescent="0.25">
      <c r="A373" s="133" t="s">
        <v>31</v>
      </c>
      <c r="B373" s="44">
        <f>SUM(B374:B377)</f>
        <v>45360.51</v>
      </c>
      <c r="C373" s="22">
        <f>SUM(C374:C377)</f>
        <v>42905.39</v>
      </c>
      <c r="D373" s="22">
        <f>IFERROR(C373/B373*100,0)</f>
        <v>94.587538808536323</v>
      </c>
      <c r="E373" s="51" t="s">
        <v>188</v>
      </c>
    </row>
    <row r="374" spans="1:5" s="4" customFormat="1" ht="20.25" customHeight="1" x14ac:dyDescent="0.25">
      <c r="A374" s="134" t="s">
        <v>8</v>
      </c>
      <c r="B374" s="49">
        <v>0</v>
      </c>
      <c r="C374" s="21">
        <v>0</v>
      </c>
      <c r="D374" s="21">
        <f>IFERROR(C374/B374*100,0)</f>
        <v>0</v>
      </c>
      <c r="E374" s="68"/>
    </row>
    <row r="375" spans="1:5" s="12" customFormat="1" ht="21" customHeight="1" x14ac:dyDescent="0.25">
      <c r="A375" s="135" t="s">
        <v>4</v>
      </c>
      <c r="B375" s="49">
        <v>0</v>
      </c>
      <c r="C375" s="21">
        <v>0</v>
      </c>
      <c r="D375" s="21">
        <f t="shared" ref="D375:D377" si="70">IFERROR(C375/B375*100,0)</f>
        <v>0</v>
      </c>
      <c r="E375" s="33"/>
    </row>
    <row r="376" spans="1:5" s="4" customFormat="1" ht="16.5" x14ac:dyDescent="0.25">
      <c r="A376" s="135" t="s">
        <v>5</v>
      </c>
      <c r="B376" s="49">
        <v>45360.51</v>
      </c>
      <c r="C376" s="21">
        <v>42905.39</v>
      </c>
      <c r="D376" s="21">
        <f t="shared" si="70"/>
        <v>94.587538808536323</v>
      </c>
      <c r="E376" s="33"/>
    </row>
    <row r="377" spans="1:5" s="4" customFormat="1" ht="18.75" customHeight="1" x14ac:dyDescent="0.25">
      <c r="A377" s="136" t="s">
        <v>7</v>
      </c>
      <c r="B377" s="49">
        <v>0</v>
      </c>
      <c r="C377" s="21">
        <v>0</v>
      </c>
      <c r="D377" s="21">
        <f t="shared" si="70"/>
        <v>0</v>
      </c>
      <c r="E377" s="72"/>
    </row>
    <row r="378" spans="1:5" s="2" customFormat="1" ht="16.5" x14ac:dyDescent="0.25">
      <c r="A378" s="138" t="s">
        <v>69</v>
      </c>
      <c r="B378" s="47">
        <f>B379</f>
        <v>6135.05</v>
      </c>
      <c r="C378" s="39">
        <f>C379</f>
        <v>6135</v>
      </c>
      <c r="D378" s="22">
        <f>IFERROR(C378/B378*100,0)</f>
        <v>99.999185010717113</v>
      </c>
      <c r="E378" s="33"/>
    </row>
    <row r="379" spans="1:5" s="10" customFormat="1" ht="126.75" customHeight="1" x14ac:dyDescent="0.25">
      <c r="A379" s="133" t="s">
        <v>70</v>
      </c>
      <c r="B379" s="44">
        <f>SUM(B380:B383)</f>
        <v>6135.05</v>
      </c>
      <c r="C379" s="22">
        <f>SUM(C380:C383)</f>
        <v>6135</v>
      </c>
      <c r="D379" s="22">
        <f>IFERROR(C379/B379*100,0)</f>
        <v>99.999185010717113</v>
      </c>
      <c r="E379" s="51" t="s">
        <v>189</v>
      </c>
    </row>
    <row r="380" spans="1:5" s="4" customFormat="1" ht="20.25" customHeight="1" x14ac:dyDescent="0.25">
      <c r="A380" s="134" t="s">
        <v>8</v>
      </c>
      <c r="B380" s="49">
        <v>0</v>
      </c>
      <c r="C380" s="21">
        <v>0</v>
      </c>
      <c r="D380" s="21">
        <f>IFERROR(C380/B380*100,0)</f>
        <v>0</v>
      </c>
      <c r="E380" s="68"/>
    </row>
    <row r="381" spans="1:5" s="5" customFormat="1" ht="16.5" x14ac:dyDescent="0.25">
      <c r="A381" s="135" t="s">
        <v>4</v>
      </c>
      <c r="B381" s="49">
        <v>0</v>
      </c>
      <c r="C381" s="21">
        <v>0</v>
      </c>
      <c r="D381" s="21">
        <f t="shared" ref="D381:D383" si="71">IFERROR(C381/B381*100,0)</f>
        <v>0</v>
      </c>
      <c r="E381" s="33"/>
    </row>
    <row r="382" spans="1:5" ht="16.5" x14ac:dyDescent="0.25">
      <c r="A382" s="135" t="s">
        <v>5</v>
      </c>
      <c r="B382" s="49">
        <v>3328</v>
      </c>
      <c r="C382" s="21">
        <v>3327.95</v>
      </c>
      <c r="D382" s="21">
        <f t="shared" si="71"/>
        <v>99.99849759615384</v>
      </c>
      <c r="E382" s="33"/>
    </row>
    <row r="383" spans="1:5" s="4" customFormat="1" ht="18.75" customHeight="1" x14ac:dyDescent="0.25">
      <c r="A383" s="136" t="s">
        <v>7</v>
      </c>
      <c r="B383" s="49">
        <v>2807.05</v>
      </c>
      <c r="C383" s="21">
        <v>2807.05</v>
      </c>
      <c r="D383" s="21">
        <f t="shared" si="71"/>
        <v>100</v>
      </c>
      <c r="E383" s="72"/>
    </row>
    <row r="384" spans="1:5" s="3" customFormat="1" ht="16.5" x14ac:dyDescent="0.25">
      <c r="A384" s="139" t="s">
        <v>6</v>
      </c>
      <c r="B384" s="46">
        <f>SUM(B385:B388)</f>
        <v>389465.10000000003</v>
      </c>
      <c r="C384" s="25">
        <f>SUM(C385:C388)</f>
        <v>384594.53000000009</v>
      </c>
      <c r="D384" s="25">
        <f>IFERROR(C384/B384*100,0)</f>
        <v>98.749420679799044</v>
      </c>
      <c r="E384" s="100"/>
    </row>
    <row r="385" spans="1:5" s="6" customFormat="1" ht="16.5" x14ac:dyDescent="0.25">
      <c r="A385" s="75" t="s">
        <v>8</v>
      </c>
      <c r="B385" s="45">
        <f>B337+B342+B347+B353+B358+B364+B374+B380+B369</f>
        <v>114.84</v>
      </c>
      <c r="C385" s="48">
        <f>C337+C342+C347+C353+C358+C364+C374+C380+C369</f>
        <v>114.84</v>
      </c>
      <c r="D385" s="21">
        <f>IFERROR(C385/B385*100,0)</f>
        <v>100</v>
      </c>
      <c r="E385" s="68"/>
    </row>
    <row r="386" spans="1:5" s="3" customFormat="1" ht="16.5" x14ac:dyDescent="0.25">
      <c r="A386" s="75" t="s">
        <v>4</v>
      </c>
      <c r="B386" s="45">
        <f t="shared" ref="B386:C388" si="72">B338+B343+B348+B354+B359+B365+B375+B381+B370</f>
        <v>933.06</v>
      </c>
      <c r="C386" s="48">
        <f t="shared" si="72"/>
        <v>933.06</v>
      </c>
      <c r="D386" s="21">
        <f t="shared" ref="D386:D388" si="73">IFERROR(C386/B386*100,0)</f>
        <v>100</v>
      </c>
      <c r="E386" s="32"/>
    </row>
    <row r="387" spans="1:5" s="3" customFormat="1" ht="16.5" x14ac:dyDescent="0.25">
      <c r="A387" s="75" t="s">
        <v>5</v>
      </c>
      <c r="B387" s="45">
        <f t="shared" si="72"/>
        <v>381691.05</v>
      </c>
      <c r="C387" s="48">
        <f t="shared" si="72"/>
        <v>376820.48000000004</v>
      </c>
      <c r="D387" s="21">
        <f t="shared" si="73"/>
        <v>98.723949644614422</v>
      </c>
      <c r="E387" s="32"/>
    </row>
    <row r="388" spans="1:5" s="3" customFormat="1" ht="16.5" x14ac:dyDescent="0.25">
      <c r="A388" s="75" t="s">
        <v>7</v>
      </c>
      <c r="B388" s="45">
        <f t="shared" si="72"/>
        <v>6726.15</v>
      </c>
      <c r="C388" s="48">
        <f t="shared" si="72"/>
        <v>6726.15</v>
      </c>
      <c r="D388" s="21">
        <f t="shared" si="73"/>
        <v>100</v>
      </c>
      <c r="E388" s="20"/>
    </row>
    <row r="389" spans="1:5" ht="23.25" customHeight="1" x14ac:dyDescent="0.25">
      <c r="A389" s="175" t="s">
        <v>240</v>
      </c>
      <c r="B389" s="175"/>
      <c r="C389" s="175"/>
      <c r="D389" s="175"/>
      <c r="E389" s="175"/>
    </row>
    <row r="390" spans="1:5" s="3" customFormat="1" ht="58.5" customHeight="1" x14ac:dyDescent="0.25">
      <c r="A390" s="141" t="s">
        <v>43</v>
      </c>
      <c r="B390" s="22">
        <f>B396+B391</f>
        <v>33955.800000000003</v>
      </c>
      <c r="C390" s="22">
        <f>C396+C391</f>
        <v>33491.502999999997</v>
      </c>
      <c r="D390" s="22">
        <f>IFERROR(C390/B390*100,0)</f>
        <v>98.632643024166683</v>
      </c>
      <c r="E390" s="33"/>
    </row>
    <row r="391" spans="1:5" s="3" customFormat="1" ht="82.5" x14ac:dyDescent="0.25">
      <c r="A391" s="141" t="s">
        <v>107</v>
      </c>
      <c r="B391" s="22">
        <f>B392+B393+B394+B395</f>
        <v>1232</v>
      </c>
      <c r="C391" s="22">
        <f>C392+C393+C394+C395</f>
        <v>1231.97</v>
      </c>
      <c r="D391" s="22">
        <f>IFERROR(C391/B391*100,0)</f>
        <v>99.997564935064943</v>
      </c>
      <c r="E391" s="51" t="s">
        <v>108</v>
      </c>
    </row>
    <row r="392" spans="1:5" s="3" customFormat="1" ht="16.5" x14ac:dyDescent="0.25">
      <c r="A392" s="105" t="s">
        <v>8</v>
      </c>
      <c r="B392" s="21">
        <v>0</v>
      </c>
      <c r="C392" s="21">
        <v>0</v>
      </c>
      <c r="D392" s="21">
        <f t="shared" ref="D392:D395" si="74">IFERROR(C392/B392*100,0)</f>
        <v>0</v>
      </c>
      <c r="E392" s="33"/>
    </row>
    <row r="393" spans="1:5" s="3" customFormat="1" ht="16.5" x14ac:dyDescent="0.25">
      <c r="A393" s="129" t="s">
        <v>4</v>
      </c>
      <c r="B393" s="21">
        <v>0</v>
      </c>
      <c r="C393" s="21">
        <v>0</v>
      </c>
      <c r="D393" s="21">
        <f t="shared" si="74"/>
        <v>0</v>
      </c>
      <c r="E393" s="33"/>
    </row>
    <row r="394" spans="1:5" s="3" customFormat="1" ht="16.5" x14ac:dyDescent="0.25">
      <c r="A394" s="129" t="s">
        <v>5</v>
      </c>
      <c r="B394" s="21">
        <v>1232</v>
      </c>
      <c r="C394" s="21">
        <v>1231.97</v>
      </c>
      <c r="D394" s="21">
        <f t="shared" si="74"/>
        <v>99.997564935064943</v>
      </c>
      <c r="E394" s="33"/>
    </row>
    <row r="395" spans="1:5" s="3" customFormat="1" ht="16.5" x14ac:dyDescent="0.25">
      <c r="A395" s="42" t="s">
        <v>7</v>
      </c>
      <c r="B395" s="21">
        <v>0</v>
      </c>
      <c r="C395" s="21">
        <v>0</v>
      </c>
      <c r="D395" s="21">
        <f t="shared" si="74"/>
        <v>0</v>
      </c>
      <c r="E395" s="33"/>
    </row>
    <row r="396" spans="1:5" s="8" customFormat="1" ht="66.75" customHeight="1" x14ac:dyDescent="0.25">
      <c r="A396" s="141" t="s">
        <v>16</v>
      </c>
      <c r="B396" s="22">
        <f>SUM(B397:B400)</f>
        <v>32723.8</v>
      </c>
      <c r="C396" s="22">
        <f>SUM(C397:C400)</f>
        <v>32259.532999999999</v>
      </c>
      <c r="D396" s="22">
        <f>IFERROR(C396/B396*100,0)</f>
        <v>98.581255844370148</v>
      </c>
      <c r="E396" s="51" t="s">
        <v>260</v>
      </c>
    </row>
    <row r="397" spans="1:5" s="4" customFormat="1" ht="20.25" customHeight="1" x14ac:dyDescent="0.25">
      <c r="A397" s="105" t="s">
        <v>8</v>
      </c>
      <c r="B397" s="26">
        <v>0</v>
      </c>
      <c r="C397" s="26">
        <v>0</v>
      </c>
      <c r="D397" s="21">
        <f t="shared" ref="D397:D400" si="75">IFERROR(C397/B397*100,0)</f>
        <v>0</v>
      </c>
      <c r="E397" s="68"/>
    </row>
    <row r="398" spans="1:5" s="12" customFormat="1" ht="21" customHeight="1" x14ac:dyDescent="0.25">
      <c r="A398" s="129" t="s">
        <v>4</v>
      </c>
      <c r="B398" s="26">
        <v>0</v>
      </c>
      <c r="C398" s="26">
        <v>0</v>
      </c>
      <c r="D398" s="21">
        <f t="shared" si="75"/>
        <v>0</v>
      </c>
      <c r="E398" s="33"/>
    </row>
    <row r="399" spans="1:5" s="4" customFormat="1" ht="16.5" x14ac:dyDescent="0.25">
      <c r="A399" s="129" t="s">
        <v>5</v>
      </c>
      <c r="B399" s="26">
        <v>32723.8</v>
      </c>
      <c r="C399" s="26">
        <v>32259.532999999999</v>
      </c>
      <c r="D399" s="21">
        <f t="shared" si="75"/>
        <v>98.581255844370148</v>
      </c>
      <c r="E399" s="33"/>
    </row>
    <row r="400" spans="1:5" s="4" customFormat="1" ht="18.75" customHeight="1" x14ac:dyDescent="0.25">
      <c r="A400" s="42" t="s">
        <v>7</v>
      </c>
      <c r="B400" s="26">
        <v>0</v>
      </c>
      <c r="C400" s="26">
        <v>0</v>
      </c>
      <c r="D400" s="21">
        <f t="shared" si="75"/>
        <v>0</v>
      </c>
      <c r="E400" s="72"/>
    </row>
    <row r="401" spans="1:5" s="3" customFormat="1" ht="16.5" x14ac:dyDescent="0.25">
      <c r="A401" s="141" t="s">
        <v>42</v>
      </c>
      <c r="B401" s="22">
        <f>B402+B407+B412</f>
        <v>594171.72</v>
      </c>
      <c r="C401" s="22">
        <f>C402+C407+C412</f>
        <v>432387.64600000001</v>
      </c>
      <c r="D401" s="22">
        <f>IFERROR(C401/B401*100,0)</f>
        <v>72.771495418866465</v>
      </c>
      <c r="E401" s="109"/>
    </row>
    <row r="402" spans="1:5" s="8" customFormat="1" ht="181.5" x14ac:dyDescent="0.25">
      <c r="A402" s="141" t="s">
        <v>17</v>
      </c>
      <c r="B402" s="22">
        <f>SUM(B403:B406)</f>
        <v>360663.38</v>
      </c>
      <c r="C402" s="22">
        <f>SUM(C403:C406)</f>
        <v>208525.97100000002</v>
      </c>
      <c r="D402" s="22">
        <f>IFERROR(C402/B402*100,0)</f>
        <v>57.817339536938853</v>
      </c>
      <c r="E402" s="51" t="s">
        <v>322</v>
      </c>
    </row>
    <row r="403" spans="1:5" s="4" customFormat="1" ht="20.25" customHeight="1" x14ac:dyDescent="0.25">
      <c r="A403" s="105" t="s">
        <v>8</v>
      </c>
      <c r="B403" s="26">
        <v>0</v>
      </c>
      <c r="C403" s="26">
        <v>0</v>
      </c>
      <c r="D403" s="21">
        <f t="shared" ref="D403:D406" si="76">IFERROR(C403/B403*100,0)</f>
        <v>0</v>
      </c>
      <c r="E403" s="68"/>
    </row>
    <row r="404" spans="1:5" s="12" customFormat="1" ht="21" customHeight="1" x14ac:dyDescent="0.25">
      <c r="A404" s="129" t="s">
        <v>4</v>
      </c>
      <c r="B404" s="26">
        <v>99239.8</v>
      </c>
      <c r="C404" s="26">
        <v>99239.733999999997</v>
      </c>
      <c r="D404" s="21">
        <f t="shared" si="76"/>
        <v>99.99993349442461</v>
      </c>
      <c r="E404" s="33"/>
    </row>
    <row r="405" spans="1:5" s="4" customFormat="1" ht="16.5" x14ac:dyDescent="0.25">
      <c r="A405" s="129" t="s">
        <v>5</v>
      </c>
      <c r="B405" s="26">
        <v>42014.3</v>
      </c>
      <c r="C405" s="26">
        <v>35731.72</v>
      </c>
      <c r="D405" s="21">
        <f t="shared" si="76"/>
        <v>85.046567478215749</v>
      </c>
      <c r="E405" s="33"/>
    </row>
    <row r="406" spans="1:5" s="4" customFormat="1" ht="18.75" customHeight="1" x14ac:dyDescent="0.25">
      <c r="A406" s="42" t="s">
        <v>7</v>
      </c>
      <c r="B406" s="26">
        <v>219409.28</v>
      </c>
      <c r="C406" s="26">
        <v>73554.517000000007</v>
      </c>
      <c r="D406" s="21">
        <f t="shared" si="76"/>
        <v>33.523886045293985</v>
      </c>
      <c r="E406" s="72"/>
    </row>
    <row r="407" spans="1:5" s="8" customFormat="1" ht="81" customHeight="1" x14ac:dyDescent="0.25">
      <c r="A407" s="118" t="s">
        <v>40</v>
      </c>
      <c r="B407" s="22">
        <f>SUM(B408:B411)</f>
        <v>14683.6</v>
      </c>
      <c r="C407" s="22">
        <f>SUM(C408:C411)</f>
        <v>14683.186</v>
      </c>
      <c r="D407" s="22">
        <f>IFERROR(C407/B407*100,0)</f>
        <v>99.997180527935924</v>
      </c>
      <c r="E407" s="43" t="s">
        <v>109</v>
      </c>
    </row>
    <row r="408" spans="1:5" s="4" customFormat="1" ht="20.25" customHeight="1" x14ac:dyDescent="0.25">
      <c r="A408" s="105" t="s">
        <v>8</v>
      </c>
      <c r="B408" s="26">
        <v>0</v>
      </c>
      <c r="C408" s="26">
        <v>0</v>
      </c>
      <c r="D408" s="21">
        <f t="shared" ref="D408:D411" si="77">IFERROR(C408/B408*100,0)</f>
        <v>0</v>
      </c>
      <c r="E408" s="68"/>
    </row>
    <row r="409" spans="1:5" s="12" customFormat="1" ht="21" customHeight="1" x14ac:dyDescent="0.25">
      <c r="A409" s="129" t="s">
        <v>4</v>
      </c>
      <c r="B409" s="26">
        <v>0</v>
      </c>
      <c r="C409" s="26">
        <v>0</v>
      </c>
      <c r="D409" s="21">
        <f t="shared" si="77"/>
        <v>0</v>
      </c>
      <c r="E409" s="33"/>
    </row>
    <row r="410" spans="1:5" s="4" customFormat="1" ht="16.5" x14ac:dyDescent="0.25">
      <c r="A410" s="129" t="s">
        <v>5</v>
      </c>
      <c r="B410" s="26">
        <v>14683.6</v>
      </c>
      <c r="C410" s="26">
        <v>14683.186</v>
      </c>
      <c r="D410" s="21">
        <f t="shared" si="77"/>
        <v>99.997180527935924</v>
      </c>
      <c r="E410" s="33"/>
    </row>
    <row r="411" spans="1:5" s="4" customFormat="1" ht="18.75" customHeight="1" x14ac:dyDescent="0.25">
      <c r="A411" s="42" t="s">
        <v>7</v>
      </c>
      <c r="B411" s="26">
        <v>0</v>
      </c>
      <c r="C411" s="26">
        <v>0</v>
      </c>
      <c r="D411" s="21">
        <f t="shared" si="77"/>
        <v>0</v>
      </c>
      <c r="E411" s="72"/>
    </row>
    <row r="412" spans="1:5" s="4" customFormat="1" ht="66" customHeight="1" x14ac:dyDescent="0.25">
      <c r="A412" s="118" t="s">
        <v>41</v>
      </c>
      <c r="B412" s="22">
        <f>SUM(B413:B416)</f>
        <v>218824.74</v>
      </c>
      <c r="C412" s="22">
        <f>SUM(C413:C416)</f>
        <v>209178.489</v>
      </c>
      <c r="D412" s="22">
        <f>IFERROR(C412/B412*100,0)</f>
        <v>95.591791403476606</v>
      </c>
      <c r="E412" s="43" t="s">
        <v>110</v>
      </c>
    </row>
    <row r="413" spans="1:5" s="4" customFormat="1" ht="20.25" customHeight="1" x14ac:dyDescent="0.25">
      <c r="A413" s="105" t="s">
        <v>8</v>
      </c>
      <c r="B413" s="26">
        <v>0</v>
      </c>
      <c r="C413" s="26">
        <v>0</v>
      </c>
      <c r="D413" s="21">
        <f t="shared" ref="D413:D416" si="78">IFERROR(C413/B413*100,0)</f>
        <v>0</v>
      </c>
      <c r="E413" s="68"/>
    </row>
    <row r="414" spans="1:5" s="12" customFormat="1" ht="21" customHeight="1" x14ac:dyDescent="0.25">
      <c r="A414" s="129" t="s">
        <v>4</v>
      </c>
      <c r="B414" s="26">
        <v>0</v>
      </c>
      <c r="C414" s="26">
        <v>0</v>
      </c>
      <c r="D414" s="21">
        <f t="shared" si="78"/>
        <v>0</v>
      </c>
      <c r="E414" s="33"/>
    </row>
    <row r="415" spans="1:5" s="4" customFormat="1" ht="16.5" x14ac:dyDescent="0.25">
      <c r="A415" s="129" t="s">
        <v>5</v>
      </c>
      <c r="B415" s="26">
        <v>218824.74</v>
      </c>
      <c r="C415" s="26">
        <v>209178.489</v>
      </c>
      <c r="D415" s="21">
        <f t="shared" si="78"/>
        <v>95.591791403476606</v>
      </c>
      <c r="E415" s="33"/>
    </row>
    <row r="416" spans="1:5" s="4" customFormat="1" ht="18.75" customHeight="1" x14ac:dyDescent="0.25">
      <c r="A416" s="42" t="s">
        <v>7</v>
      </c>
      <c r="B416" s="26">
        <v>0</v>
      </c>
      <c r="C416" s="26">
        <v>0</v>
      </c>
      <c r="D416" s="21">
        <f t="shared" si="78"/>
        <v>0</v>
      </c>
      <c r="E416" s="72"/>
    </row>
    <row r="417" spans="1:5" s="4" customFormat="1" ht="33" x14ac:dyDescent="0.25">
      <c r="A417" s="141" t="s">
        <v>44</v>
      </c>
      <c r="B417" s="22">
        <f>B418</f>
        <v>5983.7</v>
      </c>
      <c r="C417" s="22">
        <f>C418</f>
        <v>4389.8999999999996</v>
      </c>
      <c r="D417" s="22">
        <f>IFERROR(C417/B417*100,0)</f>
        <v>73.364306365626618</v>
      </c>
      <c r="E417" s="20"/>
    </row>
    <row r="418" spans="1:5" s="4" customFormat="1" ht="99" x14ac:dyDescent="0.25">
      <c r="A418" s="141" t="s">
        <v>45</v>
      </c>
      <c r="B418" s="22">
        <f>SUM(B419:B422)</f>
        <v>5983.7</v>
      </c>
      <c r="C418" s="22">
        <f>SUM(C419:C422)</f>
        <v>4389.8999999999996</v>
      </c>
      <c r="D418" s="22">
        <f>IFERROR(C418/B418*100,0)</f>
        <v>73.364306365626618</v>
      </c>
      <c r="E418" s="43" t="s">
        <v>323</v>
      </c>
    </row>
    <row r="419" spans="1:5" s="4" customFormat="1" ht="20.25" customHeight="1" x14ac:dyDescent="0.25">
      <c r="A419" s="105" t="s">
        <v>8</v>
      </c>
      <c r="B419" s="26">
        <v>0</v>
      </c>
      <c r="C419" s="26">
        <v>0</v>
      </c>
      <c r="D419" s="21">
        <f t="shared" ref="D419:D422" si="79">IFERROR(C419/B419*100,0)</f>
        <v>0</v>
      </c>
      <c r="E419" s="68"/>
    </row>
    <row r="420" spans="1:5" s="12" customFormat="1" ht="21" customHeight="1" x14ac:dyDescent="0.25">
      <c r="A420" s="129" t="s">
        <v>4</v>
      </c>
      <c r="B420" s="26">
        <v>0</v>
      </c>
      <c r="C420" s="26">
        <v>0</v>
      </c>
      <c r="D420" s="21">
        <f t="shared" si="79"/>
        <v>0</v>
      </c>
      <c r="E420" s="33"/>
    </row>
    <row r="421" spans="1:5" s="4" customFormat="1" ht="16.5" x14ac:dyDescent="0.25">
      <c r="A421" s="129" t="s">
        <v>5</v>
      </c>
      <c r="B421" s="26">
        <v>5983.7</v>
      </c>
      <c r="C421" s="26">
        <v>4389.8999999999996</v>
      </c>
      <c r="D421" s="21">
        <f t="shared" si="79"/>
        <v>73.364306365626618</v>
      </c>
      <c r="E421" s="33"/>
    </row>
    <row r="422" spans="1:5" s="4" customFormat="1" ht="18.75" customHeight="1" x14ac:dyDescent="0.25">
      <c r="A422" s="42" t="s">
        <v>7</v>
      </c>
      <c r="B422" s="26">
        <v>0</v>
      </c>
      <c r="C422" s="26">
        <v>0</v>
      </c>
      <c r="D422" s="21">
        <f t="shared" si="79"/>
        <v>0</v>
      </c>
      <c r="E422" s="72"/>
    </row>
    <row r="423" spans="1:5" s="4" customFormat="1" ht="82.5" x14ac:dyDescent="0.25">
      <c r="A423" s="141" t="s">
        <v>86</v>
      </c>
      <c r="B423" s="22">
        <f>B424</f>
        <v>1319.12</v>
      </c>
      <c r="C423" s="22">
        <f>C424</f>
        <v>1319.12</v>
      </c>
      <c r="D423" s="22">
        <f>IFERROR(C423/B423*100,0)</f>
        <v>100</v>
      </c>
      <c r="E423" s="20"/>
    </row>
    <row r="424" spans="1:5" s="4" customFormat="1" ht="99" x14ac:dyDescent="0.25">
      <c r="A424" s="141" t="s">
        <v>87</v>
      </c>
      <c r="B424" s="22">
        <f>SUM(B425:B428)</f>
        <v>1319.12</v>
      </c>
      <c r="C424" s="22">
        <f>SUM(C425:C428)</f>
        <v>1319.12</v>
      </c>
      <c r="D424" s="22">
        <f>IFERROR(C424/B424*100,0)</f>
        <v>100</v>
      </c>
      <c r="E424" s="43" t="s">
        <v>275</v>
      </c>
    </row>
    <row r="425" spans="1:5" s="4" customFormat="1" ht="20.25" customHeight="1" x14ac:dyDescent="0.25">
      <c r="A425" s="105" t="s">
        <v>8</v>
      </c>
      <c r="B425" s="26">
        <v>0</v>
      </c>
      <c r="C425" s="26">
        <v>0</v>
      </c>
      <c r="D425" s="21">
        <f t="shared" ref="D425:D433" si="80">IFERROR(C425/B425*100,0)</f>
        <v>0</v>
      </c>
      <c r="E425" s="69"/>
    </row>
    <row r="426" spans="1:5" s="12" customFormat="1" ht="21" customHeight="1" x14ac:dyDescent="0.25">
      <c r="A426" s="129" t="s">
        <v>4</v>
      </c>
      <c r="B426" s="26">
        <v>0</v>
      </c>
      <c r="C426" s="26">
        <v>0</v>
      </c>
      <c r="D426" s="21">
        <f t="shared" si="80"/>
        <v>0</v>
      </c>
      <c r="E426" s="51"/>
    </row>
    <row r="427" spans="1:5" s="4" customFormat="1" ht="16.5" x14ac:dyDescent="0.25">
      <c r="A427" s="129" t="s">
        <v>5</v>
      </c>
      <c r="B427" s="26">
        <v>0</v>
      </c>
      <c r="C427" s="26">
        <v>0</v>
      </c>
      <c r="D427" s="21">
        <f t="shared" si="80"/>
        <v>0</v>
      </c>
      <c r="E427" s="51"/>
    </row>
    <row r="428" spans="1:5" s="4" customFormat="1" ht="18.75" customHeight="1" x14ac:dyDescent="0.25">
      <c r="A428" s="42" t="s">
        <v>7</v>
      </c>
      <c r="B428" s="26">
        <v>1319.12</v>
      </c>
      <c r="C428" s="26">
        <v>1319.12</v>
      </c>
      <c r="D428" s="21">
        <f t="shared" si="80"/>
        <v>100</v>
      </c>
      <c r="E428" s="42"/>
    </row>
    <row r="429" spans="1:5" s="4" customFormat="1" ht="22.5" customHeight="1" x14ac:dyDescent="0.25">
      <c r="A429" s="119" t="s">
        <v>13</v>
      </c>
      <c r="B429" s="25">
        <f>SUM(B430:B433)</f>
        <v>635430.34</v>
      </c>
      <c r="C429" s="25">
        <f>SUM(C430:C433)</f>
        <v>471588.16899999999</v>
      </c>
      <c r="D429" s="25">
        <f>IFERROR(C429/B429*100,0)</f>
        <v>74.215557444109464</v>
      </c>
      <c r="E429" s="110"/>
    </row>
    <row r="430" spans="1:5" s="4" customFormat="1" ht="20.25" customHeight="1" x14ac:dyDescent="0.25">
      <c r="A430" s="105" t="s">
        <v>8</v>
      </c>
      <c r="B430" s="26">
        <f t="shared" ref="B430:C430" si="81">B397+B403+B408+B413+B419+B425</f>
        <v>0</v>
      </c>
      <c r="C430" s="26">
        <f t="shared" si="81"/>
        <v>0</v>
      </c>
      <c r="D430" s="21">
        <f t="shared" si="80"/>
        <v>0</v>
      </c>
      <c r="E430" s="69"/>
    </row>
    <row r="431" spans="1:5" s="3" customFormat="1" ht="16.5" x14ac:dyDescent="0.25">
      <c r="A431" s="51" t="s">
        <v>4</v>
      </c>
      <c r="B431" s="26">
        <f>B398+B404+B409+B414+B420+B426+B393</f>
        <v>99239.8</v>
      </c>
      <c r="C431" s="26">
        <f>C398+C404+C409+C414+C420+C426+C393</f>
        <v>99239.733999999997</v>
      </c>
      <c r="D431" s="21">
        <f t="shared" si="80"/>
        <v>99.99993349442461</v>
      </c>
      <c r="E431" s="43"/>
    </row>
    <row r="432" spans="1:5" s="3" customFormat="1" ht="16.5" x14ac:dyDescent="0.25">
      <c r="A432" s="51" t="s">
        <v>5</v>
      </c>
      <c r="B432" s="26">
        <f t="shared" ref="B432:C433" si="82">B399+B405+B410+B415+B421+B427+B394</f>
        <v>315462.14</v>
      </c>
      <c r="C432" s="26">
        <f t="shared" si="82"/>
        <v>297474.79800000001</v>
      </c>
      <c r="D432" s="21">
        <f t="shared" si="80"/>
        <v>94.298098022158854</v>
      </c>
      <c r="E432" s="43"/>
    </row>
    <row r="433" spans="1:5" s="3" customFormat="1" ht="16.5" x14ac:dyDescent="0.25">
      <c r="A433" s="51" t="s">
        <v>12</v>
      </c>
      <c r="B433" s="26">
        <f t="shared" si="82"/>
        <v>220728.4</v>
      </c>
      <c r="C433" s="26">
        <f t="shared" si="82"/>
        <v>74873.637000000002</v>
      </c>
      <c r="D433" s="21">
        <f t="shared" si="80"/>
        <v>33.921161481712367</v>
      </c>
      <c r="E433" s="43"/>
    </row>
    <row r="434" spans="1:5" ht="21" customHeight="1" x14ac:dyDescent="0.25">
      <c r="A434" s="186" t="s">
        <v>241</v>
      </c>
      <c r="B434" s="186"/>
      <c r="C434" s="186"/>
      <c r="D434" s="186"/>
      <c r="E434" s="186"/>
    </row>
    <row r="435" spans="1:5" s="3" customFormat="1" ht="49.5" x14ac:dyDescent="0.25">
      <c r="A435" s="144" t="s">
        <v>34</v>
      </c>
      <c r="B435" s="22">
        <f>B436</f>
        <v>460.9</v>
      </c>
      <c r="C435" s="22">
        <f>C436</f>
        <v>0</v>
      </c>
      <c r="D435" s="22">
        <f>IFERROR(C435/B435*100,0)</f>
        <v>0</v>
      </c>
      <c r="E435" s="43"/>
    </row>
    <row r="436" spans="1:5" s="8" customFormat="1" ht="162" customHeight="1" x14ac:dyDescent="0.25">
      <c r="A436" s="118" t="s">
        <v>35</v>
      </c>
      <c r="B436" s="22">
        <f>SUM(B437:B440)</f>
        <v>460.9</v>
      </c>
      <c r="C436" s="23">
        <f>SUM(C437:C440)</f>
        <v>0</v>
      </c>
      <c r="D436" s="22">
        <f>IFERROR(C436/B436*100,0)</f>
        <v>0</v>
      </c>
      <c r="E436" s="43" t="s">
        <v>277</v>
      </c>
    </row>
    <row r="437" spans="1:5" s="4" customFormat="1" ht="20.25" customHeight="1" x14ac:dyDescent="0.25">
      <c r="A437" s="105" t="s">
        <v>8</v>
      </c>
      <c r="B437" s="26">
        <v>0</v>
      </c>
      <c r="C437" s="26">
        <v>0</v>
      </c>
      <c r="D437" s="21">
        <f t="shared" ref="D437:D440" si="83">IFERROR(C437/B437*100,0)</f>
        <v>0</v>
      </c>
      <c r="E437" s="68"/>
    </row>
    <row r="438" spans="1:5" s="12" customFormat="1" ht="21" customHeight="1" x14ac:dyDescent="0.25">
      <c r="A438" s="129" t="s">
        <v>4</v>
      </c>
      <c r="B438" s="26">
        <v>0</v>
      </c>
      <c r="C438" s="26">
        <v>0</v>
      </c>
      <c r="D438" s="21">
        <f t="shared" si="83"/>
        <v>0</v>
      </c>
      <c r="E438" s="33"/>
    </row>
    <row r="439" spans="1:5" s="4" customFormat="1" ht="16.5" x14ac:dyDescent="0.25">
      <c r="A439" s="129" t="s">
        <v>5</v>
      </c>
      <c r="B439" s="26">
        <v>460.9</v>
      </c>
      <c r="C439" s="26">
        <v>0</v>
      </c>
      <c r="D439" s="21">
        <f t="shared" si="83"/>
        <v>0</v>
      </c>
      <c r="E439" s="33"/>
    </row>
    <row r="440" spans="1:5" s="4" customFormat="1" ht="18.75" customHeight="1" x14ac:dyDescent="0.25">
      <c r="A440" s="42" t="s">
        <v>7</v>
      </c>
      <c r="B440" s="26">
        <v>0</v>
      </c>
      <c r="C440" s="26">
        <v>0</v>
      </c>
      <c r="D440" s="21">
        <f t="shared" si="83"/>
        <v>0</v>
      </c>
      <c r="E440" s="72"/>
    </row>
    <row r="441" spans="1:5" s="3" customFormat="1" ht="148.5" x14ac:dyDescent="0.25">
      <c r="A441" s="118" t="s">
        <v>36</v>
      </c>
      <c r="B441" s="22">
        <f>B442</f>
        <v>173171.96</v>
      </c>
      <c r="C441" s="22">
        <f>C442</f>
        <v>173171.87400000001</v>
      </c>
      <c r="D441" s="22">
        <f>IFERROR(C441/B441*100,0)</f>
        <v>99.99995033838043</v>
      </c>
      <c r="E441" s="107"/>
    </row>
    <row r="442" spans="1:5" s="8" customFormat="1" ht="143.25" customHeight="1" x14ac:dyDescent="0.25">
      <c r="A442" s="118" t="s">
        <v>37</v>
      </c>
      <c r="B442" s="22">
        <f>SUM(B443:B446)</f>
        <v>173171.96</v>
      </c>
      <c r="C442" s="22">
        <f>SUM(C443:C446)</f>
        <v>173171.87400000001</v>
      </c>
      <c r="D442" s="22">
        <f>IFERROR(C442/B442*100,0)</f>
        <v>99.99995033838043</v>
      </c>
      <c r="E442" s="43" t="s">
        <v>171</v>
      </c>
    </row>
    <row r="443" spans="1:5" s="4" customFormat="1" ht="20.25" customHeight="1" x14ac:dyDescent="0.25">
      <c r="A443" s="105" t="s">
        <v>8</v>
      </c>
      <c r="B443" s="26">
        <v>0</v>
      </c>
      <c r="C443" s="26">
        <v>0</v>
      </c>
      <c r="D443" s="21">
        <f t="shared" ref="D443:D446" si="84">IFERROR(C443/B443*100,0)</f>
        <v>0</v>
      </c>
      <c r="E443" s="68"/>
    </row>
    <row r="444" spans="1:5" s="12" customFormat="1" ht="21" customHeight="1" x14ac:dyDescent="0.25">
      <c r="A444" s="129" t="s">
        <v>4</v>
      </c>
      <c r="B444" s="26">
        <v>0</v>
      </c>
      <c r="C444" s="26"/>
      <c r="D444" s="21">
        <f t="shared" si="84"/>
        <v>0</v>
      </c>
      <c r="E444" s="33"/>
    </row>
    <row r="445" spans="1:5" s="4" customFormat="1" ht="16.5" x14ac:dyDescent="0.25">
      <c r="A445" s="129" t="s">
        <v>5</v>
      </c>
      <c r="B445" s="26">
        <v>13753.8</v>
      </c>
      <c r="C445" s="26">
        <v>13753.795</v>
      </c>
      <c r="D445" s="21">
        <f t="shared" si="84"/>
        <v>99.99996364641045</v>
      </c>
      <c r="E445" s="33"/>
    </row>
    <row r="446" spans="1:5" s="4" customFormat="1" ht="56.25" customHeight="1" x14ac:dyDescent="0.25">
      <c r="A446" s="42" t="s">
        <v>7</v>
      </c>
      <c r="B446" s="26">
        <v>159418.16</v>
      </c>
      <c r="C446" s="26">
        <v>159418.079</v>
      </c>
      <c r="D446" s="21">
        <f t="shared" si="84"/>
        <v>99.999949190230268</v>
      </c>
      <c r="E446" s="42" t="s">
        <v>140</v>
      </c>
    </row>
    <row r="447" spans="1:5" s="3" customFormat="1" ht="53.25" customHeight="1" x14ac:dyDescent="0.25">
      <c r="A447" s="118" t="s">
        <v>38</v>
      </c>
      <c r="B447" s="22">
        <f>B453+B448</f>
        <v>414470.53</v>
      </c>
      <c r="C447" s="22">
        <f>C453+C448</f>
        <v>203787.43100000001</v>
      </c>
      <c r="D447" s="22">
        <f>IFERROR(C447/B447*100,0)</f>
        <v>49.168135307472888</v>
      </c>
      <c r="E447" s="20"/>
    </row>
    <row r="448" spans="1:5" s="3" customFormat="1" ht="86.25" customHeight="1" x14ac:dyDescent="0.25">
      <c r="A448" s="118" t="s">
        <v>139</v>
      </c>
      <c r="B448" s="22">
        <f>B449+B450+B451+B452</f>
        <v>843.2</v>
      </c>
      <c r="C448" s="22">
        <f>C449+C450+C451+C452</f>
        <v>843.11500000000001</v>
      </c>
      <c r="D448" s="22">
        <f t="shared" ref="D448:D452" si="85">IFERROR(C448/B448*100,0)</f>
        <v>99.989919354838705</v>
      </c>
      <c r="E448" s="43" t="s">
        <v>160</v>
      </c>
    </row>
    <row r="449" spans="1:5" s="3" customFormat="1" ht="23.25" customHeight="1" x14ac:dyDescent="0.25">
      <c r="A449" s="105" t="s">
        <v>8</v>
      </c>
      <c r="B449" s="21">
        <v>0</v>
      </c>
      <c r="C449" s="22"/>
      <c r="D449" s="21">
        <f t="shared" si="85"/>
        <v>0</v>
      </c>
      <c r="E449" s="20"/>
    </row>
    <row r="450" spans="1:5" s="3" customFormat="1" ht="23.25" customHeight="1" x14ac:dyDescent="0.25">
      <c r="A450" s="129" t="s">
        <v>4</v>
      </c>
      <c r="B450" s="21">
        <v>0</v>
      </c>
      <c r="C450" s="22"/>
      <c r="D450" s="21">
        <f t="shared" si="85"/>
        <v>0</v>
      </c>
      <c r="E450" s="20"/>
    </row>
    <row r="451" spans="1:5" s="3" customFormat="1" ht="23.25" customHeight="1" x14ac:dyDescent="0.25">
      <c r="A451" s="129" t="s">
        <v>5</v>
      </c>
      <c r="B451" s="21">
        <v>843.2</v>
      </c>
      <c r="C451" s="22">
        <v>843.11500000000001</v>
      </c>
      <c r="D451" s="21">
        <f t="shared" si="85"/>
        <v>99.989919354838705</v>
      </c>
      <c r="E451" s="20"/>
    </row>
    <row r="452" spans="1:5" s="3" customFormat="1" ht="23.25" customHeight="1" x14ac:dyDescent="0.25">
      <c r="A452" s="42" t="s">
        <v>7</v>
      </c>
      <c r="B452" s="21">
        <v>0</v>
      </c>
      <c r="C452" s="22"/>
      <c r="D452" s="21">
        <f t="shared" si="85"/>
        <v>0</v>
      </c>
      <c r="E452" s="20"/>
    </row>
    <row r="453" spans="1:5" s="8" customFormat="1" ht="156" customHeight="1" x14ac:dyDescent="0.25">
      <c r="A453" s="118" t="s">
        <v>39</v>
      </c>
      <c r="B453" s="22">
        <f>SUM(B454:B457)</f>
        <v>413627.33</v>
      </c>
      <c r="C453" s="22">
        <f>SUM(C454:C457)</f>
        <v>202944.31600000002</v>
      </c>
      <c r="D453" s="22">
        <f>IFERROR(C453/B453*100,0)</f>
        <v>49.064532558813276</v>
      </c>
      <c r="E453" s="43" t="s">
        <v>261</v>
      </c>
    </row>
    <row r="454" spans="1:5" s="4" customFormat="1" ht="20.25" customHeight="1" x14ac:dyDescent="0.25">
      <c r="A454" s="105" t="s">
        <v>8</v>
      </c>
      <c r="B454" s="26">
        <v>0</v>
      </c>
      <c r="C454" s="26">
        <v>0</v>
      </c>
      <c r="D454" s="21">
        <f t="shared" ref="D454:D457" si="86">IFERROR(C454/B454*100,0)</f>
        <v>0</v>
      </c>
      <c r="E454" s="68"/>
    </row>
    <row r="455" spans="1:5" s="12" customFormat="1" ht="21" customHeight="1" x14ac:dyDescent="0.25">
      <c r="A455" s="129" t="s">
        <v>4</v>
      </c>
      <c r="B455" s="26">
        <v>0</v>
      </c>
      <c r="C455" s="26">
        <v>0</v>
      </c>
      <c r="D455" s="21">
        <f t="shared" si="86"/>
        <v>0</v>
      </c>
      <c r="E455" s="33"/>
    </row>
    <row r="456" spans="1:5" s="4" customFormat="1" ht="16.5" x14ac:dyDescent="0.25">
      <c r="A456" s="129" t="s">
        <v>5</v>
      </c>
      <c r="B456" s="26">
        <v>6669.7</v>
      </c>
      <c r="C456" s="26">
        <v>6669.491</v>
      </c>
      <c r="D456" s="21">
        <f t="shared" si="86"/>
        <v>99.996866425776275</v>
      </c>
      <c r="E456" s="33"/>
    </row>
    <row r="457" spans="1:5" s="4" customFormat="1" ht="18.75" customHeight="1" x14ac:dyDescent="0.25">
      <c r="A457" s="42" t="s">
        <v>7</v>
      </c>
      <c r="B457" s="26">
        <v>406957.63</v>
      </c>
      <c r="C457" s="26">
        <v>196274.82500000001</v>
      </c>
      <c r="D457" s="21">
        <f t="shared" si="86"/>
        <v>48.229793602837724</v>
      </c>
      <c r="E457" s="72"/>
    </row>
    <row r="458" spans="1:5" s="3" customFormat="1" ht="16.5" x14ac:dyDescent="0.25">
      <c r="A458" s="142" t="s">
        <v>6</v>
      </c>
      <c r="B458" s="25">
        <f>SUM(B459:B462)</f>
        <v>588103.39</v>
      </c>
      <c r="C458" s="25">
        <f>SUM(C459:C462)</f>
        <v>376959.30499999999</v>
      </c>
      <c r="D458" s="25">
        <f>IFERROR(C458/B458*100,0)</f>
        <v>64.097454870987903</v>
      </c>
      <c r="E458" s="108"/>
    </row>
    <row r="459" spans="1:5" s="4" customFormat="1" ht="20.25" customHeight="1" x14ac:dyDescent="0.25">
      <c r="A459" s="105" t="s">
        <v>8</v>
      </c>
      <c r="B459" s="26">
        <f>B437+B443+B454+B449</f>
        <v>0</v>
      </c>
      <c r="C459" s="26">
        <f>C437+C443+C454+C449</f>
        <v>0</v>
      </c>
      <c r="D459" s="21">
        <f t="shared" ref="D459:D462" si="87">IFERROR(C459/B459*100,0)</f>
        <v>0</v>
      </c>
      <c r="E459" s="68"/>
    </row>
    <row r="460" spans="1:5" s="3" customFormat="1" ht="16.5" x14ac:dyDescent="0.25">
      <c r="A460" s="43" t="s">
        <v>4</v>
      </c>
      <c r="B460" s="26">
        <f>B438+B444+B455+B450</f>
        <v>0</v>
      </c>
      <c r="C460" s="26">
        <f>C438+C444+C455+C450</f>
        <v>0</v>
      </c>
      <c r="D460" s="21">
        <f t="shared" si="87"/>
        <v>0</v>
      </c>
      <c r="E460" s="109"/>
    </row>
    <row r="461" spans="1:5" s="3" customFormat="1" ht="16.5" x14ac:dyDescent="0.25">
      <c r="A461" s="43" t="s">
        <v>5</v>
      </c>
      <c r="B461" s="26">
        <f>B439+B445+B456+B451</f>
        <v>21727.599999999999</v>
      </c>
      <c r="C461" s="26">
        <f t="shared" ref="B461:C462" si="88">C439+C445+C456+C451</f>
        <v>21266.401000000002</v>
      </c>
      <c r="D461" s="21">
        <f t="shared" si="87"/>
        <v>97.877358751081587</v>
      </c>
      <c r="E461" s="109"/>
    </row>
    <row r="462" spans="1:5" s="3" customFormat="1" ht="16.5" x14ac:dyDescent="0.25">
      <c r="A462" s="43" t="s">
        <v>7</v>
      </c>
      <c r="B462" s="26">
        <f t="shared" si="88"/>
        <v>566375.79</v>
      </c>
      <c r="C462" s="26">
        <f t="shared" si="88"/>
        <v>355692.90399999998</v>
      </c>
      <c r="D462" s="21">
        <f t="shared" si="87"/>
        <v>62.801572786153159</v>
      </c>
      <c r="E462" s="109"/>
    </row>
    <row r="463" spans="1:5" s="148" customFormat="1" ht="18.75" customHeight="1" x14ac:dyDescent="0.2">
      <c r="A463" s="183" t="s">
        <v>52</v>
      </c>
      <c r="B463" s="184"/>
      <c r="C463" s="184"/>
      <c r="D463" s="184"/>
      <c r="E463" s="185"/>
    </row>
    <row r="464" spans="1:5" s="4" customFormat="1" ht="16.5" x14ac:dyDescent="0.25">
      <c r="A464" s="187" t="s">
        <v>242</v>
      </c>
      <c r="B464" s="188"/>
      <c r="C464" s="188"/>
      <c r="D464" s="188"/>
      <c r="E464" s="189"/>
    </row>
    <row r="465" spans="1:5" s="4" customFormat="1" ht="33" x14ac:dyDescent="0.25">
      <c r="A465" s="118" t="s">
        <v>175</v>
      </c>
      <c r="B465" s="22">
        <f>B466</f>
        <v>1085.78</v>
      </c>
      <c r="C465" s="22">
        <f>C466</f>
        <v>1065.3</v>
      </c>
      <c r="D465" s="22">
        <f>IFERROR(C465/B465*100,0)</f>
        <v>98.113798375361498</v>
      </c>
      <c r="E465" s="95"/>
    </row>
    <row r="466" spans="1:5" s="3" customFormat="1" ht="189.75" customHeight="1" x14ac:dyDescent="0.25">
      <c r="A466" s="54" t="s">
        <v>58</v>
      </c>
      <c r="B466" s="22">
        <f>SUM(B467:B470)</f>
        <v>1085.78</v>
      </c>
      <c r="C466" s="22">
        <f>SUM(C467:C470)</f>
        <v>1065.3</v>
      </c>
      <c r="D466" s="22">
        <f>IFERROR(C466/B466*100,0)</f>
        <v>98.113798375361498</v>
      </c>
      <c r="E466" s="43" t="s">
        <v>179</v>
      </c>
    </row>
    <row r="467" spans="1:5" s="4" customFormat="1" ht="20.25" customHeight="1" x14ac:dyDescent="0.25">
      <c r="A467" s="105" t="s">
        <v>8</v>
      </c>
      <c r="B467" s="26">
        <v>0</v>
      </c>
      <c r="C467" s="26">
        <v>0</v>
      </c>
      <c r="D467" s="21">
        <f t="shared" ref="D467:D470" si="89">IFERROR(C467/B467*100,0)</f>
        <v>0</v>
      </c>
      <c r="E467" s="68"/>
    </row>
    <row r="468" spans="1:5" s="12" customFormat="1" ht="21" customHeight="1" x14ac:dyDescent="0.25">
      <c r="A468" s="129" t="s">
        <v>4</v>
      </c>
      <c r="B468" s="38">
        <v>449.8</v>
      </c>
      <c r="C468" s="38">
        <v>437.5</v>
      </c>
      <c r="D468" s="21">
        <f t="shared" si="89"/>
        <v>97.265451311694079</v>
      </c>
      <c r="E468" s="33"/>
    </row>
    <row r="469" spans="1:5" s="4" customFormat="1" ht="16.5" x14ac:dyDescent="0.25">
      <c r="A469" s="129" t="s">
        <v>5</v>
      </c>
      <c r="B469" s="21">
        <v>635.98</v>
      </c>
      <c r="C469" s="21">
        <v>627.79999999999995</v>
      </c>
      <c r="D469" s="21">
        <f t="shared" si="89"/>
        <v>98.713796031321735</v>
      </c>
      <c r="E469" s="33"/>
    </row>
    <row r="470" spans="1:5" s="4" customFormat="1" ht="18.75" customHeight="1" x14ac:dyDescent="0.25">
      <c r="A470" s="42" t="s">
        <v>7</v>
      </c>
      <c r="B470" s="26">
        <v>0</v>
      </c>
      <c r="C470" s="26">
        <v>0</v>
      </c>
      <c r="D470" s="21">
        <f t="shared" si="89"/>
        <v>0</v>
      </c>
      <c r="E470" s="72"/>
    </row>
    <row r="471" spans="1:5" s="3" customFormat="1" ht="99" x14ac:dyDescent="0.25">
      <c r="A471" s="127" t="s">
        <v>278</v>
      </c>
      <c r="B471" s="39">
        <f>SUM(B472:B475)</f>
        <v>20434.300000000003</v>
      </c>
      <c r="C471" s="39">
        <f>SUM(C472:C475)</f>
        <v>20434.300000000003</v>
      </c>
      <c r="D471" s="22">
        <f>IFERROR(C471/B471*100,0)</f>
        <v>100</v>
      </c>
      <c r="E471" s="96" t="s">
        <v>314</v>
      </c>
    </row>
    <row r="472" spans="1:5" s="4" customFormat="1" ht="18.75" customHeight="1" x14ac:dyDescent="0.25">
      <c r="A472" s="42" t="s">
        <v>8</v>
      </c>
      <c r="B472" s="26">
        <v>0</v>
      </c>
      <c r="C472" s="26">
        <v>0</v>
      </c>
      <c r="D472" s="21">
        <f t="shared" ref="D472:D477" si="90">IFERROR(C472/B472*100,0)</f>
        <v>0</v>
      </c>
      <c r="E472" s="73"/>
    </row>
    <row r="473" spans="1:5" s="12" customFormat="1" ht="18.75" customHeight="1" x14ac:dyDescent="0.25">
      <c r="A473" s="130" t="s">
        <v>4</v>
      </c>
      <c r="B473" s="26">
        <v>7478.1</v>
      </c>
      <c r="C473" s="26">
        <v>7478.1</v>
      </c>
      <c r="D473" s="26">
        <f t="shared" si="90"/>
        <v>100</v>
      </c>
      <c r="E473" s="97"/>
    </row>
    <row r="474" spans="1:5" s="4" customFormat="1" ht="18.75" customHeight="1" x14ac:dyDescent="0.25">
      <c r="A474" s="131" t="s">
        <v>5</v>
      </c>
      <c r="B474" s="26">
        <v>12956.2</v>
      </c>
      <c r="C474" s="26">
        <v>12956.2</v>
      </c>
      <c r="D474" s="26">
        <f t="shared" si="90"/>
        <v>100</v>
      </c>
      <c r="E474" s="72"/>
    </row>
    <row r="475" spans="1:5" s="4" customFormat="1" ht="18.75" customHeight="1" x14ac:dyDescent="0.25">
      <c r="A475" s="42" t="s">
        <v>7</v>
      </c>
      <c r="B475" s="26">
        <v>0</v>
      </c>
      <c r="C475" s="26">
        <v>0</v>
      </c>
      <c r="D475" s="26">
        <f t="shared" si="90"/>
        <v>0</v>
      </c>
      <c r="E475" s="72"/>
    </row>
    <row r="476" spans="1:5" s="4" customFormat="1" ht="33" x14ac:dyDescent="0.25">
      <c r="A476" s="118" t="s">
        <v>176</v>
      </c>
      <c r="B476" s="22">
        <f>B477</f>
        <v>3937.2599999999998</v>
      </c>
      <c r="C476" s="22">
        <f>C477</f>
        <v>3732.9</v>
      </c>
      <c r="D476" s="22">
        <f t="shared" si="90"/>
        <v>94.80958839395926</v>
      </c>
      <c r="E476" s="20"/>
    </row>
    <row r="477" spans="1:5" s="4" customFormat="1" ht="192.75" customHeight="1" x14ac:dyDescent="0.25">
      <c r="A477" s="54" t="s">
        <v>279</v>
      </c>
      <c r="B477" s="22">
        <f>SUM(B478:B481)</f>
        <v>3937.2599999999998</v>
      </c>
      <c r="C477" s="22">
        <f>SUM(C478:C481)</f>
        <v>3732.9</v>
      </c>
      <c r="D477" s="22">
        <f t="shared" si="90"/>
        <v>94.80958839395926</v>
      </c>
      <c r="E477" s="98" t="s">
        <v>270</v>
      </c>
    </row>
    <row r="478" spans="1:5" s="4" customFormat="1" ht="20.25" customHeight="1" x14ac:dyDescent="0.25">
      <c r="A478" s="105" t="s">
        <v>8</v>
      </c>
      <c r="B478" s="26">
        <v>0</v>
      </c>
      <c r="C478" s="26">
        <v>0</v>
      </c>
      <c r="D478" s="21">
        <f t="shared" ref="D478:D481" si="91">IFERROR(C478/B478*100,0)</f>
        <v>0</v>
      </c>
      <c r="E478" s="68"/>
    </row>
    <row r="479" spans="1:5" s="12" customFormat="1" ht="21" customHeight="1" x14ac:dyDescent="0.25">
      <c r="A479" s="129" t="s">
        <v>4</v>
      </c>
      <c r="B479" s="26">
        <v>3898.2</v>
      </c>
      <c r="C479" s="26">
        <v>3693.8</v>
      </c>
      <c r="D479" s="21">
        <f t="shared" si="91"/>
        <v>94.756554307116119</v>
      </c>
      <c r="E479" s="33"/>
    </row>
    <row r="480" spans="1:5" s="4" customFormat="1" ht="16.5" x14ac:dyDescent="0.25">
      <c r="A480" s="129" t="s">
        <v>5</v>
      </c>
      <c r="B480" s="21">
        <v>39.06</v>
      </c>
      <c r="C480" s="21">
        <v>39.1</v>
      </c>
      <c r="D480" s="21">
        <f t="shared" si="91"/>
        <v>100.10240655401945</v>
      </c>
      <c r="E480" s="33"/>
    </row>
    <row r="481" spans="1:5" s="4" customFormat="1" ht="18.75" customHeight="1" x14ac:dyDescent="0.25">
      <c r="A481" s="42" t="s">
        <v>7</v>
      </c>
      <c r="B481" s="26">
        <v>0</v>
      </c>
      <c r="C481" s="26">
        <v>0</v>
      </c>
      <c r="D481" s="21">
        <f t="shared" si="91"/>
        <v>0</v>
      </c>
      <c r="E481" s="72"/>
    </row>
    <row r="482" spans="1:5" s="4" customFormat="1" ht="16.5" x14ac:dyDescent="0.25">
      <c r="A482" s="119" t="s">
        <v>6</v>
      </c>
      <c r="B482" s="25">
        <f>SUM(B483:B486)</f>
        <v>25457.34</v>
      </c>
      <c r="C482" s="25">
        <f>SUM(C483:C486)</f>
        <v>25232.5</v>
      </c>
      <c r="D482" s="25">
        <f t="shared" ref="D482:D486" si="92">IFERROR(C482/B482*100,0)</f>
        <v>99.116796963076268</v>
      </c>
      <c r="E482" s="85"/>
    </row>
    <row r="483" spans="1:5" s="4" customFormat="1" ht="16.5" x14ac:dyDescent="0.25">
      <c r="A483" s="51" t="s">
        <v>8</v>
      </c>
      <c r="B483" s="21">
        <f t="shared" ref="B483:C486" si="93">B467+B472+B478</f>
        <v>0</v>
      </c>
      <c r="C483" s="21">
        <f t="shared" si="93"/>
        <v>0</v>
      </c>
      <c r="D483" s="22">
        <f t="shared" si="92"/>
        <v>0</v>
      </c>
      <c r="E483" s="33"/>
    </row>
    <row r="484" spans="1:5" s="12" customFormat="1" ht="21" customHeight="1" x14ac:dyDescent="0.25">
      <c r="A484" s="129" t="s">
        <v>4</v>
      </c>
      <c r="B484" s="21">
        <f t="shared" si="93"/>
        <v>11826.1</v>
      </c>
      <c r="C484" s="21">
        <f t="shared" si="93"/>
        <v>11609.400000000001</v>
      </c>
      <c r="D484" s="21">
        <f t="shared" si="92"/>
        <v>98.167612315133496</v>
      </c>
      <c r="E484" s="33"/>
    </row>
    <row r="485" spans="1:5" s="4" customFormat="1" ht="16.5" x14ac:dyDescent="0.25">
      <c r="A485" s="129" t="s">
        <v>5</v>
      </c>
      <c r="B485" s="21">
        <f t="shared" si="93"/>
        <v>13631.24</v>
      </c>
      <c r="C485" s="21">
        <f t="shared" si="93"/>
        <v>13623.1</v>
      </c>
      <c r="D485" s="21">
        <f t="shared" si="92"/>
        <v>99.940284229461156</v>
      </c>
      <c r="E485" s="33"/>
    </row>
    <row r="486" spans="1:5" s="4" customFormat="1" ht="18.75" customHeight="1" x14ac:dyDescent="0.25">
      <c r="A486" s="42" t="s">
        <v>7</v>
      </c>
      <c r="B486" s="21">
        <f t="shared" si="93"/>
        <v>0</v>
      </c>
      <c r="C486" s="21">
        <f t="shared" si="93"/>
        <v>0</v>
      </c>
      <c r="D486" s="21">
        <f t="shared" si="92"/>
        <v>0</v>
      </c>
      <c r="E486" s="72"/>
    </row>
    <row r="487" spans="1:5" ht="16.5" x14ac:dyDescent="0.25">
      <c r="A487" s="174" t="s">
        <v>98</v>
      </c>
      <c r="B487" s="176"/>
      <c r="C487" s="176"/>
      <c r="D487" s="176"/>
      <c r="E487" s="176"/>
    </row>
    <row r="488" spans="1:5" s="4" customFormat="1" ht="82.5" x14ac:dyDescent="0.25">
      <c r="A488" s="117" t="s">
        <v>195</v>
      </c>
      <c r="B488" s="60">
        <f>B489</f>
        <v>514.79999999999995</v>
      </c>
      <c r="C488" s="60">
        <f>C489</f>
        <v>491.78</v>
      </c>
      <c r="D488" s="22">
        <f>IFERROR(C488/B488*100,0)</f>
        <v>95.528360528360537</v>
      </c>
      <c r="E488" s="101"/>
    </row>
    <row r="489" spans="1:5" s="4" customFormat="1" ht="99" x14ac:dyDescent="0.25">
      <c r="A489" s="117" t="s">
        <v>280</v>
      </c>
      <c r="B489" s="22">
        <f>SUM(B490:B493)</f>
        <v>514.79999999999995</v>
      </c>
      <c r="C489" s="22">
        <f>SUM(C490:C493)</f>
        <v>491.78</v>
      </c>
      <c r="D489" s="22">
        <f>IFERROR(C489/B489*100,0)</f>
        <v>95.528360528360537</v>
      </c>
      <c r="E489" s="51" t="s">
        <v>218</v>
      </c>
    </row>
    <row r="490" spans="1:5" s="4" customFormat="1" ht="20.25" customHeight="1" x14ac:dyDescent="0.25">
      <c r="A490" s="105" t="s">
        <v>8</v>
      </c>
      <c r="B490" s="26">
        <v>0</v>
      </c>
      <c r="C490" s="26">
        <v>0</v>
      </c>
      <c r="D490" s="21">
        <f t="shared" ref="D490:D493" si="94">IFERROR(C490/B490*100,0)</f>
        <v>0</v>
      </c>
      <c r="E490" s="68"/>
    </row>
    <row r="491" spans="1:5" s="12" customFormat="1" ht="21" customHeight="1" x14ac:dyDescent="0.25">
      <c r="A491" s="129" t="s">
        <v>4</v>
      </c>
      <c r="B491" s="26">
        <v>0</v>
      </c>
      <c r="C491" s="26">
        <v>0</v>
      </c>
      <c r="D491" s="21">
        <f t="shared" si="94"/>
        <v>0</v>
      </c>
      <c r="E491" s="33"/>
    </row>
    <row r="492" spans="1:5" s="4" customFormat="1" ht="16.5" x14ac:dyDescent="0.25">
      <c r="A492" s="129" t="s">
        <v>5</v>
      </c>
      <c r="B492" s="26">
        <v>514.79999999999995</v>
      </c>
      <c r="C492" s="26">
        <v>491.78</v>
      </c>
      <c r="D492" s="21">
        <f t="shared" si="94"/>
        <v>95.528360528360537</v>
      </c>
      <c r="E492" s="33"/>
    </row>
    <row r="493" spans="1:5" s="4" customFormat="1" ht="18.75" customHeight="1" x14ac:dyDescent="0.25">
      <c r="A493" s="42" t="s">
        <v>7</v>
      </c>
      <c r="B493" s="26">
        <v>0</v>
      </c>
      <c r="C493" s="26">
        <v>0</v>
      </c>
      <c r="D493" s="21">
        <f t="shared" si="94"/>
        <v>0</v>
      </c>
      <c r="E493" s="72"/>
    </row>
    <row r="494" spans="1:5" s="4" customFormat="1" ht="75.75" customHeight="1" x14ac:dyDescent="0.25">
      <c r="A494" s="117" t="s">
        <v>196</v>
      </c>
      <c r="B494" s="61">
        <f>B495+B500+B505+B510</f>
        <v>145840.81000000003</v>
      </c>
      <c r="C494" s="61">
        <f>C495+C500+C505+C510</f>
        <v>142897.68</v>
      </c>
      <c r="D494" s="22">
        <f>IFERROR(C494/B494*100,0)</f>
        <v>97.981957176458337</v>
      </c>
      <c r="E494" s="33"/>
    </row>
    <row r="495" spans="1:5" ht="323.25" customHeight="1" x14ac:dyDescent="0.25">
      <c r="A495" s="117" t="s">
        <v>281</v>
      </c>
      <c r="B495" s="22">
        <f>SUM(B496:B499)</f>
        <v>26138.3</v>
      </c>
      <c r="C495" s="22">
        <f>SUM(C496:C499)</f>
        <v>23896.27</v>
      </c>
      <c r="D495" s="22">
        <f>IFERROR(C495/B495*100,0)</f>
        <v>91.422433746647641</v>
      </c>
      <c r="E495" s="51" t="s">
        <v>271</v>
      </c>
    </row>
    <row r="496" spans="1:5" s="4" customFormat="1" ht="20.25" customHeight="1" x14ac:dyDescent="0.25">
      <c r="A496" s="105" t="s">
        <v>8</v>
      </c>
      <c r="B496" s="26">
        <v>0</v>
      </c>
      <c r="C496" s="26">
        <v>0</v>
      </c>
      <c r="D496" s="21">
        <f t="shared" ref="D496:D499" si="95">IFERROR(C496/B496*100,0)</f>
        <v>0</v>
      </c>
      <c r="E496" s="68"/>
    </row>
    <row r="497" spans="1:5" s="12" customFormat="1" ht="21" customHeight="1" x14ac:dyDescent="0.25">
      <c r="A497" s="129" t="s">
        <v>4</v>
      </c>
      <c r="B497" s="26">
        <v>0</v>
      </c>
      <c r="C497" s="26">
        <v>0</v>
      </c>
      <c r="D497" s="21">
        <f t="shared" si="95"/>
        <v>0</v>
      </c>
      <c r="E497" s="33"/>
    </row>
    <row r="498" spans="1:5" s="4" customFormat="1" ht="16.5" x14ac:dyDescent="0.25">
      <c r="A498" s="129" t="s">
        <v>5</v>
      </c>
      <c r="B498" s="26">
        <v>26138.3</v>
      </c>
      <c r="C498" s="26">
        <v>23896.27</v>
      </c>
      <c r="D498" s="21">
        <f t="shared" si="95"/>
        <v>91.422433746647641</v>
      </c>
      <c r="E498" s="33"/>
    </row>
    <row r="499" spans="1:5" s="4" customFormat="1" ht="18.75" customHeight="1" x14ac:dyDescent="0.25">
      <c r="A499" s="42" t="s">
        <v>7</v>
      </c>
      <c r="B499" s="26">
        <v>0</v>
      </c>
      <c r="C499" s="26">
        <v>0</v>
      </c>
      <c r="D499" s="21">
        <f t="shared" si="95"/>
        <v>0</v>
      </c>
      <c r="E499" s="72"/>
    </row>
    <row r="500" spans="1:5" ht="137.25" customHeight="1" x14ac:dyDescent="0.25">
      <c r="A500" s="117" t="s">
        <v>282</v>
      </c>
      <c r="B500" s="22">
        <f>SUM(B501:B504)</f>
        <v>765.6</v>
      </c>
      <c r="C500" s="22">
        <f>SUM(C501:C504)</f>
        <v>736.72</v>
      </c>
      <c r="D500" s="22">
        <f>IFERROR(C500/B500*100,0)</f>
        <v>96.227795193312431</v>
      </c>
      <c r="E500" s="51" t="s">
        <v>227</v>
      </c>
    </row>
    <row r="501" spans="1:5" ht="24" customHeight="1" x14ac:dyDescent="0.25">
      <c r="A501" s="122" t="s">
        <v>8</v>
      </c>
      <c r="B501" s="26">
        <v>0</v>
      </c>
      <c r="C501" s="26">
        <v>0</v>
      </c>
      <c r="D501" s="21">
        <f t="shared" ref="D501:D504" si="96">IFERROR(C501/B501*100,0)</f>
        <v>0</v>
      </c>
      <c r="E501" s="33"/>
    </row>
    <row r="502" spans="1:5" ht="24" customHeight="1" x14ac:dyDescent="0.25">
      <c r="A502" s="122" t="s">
        <v>4</v>
      </c>
      <c r="B502" s="26">
        <v>0</v>
      </c>
      <c r="C502" s="26">
        <v>0</v>
      </c>
      <c r="D502" s="21">
        <v>0</v>
      </c>
      <c r="E502" s="33"/>
    </row>
    <row r="503" spans="1:5" s="4" customFormat="1" ht="15.75" customHeight="1" x14ac:dyDescent="0.25">
      <c r="A503" s="122" t="s">
        <v>5</v>
      </c>
      <c r="B503" s="26">
        <v>765.6</v>
      </c>
      <c r="C503" s="26">
        <v>736.72</v>
      </c>
      <c r="D503" s="21">
        <f>IFERROR(C503/B503*100,0)</f>
        <v>96.227795193312431</v>
      </c>
      <c r="E503" s="33"/>
    </row>
    <row r="504" spans="1:5" s="4" customFormat="1" ht="18.75" customHeight="1" x14ac:dyDescent="0.25">
      <c r="A504" s="42" t="s">
        <v>7</v>
      </c>
      <c r="B504" s="26">
        <v>0</v>
      </c>
      <c r="C504" s="26">
        <v>0</v>
      </c>
      <c r="D504" s="21">
        <f t="shared" si="96"/>
        <v>0</v>
      </c>
      <c r="E504" s="72"/>
    </row>
    <row r="505" spans="1:5" s="4" customFormat="1" ht="66" customHeight="1" x14ac:dyDescent="0.25">
      <c r="A505" s="117" t="s">
        <v>197</v>
      </c>
      <c r="B505" s="26">
        <f>B506+B507+B508+B509</f>
        <v>110421.99</v>
      </c>
      <c r="C505" s="26">
        <f>C506+C507+C508+C509</f>
        <v>110080.98</v>
      </c>
      <c r="D505" s="22">
        <f t="shared" ref="D505:D510" si="97">IFERROR(C505/B505*100,0)</f>
        <v>99.691175643547083</v>
      </c>
      <c r="E505" s="42" t="s">
        <v>272</v>
      </c>
    </row>
    <row r="506" spans="1:5" s="4" customFormat="1" ht="18.75" customHeight="1" x14ac:dyDescent="0.25">
      <c r="A506" s="122" t="s">
        <v>8</v>
      </c>
      <c r="B506" s="26">
        <v>0</v>
      </c>
      <c r="C506" s="26">
        <v>0</v>
      </c>
      <c r="D506" s="21">
        <f t="shared" si="97"/>
        <v>0</v>
      </c>
      <c r="E506" s="72"/>
    </row>
    <row r="507" spans="1:5" s="4" customFormat="1" ht="18.75" customHeight="1" x14ac:dyDescent="0.25">
      <c r="A507" s="122" t="s">
        <v>4</v>
      </c>
      <c r="B507" s="26">
        <v>0</v>
      </c>
      <c r="C507" s="26">
        <v>0</v>
      </c>
      <c r="D507" s="21">
        <f t="shared" si="97"/>
        <v>0</v>
      </c>
      <c r="E507" s="72"/>
    </row>
    <row r="508" spans="1:5" s="4" customFormat="1" ht="18.75" customHeight="1" x14ac:dyDescent="0.25">
      <c r="A508" s="122" t="s">
        <v>5</v>
      </c>
      <c r="B508" s="26">
        <v>110421.99</v>
      </c>
      <c r="C508" s="26">
        <v>110080.98</v>
      </c>
      <c r="D508" s="21">
        <f t="shared" si="97"/>
        <v>99.691175643547083</v>
      </c>
      <c r="E508" s="72"/>
    </row>
    <row r="509" spans="1:5" s="4" customFormat="1" ht="18.75" customHeight="1" x14ac:dyDescent="0.25">
      <c r="A509" s="42" t="s">
        <v>7</v>
      </c>
      <c r="B509" s="26">
        <v>0</v>
      </c>
      <c r="C509" s="26">
        <v>0</v>
      </c>
      <c r="D509" s="21">
        <f t="shared" si="97"/>
        <v>0</v>
      </c>
      <c r="E509" s="72"/>
    </row>
    <row r="510" spans="1:5" ht="186" customHeight="1" x14ac:dyDescent="0.25">
      <c r="A510" s="117" t="s">
        <v>283</v>
      </c>
      <c r="B510" s="22">
        <f>SUM(B511:B514)</f>
        <v>8514.92</v>
      </c>
      <c r="C510" s="22">
        <f>SUM(C511:C514)</f>
        <v>8183.71</v>
      </c>
      <c r="D510" s="22">
        <f t="shared" si="97"/>
        <v>96.110239438538471</v>
      </c>
      <c r="E510" s="51" t="s">
        <v>273</v>
      </c>
    </row>
    <row r="511" spans="1:5" ht="24" customHeight="1" x14ac:dyDescent="0.25">
      <c r="A511" s="122" t="s">
        <v>8</v>
      </c>
      <c r="B511" s="26">
        <v>5711.1</v>
      </c>
      <c r="C511" s="26">
        <v>5711.1</v>
      </c>
      <c r="D511" s="21">
        <f t="shared" ref="D511:D514" si="98">IFERROR(C511/B511*100,0)</f>
        <v>100</v>
      </c>
      <c r="E511" s="33"/>
    </row>
    <row r="512" spans="1:5" ht="24" customHeight="1" x14ac:dyDescent="0.25">
      <c r="A512" s="122" t="s">
        <v>4</v>
      </c>
      <c r="B512" s="26">
        <v>2725.7</v>
      </c>
      <c r="C512" s="26">
        <v>2394.4899999999998</v>
      </c>
      <c r="D512" s="21">
        <f t="shared" si="98"/>
        <v>87.848626041016985</v>
      </c>
      <c r="E512" s="33"/>
    </row>
    <row r="513" spans="1:5" s="4" customFormat="1" ht="15.75" customHeight="1" x14ac:dyDescent="0.25">
      <c r="A513" s="122" t="s">
        <v>5</v>
      </c>
      <c r="B513" s="26">
        <v>78.12</v>
      </c>
      <c r="C513" s="26">
        <v>78.12</v>
      </c>
      <c r="D513" s="21">
        <f t="shared" si="98"/>
        <v>100</v>
      </c>
      <c r="E513" s="33"/>
    </row>
    <row r="514" spans="1:5" s="4" customFormat="1" ht="18.75" customHeight="1" x14ac:dyDescent="0.25">
      <c r="A514" s="42" t="s">
        <v>7</v>
      </c>
      <c r="B514" s="26">
        <v>0</v>
      </c>
      <c r="C514" s="26">
        <v>0</v>
      </c>
      <c r="D514" s="21">
        <f t="shared" si="98"/>
        <v>0</v>
      </c>
      <c r="E514" s="72"/>
    </row>
    <row r="515" spans="1:5" s="4" customFormat="1" ht="18.75" customHeight="1" x14ac:dyDescent="0.25">
      <c r="A515" s="140" t="s">
        <v>6</v>
      </c>
      <c r="B515" s="59">
        <f>SUM(B516:B519)</f>
        <v>146355.60999999999</v>
      </c>
      <c r="C515" s="59">
        <f>SUM(C516:C519)</f>
        <v>143389.46</v>
      </c>
      <c r="D515" s="59">
        <f>IFERROR(C515/B515*100,0)</f>
        <v>97.973326748458774</v>
      </c>
      <c r="E515" s="102"/>
    </row>
    <row r="516" spans="1:5" s="4" customFormat="1" ht="18.75" customHeight="1" x14ac:dyDescent="0.25">
      <c r="A516" s="42" t="s">
        <v>8</v>
      </c>
      <c r="B516" s="26">
        <f>B496+B501+B506+B511+B490</f>
        <v>5711.1</v>
      </c>
      <c r="C516" s="26">
        <f>C496+C501+C506+C511+C490</f>
        <v>5711.1</v>
      </c>
      <c r="D516" s="21">
        <f>IFERROR(C516/B516*100,0)</f>
        <v>100</v>
      </c>
      <c r="E516" s="73"/>
    </row>
    <row r="517" spans="1:5" s="4" customFormat="1" ht="18.75" customHeight="1" x14ac:dyDescent="0.25">
      <c r="A517" s="42" t="s">
        <v>4</v>
      </c>
      <c r="B517" s="26">
        <f>B491+BW496486+B502+B507+B512+B497</f>
        <v>2725.7</v>
      </c>
      <c r="C517" s="26">
        <f>C491+BX496486+C502+C507+C512+C497</f>
        <v>2394.4899999999998</v>
      </c>
      <c r="D517" s="21">
        <f>IFERROR(C517/B517*100,0)</f>
        <v>87.848626041016985</v>
      </c>
      <c r="E517" s="103"/>
    </row>
    <row r="518" spans="1:5" s="4" customFormat="1" ht="18.75" customHeight="1" x14ac:dyDescent="0.25">
      <c r="A518" s="42" t="s">
        <v>5</v>
      </c>
      <c r="B518" s="26">
        <f>B498+B503+B508+B513+B492</f>
        <v>137918.81</v>
      </c>
      <c r="C518" s="26">
        <f>C498+C503+C508+C513+C492</f>
        <v>135283.87</v>
      </c>
      <c r="D518" s="21">
        <f>IFERROR(C518/B518*100,0)</f>
        <v>98.089499177088314</v>
      </c>
      <c r="E518" s="103"/>
    </row>
    <row r="519" spans="1:5" s="4" customFormat="1" ht="18.75" customHeight="1" x14ac:dyDescent="0.25">
      <c r="A519" s="42" t="s">
        <v>7</v>
      </c>
      <c r="B519" s="26">
        <f>B493+B499+B504+B509+B514</f>
        <v>0</v>
      </c>
      <c r="C519" s="26">
        <f>C493+C499+C504+C509+C514</f>
        <v>0</v>
      </c>
      <c r="D519" s="21">
        <f>IFERROR(C519/B519*100,0)</f>
        <v>0</v>
      </c>
      <c r="E519" s="72"/>
    </row>
    <row r="520" spans="1:5" ht="21" customHeight="1" x14ac:dyDescent="0.25">
      <c r="A520" s="175" t="s">
        <v>243</v>
      </c>
      <c r="B520" s="175"/>
      <c r="C520" s="175"/>
      <c r="D520" s="175"/>
      <c r="E520" s="175"/>
    </row>
    <row r="521" spans="1:5" s="8" customFormat="1" ht="121.5" customHeight="1" x14ac:dyDescent="0.25">
      <c r="A521" s="141" t="s">
        <v>10</v>
      </c>
      <c r="B521" s="22">
        <f>SUM(B522:B525)</f>
        <v>104257.39</v>
      </c>
      <c r="C521" s="22">
        <f>SUM(C522:C525)</f>
        <v>102413.88800000001</v>
      </c>
      <c r="D521" s="22">
        <f>IFERROR(C521/B521*100,0)</f>
        <v>98.23177810225252</v>
      </c>
      <c r="E521" s="51" t="s">
        <v>276</v>
      </c>
    </row>
    <row r="522" spans="1:5" s="4" customFormat="1" ht="20.25" customHeight="1" x14ac:dyDescent="0.25">
      <c r="A522" s="105" t="s">
        <v>8</v>
      </c>
      <c r="B522" s="26">
        <v>0</v>
      </c>
      <c r="C522" s="26">
        <v>0</v>
      </c>
      <c r="D522" s="21">
        <f t="shared" ref="D522:D525" si="99">IFERROR(C522/B522*100,0)</f>
        <v>0</v>
      </c>
      <c r="E522" s="68"/>
    </row>
    <row r="523" spans="1:5" s="12" customFormat="1" ht="21" customHeight="1" x14ac:dyDescent="0.25">
      <c r="A523" s="129" t="s">
        <v>4</v>
      </c>
      <c r="B523" s="26">
        <v>0</v>
      </c>
      <c r="C523" s="26">
        <v>0</v>
      </c>
      <c r="D523" s="21">
        <f t="shared" si="99"/>
        <v>0</v>
      </c>
      <c r="E523" s="33"/>
    </row>
    <row r="524" spans="1:5" s="4" customFormat="1" ht="16.5" x14ac:dyDescent="0.25">
      <c r="A524" s="129" t="s">
        <v>5</v>
      </c>
      <c r="B524" s="26">
        <v>104257.39</v>
      </c>
      <c r="C524" s="26">
        <v>102413.88800000001</v>
      </c>
      <c r="D524" s="21">
        <f t="shared" si="99"/>
        <v>98.23177810225252</v>
      </c>
      <c r="E524" s="33"/>
    </row>
    <row r="525" spans="1:5" s="4" customFormat="1" ht="18.75" customHeight="1" x14ac:dyDescent="0.25">
      <c r="A525" s="42" t="s">
        <v>7</v>
      </c>
      <c r="B525" s="26">
        <v>0</v>
      </c>
      <c r="C525" s="26">
        <v>0</v>
      </c>
      <c r="D525" s="21">
        <f t="shared" si="99"/>
        <v>0</v>
      </c>
      <c r="E525" s="72"/>
    </row>
    <row r="526" spans="1:5" s="8" customFormat="1" ht="120" customHeight="1" x14ac:dyDescent="0.25">
      <c r="A526" s="141" t="s">
        <v>27</v>
      </c>
      <c r="B526" s="22">
        <f>SUM(B527:B530)</f>
        <v>51794.5</v>
      </c>
      <c r="C526" s="22">
        <f>SUM(C527:C530)</f>
        <v>50573.830999999998</v>
      </c>
      <c r="D526" s="22">
        <f>IFERROR(C526/B526*100,0)</f>
        <v>97.643245904487927</v>
      </c>
      <c r="E526" s="37" t="s">
        <v>116</v>
      </c>
    </row>
    <row r="527" spans="1:5" s="4" customFormat="1" ht="20.25" customHeight="1" x14ac:dyDescent="0.25">
      <c r="A527" s="105" t="s">
        <v>8</v>
      </c>
      <c r="B527" s="26">
        <v>0</v>
      </c>
      <c r="C527" s="26">
        <v>0</v>
      </c>
      <c r="D527" s="21">
        <f t="shared" ref="D527:D530" si="100">IFERROR(C527/B527*100,0)</f>
        <v>0</v>
      </c>
      <c r="E527" s="68"/>
    </row>
    <row r="528" spans="1:5" s="12" customFormat="1" ht="21" customHeight="1" x14ac:dyDescent="0.25">
      <c r="A528" s="129" t="s">
        <v>4</v>
      </c>
      <c r="B528" s="26">
        <v>0</v>
      </c>
      <c r="C528" s="26">
        <v>0</v>
      </c>
      <c r="D528" s="21">
        <f t="shared" si="100"/>
        <v>0</v>
      </c>
      <c r="E528" s="33"/>
    </row>
    <row r="529" spans="1:5" s="4" customFormat="1" ht="16.5" x14ac:dyDescent="0.25">
      <c r="A529" s="129" t="s">
        <v>5</v>
      </c>
      <c r="B529" s="26">
        <v>51794.5</v>
      </c>
      <c r="C529" s="26">
        <v>50573.830999999998</v>
      </c>
      <c r="D529" s="21">
        <f t="shared" si="100"/>
        <v>97.643245904487927</v>
      </c>
      <c r="E529" s="33"/>
    </row>
    <row r="530" spans="1:5" s="4" customFormat="1" ht="18.75" customHeight="1" x14ac:dyDescent="0.25">
      <c r="A530" s="42" t="s">
        <v>7</v>
      </c>
      <c r="B530" s="26">
        <v>0</v>
      </c>
      <c r="C530" s="26">
        <v>0</v>
      </c>
      <c r="D530" s="21">
        <f t="shared" si="100"/>
        <v>0</v>
      </c>
      <c r="E530" s="72"/>
    </row>
    <row r="531" spans="1:5" s="8" customFormat="1" ht="33" x14ac:dyDescent="0.25">
      <c r="A531" s="141" t="s">
        <v>18</v>
      </c>
      <c r="B531" s="22">
        <f>SUM(B532:B535)</f>
        <v>5651.5</v>
      </c>
      <c r="C531" s="22">
        <f>SUM(C532:C535)</f>
        <v>5578.7380000000003</v>
      </c>
      <c r="D531" s="22">
        <f>IFERROR(C531/B531*100,0)</f>
        <v>98.712518800318506</v>
      </c>
      <c r="E531" s="37" t="s">
        <v>117</v>
      </c>
    </row>
    <row r="532" spans="1:5" s="4" customFormat="1" ht="20.25" customHeight="1" x14ac:dyDescent="0.25">
      <c r="A532" s="105" t="s">
        <v>8</v>
      </c>
      <c r="B532" s="26">
        <v>0</v>
      </c>
      <c r="C532" s="26">
        <v>0</v>
      </c>
      <c r="D532" s="21">
        <f t="shared" ref="D532:D535" si="101">IFERROR(C532/B532*100,0)</f>
        <v>0</v>
      </c>
      <c r="E532" s="68"/>
    </row>
    <row r="533" spans="1:5" s="12" customFormat="1" ht="21" customHeight="1" x14ac:dyDescent="0.25">
      <c r="A533" s="129" t="s">
        <v>4</v>
      </c>
      <c r="B533" s="26">
        <v>0</v>
      </c>
      <c r="C533" s="26">
        <v>0</v>
      </c>
      <c r="D533" s="21">
        <f t="shared" si="101"/>
        <v>0</v>
      </c>
      <c r="E533" s="33"/>
    </row>
    <row r="534" spans="1:5" s="4" customFormat="1" ht="16.5" x14ac:dyDescent="0.25">
      <c r="A534" s="129" t="s">
        <v>5</v>
      </c>
      <c r="B534" s="26">
        <v>5651.5</v>
      </c>
      <c r="C534" s="26">
        <v>5578.7380000000003</v>
      </c>
      <c r="D534" s="21">
        <f t="shared" si="101"/>
        <v>98.712518800318506</v>
      </c>
      <c r="E534" s="33"/>
    </row>
    <row r="535" spans="1:5" s="4" customFormat="1" ht="18.75" customHeight="1" x14ac:dyDescent="0.25">
      <c r="A535" s="42" t="s">
        <v>7</v>
      </c>
      <c r="B535" s="26">
        <v>0</v>
      </c>
      <c r="C535" s="26">
        <v>0</v>
      </c>
      <c r="D535" s="21">
        <f t="shared" si="101"/>
        <v>0</v>
      </c>
      <c r="E535" s="72"/>
    </row>
    <row r="536" spans="1:5" s="8" customFormat="1" ht="255" customHeight="1" x14ac:dyDescent="0.25">
      <c r="A536" s="141" t="s">
        <v>77</v>
      </c>
      <c r="B536" s="22">
        <f>SUM(B537:B540)</f>
        <v>1658.6</v>
      </c>
      <c r="C536" s="22">
        <f>SUM(C537:C540)</f>
        <v>837.42200000000003</v>
      </c>
      <c r="D536" s="22">
        <f>IFERROR(C536/B536*100,0)</f>
        <v>50.489690100084417</v>
      </c>
      <c r="E536" s="37" t="s">
        <v>274</v>
      </c>
    </row>
    <row r="537" spans="1:5" s="4" customFormat="1" ht="20.25" customHeight="1" x14ac:dyDescent="0.25">
      <c r="A537" s="105" t="s">
        <v>8</v>
      </c>
      <c r="B537" s="26">
        <v>0</v>
      </c>
      <c r="C537" s="26">
        <v>0</v>
      </c>
      <c r="D537" s="21">
        <f t="shared" ref="D537:D540" si="102">IFERROR(C537/B537*100,0)</f>
        <v>0</v>
      </c>
      <c r="E537" s="68"/>
    </row>
    <row r="538" spans="1:5" s="12" customFormat="1" ht="21" customHeight="1" x14ac:dyDescent="0.25">
      <c r="A538" s="129" t="s">
        <v>4</v>
      </c>
      <c r="B538" s="26">
        <v>0</v>
      </c>
      <c r="C538" s="26">
        <v>0</v>
      </c>
      <c r="D538" s="21">
        <f t="shared" si="102"/>
        <v>0</v>
      </c>
      <c r="E538" s="33"/>
    </row>
    <row r="539" spans="1:5" s="4" customFormat="1" ht="16.5" x14ac:dyDescent="0.25">
      <c r="A539" s="37" t="s">
        <v>5</v>
      </c>
      <c r="B539" s="26">
        <v>1658.6</v>
      </c>
      <c r="C539" s="26">
        <v>837.42200000000003</v>
      </c>
      <c r="D539" s="21">
        <f t="shared" si="102"/>
        <v>50.489690100084417</v>
      </c>
      <c r="E539" s="104"/>
    </row>
    <row r="540" spans="1:5" s="4" customFormat="1" ht="16.5" x14ac:dyDescent="0.25">
      <c r="A540" s="37" t="s">
        <v>7</v>
      </c>
      <c r="B540" s="26">
        <v>0</v>
      </c>
      <c r="C540" s="26">
        <v>0</v>
      </c>
      <c r="D540" s="21">
        <f t="shared" si="102"/>
        <v>0</v>
      </c>
      <c r="E540" s="104"/>
    </row>
    <row r="541" spans="1:5" s="8" customFormat="1" ht="89.25" customHeight="1" x14ac:dyDescent="0.25">
      <c r="A541" s="141" t="s">
        <v>228</v>
      </c>
      <c r="B541" s="22">
        <f>SUM(B542:B545)</f>
        <v>12888.49</v>
      </c>
      <c r="C541" s="22">
        <f>SUM(C542:C545)</f>
        <v>12888.486000000001</v>
      </c>
      <c r="D541" s="22">
        <f>IFERROR(C541/B541*100,0)</f>
        <v>99.999968964556757</v>
      </c>
      <c r="E541" s="82"/>
    </row>
    <row r="542" spans="1:5" s="4" customFormat="1" ht="20.25" customHeight="1" x14ac:dyDescent="0.25">
      <c r="A542" s="105" t="s">
        <v>8</v>
      </c>
      <c r="B542" s="26">
        <v>0</v>
      </c>
      <c r="C542" s="26">
        <v>0</v>
      </c>
      <c r="D542" s="21">
        <f t="shared" ref="D542:D545" si="103">IFERROR(C542/B542*100,0)</f>
        <v>0</v>
      </c>
      <c r="E542" s="68"/>
    </row>
    <row r="543" spans="1:5" s="12" customFormat="1" ht="21" customHeight="1" x14ac:dyDescent="0.25">
      <c r="A543" s="129" t="s">
        <v>4</v>
      </c>
      <c r="B543" s="26">
        <v>0</v>
      </c>
      <c r="C543" s="26">
        <v>0</v>
      </c>
      <c r="D543" s="21">
        <f t="shared" si="103"/>
        <v>0</v>
      </c>
      <c r="E543" s="33"/>
    </row>
    <row r="544" spans="1:5" s="4" customFormat="1" ht="16.5" x14ac:dyDescent="0.25">
      <c r="A544" s="129" t="s">
        <v>5</v>
      </c>
      <c r="B544" s="26">
        <v>12888.49</v>
      </c>
      <c r="C544" s="26">
        <v>12888.486000000001</v>
      </c>
      <c r="D544" s="21">
        <f t="shared" si="103"/>
        <v>99.999968964556757</v>
      </c>
      <c r="E544" s="33"/>
    </row>
    <row r="545" spans="1:5" s="4" customFormat="1" ht="18.75" customHeight="1" x14ac:dyDescent="0.25">
      <c r="A545" s="42" t="s">
        <v>7</v>
      </c>
      <c r="B545" s="26">
        <v>0</v>
      </c>
      <c r="C545" s="26">
        <v>0</v>
      </c>
      <c r="D545" s="21">
        <f t="shared" si="103"/>
        <v>0</v>
      </c>
      <c r="E545" s="72"/>
    </row>
    <row r="546" spans="1:5" s="8" customFormat="1" ht="256.5" customHeight="1" x14ac:dyDescent="0.25">
      <c r="A546" s="141" t="s">
        <v>229</v>
      </c>
      <c r="B546" s="22">
        <f>SUM(B547:B550)</f>
        <v>11891.57</v>
      </c>
      <c r="C546" s="22">
        <f>SUM(C547:C550)</f>
        <v>11833.161</v>
      </c>
      <c r="D546" s="22">
        <f>IFERROR(C546/B546*100,0)</f>
        <v>99.508820113744449</v>
      </c>
      <c r="E546" s="37" t="s">
        <v>115</v>
      </c>
    </row>
    <row r="547" spans="1:5" s="4" customFormat="1" ht="20.25" customHeight="1" x14ac:dyDescent="0.25">
      <c r="A547" s="105" t="s">
        <v>8</v>
      </c>
      <c r="B547" s="26">
        <v>0</v>
      </c>
      <c r="C547" s="26">
        <v>0</v>
      </c>
      <c r="D547" s="21">
        <f t="shared" ref="D547:D550" si="104">IFERROR(C547/B547*100,0)</f>
        <v>0</v>
      </c>
      <c r="E547" s="68"/>
    </row>
    <row r="548" spans="1:5" s="4" customFormat="1" ht="16.5" x14ac:dyDescent="0.25">
      <c r="A548" s="37" t="s">
        <v>4</v>
      </c>
      <c r="B548" s="26">
        <v>590.4</v>
      </c>
      <c r="C548" s="26">
        <v>590.35699999999997</v>
      </c>
      <c r="D548" s="21">
        <f t="shared" si="104"/>
        <v>99.992716802168019</v>
      </c>
      <c r="E548" s="104"/>
    </row>
    <row r="549" spans="1:5" s="4" customFormat="1" ht="16.5" x14ac:dyDescent="0.25">
      <c r="A549" s="37" t="s">
        <v>5</v>
      </c>
      <c r="B549" s="26">
        <v>11301.17</v>
      </c>
      <c r="C549" s="26">
        <v>11242.804</v>
      </c>
      <c r="D549" s="21">
        <f t="shared" si="104"/>
        <v>99.483540199820027</v>
      </c>
      <c r="E549" s="104"/>
    </row>
    <row r="550" spans="1:5" s="4" customFormat="1" ht="18.75" customHeight="1" x14ac:dyDescent="0.25">
      <c r="A550" s="42" t="s">
        <v>7</v>
      </c>
      <c r="B550" s="26">
        <v>0</v>
      </c>
      <c r="C550" s="26">
        <v>0</v>
      </c>
      <c r="D550" s="21">
        <f t="shared" si="104"/>
        <v>0</v>
      </c>
      <c r="E550" s="72"/>
    </row>
    <row r="551" spans="1:5" s="8" customFormat="1" ht="363" x14ac:dyDescent="0.25">
      <c r="A551" s="141" t="s">
        <v>78</v>
      </c>
      <c r="B551" s="22">
        <f>SUM(B552:B555)</f>
        <v>26945.1</v>
      </c>
      <c r="C551" s="22">
        <f>SUM(C552:C555)</f>
        <v>26368.546999999999</v>
      </c>
      <c r="D551" s="22">
        <f>IFERROR(C551/B551*100,0)</f>
        <v>97.860267729568633</v>
      </c>
      <c r="E551" s="37" t="s">
        <v>118</v>
      </c>
    </row>
    <row r="552" spans="1:5" s="4" customFormat="1" ht="16.5" x14ac:dyDescent="0.25">
      <c r="A552" s="105" t="s">
        <v>8</v>
      </c>
      <c r="B552" s="26">
        <v>0</v>
      </c>
      <c r="C552" s="26">
        <v>0</v>
      </c>
      <c r="D552" s="21">
        <f t="shared" ref="D552:D555" si="105">IFERROR(C552/B552*100,0)</f>
        <v>0</v>
      </c>
      <c r="E552" s="104"/>
    </row>
    <row r="553" spans="1:5" s="4" customFormat="1" ht="16.5" x14ac:dyDescent="0.25">
      <c r="A553" s="37" t="s">
        <v>4</v>
      </c>
      <c r="B553" s="26">
        <v>0</v>
      </c>
      <c r="C553" s="26">
        <v>0</v>
      </c>
      <c r="D553" s="21">
        <f t="shared" si="105"/>
        <v>0</v>
      </c>
      <c r="E553" s="104"/>
    </row>
    <row r="554" spans="1:5" s="4" customFormat="1" ht="16.5" x14ac:dyDescent="0.25">
      <c r="A554" s="37" t="s">
        <v>5</v>
      </c>
      <c r="B554" s="26">
        <v>26945.1</v>
      </c>
      <c r="C554" s="26">
        <v>26368.546999999999</v>
      </c>
      <c r="D554" s="21">
        <f t="shared" si="105"/>
        <v>97.860267729568633</v>
      </c>
      <c r="E554" s="104"/>
    </row>
    <row r="555" spans="1:5" s="4" customFormat="1" ht="18.75" customHeight="1" x14ac:dyDescent="0.25">
      <c r="A555" s="42" t="s">
        <v>7</v>
      </c>
      <c r="B555" s="26">
        <v>0</v>
      </c>
      <c r="C555" s="26">
        <v>0</v>
      </c>
      <c r="D555" s="21">
        <f t="shared" si="105"/>
        <v>0</v>
      </c>
      <c r="E555" s="72"/>
    </row>
    <row r="556" spans="1:5" s="8" customFormat="1" ht="57.75" customHeight="1" x14ac:dyDescent="0.25">
      <c r="A556" s="141" t="s">
        <v>80</v>
      </c>
      <c r="B556" s="22">
        <f>SUM(B557:B560)</f>
        <v>1922.83</v>
      </c>
      <c r="C556" s="22">
        <f>SUM(C557:C560)</f>
        <v>1922.8320000000001</v>
      </c>
      <c r="D556" s="22">
        <f>IFERROR(C556/B556*100,0)</f>
        <v>100.00010401335533</v>
      </c>
      <c r="E556" s="105" t="s">
        <v>119</v>
      </c>
    </row>
    <row r="557" spans="1:5" s="4" customFormat="1" ht="20.25" customHeight="1" x14ac:dyDescent="0.25">
      <c r="A557" s="105" t="s">
        <v>8</v>
      </c>
      <c r="B557" s="26">
        <v>0</v>
      </c>
      <c r="C557" s="26">
        <v>0</v>
      </c>
      <c r="D557" s="21">
        <f t="shared" ref="D557:D560" si="106">IFERROR(C557/B557*100,0)</f>
        <v>0</v>
      </c>
      <c r="E557" s="68"/>
    </row>
    <row r="558" spans="1:5" s="4" customFormat="1" ht="16.5" x14ac:dyDescent="0.25">
      <c r="A558" s="37" t="s">
        <v>4</v>
      </c>
      <c r="B558" s="26">
        <v>0</v>
      </c>
      <c r="C558" s="26">
        <v>0</v>
      </c>
      <c r="D558" s="21">
        <f t="shared" si="106"/>
        <v>0</v>
      </c>
      <c r="E558" s="104"/>
    </row>
    <row r="559" spans="1:5" s="8" customFormat="1" ht="25.5" customHeight="1" x14ac:dyDescent="0.25">
      <c r="A559" s="51" t="s">
        <v>5</v>
      </c>
      <c r="B559" s="26">
        <v>1922.83</v>
      </c>
      <c r="C559" s="26">
        <v>1922.8320000000001</v>
      </c>
      <c r="D559" s="21">
        <f t="shared" si="106"/>
        <v>100.00010401335533</v>
      </c>
      <c r="E559" s="82"/>
    </row>
    <row r="560" spans="1:5" ht="25.5" customHeight="1" x14ac:dyDescent="0.25">
      <c r="A560" s="37" t="s">
        <v>7</v>
      </c>
      <c r="B560" s="26">
        <v>0</v>
      </c>
      <c r="C560" s="26">
        <v>0</v>
      </c>
      <c r="D560" s="21">
        <f t="shared" si="106"/>
        <v>0</v>
      </c>
      <c r="E560" s="104"/>
    </row>
    <row r="561" spans="1:5" s="8" customFormat="1" ht="66" x14ac:dyDescent="0.25">
      <c r="A561" s="141" t="s">
        <v>79</v>
      </c>
      <c r="B561" s="22">
        <f>SUM(B562:B565)</f>
        <v>6926</v>
      </c>
      <c r="C561" s="22">
        <f>SUM(C562:C565)</f>
        <v>6925.9030000000002</v>
      </c>
      <c r="D561" s="22">
        <f>IFERROR(C561/B561*100,0)</f>
        <v>99.998599480219468</v>
      </c>
      <c r="E561" s="37" t="s">
        <v>114</v>
      </c>
    </row>
    <row r="562" spans="1:5" s="4" customFormat="1" ht="20.25" customHeight="1" x14ac:dyDescent="0.25">
      <c r="A562" s="105" t="s">
        <v>8</v>
      </c>
      <c r="B562" s="26">
        <v>0</v>
      </c>
      <c r="C562" s="26">
        <v>0</v>
      </c>
      <c r="D562" s="21">
        <f t="shared" ref="D562:D570" si="107">IFERROR(C562/B562*100,0)</f>
        <v>0</v>
      </c>
      <c r="E562" s="68"/>
    </row>
    <row r="563" spans="1:5" s="12" customFormat="1" ht="21" customHeight="1" x14ac:dyDescent="0.25">
      <c r="A563" s="129" t="s">
        <v>4</v>
      </c>
      <c r="B563" s="26">
        <v>0</v>
      </c>
      <c r="C563" s="26">
        <v>0</v>
      </c>
      <c r="D563" s="21">
        <f t="shared" si="107"/>
        <v>0</v>
      </c>
      <c r="E563" s="33"/>
    </row>
    <row r="564" spans="1:5" s="4" customFormat="1" ht="16.5" x14ac:dyDescent="0.25">
      <c r="A564" s="129" t="s">
        <v>5</v>
      </c>
      <c r="B564" s="26">
        <v>6926</v>
      </c>
      <c r="C564" s="26">
        <v>6925.9030000000002</v>
      </c>
      <c r="D564" s="21">
        <f t="shared" si="107"/>
        <v>99.998599480219468</v>
      </c>
      <c r="E564" s="33"/>
    </row>
    <row r="565" spans="1:5" s="4" customFormat="1" ht="18.75" customHeight="1" x14ac:dyDescent="0.25">
      <c r="A565" s="42" t="s">
        <v>7</v>
      </c>
      <c r="B565" s="26">
        <v>0</v>
      </c>
      <c r="C565" s="26">
        <v>0</v>
      </c>
      <c r="D565" s="21">
        <f t="shared" si="107"/>
        <v>0</v>
      </c>
      <c r="E565" s="72"/>
    </row>
    <row r="566" spans="1:5" s="3" customFormat="1" ht="16.5" x14ac:dyDescent="0.25">
      <c r="A566" s="119" t="s">
        <v>6</v>
      </c>
      <c r="B566" s="25">
        <f>SUM(B567:B570)</f>
        <v>223935.98</v>
      </c>
      <c r="C566" s="25">
        <f>SUM(C567:C570)</f>
        <v>219342.80799999999</v>
      </c>
      <c r="D566" s="25">
        <f>IFERROR(C566/B566*100,0)</f>
        <v>97.948890571314166</v>
      </c>
      <c r="E566" s="93"/>
    </row>
    <row r="567" spans="1:5" s="4" customFormat="1" ht="20.25" customHeight="1" x14ac:dyDescent="0.25">
      <c r="A567" s="105" t="s">
        <v>8</v>
      </c>
      <c r="B567" s="26">
        <f t="shared" ref="B567:C569" si="108">B522+B527+B532+B537+B542+B547+B552+B557+B562</f>
        <v>0</v>
      </c>
      <c r="C567" s="26">
        <f t="shared" si="108"/>
        <v>0</v>
      </c>
      <c r="D567" s="21">
        <f t="shared" si="107"/>
        <v>0</v>
      </c>
      <c r="E567" s="68"/>
    </row>
    <row r="568" spans="1:5" s="4" customFormat="1" ht="16.5" x14ac:dyDescent="0.25">
      <c r="A568" s="51" t="s">
        <v>4</v>
      </c>
      <c r="B568" s="26">
        <f t="shared" si="108"/>
        <v>590.4</v>
      </c>
      <c r="C568" s="26">
        <f t="shared" si="108"/>
        <v>590.35699999999997</v>
      </c>
      <c r="D568" s="21">
        <f t="shared" si="107"/>
        <v>99.992716802168019</v>
      </c>
      <c r="E568" s="20"/>
    </row>
    <row r="569" spans="1:5" s="3" customFormat="1" ht="16.5" x14ac:dyDescent="0.25">
      <c r="A569" s="51" t="s">
        <v>5</v>
      </c>
      <c r="B569" s="26">
        <f t="shared" si="108"/>
        <v>223345.58000000002</v>
      </c>
      <c r="C569" s="26">
        <f t="shared" si="108"/>
        <v>218752.451</v>
      </c>
      <c r="D569" s="21">
        <f t="shared" si="107"/>
        <v>97.943487845159055</v>
      </c>
      <c r="E569" s="20"/>
    </row>
    <row r="570" spans="1:5" s="3" customFormat="1" ht="16.5" x14ac:dyDescent="0.25">
      <c r="A570" s="51" t="s">
        <v>7</v>
      </c>
      <c r="B570" s="26">
        <f>B525+B530+B535+B540+B545+B550+B555+B560+B565</f>
        <v>0</v>
      </c>
      <c r="C570" s="26">
        <f>C525+C530+C535+C540+C545+C550+C558+C560+C565</f>
        <v>0</v>
      </c>
      <c r="D570" s="21">
        <f t="shared" si="107"/>
        <v>0</v>
      </c>
      <c r="E570" s="20"/>
    </row>
    <row r="571" spans="1:5" ht="24.75" customHeight="1" x14ac:dyDescent="0.25">
      <c r="A571" s="174" t="s">
        <v>244</v>
      </c>
      <c r="B571" s="174"/>
      <c r="C571" s="174"/>
      <c r="D571" s="174"/>
      <c r="E571" s="174"/>
    </row>
    <row r="572" spans="1:5" s="4" customFormat="1" ht="33" x14ac:dyDescent="0.25">
      <c r="A572" s="117" t="s">
        <v>198</v>
      </c>
      <c r="B572" s="39">
        <f>B573+B578+B583+B588+B593+B598</f>
        <v>16185.96</v>
      </c>
      <c r="C572" s="39">
        <f>C573+C578+C583+C588+C593+C598</f>
        <v>14903.654999999999</v>
      </c>
      <c r="D572" s="22">
        <f>IFERROR(C572/B572*100,0)</f>
        <v>92.077671018586472</v>
      </c>
      <c r="E572" s="67"/>
    </row>
    <row r="573" spans="1:5" s="8" customFormat="1" ht="66" x14ac:dyDescent="0.25">
      <c r="A573" s="40" t="s">
        <v>284</v>
      </c>
      <c r="B573" s="22">
        <f>SUM(B574:B577)</f>
        <v>656.1</v>
      </c>
      <c r="C573" s="22">
        <f>SUM(C574:C577)</f>
        <v>401.40999999999997</v>
      </c>
      <c r="D573" s="22">
        <f>IFERROR(C573/B573*100,0)</f>
        <v>61.181222374637997</v>
      </c>
      <c r="E573" s="51" t="s">
        <v>201</v>
      </c>
    </row>
    <row r="574" spans="1:5" s="4" customFormat="1" ht="20.25" customHeight="1" x14ac:dyDescent="0.25">
      <c r="A574" s="105" t="s">
        <v>8</v>
      </c>
      <c r="B574" s="26">
        <v>0</v>
      </c>
      <c r="C574" s="26">
        <v>0</v>
      </c>
      <c r="D574" s="21">
        <f t="shared" ref="D574:D577" si="109">IFERROR(C574/B574*100,0)</f>
        <v>0</v>
      </c>
      <c r="E574" s="68"/>
    </row>
    <row r="575" spans="1:5" s="12" customFormat="1" ht="21" customHeight="1" x14ac:dyDescent="0.25">
      <c r="A575" s="129" t="s">
        <v>4</v>
      </c>
      <c r="B575" s="26">
        <v>168.71</v>
      </c>
      <c r="C575" s="26">
        <v>168.7</v>
      </c>
      <c r="D575" s="21">
        <f t="shared" si="109"/>
        <v>99.994072669077099</v>
      </c>
      <c r="E575" s="33"/>
    </row>
    <row r="576" spans="1:5" s="4" customFormat="1" ht="16.5" x14ac:dyDescent="0.25">
      <c r="A576" s="129" t="s">
        <v>5</v>
      </c>
      <c r="B576" s="26">
        <v>487.39</v>
      </c>
      <c r="C576" s="26">
        <v>232.71</v>
      </c>
      <c r="D576" s="21">
        <f t="shared" si="109"/>
        <v>47.746158107470407</v>
      </c>
      <c r="E576" s="33"/>
    </row>
    <row r="577" spans="1:5" s="4" customFormat="1" ht="18.75" customHeight="1" x14ac:dyDescent="0.25">
      <c r="A577" s="42" t="s">
        <v>7</v>
      </c>
      <c r="B577" s="26">
        <v>0</v>
      </c>
      <c r="C577" s="26">
        <v>0</v>
      </c>
      <c r="D577" s="21">
        <f t="shared" si="109"/>
        <v>0</v>
      </c>
      <c r="E577" s="72"/>
    </row>
    <row r="578" spans="1:5" s="8" customFormat="1" ht="49.5" x14ac:dyDescent="0.25">
      <c r="A578" s="40" t="s">
        <v>285</v>
      </c>
      <c r="B578" s="22">
        <f>SUM(B579:B582)</f>
        <v>9940.4</v>
      </c>
      <c r="C578" s="22">
        <f>SUM(C579:C582)</f>
        <v>9154.56</v>
      </c>
      <c r="D578" s="22">
        <f>IFERROR(C578/B578*100,0)</f>
        <v>92.094483119391569</v>
      </c>
      <c r="E578" s="51" t="s">
        <v>202</v>
      </c>
    </row>
    <row r="579" spans="1:5" s="4" customFormat="1" ht="20.25" customHeight="1" x14ac:dyDescent="0.25">
      <c r="A579" s="105" t="s">
        <v>8</v>
      </c>
      <c r="B579" s="26">
        <v>0</v>
      </c>
      <c r="C579" s="26">
        <v>0</v>
      </c>
      <c r="D579" s="21">
        <f t="shared" ref="D579:D582" si="110">IFERROR(C579/B579*100,0)</f>
        <v>0</v>
      </c>
      <c r="E579" s="68"/>
    </row>
    <row r="580" spans="1:5" s="12" customFormat="1" ht="21" customHeight="1" x14ac:dyDescent="0.25">
      <c r="A580" s="129" t="s">
        <v>4</v>
      </c>
      <c r="B580" s="26">
        <v>0</v>
      </c>
      <c r="C580" s="26">
        <v>0</v>
      </c>
      <c r="D580" s="21">
        <f t="shared" si="110"/>
        <v>0</v>
      </c>
      <c r="E580" s="33"/>
    </row>
    <row r="581" spans="1:5" s="4" customFormat="1" ht="16.5" x14ac:dyDescent="0.25">
      <c r="A581" s="129" t="s">
        <v>5</v>
      </c>
      <c r="B581" s="26">
        <v>9940.4</v>
      </c>
      <c r="C581" s="26">
        <v>9154.56</v>
      </c>
      <c r="D581" s="21">
        <f t="shared" si="110"/>
        <v>92.094483119391569</v>
      </c>
      <c r="E581" s="33"/>
    </row>
    <row r="582" spans="1:5" s="4" customFormat="1" ht="18.75" customHeight="1" x14ac:dyDescent="0.25">
      <c r="A582" s="42" t="s">
        <v>7</v>
      </c>
      <c r="B582" s="26">
        <v>0</v>
      </c>
      <c r="C582" s="26">
        <v>0</v>
      </c>
      <c r="D582" s="21">
        <f t="shared" si="110"/>
        <v>0</v>
      </c>
      <c r="E582" s="72"/>
    </row>
    <row r="583" spans="1:5" s="8" customFormat="1" ht="297" x14ac:dyDescent="0.25">
      <c r="A583" s="40" t="s">
        <v>286</v>
      </c>
      <c r="B583" s="22">
        <f>SUM(B584:B587)</f>
        <v>4800.96</v>
      </c>
      <c r="C583" s="22">
        <f>SUM(C584:C587)</f>
        <v>4642.0940000000001</v>
      </c>
      <c r="D583" s="22">
        <f>IFERROR(C583/B583*100,0)</f>
        <v>96.690953475971469</v>
      </c>
      <c r="E583" s="51" t="s">
        <v>310</v>
      </c>
    </row>
    <row r="584" spans="1:5" s="4" customFormat="1" ht="20.25" customHeight="1" x14ac:dyDescent="0.25">
      <c r="A584" s="105" t="s">
        <v>8</v>
      </c>
      <c r="B584" s="26">
        <v>0</v>
      </c>
      <c r="C584" s="26">
        <v>0</v>
      </c>
      <c r="D584" s="21">
        <f t="shared" ref="D584:D587" si="111">IFERROR(C584/B584*100,0)</f>
        <v>0</v>
      </c>
      <c r="E584" s="68"/>
    </row>
    <row r="585" spans="1:5" s="12" customFormat="1" ht="21" customHeight="1" x14ac:dyDescent="0.25">
      <c r="A585" s="129" t="s">
        <v>4</v>
      </c>
      <c r="B585" s="26">
        <v>4657.7</v>
      </c>
      <c r="C585" s="26">
        <v>4542.8940000000002</v>
      </c>
      <c r="D585" s="21">
        <f t="shared" si="111"/>
        <v>97.535135367241352</v>
      </c>
      <c r="E585" s="68"/>
    </row>
    <row r="586" spans="1:5" s="4" customFormat="1" ht="16.5" x14ac:dyDescent="0.25">
      <c r="A586" s="129" t="s">
        <v>5</v>
      </c>
      <c r="B586" s="26">
        <v>143.26</v>
      </c>
      <c r="C586" s="26">
        <v>99.2</v>
      </c>
      <c r="D586" s="21">
        <f t="shared" si="111"/>
        <v>69.24472986178975</v>
      </c>
      <c r="E586" s="68"/>
    </row>
    <row r="587" spans="1:5" s="4" customFormat="1" ht="18.75" customHeight="1" x14ac:dyDescent="0.25">
      <c r="A587" s="42" t="s">
        <v>7</v>
      </c>
      <c r="B587" s="26">
        <v>0</v>
      </c>
      <c r="C587" s="26">
        <v>0</v>
      </c>
      <c r="D587" s="21">
        <f t="shared" si="111"/>
        <v>0</v>
      </c>
      <c r="E587" s="72"/>
    </row>
    <row r="588" spans="1:5" s="8" customFormat="1" ht="99" x14ac:dyDescent="0.25">
      <c r="A588" s="117" t="s">
        <v>287</v>
      </c>
      <c r="B588" s="22">
        <f>SUM(B589:B592)</f>
        <v>7.1</v>
      </c>
      <c r="C588" s="22">
        <f>SUM(C589:C592)</f>
        <v>7.0990000000000002</v>
      </c>
      <c r="D588" s="22">
        <f>IFERROR(C588/B588*100,0)</f>
        <v>99.985915492957758</v>
      </c>
      <c r="E588" s="33"/>
    </row>
    <row r="589" spans="1:5" s="4" customFormat="1" ht="20.25" customHeight="1" x14ac:dyDescent="0.25">
      <c r="A589" s="105" t="s">
        <v>8</v>
      </c>
      <c r="B589" s="26">
        <v>7.1</v>
      </c>
      <c r="C589" s="26">
        <v>7.0990000000000002</v>
      </c>
      <c r="D589" s="21">
        <f t="shared" ref="D589:D592" si="112">IFERROR(C589/B589*100,0)</f>
        <v>99.985915492957758</v>
      </c>
      <c r="E589" s="68"/>
    </row>
    <row r="590" spans="1:5" s="12" customFormat="1" ht="21" customHeight="1" x14ac:dyDescent="0.25">
      <c r="A590" s="129" t="s">
        <v>4</v>
      </c>
      <c r="B590" s="26">
        <v>0</v>
      </c>
      <c r="C590" s="26">
        <v>0</v>
      </c>
      <c r="D590" s="21">
        <f t="shared" si="112"/>
        <v>0</v>
      </c>
      <c r="E590" s="33"/>
    </row>
    <row r="591" spans="1:5" s="4" customFormat="1" ht="16.5" x14ac:dyDescent="0.25">
      <c r="A591" s="129" t="s">
        <v>5</v>
      </c>
      <c r="B591" s="26">
        <v>0</v>
      </c>
      <c r="C591" s="26">
        <v>0</v>
      </c>
      <c r="D591" s="21">
        <f t="shared" si="112"/>
        <v>0</v>
      </c>
      <c r="E591" s="33"/>
    </row>
    <row r="592" spans="1:5" s="4" customFormat="1" ht="18.75" customHeight="1" x14ac:dyDescent="0.25">
      <c r="A592" s="42" t="s">
        <v>7</v>
      </c>
      <c r="B592" s="26">
        <v>0</v>
      </c>
      <c r="C592" s="26">
        <v>0</v>
      </c>
      <c r="D592" s="21">
        <f t="shared" si="112"/>
        <v>0</v>
      </c>
      <c r="E592" s="72"/>
    </row>
    <row r="593" spans="1:5" s="4" customFormat="1" ht="99" x14ac:dyDescent="0.25">
      <c r="A593" s="40" t="s">
        <v>288</v>
      </c>
      <c r="B593" s="22">
        <f>SUM(B594:B597)</f>
        <v>266.8</v>
      </c>
      <c r="C593" s="22">
        <f>SUM(C594:C597)</f>
        <v>195.572</v>
      </c>
      <c r="D593" s="22">
        <f>IFERROR(C593/B593*100,0)</f>
        <v>73.302848575712147</v>
      </c>
      <c r="E593" s="51" t="s">
        <v>203</v>
      </c>
    </row>
    <row r="594" spans="1:5" s="4" customFormat="1" ht="20.25" customHeight="1" x14ac:dyDescent="0.25">
      <c r="A594" s="105" t="s">
        <v>8</v>
      </c>
      <c r="B594" s="26">
        <v>0</v>
      </c>
      <c r="C594" s="26">
        <v>0</v>
      </c>
      <c r="D594" s="21">
        <f t="shared" ref="D594:D597" si="113">IFERROR(C594/B594*100,0)</f>
        <v>0</v>
      </c>
      <c r="E594" s="68"/>
    </row>
    <row r="595" spans="1:5" s="12" customFormat="1" ht="21" customHeight="1" x14ac:dyDescent="0.25">
      <c r="A595" s="129" t="s">
        <v>4</v>
      </c>
      <c r="B595" s="26">
        <v>0</v>
      </c>
      <c r="C595" s="26">
        <v>0</v>
      </c>
      <c r="D595" s="21">
        <f t="shared" si="113"/>
        <v>0</v>
      </c>
      <c r="E595" s="33"/>
    </row>
    <row r="596" spans="1:5" s="4" customFormat="1" ht="16.5" x14ac:dyDescent="0.25">
      <c r="A596" s="129" t="s">
        <v>5</v>
      </c>
      <c r="B596" s="26">
        <v>266.8</v>
      </c>
      <c r="C596" s="26">
        <v>195.572</v>
      </c>
      <c r="D596" s="21">
        <f t="shared" si="113"/>
        <v>73.302848575712147</v>
      </c>
      <c r="E596" s="33"/>
    </row>
    <row r="597" spans="1:5" s="4" customFormat="1" ht="18.75" customHeight="1" x14ac:dyDescent="0.25">
      <c r="A597" s="42" t="s">
        <v>7</v>
      </c>
      <c r="B597" s="26">
        <v>0</v>
      </c>
      <c r="C597" s="26">
        <v>0</v>
      </c>
      <c r="D597" s="21">
        <f t="shared" si="113"/>
        <v>0</v>
      </c>
      <c r="E597" s="72"/>
    </row>
    <row r="598" spans="1:5" s="4" customFormat="1" ht="66" x14ac:dyDescent="0.25">
      <c r="A598" s="40" t="s">
        <v>289</v>
      </c>
      <c r="B598" s="22">
        <f>SUM(B599:B602)</f>
        <v>514.6</v>
      </c>
      <c r="C598" s="22">
        <f>SUM(C599:C602)</f>
        <v>502.92</v>
      </c>
      <c r="D598" s="22">
        <f>IFERROR(C598/B598*100,0)</f>
        <v>97.730275942479594</v>
      </c>
      <c r="E598" s="51" t="s">
        <v>311</v>
      </c>
    </row>
    <row r="599" spans="1:5" s="4" customFormat="1" ht="20.25" customHeight="1" x14ac:dyDescent="0.25">
      <c r="A599" s="105" t="s">
        <v>8</v>
      </c>
      <c r="B599" s="26">
        <v>0</v>
      </c>
      <c r="C599" s="26">
        <v>0</v>
      </c>
      <c r="D599" s="21">
        <f t="shared" ref="D599:D602" si="114">IFERROR(C599/B599*100,0)</f>
        <v>0</v>
      </c>
      <c r="E599" s="68"/>
    </row>
    <row r="600" spans="1:5" s="12" customFormat="1" ht="21" customHeight="1" x14ac:dyDescent="0.25">
      <c r="A600" s="129" t="s">
        <v>4</v>
      </c>
      <c r="B600" s="26">
        <v>0</v>
      </c>
      <c r="C600" s="26">
        <v>0</v>
      </c>
      <c r="D600" s="21">
        <f t="shared" si="114"/>
        <v>0</v>
      </c>
      <c r="E600" s="33"/>
    </row>
    <row r="601" spans="1:5" s="4" customFormat="1" ht="16.5" x14ac:dyDescent="0.25">
      <c r="A601" s="129" t="s">
        <v>5</v>
      </c>
      <c r="B601" s="26">
        <v>514.6</v>
      </c>
      <c r="C601" s="26">
        <v>502.92</v>
      </c>
      <c r="D601" s="21">
        <f t="shared" si="114"/>
        <v>97.730275942479594</v>
      </c>
      <c r="E601" s="33"/>
    </row>
    <row r="602" spans="1:5" s="4" customFormat="1" ht="18.75" customHeight="1" x14ac:dyDescent="0.25">
      <c r="A602" s="42" t="s">
        <v>7</v>
      </c>
      <c r="B602" s="26">
        <v>0</v>
      </c>
      <c r="C602" s="26">
        <v>0</v>
      </c>
      <c r="D602" s="21">
        <f t="shared" si="114"/>
        <v>0</v>
      </c>
      <c r="E602" s="72"/>
    </row>
    <row r="603" spans="1:5" s="4" customFormat="1" ht="66" x14ac:dyDescent="0.25">
      <c r="A603" s="40" t="s">
        <v>54</v>
      </c>
      <c r="B603" s="22">
        <f>B604+B609+B614</f>
        <v>865.5</v>
      </c>
      <c r="C603" s="22">
        <f>C604+C609+C614</f>
        <v>792.09</v>
      </c>
      <c r="D603" s="22">
        <f>IFERROR(C603/B603*100,0)</f>
        <v>91.518197573656849</v>
      </c>
      <c r="E603" s="33"/>
    </row>
    <row r="604" spans="1:5" s="8" customFormat="1" ht="66" x14ac:dyDescent="0.25">
      <c r="A604" s="40" t="s">
        <v>290</v>
      </c>
      <c r="B604" s="22">
        <f>SUM(B605:B608)</f>
        <v>150.4</v>
      </c>
      <c r="C604" s="22">
        <f>SUM(C605:C608)</f>
        <v>150.38</v>
      </c>
      <c r="D604" s="22">
        <f>IFERROR(C604/B604*100,0)</f>
        <v>99.986702127659569</v>
      </c>
      <c r="E604" s="33"/>
    </row>
    <row r="605" spans="1:5" s="4" customFormat="1" ht="20.25" customHeight="1" x14ac:dyDescent="0.25">
      <c r="A605" s="105" t="s">
        <v>8</v>
      </c>
      <c r="B605" s="26">
        <v>0</v>
      </c>
      <c r="C605" s="26">
        <v>0</v>
      </c>
      <c r="D605" s="21">
        <f t="shared" ref="D605:D608" si="115">IFERROR(C605/B605*100,0)</f>
        <v>0</v>
      </c>
      <c r="E605" s="68"/>
    </row>
    <row r="606" spans="1:5" s="12" customFormat="1" ht="21" customHeight="1" x14ac:dyDescent="0.25">
      <c r="A606" s="129" t="s">
        <v>4</v>
      </c>
      <c r="B606" s="26">
        <v>0</v>
      </c>
      <c r="C606" s="26">
        <v>0</v>
      </c>
      <c r="D606" s="21">
        <f t="shared" si="115"/>
        <v>0</v>
      </c>
      <c r="E606" s="33"/>
    </row>
    <row r="607" spans="1:5" s="4" customFormat="1" ht="16.5" x14ac:dyDescent="0.25">
      <c r="A607" s="129" t="s">
        <v>5</v>
      </c>
      <c r="B607" s="26">
        <v>150.4</v>
      </c>
      <c r="C607" s="26">
        <v>150.38</v>
      </c>
      <c r="D607" s="21">
        <f t="shared" si="115"/>
        <v>99.986702127659569</v>
      </c>
      <c r="E607" s="33"/>
    </row>
    <row r="608" spans="1:5" s="4" customFormat="1" ht="18.75" customHeight="1" x14ac:dyDescent="0.25">
      <c r="A608" s="42" t="s">
        <v>7</v>
      </c>
      <c r="B608" s="26">
        <v>0</v>
      </c>
      <c r="C608" s="26">
        <v>0</v>
      </c>
      <c r="D608" s="21">
        <f t="shared" si="115"/>
        <v>0</v>
      </c>
      <c r="E608" s="72"/>
    </row>
    <row r="609" spans="1:5" s="8" customFormat="1" ht="268.5" customHeight="1" x14ac:dyDescent="0.25">
      <c r="A609" s="40" t="s">
        <v>291</v>
      </c>
      <c r="B609" s="22">
        <f>SUM(B610:B613)</f>
        <v>89.1</v>
      </c>
      <c r="C609" s="22">
        <f>SUM(C610:C613)</f>
        <v>15.71</v>
      </c>
      <c r="D609" s="22">
        <f>IFERROR(C609/B609*100,0)</f>
        <v>17.631874298540968</v>
      </c>
      <c r="E609" s="51" t="s">
        <v>204</v>
      </c>
    </row>
    <row r="610" spans="1:5" s="4" customFormat="1" ht="20.25" customHeight="1" x14ac:dyDescent="0.25">
      <c r="A610" s="105" t="s">
        <v>8</v>
      </c>
      <c r="B610" s="26">
        <v>0</v>
      </c>
      <c r="C610" s="26">
        <v>0</v>
      </c>
      <c r="D610" s="21">
        <f t="shared" ref="D610:D613" si="116">IFERROR(C610/B610*100,0)</f>
        <v>0</v>
      </c>
      <c r="E610" s="68"/>
    </row>
    <row r="611" spans="1:5" s="12" customFormat="1" ht="21" customHeight="1" x14ac:dyDescent="0.25">
      <c r="A611" s="129" t="s">
        <v>4</v>
      </c>
      <c r="B611" s="26">
        <v>0</v>
      </c>
      <c r="C611" s="26">
        <v>0</v>
      </c>
      <c r="D611" s="21">
        <f t="shared" si="116"/>
        <v>0</v>
      </c>
      <c r="E611" s="33"/>
    </row>
    <row r="612" spans="1:5" s="4" customFormat="1" ht="16.5" x14ac:dyDescent="0.25">
      <c r="A612" s="129" t="s">
        <v>5</v>
      </c>
      <c r="B612" s="26">
        <v>89.1</v>
      </c>
      <c r="C612" s="26">
        <v>15.71</v>
      </c>
      <c r="D612" s="21">
        <f t="shared" si="116"/>
        <v>17.631874298540968</v>
      </c>
      <c r="E612" s="33"/>
    </row>
    <row r="613" spans="1:5" s="4" customFormat="1" ht="18.75" customHeight="1" x14ac:dyDescent="0.25">
      <c r="A613" s="42" t="s">
        <v>7</v>
      </c>
      <c r="B613" s="26">
        <v>0</v>
      </c>
      <c r="C613" s="26">
        <v>0</v>
      </c>
      <c r="D613" s="21">
        <f t="shared" si="116"/>
        <v>0</v>
      </c>
      <c r="E613" s="72"/>
    </row>
    <row r="614" spans="1:5" s="4" customFormat="1" ht="49.5" x14ac:dyDescent="0.25">
      <c r="A614" s="40" t="s">
        <v>292</v>
      </c>
      <c r="B614" s="22">
        <f>SUM(B615:B618)</f>
        <v>626</v>
      </c>
      <c r="C614" s="22">
        <f>SUM(C615:C618)</f>
        <v>626</v>
      </c>
      <c r="D614" s="22">
        <f>IFERROR(C614/B614*100,0)</f>
        <v>100</v>
      </c>
      <c r="E614" s="33"/>
    </row>
    <row r="615" spans="1:5" s="4" customFormat="1" ht="20.25" customHeight="1" x14ac:dyDescent="0.25">
      <c r="A615" s="105" t="s">
        <v>8</v>
      </c>
      <c r="B615" s="26">
        <v>0</v>
      </c>
      <c r="C615" s="26">
        <v>0</v>
      </c>
      <c r="D615" s="21">
        <f t="shared" ref="D615:D618" si="117">IFERROR(C615/B615*100,0)</f>
        <v>0</v>
      </c>
      <c r="E615" s="68"/>
    </row>
    <row r="616" spans="1:5" s="12" customFormat="1" ht="21" customHeight="1" x14ac:dyDescent="0.25">
      <c r="A616" s="129" t="s">
        <v>4</v>
      </c>
      <c r="B616" s="26">
        <v>0</v>
      </c>
      <c r="C616" s="26">
        <v>0</v>
      </c>
      <c r="D616" s="21">
        <f t="shared" si="117"/>
        <v>0</v>
      </c>
      <c r="E616" s="33"/>
    </row>
    <row r="617" spans="1:5" s="4" customFormat="1" ht="16.5" x14ac:dyDescent="0.25">
      <c r="A617" s="129" t="s">
        <v>5</v>
      </c>
      <c r="B617" s="26">
        <v>626</v>
      </c>
      <c r="C617" s="26">
        <v>626</v>
      </c>
      <c r="D617" s="21">
        <f t="shared" si="117"/>
        <v>100</v>
      </c>
      <c r="E617" s="33"/>
    </row>
    <row r="618" spans="1:5" s="4" customFormat="1" ht="18.75" customHeight="1" x14ac:dyDescent="0.25">
      <c r="A618" s="42" t="s">
        <v>7</v>
      </c>
      <c r="B618" s="26">
        <v>0</v>
      </c>
      <c r="C618" s="26">
        <v>0</v>
      </c>
      <c r="D618" s="21">
        <f t="shared" si="117"/>
        <v>0</v>
      </c>
      <c r="E618" s="72"/>
    </row>
    <row r="619" spans="1:5" s="4" customFormat="1" ht="111.75" customHeight="1" x14ac:dyDescent="0.25">
      <c r="A619" s="40" t="s">
        <v>199</v>
      </c>
      <c r="B619" s="22">
        <f>B620</f>
        <v>6166.49</v>
      </c>
      <c r="C619" s="22">
        <f>C620</f>
        <v>6155.52</v>
      </c>
      <c r="D619" s="22">
        <f>IFERROR(C619/B619*100,0)</f>
        <v>99.822103011599808</v>
      </c>
      <c r="E619" s="33"/>
    </row>
    <row r="620" spans="1:5" s="8" customFormat="1" ht="99" x14ac:dyDescent="0.25">
      <c r="A620" s="40" t="s">
        <v>293</v>
      </c>
      <c r="B620" s="22">
        <f>SUM(B621:B624)</f>
        <v>6166.49</v>
      </c>
      <c r="C620" s="22">
        <f>SUM(C621:C624)</f>
        <v>6155.52</v>
      </c>
      <c r="D620" s="22">
        <f>IFERROR(C620/B620*100,0)</f>
        <v>99.822103011599808</v>
      </c>
      <c r="E620" s="51" t="s">
        <v>94</v>
      </c>
    </row>
    <row r="621" spans="1:5" s="4" customFormat="1" ht="20.25" customHeight="1" x14ac:dyDescent="0.25">
      <c r="A621" s="105" t="s">
        <v>8</v>
      </c>
      <c r="B621" s="26">
        <v>0</v>
      </c>
      <c r="C621" s="26">
        <v>0</v>
      </c>
      <c r="D621" s="21">
        <f t="shared" ref="D621:D624" si="118">IFERROR(C621/B621*100,0)</f>
        <v>0</v>
      </c>
      <c r="E621" s="68"/>
    </row>
    <row r="622" spans="1:5" s="12" customFormat="1" ht="21" customHeight="1" x14ac:dyDescent="0.25">
      <c r="A622" s="129" t="s">
        <v>4</v>
      </c>
      <c r="B622" s="26">
        <v>0</v>
      </c>
      <c r="C622" s="26">
        <v>0</v>
      </c>
      <c r="D622" s="21">
        <f t="shared" si="118"/>
        <v>0</v>
      </c>
      <c r="E622" s="33"/>
    </row>
    <row r="623" spans="1:5" s="4" customFormat="1" ht="16.5" x14ac:dyDescent="0.25">
      <c r="A623" s="129" t="s">
        <v>5</v>
      </c>
      <c r="B623" s="26">
        <v>6166.49</v>
      </c>
      <c r="C623" s="26">
        <v>6155.52</v>
      </c>
      <c r="D623" s="21">
        <f t="shared" si="118"/>
        <v>99.822103011599808</v>
      </c>
      <c r="E623" s="33"/>
    </row>
    <row r="624" spans="1:5" s="4" customFormat="1" ht="18.75" customHeight="1" x14ac:dyDescent="0.25">
      <c r="A624" s="42" t="s">
        <v>7</v>
      </c>
      <c r="B624" s="26">
        <v>0</v>
      </c>
      <c r="C624" s="26">
        <v>0</v>
      </c>
      <c r="D624" s="21">
        <f t="shared" si="118"/>
        <v>0</v>
      </c>
      <c r="E624" s="72"/>
    </row>
    <row r="625" spans="1:5" s="8" customFormat="1" ht="115.5" x14ac:dyDescent="0.25">
      <c r="A625" s="40" t="s">
        <v>309</v>
      </c>
      <c r="B625" s="22">
        <f>SUM(B626:B629)</f>
        <v>9879.7200000000012</v>
      </c>
      <c r="C625" s="22">
        <f>SUM(C626:C629)</f>
        <v>8989.2440000000006</v>
      </c>
      <c r="D625" s="22">
        <f>IFERROR(C625/B625*100,0)</f>
        <v>90.986829586263568</v>
      </c>
      <c r="E625" s="51" t="s">
        <v>94</v>
      </c>
    </row>
    <row r="626" spans="1:5" s="4" customFormat="1" ht="20.25" customHeight="1" x14ac:dyDescent="0.25">
      <c r="A626" s="105" t="s">
        <v>8</v>
      </c>
      <c r="B626" s="26">
        <v>0</v>
      </c>
      <c r="C626" s="26">
        <v>0</v>
      </c>
      <c r="D626" s="21">
        <f t="shared" ref="D626:D629" si="119">IFERROR(C626/B626*100,0)</f>
        <v>0</v>
      </c>
      <c r="E626" s="68"/>
    </row>
    <row r="627" spans="1:5" s="12" customFormat="1" ht="21" customHeight="1" x14ac:dyDescent="0.25">
      <c r="A627" s="129" t="s">
        <v>4</v>
      </c>
      <c r="B627" s="26">
        <v>9801.6</v>
      </c>
      <c r="C627" s="26">
        <v>8911.1239999999998</v>
      </c>
      <c r="D627" s="21">
        <f t="shared" si="119"/>
        <v>90.914993470453794</v>
      </c>
      <c r="E627" s="33"/>
    </row>
    <row r="628" spans="1:5" s="4" customFormat="1" ht="16.5" x14ac:dyDescent="0.25">
      <c r="A628" s="129" t="s">
        <v>5</v>
      </c>
      <c r="B628" s="26">
        <v>78.12</v>
      </c>
      <c r="C628" s="26">
        <v>78.12</v>
      </c>
      <c r="D628" s="21">
        <f t="shared" si="119"/>
        <v>100</v>
      </c>
      <c r="E628" s="33"/>
    </row>
    <row r="629" spans="1:5" s="4" customFormat="1" ht="18.75" customHeight="1" x14ac:dyDescent="0.25">
      <c r="A629" s="42" t="s">
        <v>7</v>
      </c>
      <c r="B629" s="26">
        <v>0</v>
      </c>
      <c r="C629" s="26">
        <v>0</v>
      </c>
      <c r="D629" s="21">
        <f t="shared" si="119"/>
        <v>0</v>
      </c>
      <c r="E629" s="72"/>
    </row>
    <row r="630" spans="1:5" s="4" customFormat="1" ht="18.75" customHeight="1" x14ac:dyDescent="0.25">
      <c r="A630" s="119" t="s">
        <v>6</v>
      </c>
      <c r="B630" s="25">
        <f>SUM(B631:B634)</f>
        <v>33097.67</v>
      </c>
      <c r="C630" s="25">
        <f>SUM(C631:C634)</f>
        <v>30840.508999999998</v>
      </c>
      <c r="D630" s="25">
        <f>IFERROR(C630/B630*100,0)</f>
        <v>93.180302420079713</v>
      </c>
      <c r="E630" s="85"/>
    </row>
    <row r="631" spans="1:5" s="4" customFormat="1" ht="18.75" customHeight="1" x14ac:dyDescent="0.25">
      <c r="A631" s="51" t="s">
        <v>8</v>
      </c>
      <c r="B631" s="21">
        <f t="shared" ref="B631:C633" si="120">B574+B579+B584+B589+B594+B599+B605+B610+B615+B621+B626</f>
        <v>7.1</v>
      </c>
      <c r="C631" s="21">
        <f t="shared" si="120"/>
        <v>7.0990000000000002</v>
      </c>
      <c r="D631" s="21">
        <f t="shared" ref="D631:D633" si="121">IFERROR(C631/B631*100,0)</f>
        <v>99.985915492957758</v>
      </c>
      <c r="E631" s="68"/>
    </row>
    <row r="632" spans="1:5" s="4" customFormat="1" ht="18.75" customHeight="1" x14ac:dyDescent="0.25">
      <c r="A632" s="51" t="s">
        <v>4</v>
      </c>
      <c r="B632" s="21">
        <f t="shared" si="120"/>
        <v>14628.01</v>
      </c>
      <c r="C632" s="21">
        <f t="shared" si="120"/>
        <v>13622.718000000001</v>
      </c>
      <c r="D632" s="21">
        <f t="shared" si="121"/>
        <v>93.127622964436043</v>
      </c>
      <c r="E632" s="68"/>
    </row>
    <row r="633" spans="1:5" s="4" customFormat="1" ht="18.75" customHeight="1" x14ac:dyDescent="0.25">
      <c r="A633" s="51" t="s">
        <v>5</v>
      </c>
      <c r="B633" s="21">
        <f t="shared" si="120"/>
        <v>18462.559999999998</v>
      </c>
      <c r="C633" s="21">
        <f t="shared" si="120"/>
        <v>17210.691999999999</v>
      </c>
      <c r="D633" s="21">
        <f t="shared" si="121"/>
        <v>93.219423525231619</v>
      </c>
      <c r="E633" s="33"/>
    </row>
    <row r="634" spans="1:5" s="4" customFormat="1" ht="18.75" customHeight="1" x14ac:dyDescent="0.25">
      <c r="A634" s="42" t="s">
        <v>7</v>
      </c>
      <c r="B634" s="21">
        <f>B577+B582+B587+B592+B597+B602+B608+B613+B618</f>
        <v>0</v>
      </c>
      <c r="C634" s="21">
        <f>C577+C582+C587+C592+C597+C602+C608+C613+C618</f>
        <v>0</v>
      </c>
      <c r="D634" s="21">
        <f t="shared" ref="D634" si="122">IFERROR(C634/B634*100,0)</f>
        <v>0</v>
      </c>
      <c r="E634" s="72"/>
    </row>
    <row r="635" spans="1:5" ht="39" customHeight="1" x14ac:dyDescent="0.25">
      <c r="A635" s="175" t="s">
        <v>180</v>
      </c>
      <c r="B635" s="175"/>
      <c r="C635" s="175"/>
      <c r="D635" s="175"/>
      <c r="E635" s="175"/>
    </row>
    <row r="636" spans="1:5" s="4" customFormat="1" ht="33" x14ac:dyDescent="0.25">
      <c r="A636" s="118" t="s">
        <v>59</v>
      </c>
      <c r="B636" s="22">
        <f>B637+B642</f>
        <v>2224.1</v>
      </c>
      <c r="C636" s="22">
        <f>C637+C642</f>
        <v>2224.1</v>
      </c>
      <c r="D636" s="22">
        <f>IFERROR(C636/B636*100,0)</f>
        <v>100</v>
      </c>
      <c r="E636" s="20"/>
    </row>
    <row r="637" spans="1:5" s="8" customFormat="1" ht="112.5" customHeight="1" x14ac:dyDescent="0.25">
      <c r="A637" s="118" t="s">
        <v>294</v>
      </c>
      <c r="B637" s="22">
        <f>SUM(B638:B641)</f>
        <v>1144.0999999999999</v>
      </c>
      <c r="C637" s="22">
        <f>SUM(C638:C641)</f>
        <v>1144.0999999999999</v>
      </c>
      <c r="D637" s="22">
        <f>IFERROR(C637/B637*100,0)</f>
        <v>100</v>
      </c>
      <c r="E637" s="43" t="s">
        <v>182</v>
      </c>
    </row>
    <row r="638" spans="1:5" s="4" customFormat="1" ht="16.5" x14ac:dyDescent="0.25">
      <c r="A638" s="89" t="s">
        <v>8</v>
      </c>
      <c r="B638" s="24">
        <v>0</v>
      </c>
      <c r="C638" s="24">
        <v>0</v>
      </c>
      <c r="D638" s="21">
        <f>IFERROR(C638/B638*100,0)</f>
        <v>0</v>
      </c>
      <c r="E638" s="20"/>
    </row>
    <row r="639" spans="1:5" s="4" customFormat="1" ht="16.5" x14ac:dyDescent="0.25">
      <c r="A639" s="43" t="s">
        <v>4</v>
      </c>
      <c r="B639" s="21">
        <v>1144.0999999999999</v>
      </c>
      <c r="C639" s="21">
        <v>1144.0999999999999</v>
      </c>
      <c r="D639" s="50">
        <f>C639/B639*100</f>
        <v>100</v>
      </c>
      <c r="E639" s="106"/>
    </row>
    <row r="640" spans="1:5" s="4" customFormat="1" ht="21" customHeight="1" x14ac:dyDescent="0.25">
      <c r="A640" s="43" t="s">
        <v>5</v>
      </c>
      <c r="B640" s="21">
        <v>0</v>
      </c>
      <c r="C640" s="21">
        <v>0</v>
      </c>
      <c r="D640" s="50">
        <v>0</v>
      </c>
      <c r="E640" s="20"/>
    </row>
    <row r="641" spans="1:8" s="4" customFormat="1" ht="18.75" customHeight="1" x14ac:dyDescent="0.25">
      <c r="A641" s="42" t="s">
        <v>7</v>
      </c>
      <c r="B641" s="24">
        <v>0</v>
      </c>
      <c r="C641" s="24">
        <v>0</v>
      </c>
      <c r="D641" s="21">
        <f t="shared" ref="D641" si="123">IFERROR(C641/B641*100,0)</f>
        <v>0</v>
      </c>
      <c r="E641" s="72"/>
    </row>
    <row r="642" spans="1:8" s="4" customFormat="1" ht="115.5" customHeight="1" x14ac:dyDescent="0.25">
      <c r="A642" s="118" t="s">
        <v>295</v>
      </c>
      <c r="B642" s="22">
        <f>SUM(B643:B646)</f>
        <v>1080</v>
      </c>
      <c r="C642" s="22">
        <f>SUM(C643:C646)</f>
        <v>1080</v>
      </c>
      <c r="D642" s="22">
        <f>IFERROR(C642/B642*100,0)</f>
        <v>100</v>
      </c>
      <c r="E642" s="43" t="s">
        <v>95</v>
      </c>
    </row>
    <row r="643" spans="1:8" s="4" customFormat="1" ht="16.5" x14ac:dyDescent="0.25">
      <c r="A643" s="89" t="s">
        <v>8</v>
      </c>
      <c r="B643" s="24">
        <v>0</v>
      </c>
      <c r="C643" s="24">
        <v>0</v>
      </c>
      <c r="D643" s="21">
        <f>IFERROR(C643/B643*100,0)</f>
        <v>0</v>
      </c>
      <c r="E643" s="20"/>
    </row>
    <row r="644" spans="1:8" s="4" customFormat="1" ht="16.5" x14ac:dyDescent="0.25">
      <c r="A644" s="43" t="s">
        <v>4</v>
      </c>
      <c r="B644" s="24">
        <v>0</v>
      </c>
      <c r="C644" s="24">
        <v>0</v>
      </c>
      <c r="D644" s="21">
        <f t="shared" ref="D644:D646" si="124">IFERROR(C644/B644*100,0)</f>
        <v>0</v>
      </c>
      <c r="E644" s="20"/>
    </row>
    <row r="645" spans="1:8" s="4" customFormat="1" ht="16.5" x14ac:dyDescent="0.25">
      <c r="A645" s="43" t="s">
        <v>5</v>
      </c>
      <c r="B645" s="21">
        <v>1080</v>
      </c>
      <c r="C645" s="21">
        <v>1080</v>
      </c>
      <c r="D645" s="21">
        <f t="shared" si="124"/>
        <v>100</v>
      </c>
      <c r="E645" s="106"/>
    </row>
    <row r="646" spans="1:8" s="4" customFormat="1" ht="18.75" customHeight="1" x14ac:dyDescent="0.25">
      <c r="A646" s="42" t="s">
        <v>7</v>
      </c>
      <c r="B646" s="24">
        <v>0</v>
      </c>
      <c r="C646" s="24">
        <v>0</v>
      </c>
      <c r="D646" s="21">
        <f t="shared" si="124"/>
        <v>0</v>
      </c>
      <c r="E646" s="72"/>
    </row>
    <row r="647" spans="1:8" s="4" customFormat="1" ht="99" x14ac:dyDescent="0.25">
      <c r="A647" s="118" t="s">
        <v>181</v>
      </c>
      <c r="B647" s="22">
        <f>B648+B653</f>
        <v>25739.5</v>
      </c>
      <c r="C647" s="22">
        <f>C648+C653</f>
        <v>22730.370000000003</v>
      </c>
      <c r="D647" s="22">
        <f>IFERROR(C647/B647*100,0)</f>
        <v>88.309291167272093</v>
      </c>
      <c r="E647" s="20"/>
    </row>
    <row r="648" spans="1:8" s="8" customFormat="1" ht="225.75" customHeight="1" x14ac:dyDescent="0.25">
      <c r="A648" s="118" t="s">
        <v>296</v>
      </c>
      <c r="B648" s="22">
        <f>SUM(B649:B652)</f>
        <v>5234.2000000000007</v>
      </c>
      <c r="C648" s="22">
        <f>SUM(C649:C652)</f>
        <v>5232.29</v>
      </c>
      <c r="D648" s="22">
        <f>IFERROR(C648/B648*100,0)</f>
        <v>99.963509227771183</v>
      </c>
      <c r="E648" s="43" t="s">
        <v>315</v>
      </c>
    </row>
    <row r="649" spans="1:8" s="4" customFormat="1" ht="16.5" x14ac:dyDescent="0.25">
      <c r="A649" s="89" t="s">
        <v>8</v>
      </c>
      <c r="B649" s="24">
        <v>0</v>
      </c>
      <c r="C649" s="24">
        <v>0</v>
      </c>
      <c r="D649" s="21">
        <f>IFERROR(C649/B649*100,0)</f>
        <v>0</v>
      </c>
      <c r="E649" s="20"/>
    </row>
    <row r="650" spans="1:8" ht="16.5" x14ac:dyDescent="0.25">
      <c r="A650" s="43" t="s">
        <v>4</v>
      </c>
      <c r="B650" s="21">
        <v>809.6</v>
      </c>
      <c r="C650" s="21">
        <v>809.6</v>
      </c>
      <c r="D650" s="21">
        <f t="shared" ref="D650:D652" si="125">IFERROR(C650/B650*100,0)</f>
        <v>100</v>
      </c>
      <c r="E650" s="20"/>
    </row>
    <row r="651" spans="1:8" ht="16.5" x14ac:dyDescent="0.25">
      <c r="A651" s="43" t="s">
        <v>5</v>
      </c>
      <c r="B651" s="21">
        <v>4424.6000000000004</v>
      </c>
      <c r="C651" s="21">
        <v>4422.6899999999996</v>
      </c>
      <c r="D651" s="21">
        <f t="shared" si="125"/>
        <v>99.956832256023134</v>
      </c>
      <c r="E651" s="20"/>
    </row>
    <row r="652" spans="1:8" s="4" customFormat="1" ht="18.75" customHeight="1" x14ac:dyDescent="0.25">
      <c r="A652" s="42" t="s">
        <v>7</v>
      </c>
      <c r="B652" s="24">
        <v>0</v>
      </c>
      <c r="C652" s="24">
        <v>0</v>
      </c>
      <c r="D652" s="21">
        <f t="shared" si="125"/>
        <v>0</v>
      </c>
      <c r="E652" s="72"/>
    </row>
    <row r="653" spans="1:8" s="8" customFormat="1" ht="132" customHeight="1" x14ac:dyDescent="0.25">
      <c r="A653" s="118" t="s">
        <v>73</v>
      </c>
      <c r="B653" s="22">
        <f>SUM(B654:B657)</f>
        <v>20505.3</v>
      </c>
      <c r="C653" s="22">
        <v>17498.080000000002</v>
      </c>
      <c r="D653" s="22">
        <f>IFERROR(C653/B653*100,0)</f>
        <v>85.334425733834678</v>
      </c>
      <c r="E653" s="43" t="s">
        <v>318</v>
      </c>
      <c r="H653" s="16"/>
    </row>
    <row r="654" spans="1:8" s="4" customFormat="1" ht="16.5" x14ac:dyDescent="0.25">
      <c r="A654" s="89" t="s">
        <v>8</v>
      </c>
      <c r="B654" s="24">
        <v>0</v>
      </c>
      <c r="C654" s="24">
        <v>0</v>
      </c>
      <c r="D654" s="21">
        <f>IFERROR(C654/B654*100,0)</f>
        <v>0</v>
      </c>
      <c r="E654" s="20"/>
    </row>
    <row r="655" spans="1:8" ht="16.5" x14ac:dyDescent="0.25">
      <c r="A655" s="43" t="s">
        <v>4</v>
      </c>
      <c r="B655" s="21">
        <v>0</v>
      </c>
      <c r="C655" s="21">
        <v>0</v>
      </c>
      <c r="D655" s="21">
        <f t="shared" ref="D655:D657" si="126">IFERROR(C655/B655*100,0)</f>
        <v>0</v>
      </c>
      <c r="E655" s="20"/>
    </row>
    <row r="656" spans="1:8" ht="16.5" x14ac:dyDescent="0.25">
      <c r="A656" s="43" t="s">
        <v>5</v>
      </c>
      <c r="B656" s="21">
        <v>20505.3</v>
      </c>
      <c r="C656" s="21">
        <v>17498.080000000002</v>
      </c>
      <c r="D656" s="21">
        <f t="shared" si="126"/>
        <v>85.334425733834678</v>
      </c>
      <c r="E656" s="20"/>
    </row>
    <row r="657" spans="1:5" s="4" customFormat="1" ht="18.75" customHeight="1" x14ac:dyDescent="0.25">
      <c r="A657" s="42" t="s">
        <v>7</v>
      </c>
      <c r="B657" s="24">
        <v>0</v>
      </c>
      <c r="C657" s="24">
        <v>0</v>
      </c>
      <c r="D657" s="21">
        <f t="shared" si="126"/>
        <v>0</v>
      </c>
      <c r="E657" s="72"/>
    </row>
    <row r="658" spans="1:5" s="4" customFormat="1" ht="21.75" customHeight="1" x14ac:dyDescent="0.25">
      <c r="A658" s="142" t="s">
        <v>6</v>
      </c>
      <c r="B658" s="25">
        <f>SUM(B659:B662)</f>
        <v>27963.600000000002</v>
      </c>
      <c r="C658" s="25">
        <f>SUM(C659:C662)</f>
        <v>24954.47</v>
      </c>
      <c r="D658" s="25">
        <f>IFERROR(C658/B658*100,0)</f>
        <v>89.239117996252276</v>
      </c>
      <c r="E658" s="93"/>
    </row>
    <row r="659" spans="1:5" s="4" customFormat="1" ht="16.5" x14ac:dyDescent="0.25">
      <c r="A659" s="89" t="s">
        <v>8</v>
      </c>
      <c r="B659" s="21">
        <f>B638+B643+B649+B654</f>
        <v>0</v>
      </c>
      <c r="C659" s="21">
        <f>C638+C643+C649+C654</f>
        <v>0</v>
      </c>
      <c r="D659" s="21">
        <f>IFERROR(C659/B659*100,0)</f>
        <v>0</v>
      </c>
      <c r="E659" s="20"/>
    </row>
    <row r="660" spans="1:5" s="4" customFormat="1" ht="16.5" x14ac:dyDescent="0.25">
      <c r="A660" s="43" t="s">
        <v>4</v>
      </c>
      <c r="B660" s="21">
        <f>B639+B644+B650+B655</f>
        <v>1953.6999999999998</v>
      </c>
      <c r="C660" s="21">
        <f t="shared" ref="B660:C662" si="127">C639+C644+C650+C655</f>
        <v>1953.6999999999998</v>
      </c>
      <c r="D660" s="21">
        <f t="shared" ref="D660:D662" si="128">IFERROR(C660/B660*100,0)</f>
        <v>100</v>
      </c>
      <c r="E660" s="20"/>
    </row>
    <row r="661" spans="1:5" s="4" customFormat="1" ht="16.5" x14ac:dyDescent="0.25">
      <c r="A661" s="43" t="s">
        <v>5</v>
      </c>
      <c r="B661" s="21">
        <f t="shared" si="127"/>
        <v>26009.9</v>
      </c>
      <c r="C661" s="21">
        <f>C640+C645+C651+C656</f>
        <v>23000.77</v>
      </c>
      <c r="D661" s="21">
        <f t="shared" si="128"/>
        <v>88.430828261546552</v>
      </c>
      <c r="E661" s="33"/>
    </row>
    <row r="662" spans="1:5" s="4" customFormat="1" ht="18.75" customHeight="1" x14ac:dyDescent="0.25">
      <c r="A662" s="42" t="s">
        <v>7</v>
      </c>
      <c r="B662" s="21">
        <f t="shared" si="127"/>
        <v>0</v>
      </c>
      <c r="C662" s="21">
        <f t="shared" si="127"/>
        <v>0</v>
      </c>
      <c r="D662" s="21">
        <f t="shared" si="128"/>
        <v>0</v>
      </c>
      <c r="E662" s="72"/>
    </row>
    <row r="663" spans="1:5" ht="16.5" x14ac:dyDescent="0.25">
      <c r="A663" s="174" t="s">
        <v>99</v>
      </c>
      <c r="B663" s="174"/>
      <c r="C663" s="174"/>
      <c r="D663" s="174"/>
      <c r="E663" s="174"/>
    </row>
    <row r="664" spans="1:5" s="4" customFormat="1" ht="76.5" customHeight="1" x14ac:dyDescent="0.25">
      <c r="A664" s="117" t="s">
        <v>32</v>
      </c>
      <c r="B664" s="39">
        <f>B665+B670+B675+B680</f>
        <v>6672.8</v>
      </c>
      <c r="C664" s="39">
        <f>C665+C670+C675+C680</f>
        <v>6394.4000000000005</v>
      </c>
      <c r="D664" s="22">
        <f>IFERROR(C664/B664*100,0)</f>
        <v>95.827838388682423</v>
      </c>
      <c r="E664" s="33"/>
    </row>
    <row r="665" spans="1:5" s="8" customFormat="1" ht="49.5" x14ac:dyDescent="0.25">
      <c r="A665" s="40" t="s">
        <v>297</v>
      </c>
      <c r="B665" s="22">
        <f>SUM(B666:B669)</f>
        <v>866.2</v>
      </c>
      <c r="C665" s="22">
        <v>865.89</v>
      </c>
      <c r="D665" s="22">
        <f>IFERROR(C665/B665*100,0)</f>
        <v>99.964211498499196</v>
      </c>
      <c r="E665" s="33"/>
    </row>
    <row r="666" spans="1:5" s="4" customFormat="1" ht="20.25" customHeight="1" x14ac:dyDescent="0.25">
      <c r="A666" s="105" t="s">
        <v>8</v>
      </c>
      <c r="B666" s="26">
        <v>0</v>
      </c>
      <c r="C666" s="26">
        <v>0</v>
      </c>
      <c r="D666" s="21">
        <f t="shared" ref="D666:D669" si="129">IFERROR(C666/B666*100,0)</f>
        <v>0</v>
      </c>
      <c r="E666" s="68"/>
    </row>
    <row r="667" spans="1:5" s="12" customFormat="1" ht="21" customHeight="1" x14ac:dyDescent="0.25">
      <c r="A667" s="129" t="s">
        <v>4</v>
      </c>
      <c r="B667" s="26">
        <v>0</v>
      </c>
      <c r="C667" s="26">
        <v>0</v>
      </c>
      <c r="D667" s="21">
        <f t="shared" si="129"/>
        <v>0</v>
      </c>
      <c r="E667" s="33"/>
    </row>
    <row r="668" spans="1:5" s="4" customFormat="1" ht="16.5" x14ac:dyDescent="0.25">
      <c r="A668" s="129" t="s">
        <v>5</v>
      </c>
      <c r="B668" s="21">
        <v>866.2</v>
      </c>
      <c r="C668" s="21">
        <v>865.89</v>
      </c>
      <c r="D668" s="21">
        <f t="shared" si="129"/>
        <v>99.964211498499196</v>
      </c>
      <c r="E668" s="33"/>
    </row>
    <row r="669" spans="1:5" s="4" customFormat="1" ht="18.75" customHeight="1" x14ac:dyDescent="0.25">
      <c r="A669" s="42" t="s">
        <v>7</v>
      </c>
      <c r="B669" s="26">
        <v>0</v>
      </c>
      <c r="C669" s="26">
        <v>0</v>
      </c>
      <c r="D669" s="21">
        <f t="shared" si="129"/>
        <v>0</v>
      </c>
      <c r="E669" s="72"/>
    </row>
    <row r="670" spans="1:5" s="8" customFormat="1" ht="82.5" x14ac:dyDescent="0.25">
      <c r="A670" s="40" t="s">
        <v>298</v>
      </c>
      <c r="B670" s="22">
        <f>SUM(B671:B674)</f>
        <v>5317.1</v>
      </c>
      <c r="C670" s="22">
        <f>SUM(C671:C674)</f>
        <v>5251.18</v>
      </c>
      <c r="D670" s="22">
        <f>IFERROR(C670/B670*100,0)</f>
        <v>98.760226439224382</v>
      </c>
      <c r="E670" s="51" t="s">
        <v>205</v>
      </c>
    </row>
    <row r="671" spans="1:5" s="4" customFormat="1" ht="20.25" customHeight="1" x14ac:dyDescent="0.25">
      <c r="A671" s="105" t="s">
        <v>8</v>
      </c>
      <c r="B671" s="26">
        <v>0</v>
      </c>
      <c r="C671" s="26">
        <v>0</v>
      </c>
      <c r="D671" s="21">
        <f t="shared" ref="D671:D674" si="130">IFERROR(C671/B671*100,0)</f>
        <v>0</v>
      </c>
      <c r="E671" s="68"/>
    </row>
    <row r="672" spans="1:5" s="12" customFormat="1" ht="21" customHeight="1" x14ac:dyDescent="0.25">
      <c r="A672" s="129" t="s">
        <v>4</v>
      </c>
      <c r="B672" s="26">
        <v>0</v>
      </c>
      <c r="C672" s="26">
        <v>0</v>
      </c>
      <c r="D672" s="21">
        <f t="shared" si="130"/>
        <v>0</v>
      </c>
      <c r="E672" s="33"/>
    </row>
    <row r="673" spans="1:5" s="4" customFormat="1" ht="16.5" x14ac:dyDescent="0.25">
      <c r="A673" s="129" t="s">
        <v>5</v>
      </c>
      <c r="B673" s="21">
        <v>5317.1</v>
      </c>
      <c r="C673" s="21">
        <v>5251.18</v>
      </c>
      <c r="D673" s="21">
        <f t="shared" si="130"/>
        <v>98.760226439224382</v>
      </c>
      <c r="E673" s="33"/>
    </row>
    <row r="674" spans="1:5" s="4" customFormat="1" ht="18.75" customHeight="1" x14ac:dyDescent="0.25">
      <c r="A674" s="42" t="s">
        <v>7</v>
      </c>
      <c r="B674" s="26">
        <v>0</v>
      </c>
      <c r="C674" s="26">
        <v>0</v>
      </c>
      <c r="D674" s="21">
        <f t="shared" si="130"/>
        <v>0</v>
      </c>
      <c r="E674" s="72"/>
    </row>
    <row r="675" spans="1:5" s="8" customFormat="1" ht="49.5" x14ac:dyDescent="0.25">
      <c r="A675" s="40" t="s">
        <v>183</v>
      </c>
      <c r="B675" s="22">
        <f>SUM(B676:B679)</f>
        <v>389.5</v>
      </c>
      <c r="C675" s="22">
        <f>SUM(C676:C679)</f>
        <v>183.43</v>
      </c>
      <c r="D675" s="22">
        <f>IFERROR(C675/B675*100,0)</f>
        <v>47.093709884467266</v>
      </c>
      <c r="E675" s="51" t="s">
        <v>206</v>
      </c>
    </row>
    <row r="676" spans="1:5" s="4" customFormat="1" ht="20.25" customHeight="1" x14ac:dyDescent="0.25">
      <c r="A676" s="105" t="s">
        <v>8</v>
      </c>
      <c r="B676" s="26">
        <v>0</v>
      </c>
      <c r="C676" s="26">
        <v>0</v>
      </c>
      <c r="D676" s="21">
        <f t="shared" ref="D676:D679" si="131">IFERROR(C676/B676*100,0)</f>
        <v>0</v>
      </c>
      <c r="E676" s="68"/>
    </row>
    <row r="677" spans="1:5" s="12" customFormat="1" ht="21" customHeight="1" x14ac:dyDescent="0.25">
      <c r="A677" s="129" t="s">
        <v>4</v>
      </c>
      <c r="B677" s="26">
        <v>0</v>
      </c>
      <c r="C677" s="26">
        <v>0</v>
      </c>
      <c r="D677" s="21">
        <f t="shared" si="131"/>
        <v>0</v>
      </c>
      <c r="E677" s="33"/>
    </row>
    <row r="678" spans="1:5" s="4" customFormat="1" ht="16.5" x14ac:dyDescent="0.25">
      <c r="A678" s="129" t="s">
        <v>5</v>
      </c>
      <c r="B678" s="21">
        <v>389.5</v>
      </c>
      <c r="C678" s="21">
        <v>183.43</v>
      </c>
      <c r="D678" s="21">
        <f t="shared" si="131"/>
        <v>47.093709884467266</v>
      </c>
      <c r="E678" s="33"/>
    </row>
    <row r="679" spans="1:5" s="4" customFormat="1" ht="18.75" customHeight="1" x14ac:dyDescent="0.25">
      <c r="A679" s="42" t="s">
        <v>7</v>
      </c>
      <c r="B679" s="26">
        <v>0</v>
      </c>
      <c r="C679" s="26">
        <v>0</v>
      </c>
      <c r="D679" s="21">
        <f t="shared" si="131"/>
        <v>0</v>
      </c>
      <c r="E679" s="72"/>
    </row>
    <row r="680" spans="1:5" s="8" customFormat="1" ht="66" x14ac:dyDescent="0.25">
      <c r="A680" s="40" t="s">
        <v>312</v>
      </c>
      <c r="B680" s="22">
        <f>SUM(B681:B684)</f>
        <v>100</v>
      </c>
      <c r="C680" s="22">
        <f>SUM(C681:C684)</f>
        <v>93.9</v>
      </c>
      <c r="D680" s="22">
        <f>IFERROR(C680/B680*100,0)</f>
        <v>93.9</v>
      </c>
      <c r="E680" s="51" t="s">
        <v>207</v>
      </c>
    </row>
    <row r="681" spans="1:5" s="4" customFormat="1" ht="20.25" customHeight="1" x14ac:dyDescent="0.25">
      <c r="A681" s="105" t="s">
        <v>8</v>
      </c>
      <c r="B681" s="26">
        <v>0</v>
      </c>
      <c r="C681" s="26">
        <v>0</v>
      </c>
      <c r="D681" s="21">
        <f t="shared" ref="D681:D684" si="132">IFERROR(C681/B681*100,0)</f>
        <v>0</v>
      </c>
      <c r="E681" s="68"/>
    </row>
    <row r="682" spans="1:5" s="12" customFormat="1" ht="21" customHeight="1" x14ac:dyDescent="0.25">
      <c r="A682" s="129" t="s">
        <v>4</v>
      </c>
      <c r="B682" s="26">
        <v>0</v>
      </c>
      <c r="C682" s="26">
        <v>0</v>
      </c>
      <c r="D682" s="21">
        <f t="shared" si="132"/>
        <v>0</v>
      </c>
      <c r="E682" s="33"/>
    </row>
    <row r="683" spans="1:5" s="4" customFormat="1" ht="16.5" x14ac:dyDescent="0.25">
      <c r="A683" s="129" t="s">
        <v>5</v>
      </c>
      <c r="B683" s="21">
        <v>100</v>
      </c>
      <c r="C683" s="21">
        <v>93.9</v>
      </c>
      <c r="D683" s="21">
        <f t="shared" si="132"/>
        <v>93.9</v>
      </c>
      <c r="E683" s="33"/>
    </row>
    <row r="684" spans="1:5" s="4" customFormat="1" ht="18.75" customHeight="1" x14ac:dyDescent="0.25">
      <c r="A684" s="42" t="s">
        <v>7</v>
      </c>
      <c r="B684" s="26">
        <v>0</v>
      </c>
      <c r="C684" s="26">
        <v>0</v>
      </c>
      <c r="D684" s="21">
        <f t="shared" si="132"/>
        <v>0</v>
      </c>
      <c r="E684" s="72"/>
    </row>
    <row r="685" spans="1:5" s="4" customFormat="1" ht="53.25" customHeight="1" x14ac:dyDescent="0.25">
      <c r="A685" s="40" t="s">
        <v>184</v>
      </c>
      <c r="B685" s="22">
        <f>B686+B691+B696</f>
        <v>60339.89</v>
      </c>
      <c r="C685" s="22">
        <f>C686+C691+C696</f>
        <v>5277.2370000000001</v>
      </c>
      <c r="D685" s="22">
        <f>IFERROR(C685/B685*100,0)</f>
        <v>8.745851210534191</v>
      </c>
      <c r="E685" s="33"/>
    </row>
    <row r="686" spans="1:5" s="8" customFormat="1" ht="63" customHeight="1" x14ac:dyDescent="0.25">
      <c r="A686" s="143" t="s">
        <v>299</v>
      </c>
      <c r="B686" s="22">
        <f>SUM(B687:B690)</f>
        <v>237</v>
      </c>
      <c r="C686" s="22">
        <f>SUM(C687:C690)</f>
        <v>207.87200000000001</v>
      </c>
      <c r="D686" s="22">
        <f>IFERROR(C686/B686*100,0)</f>
        <v>87.709704641350214</v>
      </c>
      <c r="E686" s="51" t="s">
        <v>208</v>
      </c>
    </row>
    <row r="687" spans="1:5" s="4" customFormat="1" ht="20.25" customHeight="1" x14ac:dyDescent="0.25">
      <c r="A687" s="105" t="s">
        <v>8</v>
      </c>
      <c r="B687" s="26">
        <v>0</v>
      </c>
      <c r="C687" s="26">
        <v>0</v>
      </c>
      <c r="D687" s="21">
        <f t="shared" ref="D687:D690" si="133">IFERROR(C687/B687*100,0)</f>
        <v>0</v>
      </c>
      <c r="E687" s="68"/>
    </row>
    <row r="688" spans="1:5" s="12" customFormat="1" ht="21" customHeight="1" x14ac:dyDescent="0.25">
      <c r="A688" s="129" t="s">
        <v>4</v>
      </c>
      <c r="B688" s="26">
        <v>0</v>
      </c>
      <c r="C688" s="26">
        <v>0</v>
      </c>
      <c r="D688" s="21">
        <f t="shared" si="133"/>
        <v>0</v>
      </c>
      <c r="E688" s="33"/>
    </row>
    <row r="689" spans="1:5" s="4" customFormat="1" ht="16.5" x14ac:dyDescent="0.25">
      <c r="A689" s="129" t="s">
        <v>5</v>
      </c>
      <c r="B689" s="21">
        <v>237</v>
      </c>
      <c r="C689" s="21">
        <v>207.87200000000001</v>
      </c>
      <c r="D689" s="21">
        <f t="shared" si="133"/>
        <v>87.709704641350214</v>
      </c>
      <c r="E689" s="33"/>
    </row>
    <row r="690" spans="1:5" s="4" customFormat="1" ht="18.75" customHeight="1" x14ac:dyDescent="0.25">
      <c r="A690" s="42" t="s">
        <v>7</v>
      </c>
      <c r="B690" s="26">
        <v>0</v>
      </c>
      <c r="C690" s="26">
        <v>0</v>
      </c>
      <c r="D690" s="21">
        <f t="shared" si="133"/>
        <v>0</v>
      </c>
      <c r="E690" s="72"/>
    </row>
    <row r="691" spans="1:5" s="8" customFormat="1" ht="54" customHeight="1" x14ac:dyDescent="0.25">
      <c r="A691" s="117" t="s">
        <v>300</v>
      </c>
      <c r="B691" s="22">
        <f>SUM(B692:B695)</f>
        <v>102.89</v>
      </c>
      <c r="C691" s="22">
        <f>SUM(C692:C695)</f>
        <v>26.364999999999998</v>
      </c>
      <c r="D691" s="22">
        <f>IFERROR(C691/B691*100,0)</f>
        <v>25.624453299640393</v>
      </c>
      <c r="E691" s="51" t="s">
        <v>209</v>
      </c>
    </row>
    <row r="692" spans="1:5" s="4" customFormat="1" ht="20.25" customHeight="1" x14ac:dyDescent="0.25">
      <c r="A692" s="105" t="s">
        <v>8</v>
      </c>
      <c r="B692" s="26">
        <v>0</v>
      </c>
      <c r="C692" s="26">
        <v>0</v>
      </c>
      <c r="D692" s="21">
        <f t="shared" ref="D692:D695" si="134">IFERROR(C692/B692*100,0)</f>
        <v>0</v>
      </c>
      <c r="E692" s="68"/>
    </row>
    <row r="693" spans="1:5" s="12" customFormat="1" ht="21" customHeight="1" x14ac:dyDescent="0.25">
      <c r="A693" s="129" t="s">
        <v>4</v>
      </c>
      <c r="B693" s="26">
        <v>0</v>
      </c>
      <c r="C693" s="26">
        <v>0</v>
      </c>
      <c r="D693" s="21">
        <f t="shared" si="134"/>
        <v>0</v>
      </c>
      <c r="E693" s="33"/>
    </row>
    <row r="694" spans="1:5" s="4" customFormat="1" ht="16.5" x14ac:dyDescent="0.25">
      <c r="A694" s="129" t="s">
        <v>5</v>
      </c>
      <c r="B694" s="21">
        <v>102.89</v>
      </c>
      <c r="C694" s="21">
        <v>26.364999999999998</v>
      </c>
      <c r="D694" s="21">
        <f t="shared" si="134"/>
        <v>25.624453299640393</v>
      </c>
      <c r="E694" s="33"/>
    </row>
    <row r="695" spans="1:5" s="4" customFormat="1" ht="18.75" customHeight="1" x14ac:dyDescent="0.25">
      <c r="A695" s="42" t="s">
        <v>7</v>
      </c>
      <c r="B695" s="26">
        <v>0</v>
      </c>
      <c r="C695" s="26">
        <v>0</v>
      </c>
      <c r="D695" s="21">
        <f t="shared" si="134"/>
        <v>0</v>
      </c>
      <c r="E695" s="72"/>
    </row>
    <row r="696" spans="1:5" s="8" customFormat="1" ht="318" customHeight="1" x14ac:dyDescent="0.25">
      <c r="A696" s="117" t="s">
        <v>301</v>
      </c>
      <c r="B696" s="22">
        <f>SUM(B697:B700)</f>
        <v>60000</v>
      </c>
      <c r="C696" s="22">
        <f>SUM(C697:C700)</f>
        <v>5043</v>
      </c>
      <c r="D696" s="22">
        <f>IFERROR(C696/B696*100,0)</f>
        <v>8.4049999999999994</v>
      </c>
      <c r="E696" s="51" t="s">
        <v>324</v>
      </c>
    </row>
    <row r="697" spans="1:5" s="4" customFormat="1" ht="20.25" customHeight="1" x14ac:dyDescent="0.25">
      <c r="A697" s="105" t="s">
        <v>8</v>
      </c>
      <c r="B697" s="26">
        <v>0</v>
      </c>
      <c r="C697" s="26">
        <v>0</v>
      </c>
      <c r="D697" s="21">
        <f t="shared" ref="D697:D700" si="135">IFERROR(C697/B697*100,0)</f>
        <v>0</v>
      </c>
      <c r="E697" s="68"/>
    </row>
    <row r="698" spans="1:5" s="12" customFormat="1" ht="21" customHeight="1" x14ac:dyDescent="0.25">
      <c r="A698" s="129" t="s">
        <v>4</v>
      </c>
      <c r="B698" s="26">
        <v>0</v>
      </c>
      <c r="C698" s="26">
        <v>0</v>
      </c>
      <c r="D698" s="21">
        <f t="shared" si="135"/>
        <v>0</v>
      </c>
      <c r="E698" s="33"/>
    </row>
    <row r="699" spans="1:5" s="4" customFormat="1" ht="16.5" x14ac:dyDescent="0.25">
      <c r="A699" s="129" t="s">
        <v>5</v>
      </c>
      <c r="B699" s="21">
        <v>0</v>
      </c>
      <c r="C699" s="21">
        <v>0</v>
      </c>
      <c r="D699" s="21">
        <f t="shared" si="135"/>
        <v>0</v>
      </c>
      <c r="E699" s="33"/>
    </row>
    <row r="700" spans="1:5" s="4" customFormat="1" ht="18.75" customHeight="1" x14ac:dyDescent="0.25">
      <c r="A700" s="42" t="s">
        <v>7</v>
      </c>
      <c r="B700" s="24">
        <v>60000</v>
      </c>
      <c r="C700" s="24">
        <v>5043</v>
      </c>
      <c r="D700" s="21">
        <f t="shared" si="135"/>
        <v>8.4049999999999994</v>
      </c>
      <c r="E700" s="72"/>
    </row>
    <row r="701" spans="1:5" s="4" customFormat="1" ht="122.25" customHeight="1" x14ac:dyDescent="0.25">
      <c r="A701" s="40" t="s">
        <v>185</v>
      </c>
      <c r="B701" s="22">
        <f>B702+B707</f>
        <v>40690.5</v>
      </c>
      <c r="C701" s="22">
        <f>C702+C707</f>
        <v>39734.729999999996</v>
      </c>
      <c r="D701" s="22">
        <f>IFERROR(C701/B701*100,0)</f>
        <v>97.651122497880323</v>
      </c>
      <c r="E701" s="51"/>
    </row>
    <row r="702" spans="1:5" s="8" customFormat="1" ht="107.25" customHeight="1" x14ac:dyDescent="0.25">
      <c r="A702" s="40" t="s">
        <v>302</v>
      </c>
      <c r="B702" s="22">
        <f>SUM(B703:B706)</f>
        <v>8612.32</v>
      </c>
      <c r="C702" s="22">
        <f>SUM(C703:C706)</f>
        <v>8608.32</v>
      </c>
      <c r="D702" s="22">
        <f>IFERROR(C702/B702*100,0)</f>
        <v>99.953554907388479</v>
      </c>
      <c r="E702" s="33"/>
    </row>
    <row r="703" spans="1:5" s="4" customFormat="1" ht="20.25" customHeight="1" x14ac:dyDescent="0.25">
      <c r="A703" s="105" t="s">
        <v>8</v>
      </c>
      <c r="B703" s="26">
        <v>0</v>
      </c>
      <c r="C703" s="26">
        <v>0</v>
      </c>
      <c r="D703" s="21">
        <f t="shared" ref="D703:D706" si="136">IFERROR(C703/B703*100,0)</f>
        <v>0</v>
      </c>
      <c r="E703" s="68"/>
    </row>
    <row r="704" spans="1:5" s="12" customFormat="1" ht="21" customHeight="1" x14ac:dyDescent="0.25">
      <c r="A704" s="129" t="s">
        <v>4</v>
      </c>
      <c r="B704" s="26">
        <v>0</v>
      </c>
      <c r="C704" s="26">
        <v>0</v>
      </c>
      <c r="D704" s="21">
        <f t="shared" si="136"/>
        <v>0</v>
      </c>
      <c r="E704" s="33"/>
    </row>
    <row r="705" spans="1:5" s="4" customFormat="1" ht="16.5" x14ac:dyDescent="0.25">
      <c r="A705" s="129" t="s">
        <v>5</v>
      </c>
      <c r="B705" s="21">
        <v>8612.32</v>
      </c>
      <c r="C705" s="21">
        <v>8608.32</v>
      </c>
      <c r="D705" s="21">
        <f t="shared" si="136"/>
        <v>99.953554907388479</v>
      </c>
      <c r="E705" s="33"/>
    </row>
    <row r="706" spans="1:5" s="4" customFormat="1" ht="18.75" customHeight="1" x14ac:dyDescent="0.25">
      <c r="A706" s="42" t="s">
        <v>7</v>
      </c>
      <c r="B706" s="26">
        <v>0</v>
      </c>
      <c r="C706" s="26">
        <v>0</v>
      </c>
      <c r="D706" s="21">
        <f t="shared" si="136"/>
        <v>0</v>
      </c>
      <c r="E706" s="72"/>
    </row>
    <row r="707" spans="1:5" ht="132.75" customHeight="1" x14ac:dyDescent="0.25">
      <c r="A707" s="40" t="s">
        <v>303</v>
      </c>
      <c r="B707" s="22">
        <f>SUM(B708:B711)</f>
        <v>32078.18</v>
      </c>
      <c r="C707" s="22">
        <f>SUM(C708:C711)</f>
        <v>31126.41</v>
      </c>
      <c r="D707" s="22">
        <f>IFERROR(C707/B707*100,0)</f>
        <v>97.032967581078481</v>
      </c>
      <c r="E707" s="51" t="s">
        <v>313</v>
      </c>
    </row>
    <row r="708" spans="1:5" s="4" customFormat="1" ht="20.25" customHeight="1" x14ac:dyDescent="0.25">
      <c r="A708" s="105" t="s">
        <v>8</v>
      </c>
      <c r="B708" s="26">
        <v>0</v>
      </c>
      <c r="C708" s="26">
        <v>0</v>
      </c>
      <c r="D708" s="21">
        <f t="shared" ref="D708:D716" si="137">IFERROR(C708/B708*100,0)</f>
        <v>0</v>
      </c>
      <c r="E708" s="68"/>
    </row>
    <row r="709" spans="1:5" s="12" customFormat="1" ht="21" customHeight="1" x14ac:dyDescent="0.25">
      <c r="A709" s="129" t="s">
        <v>4</v>
      </c>
      <c r="B709" s="26">
        <v>0</v>
      </c>
      <c r="C709" s="26">
        <v>0</v>
      </c>
      <c r="D709" s="21">
        <f>IFERROR(C709/B709*100,0)</f>
        <v>0</v>
      </c>
      <c r="E709" s="33"/>
    </row>
    <row r="710" spans="1:5" s="4" customFormat="1" ht="16.5" x14ac:dyDescent="0.25">
      <c r="A710" s="129" t="s">
        <v>5</v>
      </c>
      <c r="B710" s="21">
        <v>32078.18</v>
      </c>
      <c r="C710" s="21">
        <v>31126.41</v>
      </c>
      <c r="D710" s="21">
        <f t="shared" si="137"/>
        <v>97.032967581078481</v>
      </c>
      <c r="E710" s="33"/>
    </row>
    <row r="711" spans="1:5" s="4" customFormat="1" ht="18.75" customHeight="1" x14ac:dyDescent="0.25">
      <c r="A711" s="42" t="s">
        <v>7</v>
      </c>
      <c r="B711" s="26">
        <v>0</v>
      </c>
      <c r="C711" s="26">
        <v>0</v>
      </c>
      <c r="D711" s="21">
        <f t="shared" si="137"/>
        <v>0</v>
      </c>
      <c r="E711" s="72"/>
    </row>
    <row r="712" spans="1:5" s="4" customFormat="1" ht="21.75" customHeight="1" x14ac:dyDescent="0.25">
      <c r="A712" s="119" t="s">
        <v>6</v>
      </c>
      <c r="B712" s="25">
        <f>SUM(B713:B716)</f>
        <v>107703.19</v>
      </c>
      <c r="C712" s="25">
        <f>SUM(C713:C716)</f>
        <v>51406.366999999998</v>
      </c>
      <c r="D712" s="25">
        <f>IFERROR(C712/B712*100,0)</f>
        <v>47.729660560657486</v>
      </c>
      <c r="E712" s="85"/>
    </row>
    <row r="713" spans="1:5" s="4" customFormat="1" ht="21.75" customHeight="1" x14ac:dyDescent="0.25">
      <c r="A713" s="105" t="s">
        <v>8</v>
      </c>
      <c r="B713" s="26">
        <f>B666+B671+B676+B681+B687+B692+B697+B703+B708</f>
        <v>0</v>
      </c>
      <c r="C713" s="26">
        <f>C666+C671+C676+C681+C687+C692+C697+C703+C708</f>
        <v>0</v>
      </c>
      <c r="D713" s="21">
        <f t="shared" si="137"/>
        <v>0</v>
      </c>
      <c r="E713" s="33"/>
    </row>
    <row r="714" spans="1:5" s="4" customFormat="1" ht="19.5" customHeight="1" x14ac:dyDescent="0.25">
      <c r="A714" s="129" t="s">
        <v>4</v>
      </c>
      <c r="B714" s="26">
        <f t="shared" ref="B714:C716" si="138">B667+B672+B677+B682+B688+B693+B698+B704+B709</f>
        <v>0</v>
      </c>
      <c r="C714" s="26">
        <f t="shared" si="138"/>
        <v>0</v>
      </c>
      <c r="D714" s="21">
        <f t="shared" si="137"/>
        <v>0</v>
      </c>
      <c r="E714" s="33"/>
    </row>
    <row r="715" spans="1:5" s="4" customFormat="1" ht="21.75" customHeight="1" x14ac:dyDescent="0.25">
      <c r="A715" s="129" t="s">
        <v>5</v>
      </c>
      <c r="B715" s="26">
        <f t="shared" si="138"/>
        <v>47703.19</v>
      </c>
      <c r="C715" s="26">
        <f>C668+C673+C678+C683+C689+C694+C699+C705+C710</f>
        <v>46363.366999999998</v>
      </c>
      <c r="D715" s="21">
        <f t="shared" si="137"/>
        <v>97.191334583703934</v>
      </c>
      <c r="E715" s="33"/>
    </row>
    <row r="716" spans="1:5" s="4" customFormat="1" ht="19.5" customHeight="1" x14ac:dyDescent="0.25">
      <c r="A716" s="42" t="s">
        <v>7</v>
      </c>
      <c r="B716" s="26">
        <f t="shared" si="138"/>
        <v>60000</v>
      </c>
      <c r="C716" s="26">
        <f>C669+C674+C679+C684+C690+C695+C700+C706+C711</f>
        <v>5043</v>
      </c>
      <c r="D716" s="21">
        <f t="shared" si="137"/>
        <v>8.4049999999999994</v>
      </c>
      <c r="E716" s="33"/>
    </row>
    <row r="717" spans="1:5" s="4" customFormat="1" ht="16.5" x14ac:dyDescent="0.25">
      <c r="A717" s="191" t="s">
        <v>53</v>
      </c>
      <c r="B717" s="192"/>
      <c r="C717" s="192"/>
      <c r="D717" s="192"/>
      <c r="E717" s="193"/>
    </row>
    <row r="718" spans="1:5" ht="20.25" customHeight="1" x14ac:dyDescent="0.25">
      <c r="A718" s="190" t="s">
        <v>245</v>
      </c>
      <c r="B718" s="190"/>
      <c r="C718" s="190"/>
      <c r="D718" s="190"/>
      <c r="E718" s="190"/>
    </row>
    <row r="719" spans="1:5" s="9" customFormat="1" ht="116.25" customHeight="1" x14ac:dyDescent="0.25">
      <c r="A719" s="118" t="s">
        <v>304</v>
      </c>
      <c r="B719" s="22">
        <f>SUM(B720:B723)</f>
        <v>51965.25</v>
      </c>
      <c r="C719" s="22">
        <f>SUM(C720:C723)</f>
        <v>50396.62</v>
      </c>
      <c r="D719" s="22">
        <f>IFERROR(C719/B719*100,0)</f>
        <v>96.981386599698837</v>
      </c>
      <c r="E719" s="41" t="s">
        <v>226</v>
      </c>
    </row>
    <row r="720" spans="1:5" s="4" customFormat="1" ht="20.25" customHeight="1" x14ac:dyDescent="0.25">
      <c r="A720" s="105" t="s">
        <v>8</v>
      </c>
      <c r="B720" s="26">
        <v>0</v>
      </c>
      <c r="C720" s="26">
        <v>0</v>
      </c>
      <c r="D720" s="21">
        <f t="shared" ref="D720:D723" si="139">IFERROR(C720/B720*100,0)</f>
        <v>0</v>
      </c>
      <c r="E720" s="68"/>
    </row>
    <row r="721" spans="1:5" s="12" customFormat="1" ht="21" customHeight="1" x14ac:dyDescent="0.25">
      <c r="A721" s="129" t="s">
        <v>4</v>
      </c>
      <c r="B721" s="26">
        <v>0</v>
      </c>
      <c r="C721" s="26">
        <v>0</v>
      </c>
      <c r="D721" s="21">
        <f t="shared" si="139"/>
        <v>0</v>
      </c>
      <c r="E721" s="33"/>
    </row>
    <row r="722" spans="1:5" s="4" customFormat="1" ht="16.5" x14ac:dyDescent="0.25">
      <c r="A722" s="129" t="s">
        <v>5</v>
      </c>
      <c r="B722" s="21">
        <v>51965.25</v>
      </c>
      <c r="C722" s="21">
        <v>50396.62</v>
      </c>
      <c r="D722" s="21">
        <f t="shared" si="139"/>
        <v>96.981386599698837</v>
      </c>
      <c r="E722" s="33"/>
    </row>
    <row r="723" spans="1:5" s="4" customFormat="1" ht="18.75" customHeight="1" x14ac:dyDescent="0.25">
      <c r="A723" s="42" t="s">
        <v>7</v>
      </c>
      <c r="B723" s="26">
        <v>0</v>
      </c>
      <c r="C723" s="26">
        <v>0</v>
      </c>
      <c r="D723" s="21">
        <f t="shared" si="139"/>
        <v>0</v>
      </c>
      <c r="E723" s="72"/>
    </row>
    <row r="724" spans="1:5" s="10" customFormat="1" ht="99" x14ac:dyDescent="0.25">
      <c r="A724" s="118" t="s">
        <v>305</v>
      </c>
      <c r="B724" s="22">
        <f>SUM(B725:B728)</f>
        <v>44</v>
      </c>
      <c r="C724" s="22">
        <f>SUM(C725:C728)</f>
        <v>12.3</v>
      </c>
      <c r="D724" s="21">
        <f>IFERROR(C724/B724*100,0)</f>
        <v>27.954545454545453</v>
      </c>
      <c r="E724" s="43" t="s">
        <v>225</v>
      </c>
    </row>
    <row r="725" spans="1:5" s="4" customFormat="1" ht="20.25" customHeight="1" x14ac:dyDescent="0.25">
      <c r="A725" s="105" t="s">
        <v>8</v>
      </c>
      <c r="B725" s="26">
        <v>0</v>
      </c>
      <c r="C725" s="26">
        <v>0</v>
      </c>
      <c r="D725" s="21">
        <f t="shared" ref="D725:D728" si="140">IFERROR(C725/B725*100,0)</f>
        <v>0</v>
      </c>
      <c r="E725" s="68"/>
    </row>
    <row r="726" spans="1:5" s="12" customFormat="1" ht="21" customHeight="1" x14ac:dyDescent="0.25">
      <c r="A726" s="129" t="s">
        <v>4</v>
      </c>
      <c r="B726" s="26">
        <v>0</v>
      </c>
      <c r="C726" s="26">
        <v>0</v>
      </c>
      <c r="D726" s="21">
        <f t="shared" si="140"/>
        <v>0</v>
      </c>
      <c r="E726" s="33"/>
    </row>
    <row r="727" spans="1:5" s="4" customFormat="1" ht="16.5" x14ac:dyDescent="0.25">
      <c r="A727" s="129" t="s">
        <v>5</v>
      </c>
      <c r="B727" s="21">
        <v>44</v>
      </c>
      <c r="C727" s="21">
        <v>12.3</v>
      </c>
      <c r="D727" s="21">
        <f t="shared" si="140"/>
        <v>27.954545454545453</v>
      </c>
      <c r="E727" s="33"/>
    </row>
    <row r="728" spans="1:5" s="4" customFormat="1" ht="18.75" customHeight="1" x14ac:dyDescent="0.25">
      <c r="A728" s="42" t="s">
        <v>7</v>
      </c>
      <c r="B728" s="26">
        <v>0</v>
      </c>
      <c r="C728" s="26">
        <v>0</v>
      </c>
      <c r="D728" s="21">
        <f t="shared" si="140"/>
        <v>0</v>
      </c>
      <c r="E728" s="72"/>
    </row>
    <row r="729" spans="1:5" s="3" customFormat="1" ht="16.5" x14ac:dyDescent="0.25">
      <c r="A729" s="142" t="s">
        <v>6</v>
      </c>
      <c r="B729" s="25">
        <f>SUM(B730:B733)</f>
        <v>52009.25</v>
      </c>
      <c r="C729" s="25">
        <f>SUM(C730:C733)</f>
        <v>50408.920000000006</v>
      </c>
      <c r="D729" s="25">
        <f>IFERROR(C729/B729*100,0)</f>
        <v>96.922989660493101</v>
      </c>
      <c r="E729" s="93"/>
    </row>
    <row r="730" spans="1:5" s="4" customFormat="1" ht="20.25" customHeight="1" x14ac:dyDescent="0.25">
      <c r="A730" s="105" t="s">
        <v>8</v>
      </c>
      <c r="B730" s="26">
        <f>B720+B725</f>
        <v>0</v>
      </c>
      <c r="C730" s="26">
        <f>C720+C725</f>
        <v>0</v>
      </c>
      <c r="D730" s="21">
        <f t="shared" ref="D730:D733" si="141">IFERROR(C730/B730*100,0)</f>
        <v>0</v>
      </c>
      <c r="E730" s="68"/>
    </row>
    <row r="731" spans="1:5" s="12" customFormat="1" ht="21" customHeight="1" x14ac:dyDescent="0.25">
      <c r="A731" s="129" t="s">
        <v>4</v>
      </c>
      <c r="B731" s="26">
        <f t="shared" ref="B731:C733" si="142">B721+B726</f>
        <v>0</v>
      </c>
      <c r="C731" s="26">
        <f t="shared" si="142"/>
        <v>0</v>
      </c>
      <c r="D731" s="21">
        <f t="shared" si="141"/>
        <v>0</v>
      </c>
      <c r="E731" s="33"/>
    </row>
    <row r="732" spans="1:5" s="4" customFormat="1" ht="16.5" x14ac:dyDescent="0.25">
      <c r="A732" s="129" t="s">
        <v>5</v>
      </c>
      <c r="B732" s="26">
        <f t="shared" si="142"/>
        <v>52009.25</v>
      </c>
      <c r="C732" s="26">
        <f t="shared" si="142"/>
        <v>50408.920000000006</v>
      </c>
      <c r="D732" s="21">
        <f t="shared" si="141"/>
        <v>96.922989660493101</v>
      </c>
      <c r="E732" s="33"/>
    </row>
    <row r="733" spans="1:5" s="4" customFormat="1" ht="18.75" customHeight="1" x14ac:dyDescent="0.25">
      <c r="A733" s="42" t="s">
        <v>7</v>
      </c>
      <c r="B733" s="26">
        <f t="shared" si="142"/>
        <v>0</v>
      </c>
      <c r="C733" s="26">
        <f t="shared" si="142"/>
        <v>0</v>
      </c>
      <c r="D733" s="21">
        <f t="shared" si="141"/>
        <v>0</v>
      </c>
      <c r="E733" s="72"/>
    </row>
    <row r="734" spans="1:5" s="2" customFormat="1" ht="21" customHeight="1" x14ac:dyDescent="0.25">
      <c r="A734" s="176" t="s">
        <v>246</v>
      </c>
      <c r="B734" s="176"/>
      <c r="C734" s="176"/>
      <c r="D734" s="176"/>
      <c r="E734" s="176"/>
    </row>
    <row r="735" spans="1:5" s="3" customFormat="1" ht="66" x14ac:dyDescent="0.25">
      <c r="A735" s="117" t="s">
        <v>22</v>
      </c>
      <c r="B735" s="39">
        <f>B736</f>
        <v>4247.7</v>
      </c>
      <c r="C735" s="39">
        <f>C736</f>
        <v>4243.8599999999997</v>
      </c>
      <c r="D735" s="22">
        <f>IFERROR(C735/B735*100,0)</f>
        <v>99.909598135461536</v>
      </c>
      <c r="E735" s="33"/>
    </row>
    <row r="736" spans="1:5" s="12" customFormat="1" ht="409.5" customHeight="1" x14ac:dyDescent="0.25">
      <c r="A736" s="40" t="s">
        <v>193</v>
      </c>
      <c r="B736" s="22">
        <f>SUM(B737:B740)</f>
        <v>4247.7</v>
      </c>
      <c r="C736" s="22">
        <f>SUM(C737:C740)</f>
        <v>4243.8599999999997</v>
      </c>
      <c r="D736" s="22">
        <f>IFERROR(C736/B736*100,0)</f>
        <v>99.909598135461536</v>
      </c>
      <c r="E736" s="81" t="s">
        <v>317</v>
      </c>
    </row>
    <row r="737" spans="1:5" s="4" customFormat="1" ht="20.25" customHeight="1" x14ac:dyDescent="0.25">
      <c r="A737" s="105" t="s">
        <v>8</v>
      </c>
      <c r="B737" s="26">
        <v>0</v>
      </c>
      <c r="C737" s="26">
        <v>0</v>
      </c>
      <c r="D737" s="21">
        <f t="shared" ref="D737:D740" si="143">IFERROR(C737/B737*100,0)</f>
        <v>0</v>
      </c>
      <c r="E737" s="68"/>
    </row>
    <row r="738" spans="1:5" s="12" customFormat="1" ht="21" customHeight="1" x14ac:dyDescent="0.25">
      <c r="A738" s="129" t="s">
        <v>4</v>
      </c>
      <c r="B738" s="26">
        <v>0</v>
      </c>
      <c r="C738" s="26">
        <v>0</v>
      </c>
      <c r="D738" s="21">
        <f t="shared" si="143"/>
        <v>0</v>
      </c>
      <c r="E738" s="33"/>
    </row>
    <row r="739" spans="1:5" s="4" customFormat="1" ht="16.5" x14ac:dyDescent="0.25">
      <c r="A739" s="129" t="s">
        <v>5</v>
      </c>
      <c r="B739" s="26">
        <v>4247.7</v>
      </c>
      <c r="C739" s="26">
        <v>4243.8599999999997</v>
      </c>
      <c r="D739" s="21">
        <f t="shared" si="143"/>
        <v>99.909598135461536</v>
      </c>
      <c r="E739" s="33"/>
    </row>
    <row r="740" spans="1:5" s="4" customFormat="1" ht="18.75" customHeight="1" x14ac:dyDescent="0.25">
      <c r="A740" s="42" t="s">
        <v>7</v>
      </c>
      <c r="B740" s="26">
        <v>0</v>
      </c>
      <c r="C740" s="26">
        <v>0</v>
      </c>
      <c r="D740" s="21">
        <f t="shared" si="143"/>
        <v>0</v>
      </c>
      <c r="E740" s="72"/>
    </row>
    <row r="741" spans="1:5" s="3" customFormat="1" ht="55.5" customHeight="1" x14ac:dyDescent="0.25">
      <c r="A741" s="146" t="s">
        <v>194</v>
      </c>
      <c r="B741" s="39">
        <f>B742</f>
        <v>908.5</v>
      </c>
      <c r="C741" s="39">
        <f>C742</f>
        <v>808.5</v>
      </c>
      <c r="D741" s="22">
        <f t="shared" ref="D741:D748" si="144">IFERROR(C741/B741*100,0)</f>
        <v>88.99284534947715</v>
      </c>
      <c r="E741" s="72"/>
    </row>
    <row r="742" spans="1:5" s="12" customFormat="1" ht="65.25" customHeight="1" x14ac:dyDescent="0.25">
      <c r="A742" s="111" t="s">
        <v>65</v>
      </c>
      <c r="B742" s="39">
        <f>SUM(B743:B746)</f>
        <v>908.5</v>
      </c>
      <c r="C742" s="39">
        <f>SUM(C743:C746)</f>
        <v>808.5</v>
      </c>
      <c r="D742" s="22">
        <f t="shared" si="144"/>
        <v>88.99284534947715</v>
      </c>
      <c r="E742" s="42" t="s">
        <v>220</v>
      </c>
    </row>
    <row r="743" spans="1:5" s="4" customFormat="1" ht="18.75" customHeight="1" x14ac:dyDescent="0.25">
      <c r="A743" s="42" t="s">
        <v>8</v>
      </c>
      <c r="B743" s="26">
        <v>0</v>
      </c>
      <c r="C743" s="26">
        <v>0</v>
      </c>
      <c r="D743" s="21">
        <f t="shared" si="144"/>
        <v>0</v>
      </c>
      <c r="E743" s="73"/>
    </row>
    <row r="744" spans="1:5" s="12" customFormat="1" ht="18.75" customHeight="1" x14ac:dyDescent="0.25">
      <c r="A744" s="130" t="s">
        <v>4</v>
      </c>
      <c r="B744" s="39">
        <v>0</v>
      </c>
      <c r="C744" s="39">
        <v>0</v>
      </c>
      <c r="D744" s="22">
        <f t="shared" si="144"/>
        <v>0</v>
      </c>
      <c r="E744" s="97"/>
    </row>
    <row r="745" spans="1:5" s="4" customFormat="1" ht="18.75" customHeight="1" x14ac:dyDescent="0.25">
      <c r="A745" s="131" t="s">
        <v>5</v>
      </c>
      <c r="B745" s="26">
        <v>908.5</v>
      </c>
      <c r="C745" s="26">
        <v>808.5</v>
      </c>
      <c r="D745" s="21">
        <f t="shared" si="144"/>
        <v>88.99284534947715</v>
      </c>
      <c r="E745" s="72"/>
    </row>
    <row r="746" spans="1:5" s="4" customFormat="1" ht="18.75" customHeight="1" x14ac:dyDescent="0.25">
      <c r="A746" s="42" t="s">
        <v>7</v>
      </c>
      <c r="B746" s="26">
        <v>0</v>
      </c>
      <c r="C746" s="26">
        <v>0</v>
      </c>
      <c r="D746" s="21">
        <f t="shared" si="144"/>
        <v>0</v>
      </c>
      <c r="E746" s="72"/>
    </row>
    <row r="747" spans="1:5" s="3" customFormat="1" ht="60.75" customHeight="1" x14ac:dyDescent="0.25">
      <c r="A747" s="147" t="s">
        <v>25</v>
      </c>
      <c r="B747" s="22">
        <f>B748</f>
        <v>17101.099999999999</v>
      </c>
      <c r="C747" s="22">
        <f>C748</f>
        <v>15792.66</v>
      </c>
      <c r="D747" s="22">
        <f t="shared" si="144"/>
        <v>92.348796276262931</v>
      </c>
      <c r="E747" s="33"/>
    </row>
    <row r="748" spans="1:5" s="12" customFormat="1" ht="86.25" customHeight="1" x14ac:dyDescent="0.25">
      <c r="A748" s="40" t="s">
        <v>23</v>
      </c>
      <c r="B748" s="22">
        <f>SUM(B749:B752)</f>
        <v>17101.099999999999</v>
      </c>
      <c r="C748" s="22">
        <f>SUM(C749:C752)</f>
        <v>15792.66</v>
      </c>
      <c r="D748" s="22">
        <f t="shared" si="144"/>
        <v>92.348796276262931</v>
      </c>
      <c r="E748" s="51" t="s">
        <v>55</v>
      </c>
    </row>
    <row r="749" spans="1:5" s="4" customFormat="1" ht="20.25" customHeight="1" x14ac:dyDescent="0.25">
      <c r="A749" s="105" t="s">
        <v>8</v>
      </c>
      <c r="B749" s="26">
        <v>0</v>
      </c>
      <c r="C749" s="26">
        <v>0</v>
      </c>
      <c r="D749" s="21">
        <f t="shared" ref="D749:D752" si="145">IFERROR(C749/B749*100,0)</f>
        <v>0</v>
      </c>
      <c r="E749" s="68"/>
    </row>
    <row r="750" spans="1:5" s="12" customFormat="1" ht="21" customHeight="1" x14ac:dyDescent="0.25">
      <c r="A750" s="129" t="s">
        <v>4</v>
      </c>
      <c r="B750" s="26">
        <v>0</v>
      </c>
      <c r="C750" s="26">
        <v>0</v>
      </c>
      <c r="D750" s="21">
        <f t="shared" si="145"/>
        <v>0</v>
      </c>
      <c r="E750" s="33"/>
    </row>
    <row r="751" spans="1:5" s="4" customFormat="1" ht="16.5" x14ac:dyDescent="0.25">
      <c r="A751" s="129" t="s">
        <v>5</v>
      </c>
      <c r="B751" s="26">
        <v>17101.099999999999</v>
      </c>
      <c r="C751" s="26">
        <v>15792.66</v>
      </c>
      <c r="D751" s="21">
        <f t="shared" si="145"/>
        <v>92.348796276262931</v>
      </c>
      <c r="E751" s="33"/>
    </row>
    <row r="752" spans="1:5" s="4" customFormat="1" ht="18.75" customHeight="1" x14ac:dyDescent="0.25">
      <c r="A752" s="42" t="s">
        <v>7</v>
      </c>
      <c r="B752" s="26">
        <v>0</v>
      </c>
      <c r="C752" s="26">
        <v>0</v>
      </c>
      <c r="D752" s="21">
        <f t="shared" si="145"/>
        <v>0</v>
      </c>
      <c r="E752" s="72"/>
    </row>
    <row r="753" spans="1:6" s="3" customFormat="1" ht="81" customHeight="1" x14ac:dyDescent="0.25">
      <c r="A753" s="147" t="s">
        <v>24</v>
      </c>
      <c r="B753" s="22">
        <f>B754</f>
        <v>24692.32</v>
      </c>
      <c r="C753" s="22">
        <f>C754</f>
        <v>24155.88</v>
      </c>
      <c r="D753" s="22">
        <f>IFERROR(C753/B753*100,0)</f>
        <v>97.82750264049713</v>
      </c>
      <c r="E753" s="33"/>
    </row>
    <row r="754" spans="1:6" s="12" customFormat="1" ht="63" customHeight="1" x14ac:dyDescent="0.25">
      <c r="A754" s="40" t="s">
        <v>26</v>
      </c>
      <c r="B754" s="22">
        <f>SUM(B755:B758)</f>
        <v>24692.32</v>
      </c>
      <c r="C754" s="22">
        <f>SUM(C755:C758)</f>
        <v>24155.88</v>
      </c>
      <c r="D754" s="22">
        <f>IFERROR(C754/B754*100,0)</f>
        <v>97.82750264049713</v>
      </c>
      <c r="E754" s="51" t="s">
        <v>96</v>
      </c>
    </row>
    <row r="755" spans="1:6" s="4" customFormat="1" ht="20.25" customHeight="1" x14ac:dyDescent="0.25">
      <c r="A755" s="105" t="s">
        <v>8</v>
      </c>
      <c r="B755" s="26">
        <v>0</v>
      </c>
      <c r="C755" s="26">
        <v>0</v>
      </c>
      <c r="D755" s="21">
        <f t="shared" ref="D755:D758" si="146">IFERROR(C755/B755*100,0)</f>
        <v>0</v>
      </c>
      <c r="E755" s="68"/>
    </row>
    <row r="756" spans="1:6" s="12" customFormat="1" ht="21" customHeight="1" x14ac:dyDescent="0.25">
      <c r="A756" s="129" t="s">
        <v>4</v>
      </c>
      <c r="B756" s="26">
        <v>0</v>
      </c>
      <c r="C756" s="26">
        <v>0</v>
      </c>
      <c r="D756" s="21">
        <f t="shared" si="146"/>
        <v>0</v>
      </c>
      <c r="E756" s="33"/>
    </row>
    <row r="757" spans="1:6" s="4" customFormat="1" ht="16.5" x14ac:dyDescent="0.25">
      <c r="A757" s="129" t="s">
        <v>5</v>
      </c>
      <c r="B757" s="26">
        <v>24692.32</v>
      </c>
      <c r="C757" s="26">
        <v>24155.88</v>
      </c>
      <c r="D757" s="21">
        <f t="shared" si="146"/>
        <v>97.82750264049713</v>
      </c>
      <c r="E757" s="33"/>
    </row>
    <row r="758" spans="1:6" s="4" customFormat="1" ht="18.75" customHeight="1" x14ac:dyDescent="0.25">
      <c r="A758" s="42" t="s">
        <v>7</v>
      </c>
      <c r="B758" s="26">
        <v>0</v>
      </c>
      <c r="C758" s="26">
        <v>0</v>
      </c>
      <c r="D758" s="21">
        <f t="shared" si="146"/>
        <v>0</v>
      </c>
      <c r="E758" s="72"/>
    </row>
    <row r="759" spans="1:6" s="3" customFormat="1" ht="16.5" x14ac:dyDescent="0.25">
      <c r="A759" s="119" t="s">
        <v>6</v>
      </c>
      <c r="B759" s="25">
        <f>SUM(B760:B763)</f>
        <v>46949.619999999995</v>
      </c>
      <c r="C759" s="25">
        <f>SUM(C760:C763)</f>
        <v>45000.9</v>
      </c>
      <c r="D759" s="25">
        <f>IFERROR(C759/B759*100,0)</f>
        <v>95.849338077709689</v>
      </c>
      <c r="E759" s="85"/>
    </row>
    <row r="760" spans="1:6" s="2" customFormat="1" ht="16.5" x14ac:dyDescent="0.25">
      <c r="A760" s="105" t="s">
        <v>8</v>
      </c>
      <c r="B760" s="21">
        <f t="shared" ref="B760:C763" si="147">B737+B743+B749+B755</f>
        <v>0</v>
      </c>
      <c r="C760" s="21">
        <f t="shared" si="147"/>
        <v>0</v>
      </c>
      <c r="D760" s="21">
        <f t="shared" ref="D760:D763" si="148">IFERROR(C760/B760*100,0)</f>
        <v>0</v>
      </c>
      <c r="E760" s="33"/>
    </row>
    <row r="761" spans="1:6" s="3" customFormat="1" ht="16.5" x14ac:dyDescent="0.25">
      <c r="A761" s="129" t="s">
        <v>4</v>
      </c>
      <c r="B761" s="21">
        <f t="shared" si="147"/>
        <v>0</v>
      </c>
      <c r="C761" s="21">
        <f t="shared" si="147"/>
        <v>0</v>
      </c>
      <c r="D761" s="21">
        <f t="shared" si="148"/>
        <v>0</v>
      </c>
      <c r="E761" s="33"/>
    </row>
    <row r="762" spans="1:6" s="4" customFormat="1" ht="16.5" x14ac:dyDescent="0.25">
      <c r="A762" s="129" t="s">
        <v>5</v>
      </c>
      <c r="B762" s="21">
        <f t="shared" si="147"/>
        <v>46949.619999999995</v>
      </c>
      <c r="C762" s="21">
        <f t="shared" si="147"/>
        <v>45000.9</v>
      </c>
      <c r="D762" s="21">
        <f t="shared" si="148"/>
        <v>95.849338077709689</v>
      </c>
      <c r="E762" s="33"/>
    </row>
    <row r="763" spans="1:6" s="4" customFormat="1" ht="18.75" customHeight="1" x14ac:dyDescent="0.25">
      <c r="A763" s="42" t="s">
        <v>7</v>
      </c>
      <c r="B763" s="21">
        <f t="shared" si="147"/>
        <v>0</v>
      </c>
      <c r="C763" s="21">
        <f t="shared" si="147"/>
        <v>0</v>
      </c>
      <c r="D763" s="21">
        <f t="shared" si="148"/>
        <v>0</v>
      </c>
      <c r="E763" s="72"/>
    </row>
    <row r="764" spans="1:6" ht="44.25" customHeight="1" x14ac:dyDescent="0.25">
      <c r="A764" s="174" t="s">
        <v>247</v>
      </c>
      <c r="B764" s="174"/>
      <c r="C764" s="174"/>
      <c r="D764" s="174"/>
      <c r="E764" s="174"/>
      <c r="F764" s="4"/>
    </row>
    <row r="765" spans="1:6" s="4" customFormat="1" ht="181.5" x14ac:dyDescent="0.25">
      <c r="A765" s="53" t="s">
        <v>212</v>
      </c>
      <c r="B765" s="39">
        <f>B766</f>
        <v>309.8</v>
      </c>
      <c r="C765" s="39">
        <f>C766</f>
        <v>309.8</v>
      </c>
      <c r="D765" s="22">
        <f>IFERROR(C765/B765*100,0)</f>
        <v>100</v>
      </c>
      <c r="E765" s="67"/>
    </row>
    <row r="766" spans="1:6" s="11" customFormat="1" ht="208.5" customHeight="1" x14ac:dyDescent="0.25">
      <c r="A766" s="54" t="s">
        <v>306</v>
      </c>
      <c r="B766" s="22">
        <f>SUM(B767:B770)</f>
        <v>309.8</v>
      </c>
      <c r="C766" s="22">
        <f>SUM(C767:C770)</f>
        <v>309.8</v>
      </c>
      <c r="D766" s="22">
        <f>IFERROR(C766/B766*100,0)</f>
        <v>100</v>
      </c>
      <c r="E766" s="51" t="s">
        <v>215</v>
      </c>
    </row>
    <row r="767" spans="1:6" s="4" customFormat="1" ht="16.5" x14ac:dyDescent="0.25">
      <c r="A767" s="89" t="s">
        <v>8</v>
      </c>
      <c r="B767" s="24">
        <v>0</v>
      </c>
      <c r="C767" s="24">
        <v>0</v>
      </c>
      <c r="D767" s="21">
        <f>IFERROR(C767/B767*100,0)</f>
        <v>0</v>
      </c>
      <c r="E767" s="20"/>
    </row>
    <row r="768" spans="1:6" ht="16.5" x14ac:dyDescent="0.25">
      <c r="A768" s="51" t="s">
        <v>4</v>
      </c>
      <c r="B768" s="21">
        <v>0</v>
      </c>
      <c r="C768" s="21">
        <v>0</v>
      </c>
      <c r="D768" s="21">
        <f t="shared" ref="D768:D770" si="149">IFERROR(C768/B768*100,0)</f>
        <v>0</v>
      </c>
      <c r="E768" s="33"/>
    </row>
    <row r="769" spans="1:5" ht="16.5" x14ac:dyDescent="0.25">
      <c r="A769" s="51" t="s">
        <v>5</v>
      </c>
      <c r="B769" s="21">
        <v>309.8</v>
      </c>
      <c r="C769" s="21">
        <v>309.8</v>
      </c>
      <c r="D769" s="21">
        <f t="shared" si="149"/>
        <v>100</v>
      </c>
      <c r="E769" s="33"/>
    </row>
    <row r="770" spans="1:5" s="4" customFormat="1" ht="18.75" customHeight="1" x14ac:dyDescent="0.25">
      <c r="A770" s="42" t="s">
        <v>7</v>
      </c>
      <c r="B770" s="24">
        <v>0</v>
      </c>
      <c r="C770" s="24">
        <v>0</v>
      </c>
      <c r="D770" s="21">
        <f t="shared" si="149"/>
        <v>0</v>
      </c>
      <c r="E770" s="72"/>
    </row>
    <row r="771" spans="1:5" ht="68.25" customHeight="1" x14ac:dyDescent="0.25">
      <c r="A771" s="53" t="s">
        <v>213</v>
      </c>
      <c r="B771" s="22">
        <f>B772</f>
        <v>89</v>
      </c>
      <c r="C771" s="22">
        <f>C772</f>
        <v>89</v>
      </c>
      <c r="D771" s="22">
        <f>IFERROR(C771/B771*100,0)</f>
        <v>100</v>
      </c>
      <c r="E771" s="33"/>
    </row>
    <row r="772" spans="1:5" s="11" customFormat="1" ht="162.75" customHeight="1" x14ac:dyDescent="0.25">
      <c r="A772" s="40" t="s">
        <v>214</v>
      </c>
      <c r="B772" s="22">
        <f>SUM(B773:B776)</f>
        <v>89</v>
      </c>
      <c r="C772" s="22">
        <f>SUM(C773:C776)</f>
        <v>89</v>
      </c>
      <c r="D772" s="21">
        <f>IFERROR(C772/B772*100,0)</f>
        <v>100</v>
      </c>
      <c r="E772" s="96" t="s">
        <v>216</v>
      </c>
    </row>
    <row r="773" spans="1:5" s="4" customFormat="1" ht="16.5" x14ac:dyDescent="0.25">
      <c r="A773" s="89" t="s">
        <v>8</v>
      </c>
      <c r="B773" s="24">
        <v>0</v>
      </c>
      <c r="C773" s="24">
        <v>0</v>
      </c>
      <c r="D773" s="21">
        <f>IFERROR(C773/B773*100,0)</f>
        <v>0</v>
      </c>
      <c r="E773" s="20"/>
    </row>
    <row r="774" spans="1:5" ht="16.5" x14ac:dyDescent="0.25">
      <c r="A774" s="51" t="s">
        <v>4</v>
      </c>
      <c r="B774" s="21">
        <v>0</v>
      </c>
      <c r="C774" s="21">
        <v>0</v>
      </c>
      <c r="D774" s="21">
        <f t="shared" ref="D774:D776" si="150">IFERROR(C774/B774*100,0)</f>
        <v>0</v>
      </c>
      <c r="E774" s="33"/>
    </row>
    <row r="775" spans="1:5" ht="16.5" x14ac:dyDescent="0.25">
      <c r="A775" s="51" t="s">
        <v>5</v>
      </c>
      <c r="B775" s="21">
        <v>89</v>
      </c>
      <c r="C775" s="21">
        <v>89</v>
      </c>
      <c r="D775" s="21">
        <f t="shared" si="150"/>
        <v>100</v>
      </c>
      <c r="E775" s="33"/>
    </row>
    <row r="776" spans="1:5" s="4" customFormat="1" ht="18.75" customHeight="1" x14ac:dyDescent="0.25">
      <c r="A776" s="42" t="s">
        <v>7</v>
      </c>
      <c r="B776" s="24">
        <v>0</v>
      </c>
      <c r="C776" s="24">
        <v>0</v>
      </c>
      <c r="D776" s="21">
        <f t="shared" si="150"/>
        <v>0</v>
      </c>
      <c r="E776" s="72"/>
    </row>
    <row r="777" spans="1:5" ht="115.5" x14ac:dyDescent="0.25">
      <c r="A777" s="55" t="s">
        <v>307</v>
      </c>
      <c r="B777" s="22">
        <f>SUM(B778:B781)</f>
        <v>40</v>
      </c>
      <c r="C777" s="22">
        <f>SUM(C778:C781)</f>
        <v>28</v>
      </c>
      <c r="D777" s="22">
        <f>IFERROR(C777/B777*100,0)</f>
        <v>70</v>
      </c>
      <c r="E777" s="51" t="s">
        <v>232</v>
      </c>
    </row>
    <row r="778" spans="1:5" s="4" customFormat="1" ht="16.5" x14ac:dyDescent="0.25">
      <c r="A778" s="89" t="s">
        <v>8</v>
      </c>
      <c r="B778" s="24">
        <v>0</v>
      </c>
      <c r="C778" s="24">
        <v>0</v>
      </c>
      <c r="D778" s="21">
        <f>IFERROR(C778/B778*100,0)</f>
        <v>0</v>
      </c>
      <c r="E778" s="20"/>
    </row>
    <row r="779" spans="1:5" ht="16.5" x14ac:dyDescent="0.25">
      <c r="A779" s="56" t="s">
        <v>4</v>
      </c>
      <c r="B779" s="21">
        <v>0</v>
      </c>
      <c r="C779" s="21">
        <v>0</v>
      </c>
      <c r="D779" s="21">
        <f t="shared" ref="D779:D781" si="151">IFERROR(C779/B779*100,0)</f>
        <v>0</v>
      </c>
      <c r="E779" s="33"/>
    </row>
    <row r="780" spans="1:5" ht="16.5" x14ac:dyDescent="0.25">
      <c r="A780" s="51" t="s">
        <v>5</v>
      </c>
      <c r="B780" s="24">
        <v>40</v>
      </c>
      <c r="C780" s="24">
        <v>28</v>
      </c>
      <c r="D780" s="21">
        <f t="shared" si="151"/>
        <v>70</v>
      </c>
      <c r="E780" s="33"/>
    </row>
    <row r="781" spans="1:5" s="4" customFormat="1" ht="18.75" customHeight="1" x14ac:dyDescent="0.25">
      <c r="A781" s="42" t="s">
        <v>7</v>
      </c>
      <c r="B781" s="24">
        <v>0</v>
      </c>
      <c r="C781" s="24">
        <v>0</v>
      </c>
      <c r="D781" s="21">
        <f t="shared" si="151"/>
        <v>0</v>
      </c>
      <c r="E781" s="72"/>
    </row>
    <row r="782" spans="1:5" s="4" customFormat="1" ht="82.5" x14ac:dyDescent="0.25">
      <c r="A782" s="57" t="s">
        <v>308</v>
      </c>
      <c r="B782" s="22">
        <f>SUM(B783:B786)</f>
        <v>6.7</v>
      </c>
      <c r="C782" s="22">
        <f>SUM(C783:C786)</f>
        <v>6.7</v>
      </c>
      <c r="D782" s="22">
        <f t="shared" ref="D782:D788" si="152">IFERROR(C782/B782*100,0)</f>
        <v>100</v>
      </c>
      <c r="E782" s="42" t="s">
        <v>217</v>
      </c>
    </row>
    <row r="783" spans="1:5" s="4" customFormat="1" ht="18.75" customHeight="1" x14ac:dyDescent="0.25">
      <c r="A783" s="145" t="s">
        <v>8</v>
      </c>
      <c r="B783" s="24">
        <v>0</v>
      </c>
      <c r="C783" s="24">
        <v>0</v>
      </c>
      <c r="D783" s="21">
        <f t="shared" si="152"/>
        <v>0</v>
      </c>
      <c r="E783" s="103"/>
    </row>
    <row r="784" spans="1:5" s="4" customFormat="1" ht="18.75" customHeight="1" x14ac:dyDescent="0.25">
      <c r="A784" s="58" t="s">
        <v>4</v>
      </c>
      <c r="B784" s="21">
        <v>0</v>
      </c>
      <c r="C784" s="21">
        <v>0</v>
      </c>
      <c r="D784" s="21">
        <f t="shared" si="152"/>
        <v>0</v>
      </c>
      <c r="E784" s="72"/>
    </row>
    <row r="785" spans="1:5" s="4" customFormat="1" ht="18.75" customHeight="1" x14ac:dyDescent="0.25">
      <c r="A785" s="42" t="s">
        <v>5</v>
      </c>
      <c r="B785" s="24">
        <v>6.7</v>
      </c>
      <c r="C785" s="24">
        <v>6.7</v>
      </c>
      <c r="D785" s="21">
        <f t="shared" si="152"/>
        <v>100</v>
      </c>
      <c r="E785" s="72"/>
    </row>
    <row r="786" spans="1:5" s="4" customFormat="1" ht="18.75" customHeight="1" x14ac:dyDescent="0.25">
      <c r="A786" s="42" t="s">
        <v>7</v>
      </c>
      <c r="B786" s="24">
        <v>0</v>
      </c>
      <c r="C786" s="24">
        <v>0</v>
      </c>
      <c r="D786" s="21">
        <f t="shared" si="152"/>
        <v>0</v>
      </c>
      <c r="E786" s="72"/>
    </row>
    <row r="787" spans="1:5" s="4" customFormat="1" ht="21.75" customHeight="1" x14ac:dyDescent="0.25">
      <c r="A787" s="119" t="s">
        <v>6</v>
      </c>
      <c r="B787" s="25">
        <f>SUM(B788:B791)</f>
        <v>445.5</v>
      </c>
      <c r="C787" s="25">
        <f>SUM(C788:C791)</f>
        <v>433.5</v>
      </c>
      <c r="D787" s="25">
        <f t="shared" si="152"/>
        <v>97.306397306397301</v>
      </c>
      <c r="E787" s="85"/>
    </row>
    <row r="788" spans="1:5" s="4" customFormat="1" ht="16.5" x14ac:dyDescent="0.25">
      <c r="A788" s="89" t="s">
        <v>8</v>
      </c>
      <c r="B788" s="21">
        <f t="shared" ref="B788:C790" si="153">B767+B773+B778+B783</f>
        <v>0</v>
      </c>
      <c r="C788" s="21">
        <f t="shared" si="153"/>
        <v>0</v>
      </c>
      <c r="D788" s="21">
        <f t="shared" si="152"/>
        <v>0</v>
      </c>
      <c r="E788" s="20"/>
    </row>
    <row r="789" spans="1:5" s="4" customFormat="1" ht="19.5" customHeight="1" x14ac:dyDescent="0.25">
      <c r="A789" s="51" t="s">
        <v>4</v>
      </c>
      <c r="B789" s="21">
        <f t="shared" si="153"/>
        <v>0</v>
      </c>
      <c r="C789" s="21">
        <f t="shared" si="153"/>
        <v>0</v>
      </c>
      <c r="D789" s="21">
        <f t="shared" ref="D789:D791" si="154">IFERROR(C789/B789*100,0)</f>
        <v>0</v>
      </c>
      <c r="E789" s="33"/>
    </row>
    <row r="790" spans="1:5" s="4" customFormat="1" ht="19.5" customHeight="1" x14ac:dyDescent="0.25">
      <c r="A790" s="51" t="s">
        <v>5</v>
      </c>
      <c r="B790" s="21">
        <f t="shared" si="153"/>
        <v>445.5</v>
      </c>
      <c r="C790" s="21">
        <f t="shared" si="153"/>
        <v>433.5</v>
      </c>
      <c r="D790" s="21">
        <f t="shared" si="154"/>
        <v>97.306397306397301</v>
      </c>
      <c r="E790" s="33"/>
    </row>
    <row r="791" spans="1:5" s="4" customFormat="1" ht="18.75" customHeight="1" x14ac:dyDescent="0.25">
      <c r="A791" s="42" t="s">
        <v>7</v>
      </c>
      <c r="B791" s="21">
        <f>B770+B786+B776+B781</f>
        <v>0</v>
      </c>
      <c r="C791" s="21">
        <f>C770+C786+C776+C781</f>
        <v>0</v>
      </c>
      <c r="D791" s="21">
        <f t="shared" si="154"/>
        <v>0</v>
      </c>
      <c r="E791" s="72"/>
    </row>
    <row r="792" spans="1:5" ht="33" x14ac:dyDescent="0.25">
      <c r="A792" s="149" t="s">
        <v>14</v>
      </c>
      <c r="B792" s="150">
        <f>B793+B794+B795+B796</f>
        <v>8317288.0149999997</v>
      </c>
      <c r="C792" s="150">
        <f>C793+C794+C795+C796</f>
        <v>7287705.9539999999</v>
      </c>
      <c r="D792" s="150">
        <f t="shared" ref="D792" si="155">IFERROR(C792/B792*100,0)</f>
        <v>87.621180616287702</v>
      </c>
      <c r="E792" s="151"/>
    </row>
    <row r="793" spans="1:5" ht="18.75" x14ac:dyDescent="0.3">
      <c r="A793" s="152" t="s">
        <v>8</v>
      </c>
      <c r="B793" s="153">
        <f>B788+B760+B730+B713+B659+B631+B567+B516+B124+B483+B459++B430+B385+B330+B241+B186+B155+B55+B32</f>
        <v>239842.16699999999</v>
      </c>
      <c r="C793" s="153">
        <f>C788+C760+C730+C713+C659+C631+C567+C516+C124+C483+C459++C430+C385+C330+C241+C186+C155+C55+C32</f>
        <v>239365.44700000001</v>
      </c>
      <c r="D793" s="21">
        <f>IFERROR(#REF!/#REF!*100,0)</f>
        <v>0</v>
      </c>
      <c r="E793" s="154"/>
    </row>
    <row r="794" spans="1:5" ht="18.75" x14ac:dyDescent="0.3">
      <c r="A794" s="152" t="s">
        <v>4</v>
      </c>
      <c r="B794" s="153">
        <f t="shared" ref="B794:C796" si="156">B789+B761+B731+B714+B660+B632+B568+B517+B125+B484+B460+B431+B386+B331+B242+B187+B156+B56+B33</f>
        <v>3903187.5540000005</v>
      </c>
      <c r="C794" s="153">
        <f t="shared" si="156"/>
        <v>3437241.5580000007</v>
      </c>
      <c r="D794" s="21">
        <f>IFERROR(#REF!/#REF!*100,0)</f>
        <v>0</v>
      </c>
      <c r="E794" s="154"/>
    </row>
    <row r="795" spans="1:5" ht="18.75" x14ac:dyDescent="0.3">
      <c r="A795" s="152" t="s">
        <v>5</v>
      </c>
      <c r="B795" s="153">
        <f t="shared" si="156"/>
        <v>3126976.0839999998</v>
      </c>
      <c r="C795" s="153">
        <f t="shared" si="156"/>
        <v>2987738.0129999993</v>
      </c>
      <c r="D795" s="21">
        <f>IFERROR(#REF!/#REF!*100,0)</f>
        <v>0</v>
      </c>
      <c r="E795" s="154"/>
    </row>
    <row r="796" spans="1:5" ht="18.75" x14ac:dyDescent="0.3">
      <c r="A796" s="152" t="s">
        <v>7</v>
      </c>
      <c r="B796" s="153">
        <f t="shared" si="156"/>
        <v>1047282.2100000002</v>
      </c>
      <c r="C796" s="153">
        <f t="shared" si="156"/>
        <v>623360.93599999999</v>
      </c>
      <c r="D796" s="21">
        <f>IFERROR(#REF!/#REF!*100,0)</f>
        <v>0</v>
      </c>
      <c r="E796" s="154"/>
    </row>
    <row r="797" spans="1:5" x14ac:dyDescent="0.25">
      <c r="A797" s="155"/>
      <c r="B797" s="156"/>
      <c r="C797" s="156"/>
      <c r="D797" s="157"/>
      <c r="E797" s="158"/>
    </row>
    <row r="798" spans="1:5" x14ac:dyDescent="0.25">
      <c r="A798" s="159"/>
      <c r="B798" s="160"/>
      <c r="D798" s="157"/>
      <c r="E798" s="158"/>
    </row>
    <row r="799" spans="1:5" x14ac:dyDescent="0.25">
      <c r="A799" s="161"/>
      <c r="B799" s="160"/>
      <c r="D799" s="157"/>
      <c r="E799" s="158"/>
    </row>
    <row r="800" spans="1:5" x14ac:dyDescent="0.25">
      <c r="A800" s="162"/>
      <c r="B800" s="160"/>
      <c r="D800" s="157"/>
      <c r="E800" s="158"/>
    </row>
    <row r="801" spans="1:5" x14ac:dyDescent="0.25">
      <c r="A801" s="162"/>
      <c r="B801" s="160"/>
      <c r="D801" s="157"/>
      <c r="E801" s="158"/>
    </row>
    <row r="802" spans="1:5" x14ac:dyDescent="0.25">
      <c r="A802" s="162"/>
      <c r="B802" s="160"/>
      <c r="D802" s="157"/>
      <c r="E802" s="158"/>
    </row>
    <row r="803" spans="1:5" x14ac:dyDescent="0.25">
      <c r="A803" s="155"/>
      <c r="B803" s="157"/>
      <c r="C803" s="157"/>
      <c r="D803" s="157"/>
      <c r="E803" s="157"/>
    </row>
    <row r="804" spans="1:5" x14ac:dyDescent="0.25">
      <c r="A804" s="163"/>
      <c r="B804" s="164"/>
      <c r="C804" s="165"/>
      <c r="D804" s="166"/>
      <c r="E804" s="167"/>
    </row>
    <row r="805" spans="1:5" x14ac:dyDescent="0.25">
      <c r="A805" s="163"/>
      <c r="B805" s="165"/>
      <c r="C805" s="165"/>
      <c r="D805" s="166"/>
      <c r="E805" s="168"/>
    </row>
    <row r="806" spans="1:5" x14ac:dyDescent="0.25">
      <c r="A806" s="163"/>
      <c r="B806" s="165"/>
      <c r="C806" s="165"/>
      <c r="D806" s="169"/>
      <c r="E806" s="168"/>
    </row>
    <row r="807" spans="1:5" x14ac:dyDescent="0.25">
      <c r="A807" s="163"/>
      <c r="B807" s="165"/>
      <c r="C807" s="165"/>
      <c r="D807" s="166"/>
      <c r="E807" s="168"/>
    </row>
    <row r="808" spans="1:5" x14ac:dyDescent="0.25">
      <c r="A808" s="170"/>
      <c r="B808" s="171"/>
      <c r="C808" s="171"/>
      <c r="D808" s="166"/>
      <c r="E808" s="168"/>
    </row>
    <row r="809" spans="1:5" x14ac:dyDescent="0.25">
      <c r="A809" s="155"/>
      <c r="B809" s="157"/>
      <c r="C809" s="157"/>
      <c r="D809" s="157"/>
      <c r="E809" s="158"/>
    </row>
    <row r="812" spans="1:5" x14ac:dyDescent="0.25">
      <c r="B812" s="1"/>
    </row>
    <row r="813" spans="1:5" x14ac:dyDescent="0.25">
      <c r="B813" s="34"/>
    </row>
  </sheetData>
  <autoFilter ref="D1:D813"/>
  <customSheetViews>
    <customSheetView guid="{E804F883-CA9D-4450-B2B1-A56C9C315ECD}" scale="70" showPageBreaks="1" fitToPage="1" printArea="1" showAutoFilter="1">
      <pane ySplit="6" topLeftCell="A760" activePane="bottomLeft" state="frozen"/>
      <selection pane="bottomLeft" activeCell="E799" sqref="E799"/>
      <rowBreaks count="9" manualBreakCount="9">
        <brk id="24" max="4" man="1"/>
        <brk id="277" max="4" man="1"/>
        <brk id="325" max="4" man="1"/>
        <brk id="215" max="4" man="1"/>
        <brk id="176" max="4" man="1"/>
        <brk id="90" max="4" man="1"/>
        <brk id="462" max="4" man="1"/>
        <brk id="717" max="4" man="1"/>
        <brk id="602" max="4" man="1"/>
      </rowBreaks>
      <pageMargins left="0" right="0" top="0" bottom="0" header="0" footer="0"/>
      <pageSetup paperSize="9" scale="52" firstPageNumber="57" fitToHeight="0" orientation="portrait" useFirstPageNumber="1" r:id="rId1"/>
      <headerFooter>
        <oddFooter>&amp;R &amp;P</oddFooter>
      </headerFooter>
      <autoFilter ref="D1:D813"/>
    </customSheetView>
    <customSheetView guid="{161695C3-1CE5-4E5C-AD86-E27CE310F608}" scale="70" showPageBreaks="1" fitToPage="1" printArea="1" view="pageBreakPreview">
      <pane ySplit="6" topLeftCell="A787" activePane="bottomLeft" state="frozen"/>
      <selection pane="bottomLeft" activeCell="E798" sqref="E798"/>
      <rowBreaks count="17" manualBreakCount="17">
        <brk id="42" min="1" max="5" man="1"/>
        <brk id="75" min="1" max="5" man="1"/>
        <brk id="99" min="1" max="5" man="1"/>
        <brk id="129" min="1" max="5" man="1"/>
        <brk id="155" min="1" max="5" man="1"/>
        <brk id="189" min="1" max="5" man="1"/>
        <brk id="222" min="1" max="5" man="1"/>
        <brk id="261" min="1" max="5" man="1"/>
        <brk id="292" min="1" max="5" man="1"/>
        <brk id="325" min="1" max="5" man="1"/>
        <brk id="356" min="1" max="5" man="1"/>
        <brk id="388" min="1" max="5" man="1"/>
        <brk id="422" min="1" max="5" man="1"/>
        <brk id="448" min="1" max="5" man="1"/>
        <brk id="518" min="1" max="5" man="1"/>
        <brk id="545" min="1" max="5" man="1"/>
        <brk id="570" min="1" max="5" man="1"/>
      </rowBreaks>
      <pageMargins left="0" right="0" top="0" bottom="0" header="0" footer="0"/>
      <pageSetup paperSize="9" scale="55" firstPageNumber="53" fitToHeight="0" orientation="portrait" useFirstPageNumber="1" r:id="rId2"/>
      <headerFooter>
        <oddFooter>&amp;R &amp;P</oddFooter>
      </headerFooter>
    </customSheetView>
    <customSheetView guid="{9561E1DA-B33F-4507-8FCD-307C71D9B236}" scale="70" showPageBreaks="1" fitToPage="1" printArea="1" view="pageBreakPreview">
      <pane ySplit="6" topLeftCell="A500" activePane="bottomLeft" state="frozen"/>
      <selection pane="bottomLeft" activeCell="C510" sqref="C510"/>
      <rowBreaks count="17" manualBreakCount="17">
        <brk id="42" min="1" max="5" man="1"/>
        <brk id="75" min="1" max="5" man="1"/>
        <brk id="99" min="1" max="5" man="1"/>
        <brk id="129" min="1" max="5" man="1"/>
        <brk id="155" min="1" max="5" man="1"/>
        <brk id="189" min="1" max="5" man="1"/>
        <brk id="222" min="1" max="5" man="1"/>
        <brk id="261" min="1" max="5" man="1"/>
        <brk id="292" min="1" max="5" man="1"/>
        <brk id="325" min="1" max="5" man="1"/>
        <brk id="356" min="1" max="5" man="1"/>
        <brk id="388" min="1" max="5" man="1"/>
        <brk id="422" min="1" max="5" man="1"/>
        <brk id="448" min="1" max="5" man="1"/>
        <brk id="518" min="1" max="5" man="1"/>
        <brk id="545" min="1" max="5" man="1"/>
        <brk id="570" min="1" max="5" man="1"/>
      </rowBreaks>
      <pageMargins left="0" right="0" top="0" bottom="0" header="0" footer="0"/>
      <pageSetup paperSize="9" scale="59" firstPageNumber="53" fitToHeight="0" orientation="portrait" useFirstPageNumber="1" r:id="rId3"/>
      <headerFooter>
        <oddFooter>&amp;R &amp;P</oddFooter>
      </headerFooter>
    </customSheetView>
    <customSheetView guid="{10610988-B7D0-46D7-B8FD-DA5F72A4893C}" scale="70" showPageBreaks="1" fitToPage="1" printArea="1" hiddenRows="1">
      <pane ySplit="6" topLeftCell="A53" activePane="bottomLeft" state="frozen"/>
      <selection pane="bottomLeft" activeCell="F63" sqref="F63"/>
      <pageMargins left="0" right="0" top="0" bottom="0" header="0" footer="0"/>
      <pageSetup paperSize="9" scale="45" firstPageNumber="53" fitToHeight="0" orientation="portrait" useFirstPageNumber="1" r:id="rId4"/>
      <headerFooter>
        <oddFooter>&amp;R &amp;P</oddFooter>
      </headerFooter>
    </customSheetView>
    <customSheetView guid="{7EFB992A-5645-4F29-95A8-993A90C7BBCC}" scale="70" showPageBreaks="1" fitToPage="1" printArea="1">
      <pane ySplit="6" topLeftCell="A334" activePane="bottomLeft" state="frozen"/>
      <selection pane="bottomLeft" activeCell="F340" sqref="F340"/>
      <rowBreaks count="7" manualBreakCount="7">
        <brk id="43" min="1" max="5" man="1"/>
        <brk id="88" min="1" max="5" man="1"/>
        <brk id="167" min="1" max="5" man="1"/>
        <brk id="249" min="1" max="5" man="1"/>
        <brk id="309" min="1" max="5" man="1"/>
        <brk id="383" min="1" max="5" man="1"/>
        <brk id="459" min="1" max="5" man="1"/>
      </rowBreaks>
      <pageMargins left="0" right="0" top="0" bottom="0" header="0" footer="0"/>
      <pageSetup paperSize="9" scale="61" firstPageNumber="57" fitToHeight="0" orientation="portrait" useFirstPageNumber="1" r:id="rId5"/>
      <headerFooter>
        <oddFooter>&amp;R &amp;P</oddFooter>
      </headerFooter>
    </customSheetView>
    <customSheetView guid="{3693EDC1-FD1C-4AF3-912C-19CDCDBFB43C}" scale="70" showPageBreaks="1" fitToPage="1" printArea="1" view="pageBreakPreview">
      <pane ySplit="6" topLeftCell="A672" activePane="bottomLeft" state="frozen"/>
      <selection pane="bottomLeft" activeCell="B678" sqref="B678"/>
      <rowBreaks count="1" manualBreakCount="1">
        <brk id="43" max="16383" man="1"/>
      </rowBreaks>
      <pageMargins left="0" right="0" top="0" bottom="0" header="0" footer="0"/>
      <pageSetup paperSize="9" scale="51" firstPageNumber="55" fitToHeight="0" orientation="portrait" useFirstPageNumber="1" r:id="rId6"/>
      <headerFooter>
        <oddFooter>&amp;R &amp;P</oddFooter>
      </headerFooter>
    </customSheetView>
    <customSheetView guid="{CB1E8E26-C9C8-4BE7-9036-74B49E080E83}" scale="70" showPageBreaks="1" fitToPage="1" printArea="1">
      <pane ySplit="6" topLeftCell="A133" activePane="bottomLeft" state="frozen"/>
      <selection pane="bottomLeft" activeCell="I139" sqref="I139"/>
      <pageMargins left="0" right="0" top="0" bottom="0" header="0" footer="0"/>
      <pageSetup paperSize="9" scale="48" firstPageNumber="55" fitToHeight="0" orientation="portrait" useFirstPageNumber="1" r:id="rId7"/>
      <headerFooter>
        <oddFooter>&amp;R &amp;P</oddFooter>
      </headerFooter>
    </customSheetView>
    <customSheetView guid="{E7170C51-9D5A-4A08-B92E-A8EB730D7DEE}" scale="70" showPageBreaks="1" fitToPage="1" printArea="1">
      <pane ySplit="6" topLeftCell="A403" activePane="bottomLeft" state="frozen"/>
      <selection pane="bottomLeft" activeCell="G418" sqref="G418"/>
      <pageMargins left="0" right="0" top="0" bottom="0" header="0" footer="0"/>
      <pageSetup paperSize="9" scale="46" firstPageNumber="55" fitToHeight="0" orientation="portrait" useFirstPageNumber="1" r:id="rId8"/>
      <headerFooter>
        <oddFooter>&amp;R &amp;P</oddFooter>
      </headerFooter>
    </customSheetView>
  </customSheetViews>
  <mergeCells count="23">
    <mergeCell ref="A764:E764"/>
    <mergeCell ref="A734:E734"/>
    <mergeCell ref="A434:E434"/>
    <mergeCell ref="A128:E128"/>
    <mergeCell ref="A464:E464"/>
    <mergeCell ref="A663:E663"/>
    <mergeCell ref="A389:E389"/>
    <mergeCell ref="A487:E487"/>
    <mergeCell ref="A718:E718"/>
    <mergeCell ref="A571:E571"/>
    <mergeCell ref="A717:E717"/>
    <mergeCell ref="A3:E3"/>
    <mergeCell ref="A36:E36"/>
    <mergeCell ref="A635:E635"/>
    <mergeCell ref="A190:E190"/>
    <mergeCell ref="A8:E8"/>
    <mergeCell ref="A520:E520"/>
    <mergeCell ref="A334:E334"/>
    <mergeCell ref="A59:E59"/>
    <mergeCell ref="A7:E7"/>
    <mergeCell ref="A463:E463"/>
    <mergeCell ref="A245:E245"/>
    <mergeCell ref="A159:E159"/>
  </mergeCells>
  <pageMargins left="0" right="0" top="0" bottom="0" header="0" footer="0"/>
  <pageSetup paperSize="9" scale="52" firstPageNumber="57" fitToHeight="0" orientation="portrait" useFirstPageNumber="1" r:id="rId9"/>
  <headerFooter>
    <oddFooter>&amp;R &amp;P</oddFooter>
  </headerFooter>
  <rowBreaks count="9" manualBreakCount="9">
    <brk id="24" max="4" man="1"/>
    <brk id="277" max="4" man="1"/>
    <brk id="325" max="4" man="1"/>
    <brk id="215" max="4" man="1"/>
    <brk id="176" max="4" man="1"/>
    <brk id="90" max="4" man="1"/>
    <brk id="462" max="4" man="1"/>
    <brk id="717" max="4" man="1"/>
    <brk id="60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1</vt:lpstr>
      <vt:lpstr>'Приложение 1'!Заголовки_для_печати</vt:lpstr>
      <vt:lpstr>'Приложение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Степаненко Наталья Алексеевна</cp:lastModifiedBy>
  <cp:lastPrinted>2024-05-13T05:21:18Z</cp:lastPrinted>
  <dcterms:created xsi:type="dcterms:W3CDTF">2006-09-16T00:00:00Z</dcterms:created>
  <dcterms:modified xsi:type="dcterms:W3CDTF">2024-05-31T06:06:22Z</dcterms:modified>
</cp:coreProperties>
</file>