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6"/>
  </bookViews>
  <sheets>
    <sheet name="на 01.02" sheetId="1" r:id="rId1"/>
    <sheet name="на 01.03" sheetId="2" r:id="rId2"/>
    <sheet name="на 01.04" sheetId="3" r:id="rId3"/>
    <sheet name="на 01.05" sheetId="4" r:id="rId4"/>
    <sheet name="на 01.06." sheetId="5" r:id="rId5"/>
    <sheet name="на 01.07" sheetId="6" r:id="rId6"/>
    <sheet name="на 01.08"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48" i="7" l="1"/>
  <c r="E145" i="7"/>
  <c r="C145" i="7"/>
  <c r="C143" i="7" s="1"/>
  <c r="B145" i="7"/>
  <c r="AE143" i="7"/>
  <c r="AD143" i="7"/>
  <c r="AC143" i="7"/>
  <c r="AB143" i="7"/>
  <c r="AA143" i="7"/>
  <c r="Z143" i="7"/>
  <c r="Y143" i="7"/>
  <c r="X143" i="7"/>
  <c r="W143" i="7"/>
  <c r="V143" i="7"/>
  <c r="U143" i="7"/>
  <c r="T143" i="7"/>
  <c r="S143" i="7"/>
  <c r="R143" i="7"/>
  <c r="Q143" i="7"/>
  <c r="P143" i="7"/>
  <c r="O143" i="7"/>
  <c r="N143" i="7"/>
  <c r="M143" i="7"/>
  <c r="L143" i="7"/>
  <c r="K143" i="7"/>
  <c r="J143" i="7"/>
  <c r="I143" i="7"/>
  <c r="H143" i="7"/>
  <c r="E143" i="7"/>
  <c r="B143" i="7"/>
  <c r="E139" i="7"/>
  <c r="C139" i="7"/>
  <c r="C137" i="7" s="1"/>
  <c r="B139" i="7"/>
  <c r="AE137" i="7"/>
  <c r="AD137" i="7"/>
  <c r="AC137" i="7"/>
  <c r="AB137" i="7"/>
  <c r="AA137" i="7"/>
  <c r="Z137" i="7"/>
  <c r="Y137" i="7"/>
  <c r="X137" i="7"/>
  <c r="W137" i="7"/>
  <c r="V137" i="7"/>
  <c r="U137" i="7"/>
  <c r="T137" i="7"/>
  <c r="S137" i="7"/>
  <c r="R137" i="7"/>
  <c r="Q137" i="7"/>
  <c r="P137" i="7"/>
  <c r="O137" i="7"/>
  <c r="N137" i="7"/>
  <c r="M137" i="7"/>
  <c r="L137" i="7"/>
  <c r="K137" i="7"/>
  <c r="J137" i="7"/>
  <c r="I137" i="7"/>
  <c r="H137" i="7"/>
  <c r="E137" i="7"/>
  <c r="B137" i="7"/>
  <c r="E133" i="7"/>
  <c r="D133" i="7" s="1"/>
  <c r="D131" i="7" s="1"/>
  <c r="C133" i="7"/>
  <c r="B133" i="7"/>
  <c r="B131" i="7" s="1"/>
  <c r="AE131" i="7"/>
  <c r="AD131" i="7"/>
  <c r="AC131" i="7"/>
  <c r="AB131" i="7"/>
  <c r="AA131" i="7"/>
  <c r="Z131" i="7"/>
  <c r="Y131" i="7"/>
  <c r="X131" i="7"/>
  <c r="W131" i="7"/>
  <c r="V131" i="7"/>
  <c r="U131" i="7"/>
  <c r="T131" i="7"/>
  <c r="S131" i="7"/>
  <c r="R131" i="7"/>
  <c r="Q131" i="7"/>
  <c r="P131" i="7"/>
  <c r="O131" i="7"/>
  <c r="N131" i="7"/>
  <c r="M131" i="7"/>
  <c r="L131" i="7"/>
  <c r="K131" i="7"/>
  <c r="J131" i="7"/>
  <c r="I131" i="7"/>
  <c r="H131" i="7"/>
  <c r="E131" i="7"/>
  <c r="AE129" i="7"/>
  <c r="AD129" i="7"/>
  <c r="AC129" i="7"/>
  <c r="AC125" i="7" s="1"/>
  <c r="AB129" i="7"/>
  <c r="AA129" i="7"/>
  <c r="Z129" i="7"/>
  <c r="Y129" i="7"/>
  <c r="Y125" i="7" s="1"/>
  <c r="X129" i="7"/>
  <c r="W129" i="7"/>
  <c r="V129" i="7"/>
  <c r="U129" i="7"/>
  <c r="U125" i="7" s="1"/>
  <c r="T129" i="7"/>
  <c r="S129" i="7"/>
  <c r="R129" i="7"/>
  <c r="Q129" i="7"/>
  <c r="Q125" i="7" s="1"/>
  <c r="P129" i="7"/>
  <c r="O129" i="7"/>
  <c r="N129" i="7"/>
  <c r="M129" i="7"/>
  <c r="M125" i="7" s="1"/>
  <c r="L129" i="7"/>
  <c r="K129" i="7"/>
  <c r="J129" i="7"/>
  <c r="I129" i="7"/>
  <c r="I125" i="7" s="1"/>
  <c r="H129" i="7"/>
  <c r="E129" i="7"/>
  <c r="C129" i="7"/>
  <c r="B129" i="7"/>
  <c r="AE128" i="7"/>
  <c r="AD128" i="7"/>
  <c r="AC128" i="7"/>
  <c r="AB128" i="7"/>
  <c r="AA128" i="7"/>
  <c r="Z128" i="7"/>
  <c r="Y128" i="7"/>
  <c r="X128" i="7"/>
  <c r="W128" i="7"/>
  <c r="V128" i="7"/>
  <c r="U128" i="7"/>
  <c r="T128" i="7"/>
  <c r="S128" i="7"/>
  <c r="R128" i="7"/>
  <c r="Q128" i="7"/>
  <c r="P128" i="7"/>
  <c r="O128" i="7"/>
  <c r="N128" i="7"/>
  <c r="M128" i="7"/>
  <c r="L128" i="7"/>
  <c r="K128" i="7"/>
  <c r="J128" i="7"/>
  <c r="I128" i="7"/>
  <c r="H128" i="7"/>
  <c r="B128" i="7" s="1"/>
  <c r="E128" i="7"/>
  <c r="C128" i="7"/>
  <c r="AE127" i="7"/>
  <c r="AE150" i="7" s="1"/>
  <c r="AE148" i="7" s="1"/>
  <c r="AD127" i="7"/>
  <c r="AD150" i="7" s="1"/>
  <c r="AD148" i="7" s="1"/>
  <c r="AC127" i="7"/>
  <c r="AC150" i="7" s="1"/>
  <c r="AC148" i="7" s="1"/>
  <c r="AB127" i="7"/>
  <c r="AB150" i="7" s="1"/>
  <c r="AB148" i="7" s="1"/>
  <c r="AA127" i="7"/>
  <c r="AA150" i="7" s="1"/>
  <c r="AA148" i="7" s="1"/>
  <c r="Z127" i="7"/>
  <c r="Z150" i="7" s="1"/>
  <c r="Y127" i="7"/>
  <c r="Y150" i="7" s="1"/>
  <c r="Y148" i="7" s="1"/>
  <c r="X127" i="7"/>
  <c r="X150" i="7" s="1"/>
  <c r="X148" i="7" s="1"/>
  <c r="W127" i="7"/>
  <c r="W150" i="7" s="1"/>
  <c r="W148" i="7" s="1"/>
  <c r="V127" i="7"/>
  <c r="V150" i="7" s="1"/>
  <c r="V148" i="7" s="1"/>
  <c r="U127" i="7"/>
  <c r="U150" i="7" s="1"/>
  <c r="U148" i="7" s="1"/>
  <c r="T127" i="7"/>
  <c r="T150" i="7" s="1"/>
  <c r="T148" i="7" s="1"/>
  <c r="S127" i="7"/>
  <c r="S150" i="7" s="1"/>
  <c r="S148" i="7" s="1"/>
  <c r="R127" i="7"/>
  <c r="R150" i="7" s="1"/>
  <c r="R148" i="7" s="1"/>
  <c r="Q127" i="7"/>
  <c r="Q150" i="7" s="1"/>
  <c r="Q148" i="7" s="1"/>
  <c r="P127" i="7"/>
  <c r="P150" i="7" s="1"/>
  <c r="P148" i="7" s="1"/>
  <c r="O127" i="7"/>
  <c r="O150" i="7" s="1"/>
  <c r="O148" i="7" s="1"/>
  <c r="N127" i="7"/>
  <c r="N150" i="7" s="1"/>
  <c r="N148" i="7" s="1"/>
  <c r="M127" i="7"/>
  <c r="M150" i="7" s="1"/>
  <c r="M148" i="7" s="1"/>
  <c r="L127" i="7"/>
  <c r="L150" i="7" s="1"/>
  <c r="L148" i="7" s="1"/>
  <c r="K127" i="7"/>
  <c r="K150" i="7" s="1"/>
  <c r="K148" i="7" s="1"/>
  <c r="J127" i="7"/>
  <c r="J150" i="7" s="1"/>
  <c r="J148" i="7" s="1"/>
  <c r="I127" i="7"/>
  <c r="I150" i="7" s="1"/>
  <c r="H127" i="7"/>
  <c r="H150" i="7" s="1"/>
  <c r="E127" i="7"/>
  <c r="D127" i="7"/>
  <c r="B127" i="7"/>
  <c r="F127" i="7" s="1"/>
  <c r="AE126" i="7"/>
  <c r="AD126" i="7"/>
  <c r="AD125" i="7" s="1"/>
  <c r="AC126" i="7"/>
  <c r="AB126" i="7"/>
  <c r="AB125" i="7" s="1"/>
  <c r="AA126" i="7"/>
  <c r="Z126" i="7"/>
  <c r="Z125" i="7" s="1"/>
  <c r="Y126" i="7"/>
  <c r="X126" i="7"/>
  <c r="X125" i="7" s="1"/>
  <c r="W126" i="7"/>
  <c r="V126" i="7"/>
  <c r="V125" i="7" s="1"/>
  <c r="U126" i="7"/>
  <c r="T126" i="7"/>
  <c r="T125" i="7" s="1"/>
  <c r="S126" i="7"/>
  <c r="R126" i="7"/>
  <c r="R125" i="7" s="1"/>
  <c r="Q126" i="7"/>
  <c r="P126" i="7"/>
  <c r="P125" i="7" s="1"/>
  <c r="O126" i="7"/>
  <c r="N126" i="7"/>
  <c r="N125" i="7" s="1"/>
  <c r="M126" i="7"/>
  <c r="L126" i="7"/>
  <c r="L125" i="7" s="1"/>
  <c r="K126" i="7"/>
  <c r="J126" i="7"/>
  <c r="J125" i="7" s="1"/>
  <c r="I126" i="7"/>
  <c r="H126" i="7"/>
  <c r="B126" i="7" s="1"/>
  <c r="E126" i="7"/>
  <c r="D126" i="7"/>
  <c r="C126" i="7"/>
  <c r="AE125" i="7"/>
  <c r="AA125" i="7"/>
  <c r="W125" i="7"/>
  <c r="S125" i="7"/>
  <c r="O125" i="7"/>
  <c r="K125" i="7"/>
  <c r="E125" i="7"/>
  <c r="E114" i="7"/>
  <c r="D114" i="7"/>
  <c r="D112" i="7" s="1"/>
  <c r="C114" i="7"/>
  <c r="B114" i="7"/>
  <c r="B112" i="7" s="1"/>
  <c r="AE112" i="7"/>
  <c r="AD112" i="7"/>
  <c r="AC112" i="7"/>
  <c r="AB112" i="7"/>
  <c r="AA112" i="7"/>
  <c r="Z112" i="7"/>
  <c r="Y112" i="7"/>
  <c r="X112" i="7"/>
  <c r="W112" i="7"/>
  <c r="V112" i="7"/>
  <c r="U112" i="7"/>
  <c r="T112" i="7"/>
  <c r="S112" i="7"/>
  <c r="R112" i="7"/>
  <c r="Q112" i="7"/>
  <c r="P112" i="7"/>
  <c r="O112" i="7"/>
  <c r="N112" i="7"/>
  <c r="M112" i="7"/>
  <c r="L112" i="7"/>
  <c r="K112" i="7"/>
  <c r="J112" i="7"/>
  <c r="I112" i="7"/>
  <c r="H112" i="7"/>
  <c r="E112" i="7"/>
  <c r="C112" i="7"/>
  <c r="AE108" i="7"/>
  <c r="AD108" i="7"/>
  <c r="AC108" i="7"/>
  <c r="AB108" i="7"/>
  <c r="AA108" i="7"/>
  <c r="Z108" i="7"/>
  <c r="Y108" i="7"/>
  <c r="X108" i="7"/>
  <c r="W108" i="7"/>
  <c r="V108" i="7"/>
  <c r="U108" i="7"/>
  <c r="T108" i="7"/>
  <c r="S108" i="7"/>
  <c r="R108" i="7"/>
  <c r="Q108" i="7"/>
  <c r="P108" i="7"/>
  <c r="O108" i="7"/>
  <c r="N108" i="7"/>
  <c r="M108" i="7"/>
  <c r="L108" i="7"/>
  <c r="K108" i="7"/>
  <c r="J108" i="7"/>
  <c r="I108" i="7"/>
  <c r="H108" i="7"/>
  <c r="C108" i="7" s="1"/>
  <c r="C106" i="7" s="1"/>
  <c r="E108" i="7"/>
  <c r="B108" i="7"/>
  <c r="AE106" i="7"/>
  <c r="AD106" i="7"/>
  <c r="AC106" i="7"/>
  <c r="AB106" i="7"/>
  <c r="AA106" i="7"/>
  <c r="Z106" i="7"/>
  <c r="Y106" i="7"/>
  <c r="X106" i="7"/>
  <c r="W106" i="7"/>
  <c r="V106" i="7"/>
  <c r="U106" i="7"/>
  <c r="T106" i="7"/>
  <c r="S106" i="7"/>
  <c r="R106" i="7"/>
  <c r="Q106" i="7"/>
  <c r="P106" i="7"/>
  <c r="O106" i="7"/>
  <c r="N106" i="7"/>
  <c r="M106" i="7"/>
  <c r="L106" i="7"/>
  <c r="K106" i="7"/>
  <c r="J106" i="7"/>
  <c r="I106" i="7"/>
  <c r="H106" i="7"/>
  <c r="E106" i="7"/>
  <c r="B106" i="7"/>
  <c r="V102" i="7"/>
  <c r="E102" i="7"/>
  <c r="E100" i="7" s="1"/>
  <c r="C102" i="7"/>
  <c r="B102" i="7"/>
  <c r="B100" i="7" s="1"/>
  <c r="AE100" i="7"/>
  <c r="AD100" i="7"/>
  <c r="AC100" i="7"/>
  <c r="AB100" i="7"/>
  <c r="AA100" i="7"/>
  <c r="Z100" i="7"/>
  <c r="Y100" i="7"/>
  <c r="X100" i="7"/>
  <c r="W100" i="7"/>
  <c r="V100" i="7"/>
  <c r="U100" i="7"/>
  <c r="T100" i="7"/>
  <c r="S100" i="7"/>
  <c r="R100" i="7"/>
  <c r="Q100" i="7"/>
  <c r="P100" i="7"/>
  <c r="O100" i="7"/>
  <c r="N100" i="7"/>
  <c r="M100" i="7"/>
  <c r="L100" i="7"/>
  <c r="K100" i="7"/>
  <c r="J100" i="7"/>
  <c r="I100" i="7"/>
  <c r="H100" i="7"/>
  <c r="C100" i="7"/>
  <c r="E96" i="7"/>
  <c r="E94" i="7" s="1"/>
  <c r="C96" i="7"/>
  <c r="B96" i="7"/>
  <c r="B94" i="7" s="1"/>
  <c r="AE94" i="7"/>
  <c r="AD94" i="7"/>
  <c r="AC94" i="7"/>
  <c r="AB94" i="7"/>
  <c r="AA94" i="7"/>
  <c r="Z94" i="7"/>
  <c r="Y94" i="7"/>
  <c r="X94" i="7"/>
  <c r="W94" i="7"/>
  <c r="V94" i="7"/>
  <c r="U94" i="7"/>
  <c r="T94" i="7"/>
  <c r="S94" i="7"/>
  <c r="R94" i="7"/>
  <c r="Q94" i="7"/>
  <c r="P94" i="7"/>
  <c r="O94" i="7"/>
  <c r="N94" i="7"/>
  <c r="M94" i="7"/>
  <c r="L94" i="7"/>
  <c r="K94" i="7"/>
  <c r="J94" i="7"/>
  <c r="I94" i="7"/>
  <c r="H94" i="7"/>
  <c r="C94" i="7"/>
  <c r="E90" i="7"/>
  <c r="E88" i="7" s="1"/>
  <c r="C90" i="7"/>
  <c r="B90" i="7"/>
  <c r="B88" i="7" s="1"/>
  <c r="AE88" i="7"/>
  <c r="AD88" i="7"/>
  <c r="AC88" i="7"/>
  <c r="AB88" i="7"/>
  <c r="AA88" i="7"/>
  <c r="Z88" i="7"/>
  <c r="Y88" i="7"/>
  <c r="X88" i="7"/>
  <c r="W88" i="7"/>
  <c r="V88" i="7"/>
  <c r="U88" i="7"/>
  <c r="T88" i="7"/>
  <c r="S88" i="7"/>
  <c r="R88" i="7"/>
  <c r="Q88" i="7"/>
  <c r="P88" i="7"/>
  <c r="O88" i="7"/>
  <c r="N88" i="7"/>
  <c r="M88" i="7"/>
  <c r="L88" i="7"/>
  <c r="K88" i="7"/>
  <c r="J88" i="7"/>
  <c r="I88" i="7"/>
  <c r="H88" i="7"/>
  <c r="C88" i="7"/>
  <c r="E84" i="7"/>
  <c r="E82" i="7" s="1"/>
  <c r="C84" i="7"/>
  <c r="B84" i="7"/>
  <c r="B82" i="7" s="1"/>
  <c r="AE82" i="7"/>
  <c r="AD82" i="7"/>
  <c r="AC82" i="7"/>
  <c r="AB82" i="7"/>
  <c r="AA82" i="7"/>
  <c r="Z82" i="7"/>
  <c r="Y82" i="7"/>
  <c r="X82" i="7"/>
  <c r="W82" i="7"/>
  <c r="V82" i="7"/>
  <c r="U82" i="7"/>
  <c r="T82" i="7"/>
  <c r="S82" i="7"/>
  <c r="R82" i="7"/>
  <c r="Q82" i="7"/>
  <c r="P82" i="7"/>
  <c r="O82" i="7"/>
  <c r="N82" i="7"/>
  <c r="M82" i="7"/>
  <c r="L82" i="7"/>
  <c r="K82" i="7"/>
  <c r="J82" i="7"/>
  <c r="I82" i="7"/>
  <c r="H82" i="7"/>
  <c r="C82" i="7"/>
  <c r="E78" i="7"/>
  <c r="E76" i="7" s="1"/>
  <c r="C78" i="7"/>
  <c r="B78" i="7"/>
  <c r="B76" i="7" s="1"/>
  <c r="AE76" i="7"/>
  <c r="AD76" i="7"/>
  <c r="AC76" i="7"/>
  <c r="AB76" i="7"/>
  <c r="AA76" i="7"/>
  <c r="Z76" i="7"/>
  <c r="Y76" i="7"/>
  <c r="X76" i="7"/>
  <c r="W76" i="7"/>
  <c r="V76" i="7"/>
  <c r="U76" i="7"/>
  <c r="T76" i="7"/>
  <c r="S76" i="7"/>
  <c r="R76" i="7"/>
  <c r="Q76" i="7"/>
  <c r="P76" i="7"/>
  <c r="O76" i="7"/>
  <c r="N76" i="7"/>
  <c r="M76" i="7"/>
  <c r="L76" i="7"/>
  <c r="K76" i="7"/>
  <c r="J76" i="7"/>
  <c r="I76" i="7"/>
  <c r="H76" i="7"/>
  <c r="C76" i="7"/>
  <c r="E72" i="7"/>
  <c r="E70" i="7" s="1"/>
  <c r="C72" i="7"/>
  <c r="B72" i="7"/>
  <c r="B70" i="7" s="1"/>
  <c r="AE70" i="7"/>
  <c r="AD70" i="7"/>
  <c r="AC70" i="7"/>
  <c r="AB70" i="7"/>
  <c r="AA70" i="7"/>
  <c r="Z70" i="7"/>
  <c r="Y70" i="7"/>
  <c r="X70" i="7"/>
  <c r="W70" i="7"/>
  <c r="V70" i="7"/>
  <c r="U70" i="7"/>
  <c r="T70" i="7"/>
  <c r="S70" i="7"/>
  <c r="R70" i="7"/>
  <c r="Q70" i="7"/>
  <c r="P70" i="7"/>
  <c r="O70" i="7"/>
  <c r="N70" i="7"/>
  <c r="M70" i="7"/>
  <c r="L70" i="7"/>
  <c r="K70" i="7"/>
  <c r="J70" i="7"/>
  <c r="I70" i="7"/>
  <c r="H70" i="7"/>
  <c r="C70" i="7"/>
  <c r="E66" i="7"/>
  <c r="C66" i="7"/>
  <c r="B66" i="7"/>
  <c r="B60" i="7" s="1"/>
  <c r="AE64" i="7"/>
  <c r="AD64" i="7"/>
  <c r="AB64" i="7"/>
  <c r="AA64" i="7"/>
  <c r="Z64" i="7"/>
  <c r="Y64" i="7"/>
  <c r="X64" i="7"/>
  <c r="W64" i="7"/>
  <c r="V64" i="7"/>
  <c r="U64" i="7"/>
  <c r="T64" i="7"/>
  <c r="S64" i="7"/>
  <c r="R64" i="7"/>
  <c r="Q64" i="7"/>
  <c r="P64" i="7"/>
  <c r="O64" i="7"/>
  <c r="N64" i="7"/>
  <c r="M64" i="7"/>
  <c r="L64" i="7"/>
  <c r="K64" i="7"/>
  <c r="J64" i="7"/>
  <c r="I64" i="7"/>
  <c r="H64" i="7"/>
  <c r="B64" i="7"/>
  <c r="AE62" i="7"/>
  <c r="AD62" i="7"/>
  <c r="AD56" i="7" s="1"/>
  <c r="AC62" i="7"/>
  <c r="AB62" i="7"/>
  <c r="AB56" i="7" s="1"/>
  <c r="AA62" i="7"/>
  <c r="Z62" i="7"/>
  <c r="Z56" i="7" s="1"/>
  <c r="Y62" i="7"/>
  <c r="X62" i="7"/>
  <c r="X56" i="7" s="1"/>
  <c r="W62" i="7"/>
  <c r="V62" i="7"/>
  <c r="V56" i="7" s="1"/>
  <c r="U62" i="7"/>
  <c r="T62" i="7"/>
  <c r="T56" i="7" s="1"/>
  <c r="S62" i="7"/>
  <c r="R62" i="7"/>
  <c r="R56" i="7" s="1"/>
  <c r="Q62" i="7"/>
  <c r="P62" i="7"/>
  <c r="P56" i="7" s="1"/>
  <c r="O62" i="7"/>
  <c r="N62" i="7"/>
  <c r="N56" i="7" s="1"/>
  <c r="M62" i="7"/>
  <c r="L62" i="7"/>
  <c r="L56" i="7" s="1"/>
  <c r="K62" i="7"/>
  <c r="J62" i="7"/>
  <c r="J56" i="7" s="1"/>
  <c r="I62" i="7"/>
  <c r="H62" i="7"/>
  <c r="H56" i="7" s="1"/>
  <c r="B56" i="7" s="1"/>
  <c r="E62" i="7"/>
  <c r="D62" i="7"/>
  <c r="C62" i="7"/>
  <c r="B62" i="7"/>
  <c r="F62" i="7" s="1"/>
  <c r="AE61" i="7"/>
  <c r="AD61" i="7"/>
  <c r="AC61" i="7"/>
  <c r="AB61" i="7"/>
  <c r="AA61" i="7"/>
  <c r="Z61" i="7"/>
  <c r="Y61" i="7"/>
  <c r="X61" i="7"/>
  <c r="W61" i="7"/>
  <c r="V61" i="7"/>
  <c r="U61" i="7"/>
  <c r="T61" i="7"/>
  <c r="S61" i="7"/>
  <c r="R61" i="7"/>
  <c r="Q61" i="7"/>
  <c r="P61" i="7"/>
  <c r="O61" i="7"/>
  <c r="N61" i="7"/>
  <c r="M61" i="7"/>
  <c r="L61" i="7"/>
  <c r="K61" i="7"/>
  <c r="J61" i="7"/>
  <c r="I61" i="7"/>
  <c r="H61" i="7"/>
  <c r="E61" i="7"/>
  <c r="D61" i="7"/>
  <c r="C61" i="7"/>
  <c r="B61" i="7"/>
  <c r="F61" i="7" s="1"/>
  <c r="AE60" i="7"/>
  <c r="AD60" i="7"/>
  <c r="AC60" i="7"/>
  <c r="AB60" i="7"/>
  <c r="AA60" i="7"/>
  <c r="Z60" i="7"/>
  <c r="Y60" i="7"/>
  <c r="X60" i="7"/>
  <c r="W60" i="7"/>
  <c r="V60" i="7"/>
  <c r="U60" i="7"/>
  <c r="T60" i="7"/>
  <c r="S60" i="7"/>
  <c r="R60" i="7"/>
  <c r="Q60" i="7"/>
  <c r="P60" i="7"/>
  <c r="O60" i="7"/>
  <c r="N60" i="7"/>
  <c r="M60" i="7"/>
  <c r="L60" i="7"/>
  <c r="K60" i="7"/>
  <c r="J60" i="7"/>
  <c r="I60" i="7"/>
  <c r="H60" i="7"/>
  <c r="AE59" i="7"/>
  <c r="AD59" i="7"/>
  <c r="AC59" i="7"/>
  <c r="AC58" i="7" s="1"/>
  <c r="AB59" i="7"/>
  <c r="AA59" i="7"/>
  <c r="Z59" i="7"/>
  <c r="Y59" i="7"/>
  <c r="Y58" i="7" s="1"/>
  <c r="X59" i="7"/>
  <c r="W59" i="7"/>
  <c r="V59" i="7"/>
  <c r="U59" i="7"/>
  <c r="U58" i="7" s="1"/>
  <c r="T59" i="7"/>
  <c r="S59" i="7"/>
  <c r="R59" i="7"/>
  <c r="Q59" i="7"/>
  <c r="Q58" i="7" s="1"/>
  <c r="P59" i="7"/>
  <c r="O59" i="7"/>
  <c r="N59" i="7"/>
  <c r="M59" i="7"/>
  <c r="M58" i="7" s="1"/>
  <c r="L59" i="7"/>
  <c r="K59" i="7"/>
  <c r="J59" i="7"/>
  <c r="I59" i="7"/>
  <c r="I58" i="7" s="1"/>
  <c r="H59" i="7"/>
  <c r="E59" i="7"/>
  <c r="D59" i="7"/>
  <c r="C59" i="7"/>
  <c r="C53" i="7" s="1"/>
  <c r="B59" i="7"/>
  <c r="AE58" i="7"/>
  <c r="AA58" i="7"/>
  <c r="W58" i="7"/>
  <c r="S58" i="7"/>
  <c r="O58" i="7"/>
  <c r="K58" i="7"/>
  <c r="AE56" i="7"/>
  <c r="AC56" i="7"/>
  <c r="AA56" i="7"/>
  <c r="Y56" i="7"/>
  <c r="W56" i="7"/>
  <c r="U56" i="7"/>
  <c r="S56" i="7"/>
  <c r="Q56" i="7"/>
  <c r="O56" i="7"/>
  <c r="M56" i="7"/>
  <c r="K56" i="7"/>
  <c r="I56" i="7"/>
  <c r="E56" i="7"/>
  <c r="C56" i="7"/>
  <c r="AE55" i="7"/>
  <c r="AD55" i="7"/>
  <c r="AC55" i="7"/>
  <c r="AB55" i="7"/>
  <c r="AA55" i="7"/>
  <c r="Z55" i="7"/>
  <c r="Y55" i="7"/>
  <c r="X55" i="7"/>
  <c r="W55" i="7"/>
  <c r="V55" i="7"/>
  <c r="U55" i="7"/>
  <c r="T55" i="7"/>
  <c r="S55" i="7"/>
  <c r="R55" i="7"/>
  <c r="Q55" i="7"/>
  <c r="P55" i="7"/>
  <c r="O55" i="7"/>
  <c r="N55" i="7"/>
  <c r="M55" i="7"/>
  <c r="L55" i="7"/>
  <c r="K55" i="7"/>
  <c r="J55" i="7"/>
  <c r="I55" i="7"/>
  <c r="H55" i="7"/>
  <c r="B55" i="7" s="1"/>
  <c r="F55" i="7" s="1"/>
  <c r="E55" i="7"/>
  <c r="D55" i="7"/>
  <c r="C55" i="7"/>
  <c r="AE54" i="7"/>
  <c r="AC54" i="7"/>
  <c r="AA54" i="7"/>
  <c r="Y54" i="7"/>
  <c r="W54" i="7"/>
  <c r="U54" i="7"/>
  <c r="S54" i="7"/>
  <c r="Q54" i="7"/>
  <c r="O54" i="7"/>
  <c r="M54" i="7"/>
  <c r="K54" i="7"/>
  <c r="I54" i="7"/>
  <c r="E54" i="7"/>
  <c r="D54" i="7" s="1"/>
  <c r="AE53" i="7"/>
  <c r="AE52" i="7" s="1"/>
  <c r="AD53" i="7"/>
  <c r="AC53" i="7"/>
  <c r="AC52" i="7" s="1"/>
  <c r="AB53" i="7"/>
  <c r="AA53" i="7"/>
  <c r="Z53" i="7"/>
  <c r="Y53" i="7"/>
  <c r="Y52" i="7" s="1"/>
  <c r="X53" i="7"/>
  <c r="W53" i="7"/>
  <c r="W52" i="7" s="1"/>
  <c r="V53" i="7"/>
  <c r="U53" i="7"/>
  <c r="U52" i="7" s="1"/>
  <c r="T53" i="7"/>
  <c r="S53" i="7"/>
  <c r="R53" i="7"/>
  <c r="Q53" i="7"/>
  <c r="Q52" i="7" s="1"/>
  <c r="P53" i="7"/>
  <c r="O53" i="7"/>
  <c r="O52" i="7" s="1"/>
  <c r="N53" i="7"/>
  <c r="M53" i="7"/>
  <c r="M52" i="7" s="1"/>
  <c r="L53" i="7"/>
  <c r="K53" i="7"/>
  <c r="J53" i="7"/>
  <c r="I53" i="7"/>
  <c r="I52" i="7" s="1"/>
  <c r="H53" i="7"/>
  <c r="E53" i="7"/>
  <c r="B53" i="7"/>
  <c r="AA52" i="7"/>
  <c r="S52" i="7"/>
  <c r="K52" i="7"/>
  <c r="E50" i="7"/>
  <c r="C50" i="7"/>
  <c r="B50" i="7"/>
  <c r="E49" i="7"/>
  <c r="C49" i="7"/>
  <c r="C19" i="7" s="1"/>
  <c r="C161" i="7" s="1"/>
  <c r="B49" i="7"/>
  <c r="E48" i="7"/>
  <c r="C48" i="7"/>
  <c r="B48" i="7"/>
  <c r="E47" i="7"/>
  <c r="C47" i="7"/>
  <c r="C46" i="7" s="1"/>
  <c r="B47" i="7"/>
  <c r="AE46" i="7"/>
  <c r="AD46" i="7"/>
  <c r="AC46" i="7"/>
  <c r="AB46" i="7"/>
  <c r="AA46" i="7"/>
  <c r="Z46" i="7"/>
  <c r="Y46" i="7"/>
  <c r="X46" i="7"/>
  <c r="W46" i="7"/>
  <c r="V46" i="7"/>
  <c r="U46" i="7"/>
  <c r="T46" i="7"/>
  <c r="S46" i="7"/>
  <c r="R46" i="7"/>
  <c r="Q46" i="7"/>
  <c r="P46" i="7"/>
  <c r="O46" i="7"/>
  <c r="N46" i="7"/>
  <c r="M46" i="7"/>
  <c r="L46" i="7"/>
  <c r="K46" i="7"/>
  <c r="J46" i="7"/>
  <c r="I46" i="7"/>
  <c r="H46" i="7"/>
  <c r="E46" i="7"/>
  <c r="B46" i="7"/>
  <c r="E44" i="7"/>
  <c r="C44" i="7"/>
  <c r="C40" i="7" s="1"/>
  <c r="B44" i="7"/>
  <c r="E43" i="7"/>
  <c r="C43" i="7"/>
  <c r="B43" i="7"/>
  <c r="F43" i="7" s="1"/>
  <c r="E42" i="7"/>
  <c r="D42" i="7"/>
  <c r="C42" i="7"/>
  <c r="B42" i="7"/>
  <c r="F42" i="7" s="1"/>
  <c r="E41" i="7"/>
  <c r="D41" i="7"/>
  <c r="C41" i="7"/>
  <c r="B41" i="7"/>
  <c r="F41" i="7" s="1"/>
  <c r="AE40" i="7"/>
  <c r="AD40" i="7"/>
  <c r="AC40" i="7"/>
  <c r="AB40" i="7"/>
  <c r="AA40" i="7"/>
  <c r="Z40" i="7"/>
  <c r="Y40" i="7"/>
  <c r="X40" i="7"/>
  <c r="W40" i="7"/>
  <c r="V40" i="7"/>
  <c r="U40" i="7"/>
  <c r="T40" i="7"/>
  <c r="S40" i="7"/>
  <c r="R40" i="7"/>
  <c r="Q40" i="7"/>
  <c r="P40" i="7"/>
  <c r="O40" i="7"/>
  <c r="N40" i="7"/>
  <c r="M40" i="7"/>
  <c r="L40" i="7"/>
  <c r="K40" i="7"/>
  <c r="J40" i="7"/>
  <c r="I40" i="7"/>
  <c r="H40" i="7"/>
  <c r="E40" i="7"/>
  <c r="B40" i="7"/>
  <c r="F40" i="7" s="1"/>
  <c r="E38" i="7"/>
  <c r="D38" i="7"/>
  <c r="C38" i="7"/>
  <c r="B38" i="7"/>
  <c r="F38" i="7" s="1"/>
  <c r="E36" i="7"/>
  <c r="D36" i="7"/>
  <c r="C36" i="7"/>
  <c r="B36" i="7"/>
  <c r="F36" i="7" s="1"/>
  <c r="E35" i="7"/>
  <c r="D35" i="7"/>
  <c r="C35" i="7"/>
  <c r="B35" i="7"/>
  <c r="F35" i="7" s="1"/>
  <c r="AE34" i="7"/>
  <c r="AD34" i="7"/>
  <c r="AC34" i="7"/>
  <c r="AB34" i="7"/>
  <c r="AA34" i="7"/>
  <c r="Z34" i="7"/>
  <c r="Y34" i="7"/>
  <c r="X34" i="7"/>
  <c r="W34" i="7"/>
  <c r="V34" i="7"/>
  <c r="U34" i="7"/>
  <c r="T34" i="7"/>
  <c r="S34" i="7"/>
  <c r="R34" i="7"/>
  <c r="Q34" i="7"/>
  <c r="P34" i="7"/>
  <c r="O34" i="7"/>
  <c r="N34" i="7"/>
  <c r="M34" i="7"/>
  <c r="L34" i="7"/>
  <c r="K34" i="7"/>
  <c r="J34" i="7"/>
  <c r="I34" i="7"/>
  <c r="H34" i="7"/>
  <c r="E34" i="7"/>
  <c r="D34" i="7"/>
  <c r="C34" i="7"/>
  <c r="B34" i="7"/>
  <c r="F34" i="7" s="1"/>
  <c r="E30" i="7"/>
  <c r="D30" i="7"/>
  <c r="C30" i="7"/>
  <c r="B30" i="7"/>
  <c r="F30" i="7" s="1"/>
  <c r="AE28" i="7"/>
  <c r="AD28" i="7"/>
  <c r="AC28" i="7"/>
  <c r="AB28" i="7"/>
  <c r="AA28" i="7"/>
  <c r="Z28" i="7"/>
  <c r="Y28" i="7"/>
  <c r="X28" i="7"/>
  <c r="W28" i="7"/>
  <c r="V28" i="7"/>
  <c r="U28" i="7"/>
  <c r="T28" i="7"/>
  <c r="S28" i="7"/>
  <c r="R28" i="7"/>
  <c r="Q28" i="7"/>
  <c r="P28" i="7"/>
  <c r="O28" i="7"/>
  <c r="N28" i="7"/>
  <c r="M28" i="7"/>
  <c r="L28" i="7"/>
  <c r="K28" i="7"/>
  <c r="J28" i="7"/>
  <c r="I28" i="7"/>
  <c r="H28" i="7"/>
  <c r="E28" i="7"/>
  <c r="D28" i="7"/>
  <c r="C28" i="7"/>
  <c r="B28" i="7"/>
  <c r="F28" i="7" s="1"/>
  <c r="E26" i="7"/>
  <c r="D26" i="7"/>
  <c r="C26" i="7"/>
  <c r="B26" i="7"/>
  <c r="F26" i="7" s="1"/>
  <c r="E24" i="7"/>
  <c r="D24" i="7"/>
  <c r="C24" i="7"/>
  <c r="B24" i="7"/>
  <c r="F24" i="7" s="1"/>
  <c r="E23" i="7"/>
  <c r="D23" i="7"/>
  <c r="C23" i="7"/>
  <c r="B23" i="7"/>
  <c r="F23" i="7" s="1"/>
  <c r="AE22" i="7"/>
  <c r="AD22" i="7"/>
  <c r="AC22" i="7"/>
  <c r="AB22" i="7"/>
  <c r="AA22" i="7"/>
  <c r="Z22" i="7"/>
  <c r="Y22" i="7"/>
  <c r="X22" i="7"/>
  <c r="W22" i="7"/>
  <c r="V22" i="7"/>
  <c r="U22" i="7"/>
  <c r="T22" i="7"/>
  <c r="S22" i="7"/>
  <c r="R22" i="7"/>
  <c r="Q22" i="7"/>
  <c r="P22" i="7"/>
  <c r="O22" i="7"/>
  <c r="N22" i="7"/>
  <c r="M22" i="7"/>
  <c r="L22" i="7"/>
  <c r="K22" i="7"/>
  <c r="J22" i="7"/>
  <c r="I22" i="7"/>
  <c r="H22" i="7"/>
  <c r="E22" i="7"/>
  <c r="D22" i="7"/>
  <c r="C22" i="7"/>
  <c r="B22" i="7"/>
  <c r="F22" i="7" s="1"/>
  <c r="AE20" i="7"/>
  <c r="AD20" i="7"/>
  <c r="AC20" i="7"/>
  <c r="AB20" i="7"/>
  <c r="AA20" i="7"/>
  <c r="Z20" i="7"/>
  <c r="Y20" i="7"/>
  <c r="X20" i="7"/>
  <c r="W20" i="7"/>
  <c r="V20" i="7"/>
  <c r="U20" i="7"/>
  <c r="T20" i="7"/>
  <c r="S20" i="7"/>
  <c r="R20" i="7"/>
  <c r="Q20" i="7"/>
  <c r="P20" i="7"/>
  <c r="O20" i="7"/>
  <c r="N20" i="7"/>
  <c r="M20" i="7"/>
  <c r="L20" i="7"/>
  <c r="K20" i="7"/>
  <c r="J20" i="7"/>
  <c r="I20" i="7"/>
  <c r="H20" i="7"/>
  <c r="E20" i="7"/>
  <c r="D20" i="7"/>
  <c r="B20" i="7"/>
  <c r="AE19" i="7"/>
  <c r="AD19" i="7"/>
  <c r="AD161" i="7" s="1"/>
  <c r="AC19" i="7"/>
  <c r="AB19" i="7"/>
  <c r="AB120" i="7" s="1"/>
  <c r="AA19" i="7"/>
  <c r="Z19" i="7"/>
  <c r="Z161" i="7" s="1"/>
  <c r="Y19" i="7"/>
  <c r="X19" i="7"/>
  <c r="X161" i="7" s="1"/>
  <c r="W19" i="7"/>
  <c r="V19" i="7"/>
  <c r="V161" i="7" s="1"/>
  <c r="U19" i="7"/>
  <c r="T19" i="7"/>
  <c r="T161" i="7" s="1"/>
  <c r="S19" i="7"/>
  <c r="R19" i="7"/>
  <c r="R161" i="7" s="1"/>
  <c r="Q19" i="7"/>
  <c r="P19" i="7"/>
  <c r="P161" i="7" s="1"/>
  <c r="O19" i="7"/>
  <c r="N19" i="7"/>
  <c r="N161" i="7" s="1"/>
  <c r="M19" i="7"/>
  <c r="L19" i="7"/>
  <c r="L120" i="7" s="1"/>
  <c r="K19" i="7"/>
  <c r="J19" i="7"/>
  <c r="J161" i="7" s="1"/>
  <c r="I19" i="7"/>
  <c r="H19" i="7"/>
  <c r="H161" i="7" s="1"/>
  <c r="E19" i="7"/>
  <c r="D19" i="7"/>
  <c r="B19" i="7"/>
  <c r="AE18" i="7"/>
  <c r="AE119" i="7" s="1"/>
  <c r="AD18" i="7"/>
  <c r="AC18" i="7"/>
  <c r="AC119" i="7" s="1"/>
  <c r="AB18" i="7"/>
  <c r="AA18" i="7"/>
  <c r="AA119" i="7" s="1"/>
  <c r="Z18" i="7"/>
  <c r="Y18" i="7"/>
  <c r="Y119" i="7" s="1"/>
  <c r="X18" i="7"/>
  <c r="W18" i="7"/>
  <c r="W119" i="7" s="1"/>
  <c r="V18" i="7"/>
  <c r="U18" i="7"/>
  <c r="U119" i="7" s="1"/>
  <c r="T18" i="7"/>
  <c r="S18" i="7"/>
  <c r="S119" i="7" s="1"/>
  <c r="R18" i="7"/>
  <c r="Q18" i="7"/>
  <c r="Q119" i="7" s="1"/>
  <c r="P18" i="7"/>
  <c r="O18" i="7"/>
  <c r="O119" i="7" s="1"/>
  <c r="N18" i="7"/>
  <c r="M18" i="7"/>
  <c r="M119" i="7" s="1"/>
  <c r="L18" i="7"/>
  <c r="K18" i="7"/>
  <c r="K119" i="7" s="1"/>
  <c r="J18" i="7"/>
  <c r="I18" i="7"/>
  <c r="I119" i="7" s="1"/>
  <c r="H18" i="7"/>
  <c r="E18" i="7"/>
  <c r="E119" i="7" s="1"/>
  <c r="D18" i="7"/>
  <c r="D119" i="7" s="1"/>
  <c r="C18" i="7"/>
  <c r="B18" i="7"/>
  <c r="F18" i="7" s="1"/>
  <c r="AE17" i="7"/>
  <c r="AD17" i="7"/>
  <c r="AD159" i="7" s="1"/>
  <c r="AD154" i="7" s="1"/>
  <c r="AC17" i="7"/>
  <c r="AB17" i="7"/>
  <c r="AB159" i="7" s="1"/>
  <c r="AA17" i="7"/>
  <c r="Z17" i="7"/>
  <c r="Z159" i="7" s="1"/>
  <c r="Y17" i="7"/>
  <c r="X17" i="7"/>
  <c r="X118" i="7" s="1"/>
  <c r="W17" i="7"/>
  <c r="V17" i="7"/>
  <c r="V159" i="7" s="1"/>
  <c r="V154" i="7" s="1"/>
  <c r="U17" i="7"/>
  <c r="T17" i="7"/>
  <c r="T159" i="7" s="1"/>
  <c r="S17" i="7"/>
  <c r="R17" i="7"/>
  <c r="R159" i="7" s="1"/>
  <c r="Q17" i="7"/>
  <c r="P17" i="7"/>
  <c r="P159" i="7" s="1"/>
  <c r="O17" i="7"/>
  <c r="N17" i="7"/>
  <c r="N159" i="7" s="1"/>
  <c r="N154" i="7" s="1"/>
  <c r="M17" i="7"/>
  <c r="L17" i="7"/>
  <c r="L159" i="7" s="1"/>
  <c r="K17" i="7"/>
  <c r="J17" i="7"/>
  <c r="J159" i="7" s="1"/>
  <c r="I17" i="7"/>
  <c r="H17" i="7"/>
  <c r="H118" i="7" s="1"/>
  <c r="E17" i="7"/>
  <c r="D17" i="7"/>
  <c r="B17" i="7"/>
  <c r="AE16" i="7"/>
  <c r="AD16" i="7"/>
  <c r="AC16" i="7"/>
  <c r="AB16" i="7"/>
  <c r="AA16" i="7"/>
  <c r="Z16" i="7"/>
  <c r="Y16" i="7"/>
  <c r="X16" i="7"/>
  <c r="W16" i="7"/>
  <c r="V16" i="7"/>
  <c r="U16" i="7"/>
  <c r="T16" i="7"/>
  <c r="S16" i="7"/>
  <c r="R16" i="7"/>
  <c r="Q16" i="7"/>
  <c r="P16" i="7"/>
  <c r="O16" i="7"/>
  <c r="N16" i="7"/>
  <c r="M16" i="7"/>
  <c r="L16" i="7"/>
  <c r="K16" i="7"/>
  <c r="J16" i="7"/>
  <c r="I16" i="7"/>
  <c r="H16" i="7"/>
  <c r="E16" i="7"/>
  <c r="D16" i="7"/>
  <c r="B16" i="7"/>
  <c r="F16" i="7" s="1"/>
  <c r="E12" i="7"/>
  <c r="D12" i="7"/>
  <c r="C12" i="7"/>
  <c r="B12" i="7"/>
  <c r="F12" i="7" s="1"/>
  <c r="AE11" i="7"/>
  <c r="AD11" i="7"/>
  <c r="AC11" i="7"/>
  <c r="AB11" i="7"/>
  <c r="AA11" i="7"/>
  <c r="Z11" i="7"/>
  <c r="Y11" i="7"/>
  <c r="X11" i="7"/>
  <c r="W11" i="7"/>
  <c r="V11" i="7"/>
  <c r="U11" i="7"/>
  <c r="T11" i="7"/>
  <c r="S11" i="7"/>
  <c r="R11" i="7"/>
  <c r="Q11" i="7"/>
  <c r="P11" i="7"/>
  <c r="O11" i="7"/>
  <c r="N11" i="7"/>
  <c r="M11" i="7"/>
  <c r="L11" i="7"/>
  <c r="K11" i="7"/>
  <c r="J11" i="7"/>
  <c r="I11" i="7"/>
  <c r="H11" i="7"/>
  <c r="E11" i="7"/>
  <c r="D11" i="7"/>
  <c r="C11" i="7"/>
  <c r="B11" i="7"/>
  <c r="F11" i="7" s="1"/>
  <c r="AE10" i="7"/>
  <c r="AE160" i="7" s="1"/>
  <c r="AE155" i="7" s="1"/>
  <c r="AD10" i="7"/>
  <c r="AC10" i="7"/>
  <c r="AC160" i="7" s="1"/>
  <c r="AC155" i="7" s="1"/>
  <c r="AB10" i="7"/>
  <c r="AA10" i="7"/>
  <c r="AA160" i="7" s="1"/>
  <c r="AA155" i="7" s="1"/>
  <c r="Z10" i="7"/>
  <c r="Y10" i="7"/>
  <c r="Y160" i="7" s="1"/>
  <c r="Y155" i="7" s="1"/>
  <c r="X10" i="7"/>
  <c r="W10" i="7"/>
  <c r="W160" i="7" s="1"/>
  <c r="W155" i="7" s="1"/>
  <c r="V10" i="7"/>
  <c r="U10" i="7"/>
  <c r="U160" i="7" s="1"/>
  <c r="U155" i="7" s="1"/>
  <c r="T10" i="7"/>
  <c r="S10" i="7"/>
  <c r="S160" i="7" s="1"/>
  <c r="S155" i="7" s="1"/>
  <c r="R10" i="7"/>
  <c r="Q10" i="7"/>
  <c r="Q160" i="7" s="1"/>
  <c r="Q155" i="7" s="1"/>
  <c r="P10" i="7"/>
  <c r="O10" i="7"/>
  <c r="O160" i="7" s="1"/>
  <c r="O155" i="7" s="1"/>
  <c r="N10" i="7"/>
  <c r="M10" i="7"/>
  <c r="M160" i="7" s="1"/>
  <c r="M155" i="7" s="1"/>
  <c r="L10" i="7"/>
  <c r="K10" i="7"/>
  <c r="K160" i="7" s="1"/>
  <c r="K155" i="7" s="1"/>
  <c r="J10" i="7"/>
  <c r="I10" i="7"/>
  <c r="I160" i="7" s="1"/>
  <c r="I155" i="7" s="1"/>
  <c r="E155" i="7" s="1"/>
  <c r="H10" i="7"/>
  <c r="E10" i="7"/>
  <c r="D10" i="7"/>
  <c r="C10" i="7"/>
  <c r="B10" i="7"/>
  <c r="AE9" i="7"/>
  <c r="AD9" i="7"/>
  <c r="AC9" i="7"/>
  <c r="AB9" i="7"/>
  <c r="AA9" i="7"/>
  <c r="Z9" i="7"/>
  <c r="Y9" i="7"/>
  <c r="X9" i="7"/>
  <c r="W9" i="7"/>
  <c r="V9" i="7"/>
  <c r="U9" i="7"/>
  <c r="T9" i="7"/>
  <c r="S9" i="7"/>
  <c r="R9" i="7"/>
  <c r="Q9" i="7"/>
  <c r="P9" i="7"/>
  <c r="O9" i="7"/>
  <c r="N9" i="7"/>
  <c r="M9" i="7"/>
  <c r="L9" i="7"/>
  <c r="K9" i="7"/>
  <c r="J9" i="7"/>
  <c r="I9" i="7"/>
  <c r="H9" i="7"/>
  <c r="E9" i="7"/>
  <c r="D9" i="7"/>
  <c r="C9" i="7"/>
  <c r="B9" i="7"/>
  <c r="F9" i="7" s="1"/>
  <c r="D159" i="7" l="1"/>
  <c r="G43" i="7"/>
  <c r="D43" i="7"/>
  <c r="G46" i="7"/>
  <c r="G48" i="7"/>
  <c r="D48" i="7"/>
  <c r="G50" i="7"/>
  <c r="D50" i="7"/>
  <c r="G53" i="7"/>
  <c r="D53" i="7"/>
  <c r="G56" i="7"/>
  <c r="D56" i="7"/>
  <c r="G59" i="7"/>
  <c r="G108" i="7"/>
  <c r="G106" i="7" s="1"/>
  <c r="F108" i="7"/>
  <c r="F106" i="7" s="1"/>
  <c r="D108" i="7"/>
  <c r="D106" i="7" s="1"/>
  <c r="G128" i="7"/>
  <c r="D128" i="7"/>
  <c r="D161" i="7" s="1"/>
  <c r="G131" i="7"/>
  <c r="C131" i="7"/>
  <c r="C127" i="7"/>
  <c r="G137" i="7"/>
  <c r="G143" i="7"/>
  <c r="G9" i="7"/>
  <c r="E160" i="7"/>
  <c r="F160" i="7" s="1"/>
  <c r="G11" i="7"/>
  <c r="G12" i="7"/>
  <c r="C17" i="7"/>
  <c r="C20" i="7"/>
  <c r="C162" i="7" s="1"/>
  <c r="G22" i="7"/>
  <c r="G23" i="7"/>
  <c r="G24" i="7"/>
  <c r="G26" i="7"/>
  <c r="G28" i="7"/>
  <c r="G30" i="7"/>
  <c r="G34" i="7"/>
  <c r="G35" i="7"/>
  <c r="G36" i="7"/>
  <c r="G38" i="7"/>
  <c r="G40" i="7"/>
  <c r="G41" i="7"/>
  <c r="G42" i="7"/>
  <c r="G44" i="7"/>
  <c r="D44" i="7"/>
  <c r="D40" i="7" s="1"/>
  <c r="G47" i="7"/>
  <c r="D47" i="7"/>
  <c r="D46" i="7" s="1"/>
  <c r="G49" i="7"/>
  <c r="D49" i="7"/>
  <c r="E52" i="7"/>
  <c r="H54" i="7"/>
  <c r="H52" i="7" s="1"/>
  <c r="H58" i="7"/>
  <c r="J54" i="7"/>
  <c r="J52" i="7" s="1"/>
  <c r="J58" i="7"/>
  <c r="L54" i="7"/>
  <c r="L52" i="7" s="1"/>
  <c r="L58" i="7"/>
  <c r="N54" i="7"/>
  <c r="N52" i="7" s="1"/>
  <c r="N58" i="7"/>
  <c r="P54" i="7"/>
  <c r="P52" i="7" s="1"/>
  <c r="P58" i="7"/>
  <c r="R54" i="7"/>
  <c r="R52" i="7" s="1"/>
  <c r="R58" i="7"/>
  <c r="T54" i="7"/>
  <c r="T52" i="7" s="1"/>
  <c r="T58" i="7"/>
  <c r="V54" i="7"/>
  <c r="V52" i="7" s="1"/>
  <c r="V58" i="7"/>
  <c r="X54" i="7"/>
  <c r="X52" i="7" s="1"/>
  <c r="X58" i="7"/>
  <c r="Z54" i="7"/>
  <c r="Z52" i="7" s="1"/>
  <c r="Z58" i="7"/>
  <c r="AB54" i="7"/>
  <c r="AB52" i="7" s="1"/>
  <c r="AB58" i="7"/>
  <c r="AD54" i="7"/>
  <c r="AD52" i="7" s="1"/>
  <c r="AD58" i="7"/>
  <c r="F56" i="7"/>
  <c r="G129" i="7"/>
  <c r="D129" i="7"/>
  <c r="D125" i="7" s="1"/>
  <c r="G139" i="7"/>
  <c r="D139" i="7"/>
  <c r="D137" i="7" s="1"/>
  <c r="G145" i="7"/>
  <c r="D145" i="7"/>
  <c r="D143" i="7" s="1"/>
  <c r="F44" i="7"/>
  <c r="F46" i="7"/>
  <c r="F47" i="7"/>
  <c r="F48" i="7"/>
  <c r="F49" i="7"/>
  <c r="F50" i="7"/>
  <c r="F53" i="7"/>
  <c r="G55" i="7"/>
  <c r="B58" i="7"/>
  <c r="G61" i="7"/>
  <c r="G62" i="7"/>
  <c r="G114" i="7"/>
  <c r="G112" i="7" s="1"/>
  <c r="G126" i="7"/>
  <c r="G127" i="7"/>
  <c r="F128" i="7"/>
  <c r="F129" i="7"/>
  <c r="F131" i="7"/>
  <c r="F137" i="7"/>
  <c r="F139" i="7"/>
  <c r="F143" i="7"/>
  <c r="F145" i="7"/>
  <c r="B54" i="7"/>
  <c r="F126" i="7"/>
  <c r="B125" i="7"/>
  <c r="F125" i="7" s="1"/>
  <c r="B160" i="7"/>
  <c r="R160" i="7"/>
  <c r="R155" i="7" s="1"/>
  <c r="P154" i="7"/>
  <c r="J119" i="7"/>
  <c r="N119" i="7"/>
  <c r="R119" i="7"/>
  <c r="V119" i="7"/>
  <c r="Z119" i="7"/>
  <c r="AD119" i="7"/>
  <c r="N121" i="7"/>
  <c r="V162" i="7"/>
  <c r="V157" i="7" s="1"/>
  <c r="AD121" i="7"/>
  <c r="F10" i="7"/>
  <c r="L160" i="7"/>
  <c r="L155" i="7" s="1"/>
  <c r="P160" i="7"/>
  <c r="P155" i="7" s="1"/>
  <c r="V160" i="7"/>
  <c r="V155" i="7" s="1"/>
  <c r="V153" i="7" s="1"/>
  <c r="AB160" i="7"/>
  <c r="AB155" i="7" s="1"/>
  <c r="B159" i="7"/>
  <c r="F17" i="7"/>
  <c r="J154" i="7"/>
  <c r="L154" i="7"/>
  <c r="R154" i="7"/>
  <c r="T154" i="7"/>
  <c r="Z154" i="7"/>
  <c r="AB154" i="7"/>
  <c r="B161" i="7"/>
  <c r="F19" i="7"/>
  <c r="B162" i="7"/>
  <c r="F20" i="7"/>
  <c r="H162" i="7"/>
  <c r="H157" i="7" s="1"/>
  <c r="J162" i="7"/>
  <c r="J157" i="7" s="1"/>
  <c r="L162" i="7"/>
  <c r="L157" i="7" s="1"/>
  <c r="P162" i="7"/>
  <c r="P157" i="7" s="1"/>
  <c r="R162" i="7"/>
  <c r="R157" i="7" s="1"/>
  <c r="T162" i="7"/>
  <c r="T157" i="7" s="1"/>
  <c r="X162" i="7"/>
  <c r="X157" i="7" s="1"/>
  <c r="Z162" i="7"/>
  <c r="Z157" i="7" s="1"/>
  <c r="AB162" i="7"/>
  <c r="AB157" i="7" s="1"/>
  <c r="F59" i="7"/>
  <c r="F66" i="7"/>
  <c r="D66" i="7"/>
  <c r="E64" i="7"/>
  <c r="E60" i="7"/>
  <c r="F72" i="7"/>
  <c r="F70" i="7" s="1"/>
  <c r="D72" i="7"/>
  <c r="D70" i="7" s="1"/>
  <c r="F78" i="7"/>
  <c r="F76" i="7" s="1"/>
  <c r="D78" i="7"/>
  <c r="D76" i="7" s="1"/>
  <c r="F84" i="7"/>
  <c r="F82" i="7" s="1"/>
  <c r="D84" i="7"/>
  <c r="D82" i="7" s="1"/>
  <c r="F90" i="7"/>
  <c r="F88" i="7" s="1"/>
  <c r="D90" i="7"/>
  <c r="D88" i="7" s="1"/>
  <c r="F96" i="7"/>
  <c r="F94" i="7" s="1"/>
  <c r="D96" i="7"/>
  <c r="D94" i="7" s="1"/>
  <c r="F102" i="7"/>
  <c r="F100" i="7" s="1"/>
  <c r="D102" i="7"/>
  <c r="D100" i="7" s="1"/>
  <c r="F114" i="7"/>
  <c r="F112" i="7" s="1"/>
  <c r="J118" i="7"/>
  <c r="N118" i="7"/>
  <c r="N117" i="7" s="1"/>
  <c r="R118" i="7"/>
  <c r="V118" i="7"/>
  <c r="V117" i="7" s="1"/>
  <c r="Z118" i="7"/>
  <c r="AD118" i="7"/>
  <c r="AD117" i="7" s="1"/>
  <c r="J120" i="7"/>
  <c r="N120" i="7"/>
  <c r="R120" i="7"/>
  <c r="V120" i="7"/>
  <c r="Z120" i="7"/>
  <c r="AD120" i="7"/>
  <c r="D121" i="7"/>
  <c r="H121" i="7"/>
  <c r="L121" i="7"/>
  <c r="P121" i="7"/>
  <c r="T121" i="7"/>
  <c r="X121" i="7"/>
  <c r="AB121" i="7"/>
  <c r="V158" i="7"/>
  <c r="H159" i="7"/>
  <c r="X159" i="7"/>
  <c r="L161" i="7"/>
  <c r="AB161" i="7"/>
  <c r="N162" i="7"/>
  <c r="N157" i="7" s="1"/>
  <c r="AD162" i="7"/>
  <c r="AD157" i="7" s="1"/>
  <c r="G10" i="7"/>
  <c r="D155" i="7"/>
  <c r="E159" i="7"/>
  <c r="E118" i="7"/>
  <c r="G17" i="7"/>
  <c r="I159" i="7"/>
  <c r="I118" i="7"/>
  <c r="K159" i="7"/>
  <c r="K118" i="7"/>
  <c r="M159" i="7"/>
  <c r="M118" i="7"/>
  <c r="O159" i="7"/>
  <c r="O118" i="7"/>
  <c r="Q159" i="7"/>
  <c r="Q118" i="7"/>
  <c r="S159" i="7"/>
  <c r="S118" i="7"/>
  <c r="U159" i="7"/>
  <c r="U118" i="7"/>
  <c r="W159" i="7"/>
  <c r="W118" i="7"/>
  <c r="Y159" i="7"/>
  <c r="Y118" i="7"/>
  <c r="AA159" i="7"/>
  <c r="AA118" i="7"/>
  <c r="AC159" i="7"/>
  <c r="AC118" i="7"/>
  <c r="AE159" i="7"/>
  <c r="AE118" i="7"/>
  <c r="G18" i="7"/>
  <c r="E161" i="7"/>
  <c r="E120" i="7"/>
  <c r="G19" i="7"/>
  <c r="I161" i="7"/>
  <c r="I120" i="7"/>
  <c r="K161" i="7"/>
  <c r="K120" i="7"/>
  <c r="M161" i="7"/>
  <c r="M120" i="7"/>
  <c r="O161" i="7"/>
  <c r="O120" i="7"/>
  <c r="Q161" i="7"/>
  <c r="Q120" i="7"/>
  <c r="S161" i="7"/>
  <c r="S120" i="7"/>
  <c r="U161" i="7"/>
  <c r="U120" i="7"/>
  <c r="W161" i="7"/>
  <c r="W120" i="7"/>
  <c r="Y161" i="7"/>
  <c r="Y120" i="7"/>
  <c r="AA161" i="7"/>
  <c r="AA120" i="7"/>
  <c r="AC161" i="7"/>
  <c r="AC120" i="7"/>
  <c r="AE161" i="7"/>
  <c r="AE120" i="7"/>
  <c r="E162" i="7"/>
  <c r="E121" i="7"/>
  <c r="G20" i="7"/>
  <c r="I162" i="7"/>
  <c r="I157" i="7" s="1"/>
  <c r="I121" i="7"/>
  <c r="K162" i="7"/>
  <c r="K157" i="7" s="1"/>
  <c r="K121" i="7"/>
  <c r="M162" i="7"/>
  <c r="M157" i="7" s="1"/>
  <c r="M121" i="7"/>
  <c r="O162" i="7"/>
  <c r="O157" i="7" s="1"/>
  <c r="O121" i="7"/>
  <c r="Q162" i="7"/>
  <c r="Q157" i="7" s="1"/>
  <c r="Q121" i="7"/>
  <c r="S162" i="7"/>
  <c r="S157" i="7" s="1"/>
  <c r="S121" i="7"/>
  <c r="U162" i="7"/>
  <c r="U157" i="7" s="1"/>
  <c r="U121" i="7"/>
  <c r="W162" i="7"/>
  <c r="W157" i="7" s="1"/>
  <c r="W121" i="7"/>
  <c r="Y162" i="7"/>
  <c r="Y157" i="7" s="1"/>
  <c r="Y121" i="7"/>
  <c r="AA162" i="7"/>
  <c r="AA157" i="7" s="1"/>
  <c r="AA121" i="7"/>
  <c r="AC162" i="7"/>
  <c r="AC157" i="7" s="1"/>
  <c r="AC121" i="7"/>
  <c r="AE162" i="7"/>
  <c r="AE157" i="7" s="1"/>
  <c r="AE121" i="7"/>
  <c r="C64" i="7"/>
  <c r="C60" i="7"/>
  <c r="G66" i="7"/>
  <c r="G72" i="7"/>
  <c r="G70" i="7" s="1"/>
  <c r="G78" i="7"/>
  <c r="G76" i="7" s="1"/>
  <c r="G84" i="7"/>
  <c r="G82" i="7" s="1"/>
  <c r="G90" i="7"/>
  <c r="G88" i="7" s="1"/>
  <c r="G96" i="7"/>
  <c r="G94" i="7" s="1"/>
  <c r="G102" i="7"/>
  <c r="G100" i="7" s="1"/>
  <c r="D118" i="7"/>
  <c r="D117" i="7" s="1"/>
  <c r="L118" i="7"/>
  <c r="P118" i="7"/>
  <c r="T118" i="7"/>
  <c r="AB118" i="7"/>
  <c r="D120" i="7"/>
  <c r="H120" i="7"/>
  <c r="P120" i="7"/>
  <c r="T120" i="7"/>
  <c r="X120" i="7"/>
  <c r="J121" i="7"/>
  <c r="R121" i="7"/>
  <c r="V121" i="7"/>
  <c r="Z121" i="7"/>
  <c r="H125" i="7"/>
  <c r="B150" i="7"/>
  <c r="B148" i="7" s="1"/>
  <c r="H148" i="7"/>
  <c r="E150" i="7"/>
  <c r="I148" i="7"/>
  <c r="G133" i="7"/>
  <c r="F133" i="7"/>
  <c r="E145" i="6"/>
  <c r="F145" i="6" s="1"/>
  <c r="C145" i="6"/>
  <c r="B145" i="6"/>
  <c r="AE143" i="6"/>
  <c r="AD143" i="6"/>
  <c r="AC143" i="6"/>
  <c r="AB143" i="6"/>
  <c r="AA143" i="6"/>
  <c r="Z143" i="6"/>
  <c r="Y143" i="6"/>
  <c r="X143" i="6"/>
  <c r="W143" i="6"/>
  <c r="V143" i="6"/>
  <c r="U143" i="6"/>
  <c r="T143" i="6"/>
  <c r="S143" i="6"/>
  <c r="R143" i="6"/>
  <c r="Q143" i="6"/>
  <c r="P143" i="6"/>
  <c r="O143" i="6"/>
  <c r="N143" i="6"/>
  <c r="M143" i="6"/>
  <c r="L143" i="6"/>
  <c r="K143" i="6"/>
  <c r="J143" i="6"/>
  <c r="I143" i="6"/>
  <c r="H143" i="6"/>
  <c r="E143" i="6"/>
  <c r="F143" i="6" s="1"/>
  <c r="C143" i="6"/>
  <c r="B143" i="6"/>
  <c r="E139" i="6"/>
  <c r="F139" i="6" s="1"/>
  <c r="C139" i="6"/>
  <c r="B139" i="6"/>
  <c r="AE137" i="6"/>
  <c r="AD137" i="6"/>
  <c r="AC137" i="6"/>
  <c r="AB137" i="6"/>
  <c r="AA137" i="6"/>
  <c r="Z137" i="6"/>
  <c r="Y137" i="6"/>
  <c r="X137" i="6"/>
  <c r="W137" i="6"/>
  <c r="V137" i="6"/>
  <c r="U137" i="6"/>
  <c r="T137" i="6"/>
  <c r="S137" i="6"/>
  <c r="R137" i="6"/>
  <c r="Q137" i="6"/>
  <c r="P137" i="6"/>
  <c r="O137" i="6"/>
  <c r="N137" i="6"/>
  <c r="M137" i="6"/>
  <c r="L137" i="6"/>
  <c r="K137" i="6"/>
  <c r="J137" i="6"/>
  <c r="I137" i="6"/>
  <c r="H137" i="6"/>
  <c r="E137" i="6"/>
  <c r="F137" i="6" s="1"/>
  <c r="C137" i="6"/>
  <c r="B137" i="6"/>
  <c r="E133" i="6"/>
  <c r="F133" i="6" s="1"/>
  <c r="C133" i="6"/>
  <c r="B133" i="6"/>
  <c r="AE131" i="6"/>
  <c r="AD131" i="6"/>
  <c r="AC131" i="6"/>
  <c r="AB131" i="6"/>
  <c r="AA131" i="6"/>
  <c r="Z131" i="6"/>
  <c r="Y131" i="6"/>
  <c r="X131" i="6"/>
  <c r="W131" i="6"/>
  <c r="V131" i="6"/>
  <c r="U131" i="6"/>
  <c r="T131" i="6"/>
  <c r="S131" i="6"/>
  <c r="R131" i="6"/>
  <c r="Q131" i="6"/>
  <c r="P131" i="6"/>
  <c r="O131" i="6"/>
  <c r="N131" i="6"/>
  <c r="M131" i="6"/>
  <c r="L131" i="6"/>
  <c r="K131" i="6"/>
  <c r="J131" i="6"/>
  <c r="I131" i="6"/>
  <c r="H131" i="6"/>
  <c r="E131" i="6"/>
  <c r="F131" i="6" s="1"/>
  <c r="C131" i="6"/>
  <c r="B131" i="6"/>
  <c r="AE129" i="6"/>
  <c r="AD129" i="6"/>
  <c r="AC129" i="6"/>
  <c r="AB129" i="6"/>
  <c r="AA129" i="6"/>
  <c r="Z129" i="6"/>
  <c r="Y129" i="6"/>
  <c r="X129" i="6"/>
  <c r="W129" i="6"/>
  <c r="V129" i="6"/>
  <c r="U129" i="6"/>
  <c r="T129" i="6"/>
  <c r="S129" i="6"/>
  <c r="R129" i="6"/>
  <c r="Q129" i="6"/>
  <c r="P129" i="6"/>
  <c r="O129" i="6"/>
  <c r="N129" i="6"/>
  <c r="M129" i="6"/>
  <c r="L129" i="6"/>
  <c r="K129" i="6"/>
  <c r="J129" i="6"/>
  <c r="I129" i="6"/>
  <c r="H129" i="6"/>
  <c r="E129" i="6"/>
  <c r="G129" i="6" s="1"/>
  <c r="D129" i="6"/>
  <c r="C129" i="6"/>
  <c r="B129" i="6"/>
  <c r="F129" i="6" s="1"/>
  <c r="AE128" i="6"/>
  <c r="AD128" i="6"/>
  <c r="AC128" i="6"/>
  <c r="AB128" i="6"/>
  <c r="AA128" i="6"/>
  <c r="Z128" i="6"/>
  <c r="Y128" i="6"/>
  <c r="X128" i="6"/>
  <c r="W128" i="6"/>
  <c r="V128" i="6"/>
  <c r="U128" i="6"/>
  <c r="T128" i="6"/>
  <c r="S128" i="6"/>
  <c r="R128" i="6"/>
  <c r="Q128" i="6"/>
  <c r="P128" i="6"/>
  <c r="O128" i="6"/>
  <c r="N128" i="6"/>
  <c r="M128" i="6"/>
  <c r="L128" i="6"/>
  <c r="K128" i="6"/>
  <c r="J128" i="6"/>
  <c r="I128" i="6"/>
  <c r="H128" i="6"/>
  <c r="E128" i="6"/>
  <c r="G128" i="6" s="1"/>
  <c r="D128" i="6"/>
  <c r="C128" i="6"/>
  <c r="B128" i="6"/>
  <c r="F128" i="6" s="1"/>
  <c r="AE127" i="6"/>
  <c r="AE150" i="6" s="1"/>
  <c r="AE148" i="6" s="1"/>
  <c r="AD127" i="6"/>
  <c r="AD150" i="6" s="1"/>
  <c r="AD148" i="6" s="1"/>
  <c r="AC127" i="6"/>
  <c r="AC150" i="6" s="1"/>
  <c r="AC148" i="6" s="1"/>
  <c r="AB127" i="6"/>
  <c r="AB150" i="6" s="1"/>
  <c r="AB148" i="6" s="1"/>
  <c r="AA127" i="6"/>
  <c r="AA150" i="6" s="1"/>
  <c r="AA148" i="6" s="1"/>
  <c r="Z127" i="6"/>
  <c r="Z150" i="6" s="1"/>
  <c r="Z148" i="6" s="1"/>
  <c r="Y127" i="6"/>
  <c r="Y150" i="6" s="1"/>
  <c r="Y148" i="6" s="1"/>
  <c r="X127" i="6"/>
  <c r="X150" i="6" s="1"/>
  <c r="X148" i="6" s="1"/>
  <c r="W127" i="6"/>
  <c r="W150" i="6" s="1"/>
  <c r="W148" i="6" s="1"/>
  <c r="V127" i="6"/>
  <c r="V150" i="6" s="1"/>
  <c r="V148" i="6" s="1"/>
  <c r="U127" i="6"/>
  <c r="U150" i="6" s="1"/>
  <c r="U148" i="6" s="1"/>
  <c r="T127" i="6"/>
  <c r="T150" i="6" s="1"/>
  <c r="T148" i="6" s="1"/>
  <c r="S127" i="6"/>
  <c r="S150" i="6" s="1"/>
  <c r="S148" i="6" s="1"/>
  <c r="R127" i="6"/>
  <c r="R150" i="6" s="1"/>
  <c r="R148" i="6" s="1"/>
  <c r="Q127" i="6"/>
  <c r="Q150" i="6" s="1"/>
  <c r="Q148" i="6" s="1"/>
  <c r="P127" i="6"/>
  <c r="P150" i="6" s="1"/>
  <c r="P148" i="6" s="1"/>
  <c r="O127" i="6"/>
  <c r="O150" i="6" s="1"/>
  <c r="O148" i="6" s="1"/>
  <c r="N127" i="6"/>
  <c r="N150" i="6" s="1"/>
  <c r="N148" i="6" s="1"/>
  <c r="M127" i="6"/>
  <c r="M150" i="6" s="1"/>
  <c r="M148" i="6" s="1"/>
  <c r="L127" i="6"/>
  <c r="L150" i="6" s="1"/>
  <c r="L148" i="6" s="1"/>
  <c r="K127" i="6"/>
  <c r="K150" i="6" s="1"/>
  <c r="K148" i="6" s="1"/>
  <c r="J127" i="6"/>
  <c r="J150" i="6" s="1"/>
  <c r="J148" i="6" s="1"/>
  <c r="I127" i="6"/>
  <c r="I150" i="6" s="1"/>
  <c r="H127" i="6"/>
  <c r="H150" i="6" s="1"/>
  <c r="E127" i="6"/>
  <c r="G127" i="6" s="1"/>
  <c r="D127" i="6"/>
  <c r="C127" i="6"/>
  <c r="C150" i="6" s="1"/>
  <c r="C148" i="6" s="1"/>
  <c r="B127" i="6"/>
  <c r="F127" i="6" s="1"/>
  <c r="AE126" i="6"/>
  <c r="AD126" i="6"/>
  <c r="AC126" i="6"/>
  <c r="AB126" i="6"/>
  <c r="AA126" i="6"/>
  <c r="Z126" i="6"/>
  <c r="Y126" i="6"/>
  <c r="X126" i="6"/>
  <c r="W126" i="6"/>
  <c r="V126" i="6"/>
  <c r="U126" i="6"/>
  <c r="T126" i="6"/>
  <c r="S126" i="6"/>
  <c r="R126" i="6"/>
  <c r="Q126" i="6"/>
  <c r="P126" i="6"/>
  <c r="O126" i="6"/>
  <c r="N126" i="6"/>
  <c r="M126" i="6"/>
  <c r="L126" i="6"/>
  <c r="K126" i="6"/>
  <c r="J126" i="6"/>
  <c r="I126" i="6"/>
  <c r="H126" i="6"/>
  <c r="E126" i="6"/>
  <c r="G126" i="6" s="1"/>
  <c r="D126" i="6"/>
  <c r="C126" i="6"/>
  <c r="B126" i="6"/>
  <c r="F126" i="6" s="1"/>
  <c r="AE125" i="6"/>
  <c r="AD125" i="6"/>
  <c r="AC125" i="6"/>
  <c r="AB125" i="6"/>
  <c r="AA125" i="6"/>
  <c r="Z125" i="6"/>
  <c r="Y125" i="6"/>
  <c r="X125" i="6"/>
  <c r="W125" i="6"/>
  <c r="V125" i="6"/>
  <c r="U125" i="6"/>
  <c r="T125" i="6"/>
  <c r="S125" i="6"/>
  <c r="R125" i="6"/>
  <c r="Q125" i="6"/>
  <c r="P125" i="6"/>
  <c r="O125" i="6"/>
  <c r="N125" i="6"/>
  <c r="M125" i="6"/>
  <c r="L125" i="6"/>
  <c r="K125" i="6"/>
  <c r="J125" i="6"/>
  <c r="I125" i="6"/>
  <c r="H125" i="6"/>
  <c r="E125" i="6"/>
  <c r="G125" i="6" s="1"/>
  <c r="D125" i="6"/>
  <c r="C125" i="6"/>
  <c r="B125" i="6"/>
  <c r="F125" i="6" s="1"/>
  <c r="V118" i="6"/>
  <c r="R118" i="6"/>
  <c r="N118" i="6"/>
  <c r="J118" i="6"/>
  <c r="E114" i="6"/>
  <c r="G114" i="6" s="1"/>
  <c r="G112" i="6" s="1"/>
  <c r="D114" i="6"/>
  <c r="D112" i="6" s="1"/>
  <c r="C114" i="6"/>
  <c r="B114" i="6"/>
  <c r="B112" i="6" s="1"/>
  <c r="AE112" i="6"/>
  <c r="AD112" i="6"/>
  <c r="AC112" i="6"/>
  <c r="AB112" i="6"/>
  <c r="AA112" i="6"/>
  <c r="Z112" i="6"/>
  <c r="Y112" i="6"/>
  <c r="X112" i="6"/>
  <c r="W112" i="6"/>
  <c r="V112" i="6"/>
  <c r="U112" i="6"/>
  <c r="T112" i="6"/>
  <c r="S112" i="6"/>
  <c r="R112" i="6"/>
  <c r="Q112" i="6"/>
  <c r="P112" i="6"/>
  <c r="O112" i="6"/>
  <c r="N112" i="6"/>
  <c r="M112" i="6"/>
  <c r="L112" i="6"/>
  <c r="K112" i="6"/>
  <c r="J112" i="6"/>
  <c r="I112" i="6"/>
  <c r="H112" i="6"/>
  <c r="E112" i="6"/>
  <c r="C112" i="6"/>
  <c r="AE108" i="6"/>
  <c r="AD108" i="6"/>
  <c r="AC108" i="6"/>
  <c r="AB108" i="6"/>
  <c r="AA108" i="6"/>
  <c r="Z108" i="6"/>
  <c r="Y108" i="6"/>
  <c r="X108" i="6"/>
  <c r="W108" i="6"/>
  <c r="V108" i="6"/>
  <c r="U108" i="6"/>
  <c r="T108" i="6"/>
  <c r="S108" i="6"/>
  <c r="R108" i="6"/>
  <c r="Q108" i="6"/>
  <c r="P108" i="6"/>
  <c r="O108" i="6"/>
  <c r="N108" i="6"/>
  <c r="M108" i="6"/>
  <c r="L108" i="6"/>
  <c r="K108" i="6"/>
  <c r="J108" i="6"/>
  <c r="I108" i="6"/>
  <c r="H108" i="6"/>
  <c r="C108" i="6" s="1"/>
  <c r="C106" i="6" s="1"/>
  <c r="F108" i="6"/>
  <c r="E108" i="6"/>
  <c r="G108" i="6" s="1"/>
  <c r="G106" i="6" s="1"/>
  <c r="D108" i="6"/>
  <c r="B108" i="6"/>
  <c r="AE106" i="6"/>
  <c r="AD106" i="6"/>
  <c r="AC106" i="6"/>
  <c r="AB106" i="6"/>
  <c r="AA106" i="6"/>
  <c r="Z106" i="6"/>
  <c r="Y106" i="6"/>
  <c r="X106" i="6"/>
  <c r="W106" i="6"/>
  <c r="V106" i="6"/>
  <c r="U106" i="6"/>
  <c r="T106" i="6"/>
  <c r="S106" i="6"/>
  <c r="R106" i="6"/>
  <c r="Q106" i="6"/>
  <c r="P106" i="6"/>
  <c r="O106" i="6"/>
  <c r="N106" i="6"/>
  <c r="M106" i="6"/>
  <c r="L106" i="6"/>
  <c r="K106" i="6"/>
  <c r="J106" i="6"/>
  <c r="I106" i="6"/>
  <c r="H106" i="6"/>
  <c r="F106" i="6"/>
  <c r="E106" i="6"/>
  <c r="D106" i="6"/>
  <c r="B106" i="6"/>
  <c r="V102" i="6"/>
  <c r="E102" i="6"/>
  <c r="C102" i="6"/>
  <c r="B102" i="6"/>
  <c r="AE100" i="6"/>
  <c r="AD100" i="6"/>
  <c r="AC100" i="6"/>
  <c r="AB100" i="6"/>
  <c r="AA100" i="6"/>
  <c r="Z100" i="6"/>
  <c r="Y100" i="6"/>
  <c r="X100" i="6"/>
  <c r="W100" i="6"/>
  <c r="V100" i="6"/>
  <c r="U100" i="6"/>
  <c r="T100" i="6"/>
  <c r="S100" i="6"/>
  <c r="R100" i="6"/>
  <c r="Q100" i="6"/>
  <c r="P100" i="6"/>
  <c r="O100" i="6"/>
  <c r="N100" i="6"/>
  <c r="M100" i="6"/>
  <c r="L100" i="6"/>
  <c r="K100" i="6"/>
  <c r="J100" i="6"/>
  <c r="I100" i="6"/>
  <c r="H100" i="6"/>
  <c r="E100" i="6"/>
  <c r="C100" i="6"/>
  <c r="B100" i="6"/>
  <c r="E96" i="6"/>
  <c r="C96" i="6"/>
  <c r="B96" i="6"/>
  <c r="AE94" i="6"/>
  <c r="AD94" i="6"/>
  <c r="AC94" i="6"/>
  <c r="AB94" i="6"/>
  <c r="AA94" i="6"/>
  <c r="Z94" i="6"/>
  <c r="Y94" i="6"/>
  <c r="X94" i="6"/>
  <c r="W94" i="6"/>
  <c r="V94" i="6"/>
  <c r="U94" i="6"/>
  <c r="T94" i="6"/>
  <c r="S94" i="6"/>
  <c r="R94" i="6"/>
  <c r="Q94" i="6"/>
  <c r="P94" i="6"/>
  <c r="O94" i="6"/>
  <c r="N94" i="6"/>
  <c r="M94" i="6"/>
  <c r="L94" i="6"/>
  <c r="K94" i="6"/>
  <c r="J94" i="6"/>
  <c r="I94" i="6"/>
  <c r="H94" i="6"/>
  <c r="E94" i="6"/>
  <c r="C94" i="6"/>
  <c r="B94" i="6"/>
  <c r="E90" i="6"/>
  <c r="C90" i="6"/>
  <c r="B90" i="6"/>
  <c r="AE88" i="6"/>
  <c r="AD88" i="6"/>
  <c r="AC88" i="6"/>
  <c r="AB88" i="6"/>
  <c r="AA88" i="6"/>
  <c r="Z88" i="6"/>
  <c r="Y88" i="6"/>
  <c r="X88" i="6"/>
  <c r="W88" i="6"/>
  <c r="V88" i="6"/>
  <c r="U88" i="6"/>
  <c r="T88" i="6"/>
  <c r="S88" i="6"/>
  <c r="R88" i="6"/>
  <c r="Q88" i="6"/>
  <c r="P88" i="6"/>
  <c r="O88" i="6"/>
  <c r="N88" i="6"/>
  <c r="M88" i="6"/>
  <c r="L88" i="6"/>
  <c r="K88" i="6"/>
  <c r="J88" i="6"/>
  <c r="I88" i="6"/>
  <c r="H88" i="6"/>
  <c r="E88" i="6"/>
  <c r="C88" i="6"/>
  <c r="B88" i="6"/>
  <c r="E84" i="6"/>
  <c r="C84" i="6"/>
  <c r="B84" i="6"/>
  <c r="AE82" i="6"/>
  <c r="AD82" i="6"/>
  <c r="AC82" i="6"/>
  <c r="AB82" i="6"/>
  <c r="AA82" i="6"/>
  <c r="Z82" i="6"/>
  <c r="Y82" i="6"/>
  <c r="X82" i="6"/>
  <c r="W82" i="6"/>
  <c r="V82" i="6"/>
  <c r="U82" i="6"/>
  <c r="T82" i="6"/>
  <c r="S82" i="6"/>
  <c r="R82" i="6"/>
  <c r="Q82" i="6"/>
  <c r="P82" i="6"/>
  <c r="O82" i="6"/>
  <c r="N82" i="6"/>
  <c r="M82" i="6"/>
  <c r="L82" i="6"/>
  <c r="K82" i="6"/>
  <c r="J82" i="6"/>
  <c r="I82" i="6"/>
  <c r="H82" i="6"/>
  <c r="E82" i="6"/>
  <c r="C82" i="6"/>
  <c r="B82" i="6"/>
  <c r="E78" i="6"/>
  <c r="C78" i="6"/>
  <c r="B78" i="6"/>
  <c r="AE76" i="6"/>
  <c r="AD76" i="6"/>
  <c r="AC76" i="6"/>
  <c r="AB76" i="6"/>
  <c r="AA76" i="6"/>
  <c r="Z76" i="6"/>
  <c r="Y76" i="6"/>
  <c r="X76" i="6"/>
  <c r="W76" i="6"/>
  <c r="V76" i="6"/>
  <c r="U76" i="6"/>
  <c r="T76" i="6"/>
  <c r="S76" i="6"/>
  <c r="R76" i="6"/>
  <c r="Q76" i="6"/>
  <c r="P76" i="6"/>
  <c r="O76" i="6"/>
  <c r="N76" i="6"/>
  <c r="M76" i="6"/>
  <c r="L76" i="6"/>
  <c r="K76" i="6"/>
  <c r="J76" i="6"/>
  <c r="I76" i="6"/>
  <c r="H76" i="6"/>
  <c r="E76" i="6"/>
  <c r="C76" i="6"/>
  <c r="B76" i="6"/>
  <c r="E72" i="6"/>
  <c r="C72" i="6"/>
  <c r="B72" i="6"/>
  <c r="AE70" i="6"/>
  <c r="AD70" i="6"/>
  <c r="AC70" i="6"/>
  <c r="AB70" i="6"/>
  <c r="AA70" i="6"/>
  <c r="Z70" i="6"/>
  <c r="Y70" i="6"/>
  <c r="X70" i="6"/>
  <c r="W70" i="6"/>
  <c r="V70" i="6"/>
  <c r="U70" i="6"/>
  <c r="T70" i="6"/>
  <c r="S70" i="6"/>
  <c r="R70" i="6"/>
  <c r="Q70" i="6"/>
  <c r="P70" i="6"/>
  <c r="O70" i="6"/>
  <c r="N70" i="6"/>
  <c r="M70" i="6"/>
  <c r="L70" i="6"/>
  <c r="K70" i="6"/>
  <c r="J70" i="6"/>
  <c r="I70" i="6"/>
  <c r="H70" i="6"/>
  <c r="E70" i="6"/>
  <c r="C70" i="6"/>
  <c r="B70" i="6"/>
  <c r="E66" i="6"/>
  <c r="C66" i="6"/>
  <c r="B66" i="6"/>
  <c r="AE64" i="6"/>
  <c r="AD64" i="6"/>
  <c r="AB64" i="6"/>
  <c r="AA64" i="6"/>
  <c r="Z64" i="6"/>
  <c r="Y64" i="6"/>
  <c r="X64" i="6"/>
  <c r="W64" i="6"/>
  <c r="V64" i="6"/>
  <c r="U64" i="6"/>
  <c r="T64" i="6"/>
  <c r="S64" i="6"/>
  <c r="R64" i="6"/>
  <c r="Q64" i="6"/>
  <c r="P64" i="6"/>
  <c r="O64" i="6"/>
  <c r="N64" i="6"/>
  <c r="M64" i="6"/>
  <c r="L64" i="6"/>
  <c r="K64" i="6"/>
  <c r="J64" i="6"/>
  <c r="I64" i="6"/>
  <c r="H64" i="6"/>
  <c r="B64" i="6"/>
  <c r="AE62" i="6"/>
  <c r="AD62" i="6"/>
  <c r="AD56" i="6" s="1"/>
  <c r="AC62" i="6"/>
  <c r="AB62" i="6"/>
  <c r="AB56" i="6" s="1"/>
  <c r="AA62" i="6"/>
  <c r="Z62" i="6"/>
  <c r="Z56" i="6" s="1"/>
  <c r="Y62" i="6"/>
  <c r="X62" i="6"/>
  <c r="X56" i="6" s="1"/>
  <c r="W62" i="6"/>
  <c r="V62" i="6"/>
  <c r="V56" i="6" s="1"/>
  <c r="U62" i="6"/>
  <c r="T62" i="6"/>
  <c r="T56" i="6" s="1"/>
  <c r="S62" i="6"/>
  <c r="R62" i="6"/>
  <c r="R56" i="6" s="1"/>
  <c r="Q62" i="6"/>
  <c r="P62" i="6"/>
  <c r="P56" i="6" s="1"/>
  <c r="O62" i="6"/>
  <c r="N62" i="6"/>
  <c r="N56" i="6" s="1"/>
  <c r="M62" i="6"/>
  <c r="L62" i="6"/>
  <c r="L56" i="6" s="1"/>
  <c r="K62" i="6"/>
  <c r="J62" i="6"/>
  <c r="J56" i="6" s="1"/>
  <c r="I62" i="6"/>
  <c r="H62" i="6"/>
  <c r="H56" i="6" s="1"/>
  <c r="B56" i="6" s="1"/>
  <c r="F56" i="6" s="1"/>
  <c r="E62" i="6"/>
  <c r="G62" i="6" s="1"/>
  <c r="D62" i="6"/>
  <c r="C62" i="6"/>
  <c r="B62" i="6"/>
  <c r="F62" i="6" s="1"/>
  <c r="AE61" i="6"/>
  <c r="AD61" i="6"/>
  <c r="AC61" i="6"/>
  <c r="AB61" i="6"/>
  <c r="AA61" i="6"/>
  <c r="Z61" i="6"/>
  <c r="Y61" i="6"/>
  <c r="X61" i="6"/>
  <c r="W61" i="6"/>
  <c r="V61" i="6"/>
  <c r="U61" i="6"/>
  <c r="T61" i="6"/>
  <c r="S61" i="6"/>
  <c r="R61" i="6"/>
  <c r="Q61" i="6"/>
  <c r="P61" i="6"/>
  <c r="O61" i="6"/>
  <c r="N61" i="6"/>
  <c r="M61" i="6"/>
  <c r="L61" i="6"/>
  <c r="K61" i="6"/>
  <c r="J61" i="6"/>
  <c r="I61" i="6"/>
  <c r="H61" i="6"/>
  <c r="E61" i="6"/>
  <c r="G61" i="6" s="1"/>
  <c r="D61" i="6"/>
  <c r="C61" i="6"/>
  <c r="B61" i="6"/>
  <c r="F61" i="6" s="1"/>
  <c r="AE60" i="6"/>
  <c r="AD60" i="6"/>
  <c r="AD54" i="6" s="1"/>
  <c r="AD52" i="6" s="1"/>
  <c r="AC60" i="6"/>
  <c r="AB60" i="6"/>
  <c r="AB54" i="6" s="1"/>
  <c r="AB52" i="6" s="1"/>
  <c r="AA60" i="6"/>
  <c r="Z60" i="6"/>
  <c r="Z54" i="6" s="1"/>
  <c r="Z52" i="6" s="1"/>
  <c r="Y60" i="6"/>
  <c r="X60" i="6"/>
  <c r="X54" i="6" s="1"/>
  <c r="X52" i="6" s="1"/>
  <c r="W60" i="6"/>
  <c r="V60" i="6"/>
  <c r="V54" i="6" s="1"/>
  <c r="V52" i="6" s="1"/>
  <c r="U60" i="6"/>
  <c r="T60" i="6"/>
  <c r="T54" i="6" s="1"/>
  <c r="T52" i="6" s="1"/>
  <c r="S60" i="6"/>
  <c r="R60" i="6"/>
  <c r="R54" i="6" s="1"/>
  <c r="R52" i="6" s="1"/>
  <c r="Q60" i="6"/>
  <c r="P60" i="6"/>
  <c r="P54" i="6" s="1"/>
  <c r="P52" i="6" s="1"/>
  <c r="O60" i="6"/>
  <c r="N60" i="6"/>
  <c r="N54" i="6" s="1"/>
  <c r="N52" i="6" s="1"/>
  <c r="M60" i="6"/>
  <c r="L60" i="6"/>
  <c r="L54" i="6" s="1"/>
  <c r="L52" i="6" s="1"/>
  <c r="K60" i="6"/>
  <c r="J60" i="6"/>
  <c r="J54" i="6" s="1"/>
  <c r="J52" i="6" s="1"/>
  <c r="I60" i="6"/>
  <c r="H60" i="6"/>
  <c r="H54" i="6" s="1"/>
  <c r="B60" i="6"/>
  <c r="AE59" i="6"/>
  <c r="AD59" i="6"/>
  <c r="AC59" i="6"/>
  <c r="AB59" i="6"/>
  <c r="AA59" i="6"/>
  <c r="Z59" i="6"/>
  <c r="Y59" i="6"/>
  <c r="X59" i="6"/>
  <c r="W59" i="6"/>
  <c r="V59" i="6"/>
  <c r="U59" i="6"/>
  <c r="T59" i="6"/>
  <c r="S59" i="6"/>
  <c r="R59" i="6"/>
  <c r="Q59" i="6"/>
  <c r="P59" i="6"/>
  <c r="O59" i="6"/>
  <c r="N59" i="6"/>
  <c r="M59" i="6"/>
  <c r="L59" i="6"/>
  <c r="K59" i="6"/>
  <c r="J59" i="6"/>
  <c r="I59" i="6"/>
  <c r="H59" i="6"/>
  <c r="E59" i="6"/>
  <c r="G59" i="6" s="1"/>
  <c r="D59" i="6"/>
  <c r="C59" i="6"/>
  <c r="B59" i="6"/>
  <c r="B58" i="6" s="1"/>
  <c r="AE58" i="6"/>
  <c r="AD58" i="6"/>
  <c r="AC58" i="6"/>
  <c r="AB58" i="6"/>
  <c r="AA58" i="6"/>
  <c r="Z58" i="6"/>
  <c r="Y58" i="6"/>
  <c r="X58" i="6"/>
  <c r="W58" i="6"/>
  <c r="V58" i="6"/>
  <c r="U58" i="6"/>
  <c r="T58" i="6"/>
  <c r="S58" i="6"/>
  <c r="R58" i="6"/>
  <c r="Q58" i="6"/>
  <c r="P58" i="6"/>
  <c r="O58" i="6"/>
  <c r="N58" i="6"/>
  <c r="M58" i="6"/>
  <c r="L58" i="6"/>
  <c r="K58" i="6"/>
  <c r="J58" i="6"/>
  <c r="I58" i="6"/>
  <c r="H58" i="6"/>
  <c r="AE56" i="6"/>
  <c r="AC56" i="6"/>
  <c r="AA56" i="6"/>
  <c r="Y56" i="6"/>
  <c r="W56" i="6"/>
  <c r="U56" i="6"/>
  <c r="S56" i="6"/>
  <c r="Q56" i="6"/>
  <c r="O56" i="6"/>
  <c r="M56" i="6"/>
  <c r="K56" i="6"/>
  <c r="I56" i="6"/>
  <c r="E56" i="6"/>
  <c r="G56" i="6" s="1"/>
  <c r="D56" i="6"/>
  <c r="C56" i="6"/>
  <c r="AE55" i="6"/>
  <c r="AD55" i="6"/>
  <c r="AC55" i="6"/>
  <c r="AB55" i="6"/>
  <c r="AA55" i="6"/>
  <c r="Z55" i="6"/>
  <c r="Y55" i="6"/>
  <c r="X55" i="6"/>
  <c r="W55" i="6"/>
  <c r="V55" i="6"/>
  <c r="U55" i="6"/>
  <c r="T55" i="6"/>
  <c r="S55" i="6"/>
  <c r="R55" i="6"/>
  <c r="Q55" i="6"/>
  <c r="P55" i="6"/>
  <c r="O55" i="6"/>
  <c r="N55" i="6"/>
  <c r="M55" i="6"/>
  <c r="L55" i="6"/>
  <c r="K55" i="6"/>
  <c r="J55" i="6"/>
  <c r="I55" i="6"/>
  <c r="H55" i="6"/>
  <c r="B55" i="6" s="1"/>
  <c r="F55" i="6" s="1"/>
  <c r="E55" i="6"/>
  <c r="G55" i="6" s="1"/>
  <c r="D55" i="6"/>
  <c r="C55" i="6"/>
  <c r="AE54" i="6"/>
  <c r="AC54" i="6"/>
  <c r="AA54" i="6"/>
  <c r="Y54" i="6"/>
  <c r="W54" i="6"/>
  <c r="U54" i="6"/>
  <c r="S54" i="6"/>
  <c r="Q54" i="6"/>
  <c r="O54" i="6"/>
  <c r="M54" i="6"/>
  <c r="K54" i="6"/>
  <c r="I54" i="6"/>
  <c r="E54" i="6"/>
  <c r="D54" i="6"/>
  <c r="AE53" i="6"/>
  <c r="AD53" i="6"/>
  <c r="AC53" i="6"/>
  <c r="AB53" i="6"/>
  <c r="AA53" i="6"/>
  <c r="Z53" i="6"/>
  <c r="Y53" i="6"/>
  <c r="X53" i="6"/>
  <c r="W53" i="6"/>
  <c r="V53" i="6"/>
  <c r="U53" i="6"/>
  <c r="T53" i="6"/>
  <c r="S53" i="6"/>
  <c r="R53" i="6"/>
  <c r="Q53" i="6"/>
  <c r="P53" i="6"/>
  <c r="O53" i="6"/>
  <c r="N53" i="6"/>
  <c r="M53" i="6"/>
  <c r="L53" i="6"/>
  <c r="K53" i="6"/>
  <c r="J53" i="6"/>
  <c r="I53" i="6"/>
  <c r="H53" i="6"/>
  <c r="E53" i="6"/>
  <c r="F53" i="6" s="1"/>
  <c r="C53" i="6"/>
  <c r="B53" i="6"/>
  <c r="AE52" i="6"/>
  <c r="AC52" i="6"/>
  <c r="AA52" i="6"/>
  <c r="Y52" i="6"/>
  <c r="W52" i="6"/>
  <c r="U52" i="6"/>
  <c r="S52" i="6"/>
  <c r="Q52" i="6"/>
  <c r="O52" i="6"/>
  <c r="M52" i="6"/>
  <c r="K52" i="6"/>
  <c r="I52" i="6"/>
  <c r="E52" i="6"/>
  <c r="E50" i="6"/>
  <c r="F50" i="6" s="1"/>
  <c r="C50" i="6"/>
  <c r="B50" i="6"/>
  <c r="E49" i="6"/>
  <c r="F49" i="6" s="1"/>
  <c r="C49" i="6"/>
  <c r="B49" i="6"/>
  <c r="E48" i="6"/>
  <c r="F48" i="6" s="1"/>
  <c r="C48" i="6"/>
  <c r="B48" i="6"/>
  <c r="E47" i="6"/>
  <c r="F47" i="6" s="1"/>
  <c r="C47" i="6"/>
  <c r="B47" i="6"/>
  <c r="AE46" i="6"/>
  <c r="AD46" i="6"/>
  <c r="AC46" i="6"/>
  <c r="AB46" i="6"/>
  <c r="AA46" i="6"/>
  <c r="Z46" i="6"/>
  <c r="Y46" i="6"/>
  <c r="X46" i="6"/>
  <c r="W46" i="6"/>
  <c r="V46" i="6"/>
  <c r="U46" i="6"/>
  <c r="T46" i="6"/>
  <c r="S46" i="6"/>
  <c r="R46" i="6"/>
  <c r="Q46" i="6"/>
  <c r="P46" i="6"/>
  <c r="O46" i="6"/>
  <c r="N46" i="6"/>
  <c r="M46" i="6"/>
  <c r="L46" i="6"/>
  <c r="K46" i="6"/>
  <c r="J46" i="6"/>
  <c r="I46" i="6"/>
  <c r="H46" i="6"/>
  <c r="E46" i="6"/>
  <c r="F46" i="6" s="1"/>
  <c r="C46" i="6"/>
  <c r="B46" i="6"/>
  <c r="E44" i="6"/>
  <c r="F44" i="6" s="1"/>
  <c r="C44" i="6"/>
  <c r="B44" i="6"/>
  <c r="E43" i="6"/>
  <c r="F43" i="6" s="1"/>
  <c r="C43" i="6"/>
  <c r="B43" i="6"/>
  <c r="E42" i="6"/>
  <c r="F42" i="6" s="1"/>
  <c r="C42" i="6"/>
  <c r="B42" i="6"/>
  <c r="E41" i="6"/>
  <c r="F41" i="6" s="1"/>
  <c r="C41" i="6"/>
  <c r="B41" i="6"/>
  <c r="AE40" i="6"/>
  <c r="AD40" i="6"/>
  <c r="AC40" i="6"/>
  <c r="AB40" i="6"/>
  <c r="AA40" i="6"/>
  <c r="Z40" i="6"/>
  <c r="Y40" i="6"/>
  <c r="X40" i="6"/>
  <c r="W40" i="6"/>
  <c r="V40" i="6"/>
  <c r="U40" i="6"/>
  <c r="T40" i="6"/>
  <c r="S40" i="6"/>
  <c r="R40" i="6"/>
  <c r="Q40" i="6"/>
  <c r="P40" i="6"/>
  <c r="O40" i="6"/>
  <c r="N40" i="6"/>
  <c r="M40" i="6"/>
  <c r="L40" i="6"/>
  <c r="K40" i="6"/>
  <c r="J40" i="6"/>
  <c r="I40" i="6"/>
  <c r="H40" i="6"/>
  <c r="E40" i="6"/>
  <c r="F40" i="6" s="1"/>
  <c r="C40" i="6"/>
  <c r="B40" i="6"/>
  <c r="E38" i="6"/>
  <c r="F38" i="6" s="1"/>
  <c r="C38" i="6"/>
  <c r="B38" i="6"/>
  <c r="E36" i="6"/>
  <c r="F36" i="6" s="1"/>
  <c r="C36" i="6"/>
  <c r="B36" i="6"/>
  <c r="E35" i="6"/>
  <c r="F35" i="6" s="1"/>
  <c r="C35" i="6"/>
  <c r="B35" i="6"/>
  <c r="AE34" i="6"/>
  <c r="AD34" i="6"/>
  <c r="AC34" i="6"/>
  <c r="AB34" i="6"/>
  <c r="AA34" i="6"/>
  <c r="Z34" i="6"/>
  <c r="Y34" i="6"/>
  <c r="X34" i="6"/>
  <c r="W34" i="6"/>
  <c r="V34" i="6"/>
  <c r="U34" i="6"/>
  <c r="T34" i="6"/>
  <c r="S34" i="6"/>
  <c r="R34" i="6"/>
  <c r="Q34" i="6"/>
  <c r="P34" i="6"/>
  <c r="O34" i="6"/>
  <c r="N34" i="6"/>
  <c r="M34" i="6"/>
  <c r="L34" i="6"/>
  <c r="K34" i="6"/>
  <c r="J34" i="6"/>
  <c r="I34" i="6"/>
  <c r="H34" i="6"/>
  <c r="E34" i="6"/>
  <c r="F34" i="6" s="1"/>
  <c r="C34" i="6"/>
  <c r="B34" i="6"/>
  <c r="E30" i="6"/>
  <c r="F30" i="6" s="1"/>
  <c r="C30" i="6"/>
  <c r="B30" i="6"/>
  <c r="AE28" i="6"/>
  <c r="AD28" i="6"/>
  <c r="AC28" i="6"/>
  <c r="AB28" i="6"/>
  <c r="AA28" i="6"/>
  <c r="Z28" i="6"/>
  <c r="Y28" i="6"/>
  <c r="X28" i="6"/>
  <c r="W28" i="6"/>
  <c r="V28" i="6"/>
  <c r="U28" i="6"/>
  <c r="T28" i="6"/>
  <c r="S28" i="6"/>
  <c r="R28" i="6"/>
  <c r="Q28" i="6"/>
  <c r="P28" i="6"/>
  <c r="O28" i="6"/>
  <c r="N28" i="6"/>
  <c r="M28" i="6"/>
  <c r="L28" i="6"/>
  <c r="K28" i="6"/>
  <c r="J28" i="6"/>
  <c r="I28" i="6"/>
  <c r="H28" i="6"/>
  <c r="E28" i="6"/>
  <c r="F28" i="6" s="1"/>
  <c r="C28" i="6"/>
  <c r="B28" i="6"/>
  <c r="E26" i="6"/>
  <c r="F26" i="6" s="1"/>
  <c r="C26" i="6"/>
  <c r="B26" i="6"/>
  <c r="E24" i="6"/>
  <c r="F24" i="6" s="1"/>
  <c r="C24" i="6"/>
  <c r="B24" i="6"/>
  <c r="E23" i="6"/>
  <c r="F23" i="6" s="1"/>
  <c r="C23" i="6"/>
  <c r="B23" i="6"/>
  <c r="AE22" i="6"/>
  <c r="AD22" i="6"/>
  <c r="AC22" i="6"/>
  <c r="AB22" i="6"/>
  <c r="AA22" i="6"/>
  <c r="Z22" i="6"/>
  <c r="Y22" i="6"/>
  <c r="X22" i="6"/>
  <c r="W22" i="6"/>
  <c r="V22" i="6"/>
  <c r="U22" i="6"/>
  <c r="T22" i="6"/>
  <c r="S22" i="6"/>
  <c r="R22" i="6"/>
  <c r="Q22" i="6"/>
  <c r="P22" i="6"/>
  <c r="O22" i="6"/>
  <c r="N22" i="6"/>
  <c r="M22" i="6"/>
  <c r="L22" i="6"/>
  <c r="K22" i="6"/>
  <c r="J22" i="6"/>
  <c r="I22" i="6"/>
  <c r="H22" i="6"/>
  <c r="E22" i="6"/>
  <c r="F22" i="6" s="1"/>
  <c r="C22" i="6"/>
  <c r="B22" i="6"/>
  <c r="AE20" i="6"/>
  <c r="AD20" i="6"/>
  <c r="AC20" i="6"/>
  <c r="AB20" i="6"/>
  <c r="AA20" i="6"/>
  <c r="Z20" i="6"/>
  <c r="Y20" i="6"/>
  <c r="X20" i="6"/>
  <c r="W20" i="6"/>
  <c r="V20" i="6"/>
  <c r="U20" i="6"/>
  <c r="T20" i="6"/>
  <c r="S20" i="6"/>
  <c r="R20" i="6"/>
  <c r="Q20" i="6"/>
  <c r="P20" i="6"/>
  <c r="O20" i="6"/>
  <c r="N20" i="6"/>
  <c r="M20" i="6"/>
  <c r="L20" i="6"/>
  <c r="K20" i="6"/>
  <c r="J20" i="6"/>
  <c r="I20" i="6"/>
  <c r="H20" i="6"/>
  <c r="E20" i="6"/>
  <c r="C20" i="6"/>
  <c r="C162" i="6" s="1"/>
  <c r="B20" i="6"/>
  <c r="AE19" i="6"/>
  <c r="AD19" i="6"/>
  <c r="AC19" i="6"/>
  <c r="AB19" i="6"/>
  <c r="AA19" i="6"/>
  <c r="Z19" i="6"/>
  <c r="Y19" i="6"/>
  <c r="X19" i="6"/>
  <c r="W19" i="6"/>
  <c r="V19" i="6"/>
  <c r="U19" i="6"/>
  <c r="T19" i="6"/>
  <c r="S19" i="6"/>
  <c r="R19" i="6"/>
  <c r="Q19" i="6"/>
  <c r="P19" i="6"/>
  <c r="O19" i="6"/>
  <c r="N19" i="6"/>
  <c r="M19" i="6"/>
  <c r="L19" i="6"/>
  <c r="K19" i="6"/>
  <c r="J19" i="6"/>
  <c r="I19" i="6"/>
  <c r="H19" i="6"/>
  <c r="E19" i="6"/>
  <c r="C19" i="6"/>
  <c r="C161" i="6" s="1"/>
  <c r="B19" i="6"/>
  <c r="AE18" i="6"/>
  <c r="AE119" i="6" s="1"/>
  <c r="AD18" i="6"/>
  <c r="AC18" i="6"/>
  <c r="AC119" i="6" s="1"/>
  <c r="AB18" i="6"/>
  <c r="AA18" i="6"/>
  <c r="AA119" i="6" s="1"/>
  <c r="Z18" i="6"/>
  <c r="Y18" i="6"/>
  <c r="Y119" i="6" s="1"/>
  <c r="X18" i="6"/>
  <c r="W18" i="6"/>
  <c r="W119" i="6" s="1"/>
  <c r="V18" i="6"/>
  <c r="U18" i="6"/>
  <c r="U119" i="6" s="1"/>
  <c r="T18" i="6"/>
  <c r="S18" i="6"/>
  <c r="S119" i="6" s="1"/>
  <c r="R18" i="6"/>
  <c r="Q18" i="6"/>
  <c r="Q119" i="6" s="1"/>
  <c r="P18" i="6"/>
  <c r="O18" i="6"/>
  <c r="O119" i="6" s="1"/>
  <c r="N18" i="6"/>
  <c r="M18" i="6"/>
  <c r="M119" i="6" s="1"/>
  <c r="L18" i="6"/>
  <c r="K18" i="6"/>
  <c r="K119" i="6" s="1"/>
  <c r="J18" i="6"/>
  <c r="I18" i="6"/>
  <c r="I119" i="6" s="1"/>
  <c r="H18" i="6"/>
  <c r="E18" i="6"/>
  <c r="E119" i="6" s="1"/>
  <c r="C18" i="6"/>
  <c r="B18" i="6"/>
  <c r="AE17" i="6"/>
  <c r="AD17" i="6"/>
  <c r="AC17" i="6"/>
  <c r="AB17" i="6"/>
  <c r="AA17" i="6"/>
  <c r="Z17" i="6"/>
  <c r="Y17" i="6"/>
  <c r="X17" i="6"/>
  <c r="W17" i="6"/>
  <c r="V17" i="6"/>
  <c r="V159" i="6" s="1"/>
  <c r="U17" i="6"/>
  <c r="T17" i="6"/>
  <c r="T159" i="6" s="1"/>
  <c r="S17" i="6"/>
  <c r="R17" i="6"/>
  <c r="R159" i="6" s="1"/>
  <c r="Q17" i="6"/>
  <c r="P17" i="6"/>
  <c r="P159" i="6" s="1"/>
  <c r="O17" i="6"/>
  <c r="N17" i="6"/>
  <c r="N159" i="6" s="1"/>
  <c r="M17" i="6"/>
  <c r="L17" i="6"/>
  <c r="L159" i="6" s="1"/>
  <c r="K17" i="6"/>
  <c r="J17" i="6"/>
  <c r="J159" i="6" s="1"/>
  <c r="I17" i="6"/>
  <c r="H17" i="6"/>
  <c r="H159" i="6" s="1"/>
  <c r="E17" i="6"/>
  <c r="C17" i="6"/>
  <c r="C159" i="6" s="1"/>
  <c r="B17" i="6"/>
  <c r="B159" i="6" s="1"/>
  <c r="AE16" i="6"/>
  <c r="AD16" i="6"/>
  <c r="AC16" i="6"/>
  <c r="AB16" i="6"/>
  <c r="AA16" i="6"/>
  <c r="Z16" i="6"/>
  <c r="Y16" i="6"/>
  <c r="X16" i="6"/>
  <c r="W16" i="6"/>
  <c r="V16" i="6"/>
  <c r="U16" i="6"/>
  <c r="T16" i="6"/>
  <c r="S16" i="6"/>
  <c r="R16" i="6"/>
  <c r="Q16" i="6"/>
  <c r="P16" i="6"/>
  <c r="O16" i="6"/>
  <c r="N16" i="6"/>
  <c r="M16" i="6"/>
  <c r="L16" i="6"/>
  <c r="K16" i="6"/>
  <c r="J16" i="6"/>
  <c r="I16" i="6"/>
  <c r="H16" i="6"/>
  <c r="E16" i="6"/>
  <c r="F16" i="6" s="1"/>
  <c r="C16" i="6"/>
  <c r="B16" i="6"/>
  <c r="E12" i="6"/>
  <c r="F12" i="6" s="1"/>
  <c r="C12" i="6"/>
  <c r="B12" i="6"/>
  <c r="AE11" i="6"/>
  <c r="AD11" i="6"/>
  <c r="AC11" i="6"/>
  <c r="AB11" i="6"/>
  <c r="AA11" i="6"/>
  <c r="Z11" i="6"/>
  <c r="Y11" i="6"/>
  <c r="X11" i="6"/>
  <c r="W11" i="6"/>
  <c r="V11" i="6"/>
  <c r="U11" i="6"/>
  <c r="T11" i="6"/>
  <c r="S11" i="6"/>
  <c r="R11" i="6"/>
  <c r="Q11" i="6"/>
  <c r="P11" i="6"/>
  <c r="O11" i="6"/>
  <c r="N11" i="6"/>
  <c r="M11" i="6"/>
  <c r="L11" i="6"/>
  <c r="K11" i="6"/>
  <c r="J11" i="6"/>
  <c r="I11" i="6"/>
  <c r="H11" i="6"/>
  <c r="E11" i="6"/>
  <c r="F11" i="6" s="1"/>
  <c r="C11" i="6"/>
  <c r="B11" i="6"/>
  <c r="AE10" i="6"/>
  <c r="AE160" i="6" s="1"/>
  <c r="AE155" i="6" s="1"/>
  <c r="AD10" i="6"/>
  <c r="AC10" i="6"/>
  <c r="AC160" i="6" s="1"/>
  <c r="AC155" i="6" s="1"/>
  <c r="AB10" i="6"/>
  <c r="AA10" i="6"/>
  <c r="AA160" i="6" s="1"/>
  <c r="AA155" i="6" s="1"/>
  <c r="Z10" i="6"/>
  <c r="Y10" i="6"/>
  <c r="Y160" i="6" s="1"/>
  <c r="Y155" i="6" s="1"/>
  <c r="X10" i="6"/>
  <c r="W10" i="6"/>
  <c r="W160" i="6" s="1"/>
  <c r="W155" i="6" s="1"/>
  <c r="V10" i="6"/>
  <c r="U10" i="6"/>
  <c r="U160" i="6" s="1"/>
  <c r="U155" i="6" s="1"/>
  <c r="T10" i="6"/>
  <c r="S10" i="6"/>
  <c r="S160" i="6" s="1"/>
  <c r="S155" i="6" s="1"/>
  <c r="R10" i="6"/>
  <c r="Q10" i="6"/>
  <c r="Q160" i="6" s="1"/>
  <c r="Q155" i="6" s="1"/>
  <c r="P10" i="6"/>
  <c r="O10" i="6"/>
  <c r="O160" i="6" s="1"/>
  <c r="O155" i="6" s="1"/>
  <c r="N10" i="6"/>
  <c r="M10" i="6"/>
  <c r="M160" i="6" s="1"/>
  <c r="M155" i="6" s="1"/>
  <c r="L10" i="6"/>
  <c r="K10" i="6"/>
  <c r="K160" i="6" s="1"/>
  <c r="K155" i="6" s="1"/>
  <c r="J10" i="6"/>
  <c r="I10" i="6"/>
  <c r="I160" i="6" s="1"/>
  <c r="I155" i="6" s="1"/>
  <c r="E155" i="6" s="1"/>
  <c r="H10" i="6"/>
  <c r="E10" i="6"/>
  <c r="E160" i="6" s="1"/>
  <c r="C10" i="6"/>
  <c r="B10" i="6"/>
  <c r="AE9" i="6"/>
  <c r="AD9" i="6"/>
  <c r="AC9" i="6"/>
  <c r="AB9" i="6"/>
  <c r="AA9" i="6"/>
  <c r="Z9" i="6"/>
  <c r="Y9" i="6"/>
  <c r="X9" i="6"/>
  <c r="W9" i="6"/>
  <c r="V9" i="6"/>
  <c r="U9" i="6"/>
  <c r="T9" i="6"/>
  <c r="S9" i="6"/>
  <c r="R9" i="6"/>
  <c r="Q9" i="6"/>
  <c r="P9" i="6"/>
  <c r="O9" i="6"/>
  <c r="N9" i="6"/>
  <c r="M9" i="6"/>
  <c r="L9" i="6"/>
  <c r="K9" i="6"/>
  <c r="J9" i="6"/>
  <c r="I9" i="6"/>
  <c r="H9" i="6"/>
  <c r="E9" i="6"/>
  <c r="F9" i="6" s="1"/>
  <c r="C9" i="6"/>
  <c r="B9" i="6"/>
  <c r="P153" i="7" l="1"/>
  <c r="C159" i="7"/>
  <c r="C16" i="7"/>
  <c r="G16" i="7" s="1"/>
  <c r="C150" i="7"/>
  <c r="C148" i="7" s="1"/>
  <c r="C125" i="7"/>
  <c r="G125" i="7" s="1"/>
  <c r="D162" i="7"/>
  <c r="AD160" i="7"/>
  <c r="AD155" i="7" s="1"/>
  <c r="AD153" i="7" s="1"/>
  <c r="X160" i="7"/>
  <c r="X155" i="7" s="1"/>
  <c r="T160" i="7"/>
  <c r="N160" i="7"/>
  <c r="H160" i="7"/>
  <c r="H155" i="7" s="1"/>
  <c r="AB119" i="7"/>
  <c r="AB117" i="7" s="1"/>
  <c r="X119" i="7"/>
  <c r="X117" i="7" s="1"/>
  <c r="T119" i="7"/>
  <c r="P119" i="7"/>
  <c r="P117" i="7" s="1"/>
  <c r="L119" i="7"/>
  <c r="H119" i="7"/>
  <c r="Z160" i="7"/>
  <c r="Z155" i="7" s="1"/>
  <c r="Z153" i="7" s="1"/>
  <c r="J160" i="7"/>
  <c r="J155" i="7" s="1"/>
  <c r="J153" i="7" s="1"/>
  <c r="D52" i="7"/>
  <c r="D160" i="7"/>
  <c r="D158" i="7" s="1"/>
  <c r="G150" i="7"/>
  <c r="E148" i="7"/>
  <c r="F150" i="7"/>
  <c r="D150" i="7"/>
  <c r="D148" i="7" s="1"/>
  <c r="C58" i="7"/>
  <c r="C54" i="7"/>
  <c r="E157" i="7"/>
  <c r="G161" i="7"/>
  <c r="F161" i="7"/>
  <c r="AE158" i="7"/>
  <c r="AE154" i="7"/>
  <c r="AE153" i="7" s="1"/>
  <c r="AC158" i="7"/>
  <c r="AC154" i="7"/>
  <c r="AC153" i="7" s="1"/>
  <c r="AA158" i="7"/>
  <c r="AA154" i="7"/>
  <c r="AA153" i="7" s="1"/>
  <c r="Y158" i="7"/>
  <c r="Y154" i="7"/>
  <c r="Y153" i="7" s="1"/>
  <c r="W158" i="7"/>
  <c r="W154" i="7"/>
  <c r="W153" i="7" s="1"/>
  <c r="U158" i="7"/>
  <c r="U154" i="7"/>
  <c r="U153" i="7" s="1"/>
  <c r="S158" i="7"/>
  <c r="S154" i="7"/>
  <c r="S153" i="7" s="1"/>
  <c r="Q158" i="7"/>
  <c r="Q154" i="7"/>
  <c r="Q153" i="7" s="1"/>
  <c r="O158" i="7"/>
  <c r="O154" i="7"/>
  <c r="O153" i="7" s="1"/>
  <c r="M158" i="7"/>
  <c r="M154" i="7"/>
  <c r="M153" i="7" s="1"/>
  <c r="K158" i="7"/>
  <c r="K154" i="7"/>
  <c r="K153" i="7" s="1"/>
  <c r="I158" i="7"/>
  <c r="I154" i="7"/>
  <c r="E117" i="7"/>
  <c r="X158" i="7"/>
  <c r="X154" i="7"/>
  <c r="X153" i="7" s="1"/>
  <c r="C121" i="7"/>
  <c r="G121" i="7" s="1"/>
  <c r="B121" i="7"/>
  <c r="F121" i="7" s="1"/>
  <c r="G64" i="7"/>
  <c r="F64" i="7"/>
  <c r="C157" i="7"/>
  <c r="B157" i="7"/>
  <c r="AB158" i="7"/>
  <c r="R153" i="7"/>
  <c r="L158" i="7"/>
  <c r="C155" i="7"/>
  <c r="G155" i="7" s="1"/>
  <c r="C119" i="7"/>
  <c r="G119" i="7" s="1"/>
  <c r="B119" i="7"/>
  <c r="F119" i="7" s="1"/>
  <c r="B118" i="7"/>
  <c r="AD158" i="7"/>
  <c r="C120" i="7"/>
  <c r="B120" i="7"/>
  <c r="T117" i="7"/>
  <c r="L117" i="7"/>
  <c r="G162" i="7"/>
  <c r="F162" i="7"/>
  <c r="G120" i="7"/>
  <c r="F120" i="7"/>
  <c r="AE117" i="7"/>
  <c r="AC117" i="7"/>
  <c r="AA117" i="7"/>
  <c r="Y117" i="7"/>
  <c r="W117" i="7"/>
  <c r="U117" i="7"/>
  <c r="S117" i="7"/>
  <c r="Q117" i="7"/>
  <c r="O117" i="7"/>
  <c r="M117" i="7"/>
  <c r="K117" i="7"/>
  <c r="I117" i="7"/>
  <c r="G159" i="7"/>
  <c r="E158" i="7"/>
  <c r="F159" i="7"/>
  <c r="H158" i="7"/>
  <c r="H154" i="7"/>
  <c r="Z117" i="7"/>
  <c r="R117" i="7"/>
  <c r="J117" i="7"/>
  <c r="G60" i="7"/>
  <c r="E58" i="7"/>
  <c r="F60" i="7"/>
  <c r="D64" i="7"/>
  <c r="D60" i="7"/>
  <c r="D58" i="7" s="1"/>
  <c r="AB153" i="7"/>
  <c r="Z158" i="7"/>
  <c r="R158" i="7"/>
  <c r="L153" i="7"/>
  <c r="J158" i="7"/>
  <c r="B158" i="7"/>
  <c r="P158" i="7"/>
  <c r="H117" i="7"/>
  <c r="C118" i="7"/>
  <c r="F54" i="7"/>
  <c r="B52" i="7"/>
  <c r="F52" i="7" s="1"/>
  <c r="B54" i="6"/>
  <c r="H52" i="6"/>
  <c r="G9" i="6"/>
  <c r="G10" i="6"/>
  <c r="D155" i="6"/>
  <c r="G11" i="6"/>
  <c r="G12" i="6"/>
  <c r="G16" i="6"/>
  <c r="E159" i="6"/>
  <c r="E118" i="6"/>
  <c r="G17" i="6"/>
  <c r="I159" i="6"/>
  <c r="I118" i="6"/>
  <c r="K159" i="6"/>
  <c r="K118" i="6"/>
  <c r="M159" i="6"/>
  <c r="M118" i="6"/>
  <c r="O159" i="6"/>
  <c r="O118" i="6"/>
  <c r="Q159" i="6"/>
  <c r="Q118" i="6"/>
  <c r="S159" i="6"/>
  <c r="S118" i="6"/>
  <c r="U159" i="6"/>
  <c r="U118" i="6"/>
  <c r="W159" i="6"/>
  <c r="W118" i="6"/>
  <c r="Y159" i="6"/>
  <c r="Y118" i="6"/>
  <c r="AA159" i="6"/>
  <c r="AA118" i="6"/>
  <c r="AC159" i="6"/>
  <c r="AC118" i="6"/>
  <c r="AE159" i="6"/>
  <c r="AE118" i="6"/>
  <c r="G18" i="6"/>
  <c r="E161" i="6"/>
  <c r="E120" i="6"/>
  <c r="G19" i="6"/>
  <c r="I161" i="6"/>
  <c r="I120" i="6"/>
  <c r="K161" i="6"/>
  <c r="K120" i="6"/>
  <c r="M161" i="6"/>
  <c r="M120" i="6"/>
  <c r="O161" i="6"/>
  <c r="O120" i="6"/>
  <c r="Q161" i="6"/>
  <c r="Q120" i="6"/>
  <c r="S161" i="6"/>
  <c r="S120" i="6"/>
  <c r="U161" i="6"/>
  <c r="U120" i="6"/>
  <c r="W161" i="6"/>
  <c r="W120" i="6"/>
  <c r="Y161" i="6"/>
  <c r="Y120" i="6"/>
  <c r="AA161" i="6"/>
  <c r="AA120" i="6"/>
  <c r="AC161" i="6"/>
  <c r="AC120" i="6"/>
  <c r="AE161" i="6"/>
  <c r="AE120" i="6"/>
  <c r="E162" i="6"/>
  <c r="E121" i="6"/>
  <c r="G20" i="6"/>
  <c r="I162" i="6"/>
  <c r="I157" i="6" s="1"/>
  <c r="I121" i="6"/>
  <c r="K162" i="6"/>
  <c r="K157" i="6" s="1"/>
  <c r="K121" i="6"/>
  <c r="M162" i="6"/>
  <c r="M157" i="6" s="1"/>
  <c r="M121" i="6"/>
  <c r="O162" i="6"/>
  <c r="O157" i="6" s="1"/>
  <c r="O121" i="6"/>
  <c r="Q162" i="6"/>
  <c r="Q157" i="6" s="1"/>
  <c r="Q121" i="6"/>
  <c r="S162" i="6"/>
  <c r="S157" i="6" s="1"/>
  <c r="S121" i="6"/>
  <c r="U162" i="6"/>
  <c r="U157" i="6" s="1"/>
  <c r="U121" i="6"/>
  <c r="W162" i="6"/>
  <c r="W157" i="6" s="1"/>
  <c r="W121" i="6"/>
  <c r="Y162" i="6"/>
  <c r="Y157" i="6" s="1"/>
  <c r="Y121" i="6"/>
  <c r="AA162" i="6"/>
  <c r="AA157" i="6" s="1"/>
  <c r="AA121" i="6"/>
  <c r="AC162" i="6"/>
  <c r="AC157" i="6" s="1"/>
  <c r="AC121" i="6"/>
  <c r="AE162" i="6"/>
  <c r="AE157" i="6" s="1"/>
  <c r="AE121" i="6"/>
  <c r="G22" i="6"/>
  <c r="G23" i="6"/>
  <c r="G24" i="6"/>
  <c r="G26" i="6"/>
  <c r="G28" i="6"/>
  <c r="G30" i="6"/>
  <c r="G34" i="6"/>
  <c r="G35" i="6"/>
  <c r="G36" i="6"/>
  <c r="G38" i="6"/>
  <c r="G40" i="6"/>
  <c r="G41" i="6"/>
  <c r="G42" i="6"/>
  <c r="G43" i="6"/>
  <c r="G44" i="6"/>
  <c r="G46" i="6"/>
  <c r="G47" i="6"/>
  <c r="G48" i="6"/>
  <c r="G49" i="6"/>
  <c r="G50" i="6"/>
  <c r="G53" i="6"/>
  <c r="F59" i="6"/>
  <c r="F66" i="6"/>
  <c r="D66" i="6"/>
  <c r="E64" i="6"/>
  <c r="E60" i="6"/>
  <c r="F72" i="6"/>
  <c r="F70" i="6" s="1"/>
  <c r="D72" i="6"/>
  <c r="D70" i="6" s="1"/>
  <c r="F78" i="6"/>
  <c r="F76" i="6" s="1"/>
  <c r="D78" i="6"/>
  <c r="D76" i="6" s="1"/>
  <c r="F84" i="6"/>
  <c r="F82" i="6" s="1"/>
  <c r="D84" i="6"/>
  <c r="D82" i="6" s="1"/>
  <c r="F90" i="6"/>
  <c r="F88" i="6" s="1"/>
  <c r="D90" i="6"/>
  <c r="D88" i="6" s="1"/>
  <c r="F96" i="6"/>
  <c r="F94" i="6" s="1"/>
  <c r="D96" i="6"/>
  <c r="D94" i="6" s="1"/>
  <c r="F102" i="6"/>
  <c r="F100" i="6" s="1"/>
  <c r="D102" i="6"/>
  <c r="D100" i="6" s="1"/>
  <c r="F114" i="6"/>
  <c r="F112" i="6" s="1"/>
  <c r="E150" i="6"/>
  <c r="I148" i="6"/>
  <c r="B160" i="6"/>
  <c r="F160" i="6" s="1"/>
  <c r="D10" i="6"/>
  <c r="F10" i="6"/>
  <c r="H160" i="6"/>
  <c r="H155" i="6" s="1"/>
  <c r="J160" i="6"/>
  <c r="J155" i="6" s="1"/>
  <c r="L160" i="6"/>
  <c r="L155" i="6" s="1"/>
  <c r="N160" i="6"/>
  <c r="N155" i="6" s="1"/>
  <c r="P160" i="6"/>
  <c r="P155" i="6" s="1"/>
  <c r="R160" i="6"/>
  <c r="R155" i="6" s="1"/>
  <c r="T160" i="6"/>
  <c r="T155" i="6" s="1"/>
  <c r="V160" i="6"/>
  <c r="V155" i="6" s="1"/>
  <c r="X160" i="6"/>
  <c r="X155" i="6" s="1"/>
  <c r="Z160" i="6"/>
  <c r="Z155" i="6" s="1"/>
  <c r="AB160" i="6"/>
  <c r="AB155" i="6" s="1"/>
  <c r="AD160" i="6"/>
  <c r="AD155" i="6" s="1"/>
  <c r="D12" i="6"/>
  <c r="D11" i="6" s="1"/>
  <c r="D17" i="6"/>
  <c r="F17" i="6"/>
  <c r="H154" i="6"/>
  <c r="J154" i="6"/>
  <c r="L154" i="6"/>
  <c r="N154" i="6"/>
  <c r="P154" i="6"/>
  <c r="R154" i="6"/>
  <c r="T154" i="6"/>
  <c r="V154" i="6"/>
  <c r="X159" i="6"/>
  <c r="X118" i="6"/>
  <c r="Z159" i="6"/>
  <c r="Z118" i="6"/>
  <c r="AB159" i="6"/>
  <c r="AB118" i="6"/>
  <c r="AD159" i="6"/>
  <c r="AD118" i="6"/>
  <c r="D18" i="6"/>
  <c r="D119" i="6" s="1"/>
  <c r="F18" i="6"/>
  <c r="H119" i="6"/>
  <c r="J119" i="6"/>
  <c r="J117" i="6" s="1"/>
  <c r="L119" i="6"/>
  <c r="N119" i="6"/>
  <c r="N117" i="6" s="1"/>
  <c r="P119" i="6"/>
  <c r="R119" i="6"/>
  <c r="R117" i="6" s="1"/>
  <c r="T119" i="6"/>
  <c r="V119" i="6"/>
  <c r="V117" i="6" s="1"/>
  <c r="X119" i="6"/>
  <c r="Z119" i="6"/>
  <c r="AB119" i="6"/>
  <c r="AD119" i="6"/>
  <c r="B161" i="6"/>
  <c r="D19" i="6"/>
  <c r="F19" i="6"/>
  <c r="H161" i="6"/>
  <c r="H120" i="6"/>
  <c r="J161" i="6"/>
  <c r="J120" i="6"/>
  <c r="L161" i="6"/>
  <c r="L120" i="6"/>
  <c r="N161" i="6"/>
  <c r="N120" i="6"/>
  <c r="P161" i="6"/>
  <c r="P120" i="6"/>
  <c r="R161" i="6"/>
  <c r="R120" i="6"/>
  <c r="T161" i="6"/>
  <c r="T120" i="6"/>
  <c r="V161" i="6"/>
  <c r="V120" i="6"/>
  <c r="X161" i="6"/>
  <c r="X120" i="6"/>
  <c r="Z161" i="6"/>
  <c r="Z120" i="6"/>
  <c r="AB161" i="6"/>
  <c r="AB120" i="6"/>
  <c r="AD161" i="6"/>
  <c r="AD120" i="6"/>
  <c r="B162" i="6"/>
  <c r="B158" i="6" s="1"/>
  <c r="D20" i="6"/>
  <c r="F20" i="6"/>
  <c r="H162" i="6"/>
  <c r="H157" i="6" s="1"/>
  <c r="H121" i="6"/>
  <c r="J162" i="6"/>
  <c r="J157" i="6" s="1"/>
  <c r="J121" i="6"/>
  <c r="L162" i="6"/>
  <c r="L157" i="6" s="1"/>
  <c r="L121" i="6"/>
  <c r="N162" i="6"/>
  <c r="N157" i="6" s="1"/>
  <c r="N121" i="6"/>
  <c r="P162" i="6"/>
  <c r="P157" i="6" s="1"/>
  <c r="P121" i="6"/>
  <c r="R162" i="6"/>
  <c r="R157" i="6" s="1"/>
  <c r="R121" i="6"/>
  <c r="T162" i="6"/>
  <c r="T157" i="6" s="1"/>
  <c r="T121" i="6"/>
  <c r="V162" i="6"/>
  <c r="V157" i="6" s="1"/>
  <c r="V121" i="6"/>
  <c r="X162" i="6"/>
  <c r="X157" i="6" s="1"/>
  <c r="X121" i="6"/>
  <c r="Z162" i="6"/>
  <c r="Z157" i="6" s="1"/>
  <c r="Z121" i="6"/>
  <c r="AB162" i="6"/>
  <c r="AB157" i="6" s="1"/>
  <c r="AB121" i="6"/>
  <c r="AD162" i="6"/>
  <c r="AD157" i="6" s="1"/>
  <c r="AD121" i="6"/>
  <c r="D23" i="6"/>
  <c r="D24" i="6"/>
  <c r="D26" i="6"/>
  <c r="D30" i="6"/>
  <c r="D28" i="6" s="1"/>
  <c r="D35" i="6"/>
  <c r="D36" i="6"/>
  <c r="D38" i="6"/>
  <c r="D41" i="6"/>
  <c r="D40" i="6" s="1"/>
  <c r="D42" i="6"/>
  <c r="D43" i="6"/>
  <c r="D44" i="6"/>
  <c r="D47" i="6"/>
  <c r="D46" i="6" s="1"/>
  <c r="D48" i="6"/>
  <c r="D49" i="6"/>
  <c r="D50" i="6"/>
  <c r="D53" i="6"/>
  <c r="D52" i="6" s="1"/>
  <c r="C64" i="6"/>
  <c r="C60" i="6"/>
  <c r="G66" i="6"/>
  <c r="G72" i="6"/>
  <c r="G70" i="6" s="1"/>
  <c r="G78" i="6"/>
  <c r="G76" i="6" s="1"/>
  <c r="G84" i="6"/>
  <c r="G82" i="6" s="1"/>
  <c r="G90" i="6"/>
  <c r="G88" i="6" s="1"/>
  <c r="G96" i="6"/>
  <c r="G94" i="6" s="1"/>
  <c r="G102" i="6"/>
  <c r="G100" i="6" s="1"/>
  <c r="H118" i="6"/>
  <c r="L118" i="6"/>
  <c r="L117" i="6" s="1"/>
  <c r="P118" i="6"/>
  <c r="P117" i="6" s="1"/>
  <c r="T118" i="6"/>
  <c r="T117" i="6" s="1"/>
  <c r="B150" i="6"/>
  <c r="B148" i="6" s="1"/>
  <c r="H148" i="6"/>
  <c r="G131" i="6"/>
  <c r="G133" i="6"/>
  <c r="G137" i="6"/>
  <c r="G139" i="6"/>
  <c r="G143" i="6"/>
  <c r="G145" i="6"/>
  <c r="D133" i="6"/>
  <c r="D131" i="6" s="1"/>
  <c r="D139" i="6"/>
  <c r="D137" i="6" s="1"/>
  <c r="D145" i="6"/>
  <c r="D143" i="6" s="1"/>
  <c r="AD156" i="5"/>
  <c r="AD151" i="5" s="1"/>
  <c r="N156" i="5"/>
  <c r="N151" i="5" s="1"/>
  <c r="AB155" i="5"/>
  <c r="L155" i="5"/>
  <c r="Z154" i="5"/>
  <c r="Z149" i="5" s="1"/>
  <c r="J154" i="5"/>
  <c r="J149" i="5" s="1"/>
  <c r="X153" i="5"/>
  <c r="H153" i="5"/>
  <c r="AD149" i="5"/>
  <c r="N149" i="5"/>
  <c r="E139" i="5"/>
  <c r="C139" i="5"/>
  <c r="G139" i="5" s="1"/>
  <c r="B139" i="5"/>
  <c r="AE137" i="5"/>
  <c r="AD137" i="5"/>
  <c r="AC137" i="5"/>
  <c r="AB137" i="5"/>
  <c r="AA137" i="5"/>
  <c r="Z137" i="5"/>
  <c r="Y137" i="5"/>
  <c r="X137" i="5"/>
  <c r="W137" i="5"/>
  <c r="V137" i="5"/>
  <c r="U137" i="5"/>
  <c r="T137" i="5"/>
  <c r="S137" i="5"/>
  <c r="R137" i="5"/>
  <c r="Q137" i="5"/>
  <c r="P137" i="5"/>
  <c r="O137" i="5"/>
  <c r="N137" i="5"/>
  <c r="M137" i="5"/>
  <c r="L137" i="5"/>
  <c r="K137" i="5"/>
  <c r="J137" i="5"/>
  <c r="I137" i="5"/>
  <c r="H137" i="5"/>
  <c r="E137" i="5"/>
  <c r="F137" i="5" s="1"/>
  <c r="C137" i="5"/>
  <c r="G137" i="5" s="1"/>
  <c r="B137" i="5"/>
  <c r="E133" i="5"/>
  <c r="C133" i="5"/>
  <c r="G133" i="5" s="1"/>
  <c r="B133" i="5"/>
  <c r="AE131" i="5"/>
  <c r="AD131" i="5"/>
  <c r="AC131" i="5"/>
  <c r="AB131" i="5"/>
  <c r="AA131" i="5"/>
  <c r="Z131" i="5"/>
  <c r="Y131" i="5"/>
  <c r="X131" i="5"/>
  <c r="W131" i="5"/>
  <c r="V131" i="5"/>
  <c r="U131" i="5"/>
  <c r="T131" i="5"/>
  <c r="S131" i="5"/>
  <c r="R131" i="5"/>
  <c r="Q131" i="5"/>
  <c r="P131" i="5"/>
  <c r="O131" i="5"/>
  <c r="N131" i="5"/>
  <c r="M131" i="5"/>
  <c r="L131" i="5"/>
  <c r="K131" i="5"/>
  <c r="J131" i="5"/>
  <c r="I131" i="5"/>
  <c r="H131" i="5"/>
  <c r="E131" i="5"/>
  <c r="F131" i="5" s="1"/>
  <c r="C131" i="5"/>
  <c r="G131" i="5" s="1"/>
  <c r="B131" i="5"/>
  <c r="AE129" i="5"/>
  <c r="AD129" i="5"/>
  <c r="AC129" i="5"/>
  <c r="AB129" i="5"/>
  <c r="AA129" i="5"/>
  <c r="Z129" i="5"/>
  <c r="Y129" i="5"/>
  <c r="X129" i="5"/>
  <c r="W129" i="5"/>
  <c r="V129" i="5"/>
  <c r="U129" i="5"/>
  <c r="T129" i="5"/>
  <c r="S129" i="5"/>
  <c r="R129" i="5"/>
  <c r="Q129" i="5"/>
  <c r="P129" i="5"/>
  <c r="O129" i="5"/>
  <c r="N129" i="5"/>
  <c r="M129" i="5"/>
  <c r="L129" i="5"/>
  <c r="K129" i="5"/>
  <c r="J129" i="5"/>
  <c r="I129" i="5"/>
  <c r="E129" i="5" s="1"/>
  <c r="H129" i="5"/>
  <c r="C129" i="5"/>
  <c r="B129" i="5"/>
  <c r="AE128" i="5"/>
  <c r="AD128" i="5"/>
  <c r="AC128" i="5"/>
  <c r="AB128" i="5"/>
  <c r="AA128" i="5"/>
  <c r="Z128" i="5"/>
  <c r="Y128" i="5"/>
  <c r="X128" i="5"/>
  <c r="W128" i="5"/>
  <c r="V128" i="5"/>
  <c r="U128" i="5"/>
  <c r="T128" i="5"/>
  <c r="S128" i="5"/>
  <c r="R128" i="5"/>
  <c r="Q128" i="5"/>
  <c r="P128" i="5"/>
  <c r="O128" i="5"/>
  <c r="N128" i="5"/>
  <c r="M128" i="5"/>
  <c r="L128" i="5"/>
  <c r="K128" i="5"/>
  <c r="J128" i="5"/>
  <c r="I128" i="5"/>
  <c r="E128" i="5" s="1"/>
  <c r="H128" i="5"/>
  <c r="C128" i="5"/>
  <c r="B128" i="5"/>
  <c r="AE127" i="5"/>
  <c r="AE144" i="5" s="1"/>
  <c r="AE142" i="5" s="1"/>
  <c r="AD127" i="5"/>
  <c r="AD144" i="5" s="1"/>
  <c r="AD142" i="5" s="1"/>
  <c r="AC127" i="5"/>
  <c r="AC144" i="5" s="1"/>
  <c r="AC142" i="5" s="1"/>
  <c r="AB127" i="5"/>
  <c r="AB144" i="5" s="1"/>
  <c r="AB142" i="5" s="1"/>
  <c r="AA127" i="5"/>
  <c r="AA144" i="5" s="1"/>
  <c r="AA142" i="5" s="1"/>
  <c r="Z127" i="5"/>
  <c r="Z144" i="5" s="1"/>
  <c r="Z142" i="5" s="1"/>
  <c r="Y127" i="5"/>
  <c r="Y144" i="5" s="1"/>
  <c r="Y142" i="5" s="1"/>
  <c r="X127" i="5"/>
  <c r="X144" i="5" s="1"/>
  <c r="X142" i="5" s="1"/>
  <c r="W127" i="5"/>
  <c r="W144" i="5" s="1"/>
  <c r="W142" i="5" s="1"/>
  <c r="V127" i="5"/>
  <c r="V144" i="5" s="1"/>
  <c r="V142" i="5" s="1"/>
  <c r="U127" i="5"/>
  <c r="U144" i="5" s="1"/>
  <c r="U142" i="5" s="1"/>
  <c r="T127" i="5"/>
  <c r="T144" i="5" s="1"/>
  <c r="T142" i="5" s="1"/>
  <c r="S127" i="5"/>
  <c r="S144" i="5" s="1"/>
  <c r="S142" i="5" s="1"/>
  <c r="R127" i="5"/>
  <c r="R144" i="5" s="1"/>
  <c r="R142" i="5" s="1"/>
  <c r="Q127" i="5"/>
  <c r="Q144" i="5" s="1"/>
  <c r="Q142" i="5" s="1"/>
  <c r="P127" i="5"/>
  <c r="P144" i="5" s="1"/>
  <c r="P142" i="5" s="1"/>
  <c r="O127" i="5"/>
  <c r="O144" i="5" s="1"/>
  <c r="O142" i="5" s="1"/>
  <c r="N127" i="5"/>
  <c r="N144" i="5" s="1"/>
  <c r="N142" i="5" s="1"/>
  <c r="M127" i="5"/>
  <c r="M144" i="5" s="1"/>
  <c r="M142" i="5" s="1"/>
  <c r="L127" i="5"/>
  <c r="L144" i="5" s="1"/>
  <c r="L142" i="5" s="1"/>
  <c r="K127" i="5"/>
  <c r="K144" i="5" s="1"/>
  <c r="K142" i="5" s="1"/>
  <c r="J127" i="5"/>
  <c r="J144" i="5" s="1"/>
  <c r="J142" i="5" s="1"/>
  <c r="I127" i="5"/>
  <c r="I144" i="5" s="1"/>
  <c r="H127" i="5"/>
  <c r="H144" i="5" s="1"/>
  <c r="C127" i="5"/>
  <c r="C144" i="5" s="1"/>
  <c r="C142" i="5" s="1"/>
  <c r="B127" i="5"/>
  <c r="AE126" i="5"/>
  <c r="AD126" i="5"/>
  <c r="AC126" i="5"/>
  <c r="AB126" i="5"/>
  <c r="AA126" i="5"/>
  <c r="Z126" i="5"/>
  <c r="Y126" i="5"/>
  <c r="X126" i="5"/>
  <c r="W126" i="5"/>
  <c r="V126" i="5"/>
  <c r="U126" i="5"/>
  <c r="T126" i="5"/>
  <c r="S126" i="5"/>
  <c r="R126" i="5"/>
  <c r="Q126" i="5"/>
  <c r="P126" i="5"/>
  <c r="O126" i="5"/>
  <c r="N126" i="5"/>
  <c r="M126" i="5"/>
  <c r="L126" i="5"/>
  <c r="K126" i="5"/>
  <c r="J126" i="5"/>
  <c r="I126" i="5"/>
  <c r="E126" i="5" s="1"/>
  <c r="H126" i="5"/>
  <c r="C126" i="5"/>
  <c r="B126" i="5"/>
  <c r="AE125" i="5"/>
  <c r="AD125" i="5"/>
  <c r="AC125" i="5"/>
  <c r="AB125" i="5"/>
  <c r="AA125" i="5"/>
  <c r="Z125" i="5"/>
  <c r="Y125" i="5"/>
  <c r="X125" i="5"/>
  <c r="W125" i="5"/>
  <c r="V125" i="5"/>
  <c r="U125" i="5"/>
  <c r="T125" i="5"/>
  <c r="S125" i="5"/>
  <c r="R125" i="5"/>
  <c r="Q125" i="5"/>
  <c r="P125" i="5"/>
  <c r="O125" i="5"/>
  <c r="N125" i="5"/>
  <c r="M125" i="5"/>
  <c r="L125" i="5"/>
  <c r="K125" i="5"/>
  <c r="J125" i="5"/>
  <c r="I125" i="5"/>
  <c r="H125" i="5"/>
  <c r="C125" i="5"/>
  <c r="B125" i="5"/>
  <c r="C119" i="5"/>
  <c r="E114" i="5"/>
  <c r="F114" i="5" s="1"/>
  <c r="F112" i="5" s="1"/>
  <c r="C114" i="5"/>
  <c r="B114" i="5"/>
  <c r="AE112" i="5"/>
  <c r="AD112" i="5"/>
  <c r="AC112" i="5"/>
  <c r="AB112" i="5"/>
  <c r="AA112" i="5"/>
  <c r="Z112" i="5"/>
  <c r="Y112" i="5"/>
  <c r="X112" i="5"/>
  <c r="W112" i="5"/>
  <c r="V112" i="5"/>
  <c r="U112" i="5"/>
  <c r="T112" i="5"/>
  <c r="S112" i="5"/>
  <c r="R112" i="5"/>
  <c r="Q112" i="5"/>
  <c r="P112" i="5"/>
  <c r="O112" i="5"/>
  <c r="N112" i="5"/>
  <c r="M112" i="5"/>
  <c r="L112" i="5"/>
  <c r="K112" i="5"/>
  <c r="J112" i="5"/>
  <c r="I112" i="5"/>
  <c r="H112" i="5"/>
  <c r="E112" i="5"/>
  <c r="C112" i="5"/>
  <c r="B112" i="5"/>
  <c r="AE108" i="5"/>
  <c r="AD108" i="5"/>
  <c r="AC108" i="5"/>
  <c r="AB108" i="5"/>
  <c r="AA108" i="5"/>
  <c r="Z108" i="5"/>
  <c r="Y108" i="5"/>
  <c r="X108" i="5"/>
  <c r="W108" i="5"/>
  <c r="V108" i="5"/>
  <c r="U108" i="5"/>
  <c r="T108" i="5"/>
  <c r="S108" i="5"/>
  <c r="R108" i="5"/>
  <c r="Q108" i="5"/>
  <c r="P108" i="5"/>
  <c r="O108" i="5"/>
  <c r="N108" i="5"/>
  <c r="M108" i="5"/>
  <c r="L108" i="5"/>
  <c r="K108" i="5"/>
  <c r="J108" i="5"/>
  <c r="I108" i="5"/>
  <c r="H108" i="5"/>
  <c r="E108" i="5"/>
  <c r="F108" i="5" s="1"/>
  <c r="F106" i="5" s="1"/>
  <c r="C108" i="5"/>
  <c r="B108" i="5"/>
  <c r="AE106" i="5"/>
  <c r="AD106" i="5"/>
  <c r="AC106" i="5"/>
  <c r="AB106" i="5"/>
  <c r="AA106" i="5"/>
  <c r="Z106" i="5"/>
  <c r="Y106" i="5"/>
  <c r="X106" i="5"/>
  <c r="W106" i="5"/>
  <c r="V106" i="5"/>
  <c r="U106" i="5"/>
  <c r="T106" i="5"/>
  <c r="S106" i="5"/>
  <c r="R106" i="5"/>
  <c r="Q106" i="5"/>
  <c r="P106" i="5"/>
  <c r="O106" i="5"/>
  <c r="N106" i="5"/>
  <c r="M106" i="5"/>
  <c r="L106" i="5"/>
  <c r="K106" i="5"/>
  <c r="J106" i="5"/>
  <c r="I106" i="5"/>
  <c r="H106" i="5"/>
  <c r="E106" i="5"/>
  <c r="C106" i="5"/>
  <c r="B106" i="5"/>
  <c r="V102" i="5"/>
  <c r="V54" i="5" s="1"/>
  <c r="E102" i="5"/>
  <c r="G102" i="5" s="1"/>
  <c r="G100" i="5" s="1"/>
  <c r="D102" i="5"/>
  <c r="C102" i="5"/>
  <c r="B102" i="5"/>
  <c r="F102" i="5" s="1"/>
  <c r="F100" i="5" s="1"/>
  <c r="AE100" i="5"/>
  <c r="AD100" i="5"/>
  <c r="AC100" i="5"/>
  <c r="AB100" i="5"/>
  <c r="AA100" i="5"/>
  <c r="Z100" i="5"/>
  <c r="Y100" i="5"/>
  <c r="X100" i="5"/>
  <c r="W100" i="5"/>
  <c r="V100" i="5"/>
  <c r="U100" i="5"/>
  <c r="T100" i="5"/>
  <c r="S100" i="5"/>
  <c r="R100" i="5"/>
  <c r="Q100" i="5"/>
  <c r="P100" i="5"/>
  <c r="O100" i="5"/>
  <c r="N100" i="5"/>
  <c r="M100" i="5"/>
  <c r="L100" i="5"/>
  <c r="K100" i="5"/>
  <c r="J100" i="5"/>
  <c r="I100" i="5"/>
  <c r="H100" i="5"/>
  <c r="E100" i="5"/>
  <c r="D100" i="5"/>
  <c r="C100" i="5"/>
  <c r="B100" i="5"/>
  <c r="E96" i="5"/>
  <c r="G96" i="5" s="1"/>
  <c r="G94" i="5" s="1"/>
  <c r="D96" i="5"/>
  <c r="C96" i="5"/>
  <c r="B96" i="5"/>
  <c r="F96" i="5" s="1"/>
  <c r="F94" i="5" s="1"/>
  <c r="AE94" i="5"/>
  <c r="AD94" i="5"/>
  <c r="AC94" i="5"/>
  <c r="AB94" i="5"/>
  <c r="AA94" i="5"/>
  <c r="Z94" i="5"/>
  <c r="Y94" i="5"/>
  <c r="X94" i="5"/>
  <c r="W94" i="5"/>
  <c r="V94" i="5"/>
  <c r="U94" i="5"/>
  <c r="T94" i="5"/>
  <c r="S94" i="5"/>
  <c r="R94" i="5"/>
  <c r="Q94" i="5"/>
  <c r="P94" i="5"/>
  <c r="O94" i="5"/>
  <c r="N94" i="5"/>
  <c r="M94" i="5"/>
  <c r="L94" i="5"/>
  <c r="K94" i="5"/>
  <c r="J94" i="5"/>
  <c r="I94" i="5"/>
  <c r="H94" i="5"/>
  <c r="E94" i="5"/>
  <c r="D94" i="5"/>
  <c r="C94" i="5"/>
  <c r="B94" i="5"/>
  <c r="E90" i="5"/>
  <c r="G90" i="5" s="1"/>
  <c r="G88" i="5" s="1"/>
  <c r="D90" i="5"/>
  <c r="C90" i="5"/>
  <c r="B90" i="5"/>
  <c r="F90" i="5" s="1"/>
  <c r="F88" i="5" s="1"/>
  <c r="AE88" i="5"/>
  <c r="AD88" i="5"/>
  <c r="AC88" i="5"/>
  <c r="AB88" i="5"/>
  <c r="AA88" i="5"/>
  <c r="Z88" i="5"/>
  <c r="Y88" i="5"/>
  <c r="X88" i="5"/>
  <c r="W88" i="5"/>
  <c r="V88" i="5"/>
  <c r="U88" i="5"/>
  <c r="T88" i="5"/>
  <c r="S88" i="5"/>
  <c r="R88" i="5"/>
  <c r="Q88" i="5"/>
  <c r="P88" i="5"/>
  <c r="O88" i="5"/>
  <c r="N88" i="5"/>
  <c r="M88" i="5"/>
  <c r="L88" i="5"/>
  <c r="K88" i="5"/>
  <c r="J88" i="5"/>
  <c r="I88" i="5"/>
  <c r="H88" i="5"/>
  <c r="E88" i="5"/>
  <c r="D88" i="5"/>
  <c r="C88" i="5"/>
  <c r="B88" i="5"/>
  <c r="E84" i="5"/>
  <c r="G84" i="5" s="1"/>
  <c r="G82" i="5" s="1"/>
  <c r="D84" i="5"/>
  <c r="C84" i="5"/>
  <c r="B84" i="5"/>
  <c r="F84" i="5" s="1"/>
  <c r="F82" i="5" s="1"/>
  <c r="AE82" i="5"/>
  <c r="AD82" i="5"/>
  <c r="AC82" i="5"/>
  <c r="AB82" i="5"/>
  <c r="AA82" i="5"/>
  <c r="Z82" i="5"/>
  <c r="Y82" i="5"/>
  <c r="X82" i="5"/>
  <c r="W82" i="5"/>
  <c r="V82" i="5"/>
  <c r="U82" i="5"/>
  <c r="T82" i="5"/>
  <c r="S82" i="5"/>
  <c r="R82" i="5"/>
  <c r="Q82" i="5"/>
  <c r="P82" i="5"/>
  <c r="O82" i="5"/>
  <c r="N82" i="5"/>
  <c r="M82" i="5"/>
  <c r="L82" i="5"/>
  <c r="K82" i="5"/>
  <c r="J82" i="5"/>
  <c r="I82" i="5"/>
  <c r="H82" i="5"/>
  <c r="E82" i="5"/>
  <c r="D82" i="5"/>
  <c r="C82" i="5"/>
  <c r="B82" i="5"/>
  <c r="E78" i="5"/>
  <c r="G78" i="5" s="1"/>
  <c r="G76" i="5" s="1"/>
  <c r="D78" i="5"/>
  <c r="C78" i="5"/>
  <c r="B78" i="5"/>
  <c r="F78" i="5" s="1"/>
  <c r="F76" i="5" s="1"/>
  <c r="AE76" i="5"/>
  <c r="AD76" i="5"/>
  <c r="AC76" i="5"/>
  <c r="AB76" i="5"/>
  <c r="AA76" i="5"/>
  <c r="Z76" i="5"/>
  <c r="Y76" i="5"/>
  <c r="X76" i="5"/>
  <c r="W76" i="5"/>
  <c r="V76" i="5"/>
  <c r="U76" i="5"/>
  <c r="T76" i="5"/>
  <c r="S76" i="5"/>
  <c r="R76" i="5"/>
  <c r="Q76" i="5"/>
  <c r="P76" i="5"/>
  <c r="O76" i="5"/>
  <c r="N76" i="5"/>
  <c r="M76" i="5"/>
  <c r="L76" i="5"/>
  <c r="K76" i="5"/>
  <c r="J76" i="5"/>
  <c r="I76" i="5"/>
  <c r="H76" i="5"/>
  <c r="E76" i="5"/>
  <c r="D76" i="5"/>
  <c r="C76" i="5"/>
  <c r="B76" i="5"/>
  <c r="E72" i="5"/>
  <c r="G72" i="5" s="1"/>
  <c r="G70" i="5" s="1"/>
  <c r="D72" i="5"/>
  <c r="C72" i="5"/>
  <c r="B72" i="5"/>
  <c r="F72" i="5" s="1"/>
  <c r="F70" i="5" s="1"/>
  <c r="AE70" i="5"/>
  <c r="AD70" i="5"/>
  <c r="AC70" i="5"/>
  <c r="AB70" i="5"/>
  <c r="AA70" i="5"/>
  <c r="Z70" i="5"/>
  <c r="Y70" i="5"/>
  <c r="X70" i="5"/>
  <c r="W70" i="5"/>
  <c r="V70" i="5"/>
  <c r="U70" i="5"/>
  <c r="T70" i="5"/>
  <c r="S70" i="5"/>
  <c r="R70" i="5"/>
  <c r="Q70" i="5"/>
  <c r="P70" i="5"/>
  <c r="O70" i="5"/>
  <c r="N70" i="5"/>
  <c r="M70" i="5"/>
  <c r="L70" i="5"/>
  <c r="K70" i="5"/>
  <c r="J70" i="5"/>
  <c r="I70" i="5"/>
  <c r="H70" i="5"/>
  <c r="E70" i="5"/>
  <c r="D70" i="5"/>
  <c r="C70" i="5"/>
  <c r="B70" i="5"/>
  <c r="E66" i="5"/>
  <c r="G66" i="5" s="1"/>
  <c r="D66" i="5"/>
  <c r="D64" i="5" s="1"/>
  <c r="C66" i="5"/>
  <c r="B66" i="5"/>
  <c r="B64" i="5" s="1"/>
  <c r="AE64" i="5"/>
  <c r="AD64" i="5"/>
  <c r="AB64" i="5"/>
  <c r="AA64" i="5"/>
  <c r="Z64" i="5"/>
  <c r="Y64" i="5"/>
  <c r="X64" i="5"/>
  <c r="W64" i="5"/>
  <c r="V64" i="5"/>
  <c r="U64" i="5"/>
  <c r="T64" i="5"/>
  <c r="S64" i="5"/>
  <c r="R64" i="5"/>
  <c r="Q64" i="5"/>
  <c r="P64" i="5"/>
  <c r="O64" i="5"/>
  <c r="N64" i="5"/>
  <c r="M64" i="5"/>
  <c r="L64" i="5"/>
  <c r="K64" i="5"/>
  <c r="J64" i="5"/>
  <c r="I64" i="5"/>
  <c r="H64" i="5"/>
  <c r="E64" i="5"/>
  <c r="F64" i="5" s="1"/>
  <c r="C64" i="5"/>
  <c r="AE62" i="5"/>
  <c r="AD62" i="5"/>
  <c r="AC62" i="5"/>
  <c r="AB62" i="5"/>
  <c r="AA62" i="5"/>
  <c r="Z62" i="5"/>
  <c r="Y62" i="5"/>
  <c r="X62" i="5"/>
  <c r="W62" i="5"/>
  <c r="V62" i="5"/>
  <c r="U62" i="5"/>
  <c r="T62" i="5"/>
  <c r="S62" i="5"/>
  <c r="R62" i="5"/>
  <c r="Q62" i="5"/>
  <c r="P62" i="5"/>
  <c r="O62" i="5"/>
  <c r="N62" i="5"/>
  <c r="M62" i="5"/>
  <c r="L62" i="5"/>
  <c r="K62" i="5"/>
  <c r="J62" i="5"/>
  <c r="I62" i="5"/>
  <c r="H62" i="5"/>
  <c r="E62" i="5"/>
  <c r="F62" i="5" s="1"/>
  <c r="D62" i="5"/>
  <c r="C62" i="5"/>
  <c r="B62" i="5"/>
  <c r="AE61" i="5"/>
  <c r="AD61" i="5"/>
  <c r="AC61" i="5"/>
  <c r="AB61" i="5"/>
  <c r="AA61" i="5"/>
  <c r="Z61" i="5"/>
  <c r="Y61" i="5"/>
  <c r="X61" i="5"/>
  <c r="W61" i="5"/>
  <c r="V61" i="5"/>
  <c r="U61" i="5"/>
  <c r="T61" i="5"/>
  <c r="S61" i="5"/>
  <c r="R61" i="5"/>
  <c r="Q61" i="5"/>
  <c r="P61" i="5"/>
  <c r="O61" i="5"/>
  <c r="N61" i="5"/>
  <c r="M61" i="5"/>
  <c r="L61" i="5"/>
  <c r="K61" i="5"/>
  <c r="J61" i="5"/>
  <c r="I61" i="5"/>
  <c r="H61" i="5"/>
  <c r="E61" i="5"/>
  <c r="F61" i="5" s="1"/>
  <c r="D61" i="5"/>
  <c r="C61" i="5"/>
  <c r="B61" i="5"/>
  <c r="AE60" i="5"/>
  <c r="AD60" i="5"/>
  <c r="AC60" i="5"/>
  <c r="AB60" i="5"/>
  <c r="AA60" i="5"/>
  <c r="Z60" i="5"/>
  <c r="Y60" i="5"/>
  <c r="X60" i="5"/>
  <c r="W60" i="5"/>
  <c r="V60" i="5"/>
  <c r="U60" i="5"/>
  <c r="T60" i="5"/>
  <c r="S60" i="5"/>
  <c r="R60" i="5"/>
  <c r="Q60" i="5"/>
  <c r="P60" i="5"/>
  <c r="O60" i="5"/>
  <c r="N60" i="5"/>
  <c r="M60" i="5"/>
  <c r="L60" i="5"/>
  <c r="K60" i="5"/>
  <c r="J60" i="5"/>
  <c r="I60" i="5"/>
  <c r="H60" i="5"/>
  <c r="E60" i="5"/>
  <c r="C60" i="5"/>
  <c r="AE59" i="5"/>
  <c r="AD59" i="5"/>
  <c r="AC59" i="5"/>
  <c r="AB59" i="5"/>
  <c r="AA59" i="5"/>
  <c r="Z59" i="5"/>
  <c r="Y59" i="5"/>
  <c r="X59" i="5"/>
  <c r="W59" i="5"/>
  <c r="V59" i="5"/>
  <c r="U59" i="5"/>
  <c r="T59" i="5"/>
  <c r="S59" i="5"/>
  <c r="R59" i="5"/>
  <c r="Q59" i="5"/>
  <c r="P59" i="5"/>
  <c r="O59" i="5"/>
  <c r="N59" i="5"/>
  <c r="M59" i="5"/>
  <c r="L59" i="5"/>
  <c r="K59" i="5"/>
  <c r="J59" i="5"/>
  <c r="I59" i="5"/>
  <c r="H59" i="5"/>
  <c r="E59" i="5"/>
  <c r="F59" i="5" s="1"/>
  <c r="D59" i="5"/>
  <c r="C59" i="5"/>
  <c r="B59" i="5"/>
  <c r="AE58" i="5"/>
  <c r="AD58" i="5"/>
  <c r="AC58" i="5"/>
  <c r="AB58" i="5"/>
  <c r="AA58" i="5"/>
  <c r="Z58" i="5"/>
  <c r="Y58" i="5"/>
  <c r="X58" i="5"/>
  <c r="W58" i="5"/>
  <c r="V58" i="5"/>
  <c r="U58" i="5"/>
  <c r="T58" i="5"/>
  <c r="S58" i="5"/>
  <c r="R58" i="5"/>
  <c r="Q58" i="5"/>
  <c r="P58" i="5"/>
  <c r="O58" i="5"/>
  <c r="N58" i="5"/>
  <c r="M58" i="5"/>
  <c r="L58" i="5"/>
  <c r="K58" i="5"/>
  <c r="J58" i="5"/>
  <c r="I58" i="5"/>
  <c r="H58" i="5"/>
  <c r="E58" i="5"/>
  <c r="C58" i="5"/>
  <c r="AE56" i="5"/>
  <c r="AD56" i="5"/>
  <c r="AC56" i="5"/>
  <c r="AB56" i="5"/>
  <c r="AA56" i="5"/>
  <c r="Z56" i="5"/>
  <c r="Y56" i="5"/>
  <c r="X56" i="5"/>
  <c r="W56" i="5"/>
  <c r="V56" i="5"/>
  <c r="U56" i="5"/>
  <c r="T56" i="5"/>
  <c r="S56" i="5"/>
  <c r="R56" i="5"/>
  <c r="Q56" i="5"/>
  <c r="P56" i="5"/>
  <c r="O56" i="5"/>
  <c r="N56" i="5"/>
  <c r="M56" i="5"/>
  <c r="L56" i="5"/>
  <c r="K56" i="5"/>
  <c r="J56" i="5"/>
  <c r="I56" i="5"/>
  <c r="H56" i="5"/>
  <c r="E56" i="5"/>
  <c r="F56" i="5" s="1"/>
  <c r="C56" i="5"/>
  <c r="B56" i="5"/>
  <c r="AE55" i="5"/>
  <c r="AD55" i="5"/>
  <c r="AC55" i="5"/>
  <c r="AB55" i="5"/>
  <c r="AA55" i="5"/>
  <c r="Z55" i="5"/>
  <c r="Y55" i="5"/>
  <c r="X55" i="5"/>
  <c r="W55" i="5"/>
  <c r="V55" i="5"/>
  <c r="U55" i="5"/>
  <c r="T55" i="5"/>
  <c r="S55" i="5"/>
  <c r="R55" i="5"/>
  <c r="Q55" i="5"/>
  <c r="P55" i="5"/>
  <c r="O55" i="5"/>
  <c r="N55" i="5"/>
  <c r="M55" i="5"/>
  <c r="L55" i="5"/>
  <c r="K55" i="5"/>
  <c r="J55" i="5"/>
  <c r="I55" i="5"/>
  <c r="H55" i="5"/>
  <c r="E55" i="5"/>
  <c r="F55" i="5" s="1"/>
  <c r="C55" i="5"/>
  <c r="B55" i="5"/>
  <c r="AE54" i="5"/>
  <c r="AD54" i="5"/>
  <c r="AC54" i="5"/>
  <c r="AB54" i="5"/>
  <c r="AA54" i="5"/>
  <c r="Z54" i="5"/>
  <c r="Y54" i="5"/>
  <c r="X54" i="5"/>
  <c r="W54" i="5"/>
  <c r="U54" i="5"/>
  <c r="T54" i="5"/>
  <c r="S54" i="5"/>
  <c r="R54" i="5"/>
  <c r="Q54" i="5"/>
  <c r="P54" i="5"/>
  <c r="O54" i="5"/>
  <c r="N54" i="5"/>
  <c r="M54" i="5"/>
  <c r="L54" i="5"/>
  <c r="K54" i="5"/>
  <c r="J54" i="5"/>
  <c r="I54" i="5"/>
  <c r="H54" i="5"/>
  <c r="E54" i="5"/>
  <c r="C54" i="5"/>
  <c r="AE53" i="5"/>
  <c r="AD53" i="5"/>
  <c r="AC53" i="5"/>
  <c r="AB53" i="5"/>
  <c r="AA53" i="5"/>
  <c r="Z53" i="5"/>
  <c r="Y53" i="5"/>
  <c r="X53" i="5"/>
  <c r="W53" i="5"/>
  <c r="V53" i="5"/>
  <c r="U53" i="5"/>
  <c r="T53" i="5"/>
  <c r="S53" i="5"/>
  <c r="R53" i="5"/>
  <c r="Q53" i="5"/>
  <c r="P53" i="5"/>
  <c r="O53" i="5"/>
  <c r="N53" i="5"/>
  <c r="M53" i="5"/>
  <c r="L53" i="5"/>
  <c r="K53" i="5"/>
  <c r="J53" i="5"/>
  <c r="I53" i="5"/>
  <c r="H53" i="5"/>
  <c r="E53" i="5"/>
  <c r="F53" i="5" s="1"/>
  <c r="C53" i="5"/>
  <c r="B53" i="5"/>
  <c r="AE52" i="5"/>
  <c r="AD52" i="5"/>
  <c r="AC52" i="5"/>
  <c r="AB52" i="5"/>
  <c r="AA52" i="5"/>
  <c r="Z52" i="5"/>
  <c r="Y52" i="5"/>
  <c r="X52" i="5"/>
  <c r="W52" i="5"/>
  <c r="U52" i="5"/>
  <c r="T52" i="5"/>
  <c r="S52" i="5"/>
  <c r="R52" i="5"/>
  <c r="Q52" i="5"/>
  <c r="P52" i="5"/>
  <c r="O52" i="5"/>
  <c r="N52" i="5"/>
  <c r="M52" i="5"/>
  <c r="L52" i="5"/>
  <c r="K52" i="5"/>
  <c r="J52" i="5"/>
  <c r="I52" i="5"/>
  <c r="H52" i="5"/>
  <c r="E52" i="5"/>
  <c r="C52" i="5"/>
  <c r="E50" i="5"/>
  <c r="F50" i="5" s="1"/>
  <c r="C50" i="5"/>
  <c r="B50" i="5"/>
  <c r="E49" i="5"/>
  <c r="F49" i="5" s="1"/>
  <c r="C49" i="5"/>
  <c r="B49" i="5"/>
  <c r="E48" i="5"/>
  <c r="F48" i="5" s="1"/>
  <c r="C48" i="5"/>
  <c r="B48" i="5"/>
  <c r="E47" i="5"/>
  <c r="F47" i="5" s="1"/>
  <c r="C47" i="5"/>
  <c r="B47" i="5"/>
  <c r="AE46" i="5"/>
  <c r="AD46" i="5"/>
  <c r="AC46" i="5"/>
  <c r="AB46" i="5"/>
  <c r="AA46" i="5"/>
  <c r="Z46" i="5"/>
  <c r="Y46" i="5"/>
  <c r="X46" i="5"/>
  <c r="W46" i="5"/>
  <c r="V46" i="5"/>
  <c r="U46" i="5"/>
  <c r="T46" i="5"/>
  <c r="S46" i="5"/>
  <c r="R46" i="5"/>
  <c r="Q46" i="5"/>
  <c r="P46" i="5"/>
  <c r="O46" i="5"/>
  <c r="N46" i="5"/>
  <c r="M46" i="5"/>
  <c r="L46" i="5"/>
  <c r="K46" i="5"/>
  <c r="J46" i="5"/>
  <c r="I46" i="5"/>
  <c r="H46" i="5"/>
  <c r="E46" i="5"/>
  <c r="F46" i="5" s="1"/>
  <c r="C46" i="5"/>
  <c r="B46" i="5"/>
  <c r="E44" i="5"/>
  <c r="F44" i="5" s="1"/>
  <c r="C44" i="5"/>
  <c r="B44" i="5"/>
  <c r="E43" i="5"/>
  <c r="F43" i="5" s="1"/>
  <c r="C43" i="5"/>
  <c r="B43" i="5"/>
  <c r="E42" i="5"/>
  <c r="F42" i="5" s="1"/>
  <c r="C42" i="5"/>
  <c r="B42" i="5"/>
  <c r="E41" i="5"/>
  <c r="F41" i="5" s="1"/>
  <c r="C41" i="5"/>
  <c r="B41" i="5"/>
  <c r="AE40" i="5"/>
  <c r="AD40" i="5"/>
  <c r="AC40" i="5"/>
  <c r="AB40" i="5"/>
  <c r="AA40" i="5"/>
  <c r="Z40" i="5"/>
  <c r="Y40" i="5"/>
  <c r="X40" i="5"/>
  <c r="W40" i="5"/>
  <c r="V40" i="5"/>
  <c r="U40" i="5"/>
  <c r="T40" i="5"/>
  <c r="S40" i="5"/>
  <c r="R40" i="5"/>
  <c r="Q40" i="5"/>
  <c r="P40" i="5"/>
  <c r="O40" i="5"/>
  <c r="N40" i="5"/>
  <c r="M40" i="5"/>
  <c r="L40" i="5"/>
  <c r="K40" i="5"/>
  <c r="J40" i="5"/>
  <c r="I40" i="5"/>
  <c r="H40" i="5"/>
  <c r="E40" i="5"/>
  <c r="F40" i="5" s="1"/>
  <c r="C40" i="5"/>
  <c r="B40" i="5"/>
  <c r="E38" i="5"/>
  <c r="F38" i="5" s="1"/>
  <c r="C38" i="5"/>
  <c r="B38" i="5"/>
  <c r="E36" i="5"/>
  <c r="F36" i="5" s="1"/>
  <c r="C36" i="5"/>
  <c r="B36" i="5"/>
  <c r="E35" i="5"/>
  <c r="F35" i="5" s="1"/>
  <c r="C35" i="5"/>
  <c r="B35" i="5"/>
  <c r="AE34" i="5"/>
  <c r="AD34" i="5"/>
  <c r="AC34" i="5"/>
  <c r="AB34" i="5"/>
  <c r="AA34" i="5"/>
  <c r="Z34" i="5"/>
  <c r="Y34" i="5"/>
  <c r="X34" i="5"/>
  <c r="W34" i="5"/>
  <c r="V34" i="5"/>
  <c r="U34" i="5"/>
  <c r="T34" i="5"/>
  <c r="S34" i="5"/>
  <c r="R34" i="5"/>
  <c r="Q34" i="5"/>
  <c r="P34" i="5"/>
  <c r="O34" i="5"/>
  <c r="N34" i="5"/>
  <c r="M34" i="5"/>
  <c r="L34" i="5"/>
  <c r="K34" i="5"/>
  <c r="J34" i="5"/>
  <c r="I34" i="5"/>
  <c r="H34" i="5"/>
  <c r="E34" i="5"/>
  <c r="F34" i="5" s="1"/>
  <c r="C34" i="5"/>
  <c r="B34" i="5"/>
  <c r="E30" i="5"/>
  <c r="F30" i="5" s="1"/>
  <c r="C30" i="5"/>
  <c r="B30" i="5"/>
  <c r="AE28" i="5"/>
  <c r="AD28" i="5"/>
  <c r="AC28" i="5"/>
  <c r="AB28" i="5"/>
  <c r="AA28" i="5"/>
  <c r="Z28" i="5"/>
  <c r="Y28" i="5"/>
  <c r="X28" i="5"/>
  <c r="W28" i="5"/>
  <c r="V28" i="5"/>
  <c r="U28" i="5"/>
  <c r="T28" i="5"/>
  <c r="S28" i="5"/>
  <c r="R28" i="5"/>
  <c r="Q28" i="5"/>
  <c r="P28" i="5"/>
  <c r="O28" i="5"/>
  <c r="N28" i="5"/>
  <c r="M28" i="5"/>
  <c r="L28" i="5"/>
  <c r="K28" i="5"/>
  <c r="J28" i="5"/>
  <c r="I28" i="5"/>
  <c r="H28" i="5"/>
  <c r="E28" i="5"/>
  <c r="F28" i="5" s="1"/>
  <c r="C28" i="5"/>
  <c r="B28" i="5"/>
  <c r="E26" i="5"/>
  <c r="F26" i="5" s="1"/>
  <c r="C26" i="5"/>
  <c r="B26" i="5"/>
  <c r="E24" i="5"/>
  <c r="F24" i="5" s="1"/>
  <c r="C24" i="5"/>
  <c r="B24" i="5"/>
  <c r="E23" i="5"/>
  <c r="F23" i="5" s="1"/>
  <c r="C23" i="5"/>
  <c r="B23" i="5"/>
  <c r="AE22" i="5"/>
  <c r="AD22" i="5"/>
  <c r="AC22" i="5"/>
  <c r="AB22" i="5"/>
  <c r="AA22" i="5"/>
  <c r="Z22" i="5"/>
  <c r="Y22" i="5"/>
  <c r="X22" i="5"/>
  <c r="W22" i="5"/>
  <c r="V22" i="5"/>
  <c r="U22" i="5"/>
  <c r="T22" i="5"/>
  <c r="S22" i="5"/>
  <c r="R22" i="5"/>
  <c r="Q22" i="5"/>
  <c r="P22" i="5"/>
  <c r="O22" i="5"/>
  <c r="N22" i="5"/>
  <c r="M22" i="5"/>
  <c r="L22" i="5"/>
  <c r="K22" i="5"/>
  <c r="J22" i="5"/>
  <c r="I22" i="5"/>
  <c r="H22" i="5"/>
  <c r="E22" i="5"/>
  <c r="F22" i="5" s="1"/>
  <c r="C22" i="5"/>
  <c r="B22" i="5"/>
  <c r="AE20" i="5"/>
  <c r="AE156" i="5" s="1"/>
  <c r="AE151" i="5" s="1"/>
  <c r="AD20" i="5"/>
  <c r="AD121" i="5" s="1"/>
  <c r="AC20" i="5"/>
  <c r="AC156" i="5" s="1"/>
  <c r="AC151" i="5" s="1"/>
  <c r="AB20" i="5"/>
  <c r="AA20" i="5"/>
  <c r="AA156" i="5" s="1"/>
  <c r="AA151" i="5" s="1"/>
  <c r="Z20" i="5"/>
  <c r="Y20" i="5"/>
  <c r="Y156" i="5" s="1"/>
  <c r="Y151" i="5" s="1"/>
  <c r="X20" i="5"/>
  <c r="W20" i="5"/>
  <c r="W156" i="5" s="1"/>
  <c r="W151" i="5" s="1"/>
  <c r="V20" i="5"/>
  <c r="V121" i="5" s="1"/>
  <c r="U20" i="5"/>
  <c r="U156" i="5" s="1"/>
  <c r="U151" i="5" s="1"/>
  <c r="T20" i="5"/>
  <c r="S20" i="5"/>
  <c r="S156" i="5" s="1"/>
  <c r="S151" i="5" s="1"/>
  <c r="R20" i="5"/>
  <c r="Q20" i="5"/>
  <c r="Q156" i="5" s="1"/>
  <c r="Q151" i="5" s="1"/>
  <c r="P20" i="5"/>
  <c r="O20" i="5"/>
  <c r="O156" i="5" s="1"/>
  <c r="O151" i="5" s="1"/>
  <c r="N20" i="5"/>
  <c r="N121" i="5" s="1"/>
  <c r="M20" i="5"/>
  <c r="M156" i="5" s="1"/>
  <c r="M151" i="5" s="1"/>
  <c r="L20" i="5"/>
  <c r="K20" i="5"/>
  <c r="K156" i="5" s="1"/>
  <c r="K151" i="5" s="1"/>
  <c r="J20" i="5"/>
  <c r="I20" i="5"/>
  <c r="I156" i="5" s="1"/>
  <c r="I151" i="5" s="1"/>
  <c r="E151" i="5" s="1"/>
  <c r="H20" i="5"/>
  <c r="E20" i="5"/>
  <c r="C20" i="5"/>
  <c r="C156" i="5" s="1"/>
  <c r="B20" i="5"/>
  <c r="B156" i="5" s="1"/>
  <c r="AE19" i="5"/>
  <c r="AE155" i="5" s="1"/>
  <c r="AD19" i="5"/>
  <c r="AC19" i="5"/>
  <c r="AC155" i="5" s="1"/>
  <c r="AB19" i="5"/>
  <c r="AB120" i="5" s="1"/>
  <c r="AA19" i="5"/>
  <c r="AA155" i="5" s="1"/>
  <c r="Z19" i="5"/>
  <c r="Y19" i="5"/>
  <c r="Y155" i="5" s="1"/>
  <c r="X19" i="5"/>
  <c r="W19" i="5"/>
  <c r="W155" i="5" s="1"/>
  <c r="V19" i="5"/>
  <c r="U19" i="5"/>
  <c r="U155" i="5" s="1"/>
  <c r="T19" i="5"/>
  <c r="T120" i="5" s="1"/>
  <c r="S19" i="5"/>
  <c r="S155" i="5" s="1"/>
  <c r="R19" i="5"/>
  <c r="Q19" i="5"/>
  <c r="Q155" i="5" s="1"/>
  <c r="P19" i="5"/>
  <c r="O19" i="5"/>
  <c r="O155" i="5" s="1"/>
  <c r="N19" i="5"/>
  <c r="M19" i="5"/>
  <c r="M155" i="5" s="1"/>
  <c r="L19" i="5"/>
  <c r="L120" i="5" s="1"/>
  <c r="K19" i="5"/>
  <c r="K155" i="5" s="1"/>
  <c r="J19" i="5"/>
  <c r="I19" i="5"/>
  <c r="I155" i="5" s="1"/>
  <c r="H19" i="5"/>
  <c r="E19" i="5"/>
  <c r="C19" i="5"/>
  <c r="C155" i="5" s="1"/>
  <c r="B19" i="5"/>
  <c r="B155" i="5" s="1"/>
  <c r="AE18" i="5"/>
  <c r="AE119" i="5" s="1"/>
  <c r="AD18" i="5"/>
  <c r="AD119" i="5" s="1"/>
  <c r="AC18" i="5"/>
  <c r="AC119" i="5" s="1"/>
  <c r="AB18" i="5"/>
  <c r="AB119" i="5" s="1"/>
  <c r="AA18" i="5"/>
  <c r="AA119" i="5" s="1"/>
  <c r="Z18" i="5"/>
  <c r="Z119" i="5" s="1"/>
  <c r="Y18" i="5"/>
  <c r="Y119" i="5" s="1"/>
  <c r="X18" i="5"/>
  <c r="X119" i="5" s="1"/>
  <c r="W18" i="5"/>
  <c r="W119" i="5" s="1"/>
  <c r="V18" i="5"/>
  <c r="U18" i="5"/>
  <c r="U119" i="5" s="1"/>
  <c r="T18" i="5"/>
  <c r="T119" i="5" s="1"/>
  <c r="S18" i="5"/>
  <c r="S119" i="5" s="1"/>
  <c r="R18" i="5"/>
  <c r="R119" i="5" s="1"/>
  <c r="Q18" i="5"/>
  <c r="Q119" i="5" s="1"/>
  <c r="P18" i="5"/>
  <c r="P119" i="5" s="1"/>
  <c r="O18" i="5"/>
  <c r="O119" i="5" s="1"/>
  <c r="N18" i="5"/>
  <c r="N119" i="5" s="1"/>
  <c r="M18" i="5"/>
  <c r="M119" i="5" s="1"/>
  <c r="L18" i="5"/>
  <c r="L119" i="5" s="1"/>
  <c r="K18" i="5"/>
  <c r="K119" i="5" s="1"/>
  <c r="J18" i="5"/>
  <c r="J119" i="5" s="1"/>
  <c r="I18" i="5"/>
  <c r="I119" i="5" s="1"/>
  <c r="H18" i="5"/>
  <c r="H119" i="5" s="1"/>
  <c r="E18" i="5"/>
  <c r="E119" i="5" s="1"/>
  <c r="C18" i="5"/>
  <c r="B18" i="5"/>
  <c r="AE17" i="5"/>
  <c r="AE153" i="5" s="1"/>
  <c r="AD17" i="5"/>
  <c r="AC17" i="5"/>
  <c r="AC153" i="5" s="1"/>
  <c r="AB17" i="5"/>
  <c r="AA17" i="5"/>
  <c r="AA153" i="5" s="1"/>
  <c r="Z17" i="5"/>
  <c r="Y17" i="5"/>
  <c r="Y153" i="5" s="1"/>
  <c r="X17" i="5"/>
  <c r="X118" i="5" s="1"/>
  <c r="W17" i="5"/>
  <c r="W153" i="5" s="1"/>
  <c r="V17" i="5"/>
  <c r="U17" i="5"/>
  <c r="U153" i="5" s="1"/>
  <c r="T17" i="5"/>
  <c r="S17" i="5"/>
  <c r="R17" i="5"/>
  <c r="Q17" i="5"/>
  <c r="P17" i="5"/>
  <c r="P118" i="5" s="1"/>
  <c r="O17" i="5"/>
  <c r="N17" i="5"/>
  <c r="M17" i="5"/>
  <c r="L17" i="5"/>
  <c r="K17" i="5"/>
  <c r="J17" i="5"/>
  <c r="I17" i="5"/>
  <c r="H17" i="5"/>
  <c r="H118" i="5" s="1"/>
  <c r="E17" i="5"/>
  <c r="C17" i="5"/>
  <c r="C153" i="5" s="1"/>
  <c r="B17" i="5"/>
  <c r="B153" i="5" s="1"/>
  <c r="AE16" i="5"/>
  <c r="AD16" i="5"/>
  <c r="AC16" i="5"/>
  <c r="AB16" i="5"/>
  <c r="AA16" i="5"/>
  <c r="Z16" i="5"/>
  <c r="Y16" i="5"/>
  <c r="X16" i="5"/>
  <c r="W16" i="5"/>
  <c r="V16" i="5"/>
  <c r="U16" i="5"/>
  <c r="T16" i="5"/>
  <c r="S16" i="5"/>
  <c r="R16" i="5"/>
  <c r="Q16" i="5"/>
  <c r="P16" i="5"/>
  <c r="O16" i="5"/>
  <c r="N16" i="5"/>
  <c r="M16" i="5"/>
  <c r="L16" i="5"/>
  <c r="K16" i="5"/>
  <c r="J16" i="5"/>
  <c r="I16" i="5"/>
  <c r="H16" i="5"/>
  <c r="E16" i="5"/>
  <c r="F16" i="5" s="1"/>
  <c r="C16" i="5"/>
  <c r="B16" i="5"/>
  <c r="E12" i="5"/>
  <c r="C12" i="5"/>
  <c r="B12" i="5"/>
  <c r="AE11" i="5"/>
  <c r="AD11" i="5"/>
  <c r="AC11" i="5"/>
  <c r="AB11" i="5"/>
  <c r="AA11" i="5"/>
  <c r="Z11" i="5"/>
  <c r="Y11" i="5"/>
  <c r="X11" i="5"/>
  <c r="W11" i="5"/>
  <c r="V11" i="5"/>
  <c r="U11" i="5"/>
  <c r="T11" i="5"/>
  <c r="S11" i="5"/>
  <c r="R11" i="5"/>
  <c r="Q11" i="5"/>
  <c r="P11" i="5"/>
  <c r="O11" i="5"/>
  <c r="N11" i="5"/>
  <c r="M11" i="5"/>
  <c r="L11" i="5"/>
  <c r="K11" i="5"/>
  <c r="J11" i="5"/>
  <c r="I11" i="5"/>
  <c r="H11" i="5"/>
  <c r="E11" i="5"/>
  <c r="F11" i="5" s="1"/>
  <c r="C11" i="5"/>
  <c r="B11" i="5"/>
  <c r="AE10" i="5"/>
  <c r="AE154" i="5" s="1"/>
  <c r="AE149" i="5" s="1"/>
  <c r="AD10" i="5"/>
  <c r="AD154" i="5" s="1"/>
  <c r="AC10" i="5"/>
  <c r="AC154" i="5" s="1"/>
  <c r="AC149" i="5" s="1"/>
  <c r="AB10" i="5"/>
  <c r="AB154" i="5" s="1"/>
  <c r="AB149" i="5" s="1"/>
  <c r="AA10" i="5"/>
  <c r="AA154" i="5" s="1"/>
  <c r="AA149" i="5" s="1"/>
  <c r="Z10" i="5"/>
  <c r="Y10" i="5"/>
  <c r="Y154" i="5" s="1"/>
  <c r="Y149" i="5" s="1"/>
  <c r="X10" i="5"/>
  <c r="X154" i="5" s="1"/>
  <c r="X149" i="5" s="1"/>
  <c r="W10" i="5"/>
  <c r="W154" i="5" s="1"/>
  <c r="W149" i="5" s="1"/>
  <c r="V10" i="5"/>
  <c r="U10" i="5"/>
  <c r="U154" i="5" s="1"/>
  <c r="U149" i="5" s="1"/>
  <c r="T10" i="5"/>
  <c r="T154" i="5" s="1"/>
  <c r="T149" i="5" s="1"/>
  <c r="S10" i="5"/>
  <c r="S154" i="5" s="1"/>
  <c r="S149" i="5" s="1"/>
  <c r="R10" i="5"/>
  <c r="R154" i="5" s="1"/>
  <c r="R149" i="5" s="1"/>
  <c r="Q10" i="5"/>
  <c r="Q154" i="5" s="1"/>
  <c r="Q149" i="5" s="1"/>
  <c r="P10" i="5"/>
  <c r="P154" i="5" s="1"/>
  <c r="P149" i="5" s="1"/>
  <c r="O10" i="5"/>
  <c r="O154" i="5" s="1"/>
  <c r="O149" i="5" s="1"/>
  <c r="N10" i="5"/>
  <c r="N154" i="5" s="1"/>
  <c r="M10" i="5"/>
  <c r="M154" i="5" s="1"/>
  <c r="M149" i="5" s="1"/>
  <c r="L10" i="5"/>
  <c r="L154" i="5" s="1"/>
  <c r="L149" i="5" s="1"/>
  <c r="K10" i="5"/>
  <c r="K154" i="5" s="1"/>
  <c r="K149" i="5" s="1"/>
  <c r="J10" i="5"/>
  <c r="I10" i="5"/>
  <c r="I154" i="5" s="1"/>
  <c r="I149" i="5" s="1"/>
  <c r="E149" i="5" s="1"/>
  <c r="H10" i="5"/>
  <c r="H154" i="5" s="1"/>
  <c r="H149" i="5" s="1"/>
  <c r="E10" i="5"/>
  <c r="C10" i="5"/>
  <c r="C154" i="5" s="1"/>
  <c r="B10" i="5"/>
  <c r="AE9" i="5"/>
  <c r="AD9" i="5"/>
  <c r="AC9" i="5"/>
  <c r="AB9" i="5"/>
  <c r="AA9" i="5"/>
  <c r="Z9" i="5"/>
  <c r="Y9" i="5"/>
  <c r="X9" i="5"/>
  <c r="W9" i="5"/>
  <c r="V9" i="5"/>
  <c r="U9" i="5"/>
  <c r="T9" i="5"/>
  <c r="S9" i="5"/>
  <c r="R9" i="5"/>
  <c r="Q9" i="5"/>
  <c r="P9" i="5"/>
  <c r="O9" i="5"/>
  <c r="N9" i="5"/>
  <c r="M9" i="5"/>
  <c r="L9" i="5"/>
  <c r="K9" i="5"/>
  <c r="J9" i="5"/>
  <c r="I9" i="5"/>
  <c r="H9" i="5"/>
  <c r="E9" i="5"/>
  <c r="F9" i="5" s="1"/>
  <c r="C9" i="5"/>
  <c r="B9" i="5"/>
  <c r="T155" i="7" l="1"/>
  <c r="T153" i="7" s="1"/>
  <c r="T158" i="7"/>
  <c r="N155" i="7"/>
  <c r="N158" i="7"/>
  <c r="G58" i="7"/>
  <c r="F58" i="7"/>
  <c r="F158" i="7"/>
  <c r="E154" i="7"/>
  <c r="I153" i="7"/>
  <c r="G157" i="7"/>
  <c r="F157" i="7"/>
  <c r="D157" i="7"/>
  <c r="C117" i="7"/>
  <c r="G117" i="7" s="1"/>
  <c r="C154" i="7"/>
  <c r="C153" i="7" s="1"/>
  <c r="B154" i="7"/>
  <c r="H153" i="7"/>
  <c r="B117" i="7"/>
  <c r="F117" i="7" s="1"/>
  <c r="F118" i="7"/>
  <c r="G118" i="7"/>
  <c r="C52" i="7"/>
  <c r="G52" i="7" s="1"/>
  <c r="C160" i="7"/>
  <c r="G54" i="7"/>
  <c r="G148" i="7"/>
  <c r="F148" i="7"/>
  <c r="B121" i="6"/>
  <c r="C121" i="6"/>
  <c r="D161" i="6"/>
  <c r="D120" i="6"/>
  <c r="AD117" i="6"/>
  <c r="AB117" i="6"/>
  <c r="Z117" i="6"/>
  <c r="X117" i="6"/>
  <c r="V153" i="6"/>
  <c r="T158" i="6"/>
  <c r="R153" i="6"/>
  <c r="P158" i="6"/>
  <c r="N153" i="6"/>
  <c r="L158" i="6"/>
  <c r="J153" i="6"/>
  <c r="H158" i="6"/>
  <c r="F150" i="6"/>
  <c r="D150" i="6"/>
  <c r="D148" i="6" s="1"/>
  <c r="G150" i="6"/>
  <c r="E148" i="6"/>
  <c r="G60" i="6"/>
  <c r="E58" i="6"/>
  <c r="F60" i="6"/>
  <c r="D64" i="6"/>
  <c r="D60" i="6"/>
  <c r="D58" i="6" s="1"/>
  <c r="E157" i="6"/>
  <c r="F121" i="6"/>
  <c r="G121" i="6"/>
  <c r="G161" i="6"/>
  <c r="F161" i="6"/>
  <c r="AE117" i="6"/>
  <c r="AC117" i="6"/>
  <c r="AA117" i="6"/>
  <c r="Y117" i="6"/>
  <c r="W117" i="6"/>
  <c r="U117" i="6"/>
  <c r="S117" i="6"/>
  <c r="Q117" i="6"/>
  <c r="O117" i="6"/>
  <c r="M117" i="6"/>
  <c r="K117" i="6"/>
  <c r="I117" i="6"/>
  <c r="G159" i="6"/>
  <c r="E158" i="6"/>
  <c r="F159" i="6"/>
  <c r="C118" i="6"/>
  <c r="B118" i="6"/>
  <c r="H117" i="6"/>
  <c r="C58" i="6"/>
  <c r="C54" i="6"/>
  <c r="D34" i="6"/>
  <c r="D22" i="6"/>
  <c r="B157" i="6"/>
  <c r="C157" i="6"/>
  <c r="D162" i="6"/>
  <c r="D121" i="6"/>
  <c r="B120" i="6"/>
  <c r="C120" i="6"/>
  <c r="B119" i="6"/>
  <c r="F119" i="6" s="1"/>
  <c r="C119" i="6"/>
  <c r="G119" i="6" s="1"/>
  <c r="AD158" i="6"/>
  <c r="AD154" i="6"/>
  <c r="AD153" i="6" s="1"/>
  <c r="AB154" i="6"/>
  <c r="AB153" i="6" s="1"/>
  <c r="AB158" i="6"/>
  <c r="Z158" i="6"/>
  <c r="Z154" i="6"/>
  <c r="Z153" i="6" s="1"/>
  <c r="X154" i="6"/>
  <c r="X153" i="6" s="1"/>
  <c r="X158" i="6"/>
  <c r="V158" i="6"/>
  <c r="T153" i="6"/>
  <c r="R158" i="6"/>
  <c r="P153" i="6"/>
  <c r="N158" i="6"/>
  <c r="L153" i="6"/>
  <c r="J158" i="6"/>
  <c r="C154" i="6"/>
  <c r="H153" i="6"/>
  <c r="D159" i="6"/>
  <c r="D158" i="6" s="1"/>
  <c r="D118" i="6"/>
  <c r="D117" i="6" s="1"/>
  <c r="D16" i="6"/>
  <c r="B155" i="6"/>
  <c r="F155" i="6" s="1"/>
  <c r="C155" i="6"/>
  <c r="G155" i="6" s="1"/>
  <c r="D160" i="6"/>
  <c r="D9" i="6"/>
  <c r="G64" i="6"/>
  <c r="F64" i="6"/>
  <c r="G162" i="6"/>
  <c r="F162" i="6"/>
  <c r="F120" i="6"/>
  <c r="G120" i="6"/>
  <c r="AE158" i="6"/>
  <c r="AE154" i="6"/>
  <c r="AE153" i="6" s="1"/>
  <c r="AC158" i="6"/>
  <c r="AC154" i="6"/>
  <c r="AC153" i="6" s="1"/>
  <c r="AA158" i="6"/>
  <c r="AA154" i="6"/>
  <c r="AA153" i="6" s="1"/>
  <c r="Y158" i="6"/>
  <c r="Y154" i="6"/>
  <c r="Y153" i="6" s="1"/>
  <c r="W158" i="6"/>
  <c r="W154" i="6"/>
  <c r="W153" i="6" s="1"/>
  <c r="U158" i="6"/>
  <c r="U154" i="6"/>
  <c r="U153" i="6" s="1"/>
  <c r="S158" i="6"/>
  <c r="S154" i="6"/>
  <c r="S153" i="6" s="1"/>
  <c r="Q158" i="6"/>
  <c r="Q154" i="6"/>
  <c r="Q153" i="6" s="1"/>
  <c r="O158" i="6"/>
  <c r="O154" i="6"/>
  <c r="O153" i="6" s="1"/>
  <c r="M158" i="6"/>
  <c r="M154" i="6"/>
  <c r="M153" i="6" s="1"/>
  <c r="K158" i="6"/>
  <c r="K154" i="6"/>
  <c r="K153" i="6" s="1"/>
  <c r="I158" i="6"/>
  <c r="I154" i="6"/>
  <c r="G118" i="6"/>
  <c r="E117" i="6"/>
  <c r="F118" i="6"/>
  <c r="B52" i="6"/>
  <c r="F52" i="6" s="1"/>
  <c r="F54" i="6"/>
  <c r="F10" i="5"/>
  <c r="D10" i="5"/>
  <c r="F12" i="5"/>
  <c r="D12" i="5"/>
  <c r="D11" i="5" s="1"/>
  <c r="E153" i="5"/>
  <c r="F17" i="5"/>
  <c r="D17" i="5"/>
  <c r="E118" i="5"/>
  <c r="G119" i="5"/>
  <c r="F126" i="5"/>
  <c r="D126" i="5"/>
  <c r="G126" i="5"/>
  <c r="E144" i="5"/>
  <c r="I142" i="5"/>
  <c r="F128" i="5"/>
  <c r="D128" i="5"/>
  <c r="G128" i="5"/>
  <c r="F129" i="5"/>
  <c r="D129" i="5"/>
  <c r="G129" i="5"/>
  <c r="G9" i="5"/>
  <c r="G10" i="5"/>
  <c r="G149" i="5"/>
  <c r="D149" i="5"/>
  <c r="G11" i="5"/>
  <c r="G12" i="5"/>
  <c r="G16" i="5"/>
  <c r="C152" i="5"/>
  <c r="G17" i="5"/>
  <c r="I153" i="5"/>
  <c r="I118" i="5"/>
  <c r="K153" i="5"/>
  <c r="K118" i="5"/>
  <c r="M153" i="5"/>
  <c r="M118" i="5"/>
  <c r="O153" i="5"/>
  <c r="O118" i="5"/>
  <c r="Q153" i="5"/>
  <c r="Q118" i="5"/>
  <c r="S153" i="5"/>
  <c r="S118" i="5"/>
  <c r="F58" i="5"/>
  <c r="B54" i="5"/>
  <c r="B52" i="5" s="1"/>
  <c r="F52" i="5" s="1"/>
  <c r="V52" i="5"/>
  <c r="U152" i="5"/>
  <c r="U148" i="5"/>
  <c r="U147" i="5" s="1"/>
  <c r="W152" i="5"/>
  <c r="W148" i="5"/>
  <c r="W147" i="5" s="1"/>
  <c r="Y152" i="5"/>
  <c r="Y148" i="5"/>
  <c r="Y147" i="5" s="1"/>
  <c r="AA152" i="5"/>
  <c r="AA148" i="5"/>
  <c r="AA147" i="5" s="1"/>
  <c r="AC152" i="5"/>
  <c r="AC148" i="5"/>
  <c r="AC147" i="5" s="1"/>
  <c r="AE152" i="5"/>
  <c r="AE148" i="5"/>
  <c r="AE147" i="5" s="1"/>
  <c r="G18" i="5"/>
  <c r="E155" i="5"/>
  <c r="G19" i="5"/>
  <c r="E156" i="5"/>
  <c r="G20" i="5"/>
  <c r="G22" i="5"/>
  <c r="G23" i="5"/>
  <c r="G24" i="5"/>
  <c r="G26" i="5"/>
  <c r="G28" i="5"/>
  <c r="G30" i="5"/>
  <c r="G34" i="5"/>
  <c r="G35" i="5"/>
  <c r="G36" i="5"/>
  <c r="G38" i="5"/>
  <c r="G40" i="5"/>
  <c r="G41" i="5"/>
  <c r="G42" i="5"/>
  <c r="G43" i="5"/>
  <c r="G44" i="5"/>
  <c r="G46" i="5"/>
  <c r="G47" i="5"/>
  <c r="G48" i="5"/>
  <c r="G49" i="5"/>
  <c r="G50" i="5"/>
  <c r="G52" i="5"/>
  <c r="G53" i="5"/>
  <c r="G54" i="5"/>
  <c r="G55" i="5"/>
  <c r="G56" i="5"/>
  <c r="G58" i="5"/>
  <c r="G59" i="5"/>
  <c r="G60" i="5"/>
  <c r="G61" i="5"/>
  <c r="G62" i="5"/>
  <c r="G64" i="5"/>
  <c r="F66" i="5"/>
  <c r="G108" i="5"/>
  <c r="G106" i="5" s="1"/>
  <c r="G114" i="5"/>
  <c r="G112" i="5" s="1"/>
  <c r="U118" i="5"/>
  <c r="Y118" i="5"/>
  <c r="AC118" i="5"/>
  <c r="E120" i="5"/>
  <c r="I120" i="5"/>
  <c r="M120" i="5"/>
  <c r="Q120" i="5"/>
  <c r="U120" i="5"/>
  <c r="Y120" i="5"/>
  <c r="AC120" i="5"/>
  <c r="K121" i="5"/>
  <c r="O121" i="5"/>
  <c r="S121" i="5"/>
  <c r="W121" i="5"/>
  <c r="AA121" i="5"/>
  <c r="AE121" i="5"/>
  <c r="C149" i="5"/>
  <c r="V154" i="5"/>
  <c r="V149" i="5" s="1"/>
  <c r="B149" i="5" s="1"/>
  <c r="F149" i="5" s="1"/>
  <c r="J153" i="5"/>
  <c r="J118" i="5"/>
  <c r="L153" i="5"/>
  <c r="L118" i="5"/>
  <c r="N153" i="5"/>
  <c r="N118" i="5"/>
  <c r="N117" i="5" s="1"/>
  <c r="P117" i="5"/>
  <c r="R153" i="5"/>
  <c r="R118" i="5"/>
  <c r="R117" i="5" s="1"/>
  <c r="T153" i="5"/>
  <c r="T118" i="5"/>
  <c r="T117" i="5" s="1"/>
  <c r="V153" i="5"/>
  <c r="V118" i="5"/>
  <c r="V117" i="5" s="1"/>
  <c r="Z153" i="5"/>
  <c r="Z118" i="5"/>
  <c r="AB153" i="5"/>
  <c r="AB118" i="5"/>
  <c r="AD153" i="5"/>
  <c r="AD118" i="5"/>
  <c r="AD117" i="5" s="1"/>
  <c r="D18" i="5"/>
  <c r="F18" i="5"/>
  <c r="B119" i="5"/>
  <c r="F119" i="5" s="1"/>
  <c r="V119" i="5"/>
  <c r="D19" i="5"/>
  <c r="F19" i="5"/>
  <c r="H155" i="5"/>
  <c r="H120" i="5"/>
  <c r="J155" i="5"/>
  <c r="J120" i="5"/>
  <c r="N155" i="5"/>
  <c r="N120" i="5"/>
  <c r="P155" i="5"/>
  <c r="P120" i="5"/>
  <c r="R155" i="5"/>
  <c r="R120" i="5"/>
  <c r="V155" i="5"/>
  <c r="V120" i="5"/>
  <c r="X155" i="5"/>
  <c r="X120" i="5"/>
  <c r="Z155" i="5"/>
  <c r="Z120" i="5"/>
  <c r="AD155" i="5"/>
  <c r="AD120" i="5"/>
  <c r="D20" i="5"/>
  <c r="F20" i="5"/>
  <c r="H156" i="5"/>
  <c r="H151" i="5" s="1"/>
  <c r="H121" i="5"/>
  <c r="J156" i="5"/>
  <c r="J151" i="5" s="1"/>
  <c r="J121" i="5"/>
  <c r="L156" i="5"/>
  <c r="L151" i="5" s="1"/>
  <c r="L121" i="5"/>
  <c r="P156" i="5"/>
  <c r="P151" i="5" s="1"/>
  <c r="P121" i="5"/>
  <c r="R156" i="5"/>
  <c r="R151" i="5" s="1"/>
  <c r="R121" i="5"/>
  <c r="T156" i="5"/>
  <c r="T151" i="5" s="1"/>
  <c r="T121" i="5"/>
  <c r="X156" i="5"/>
  <c r="X151" i="5" s="1"/>
  <c r="X121" i="5"/>
  <c r="X117" i="5" s="1"/>
  <c r="Z156" i="5"/>
  <c r="Z151" i="5" s="1"/>
  <c r="Z121" i="5"/>
  <c r="AB156" i="5"/>
  <c r="AB151" i="5" s="1"/>
  <c r="AB121" i="5"/>
  <c r="D23" i="5"/>
  <c r="D24" i="5"/>
  <c r="D26" i="5"/>
  <c r="D30" i="5"/>
  <c r="D28" i="5" s="1"/>
  <c r="D35" i="5"/>
  <c r="D36" i="5"/>
  <c r="D38" i="5"/>
  <c r="D41" i="5"/>
  <c r="D42" i="5"/>
  <c r="D43" i="5"/>
  <c r="D44" i="5"/>
  <c r="D47" i="5"/>
  <c r="D48" i="5"/>
  <c r="D49" i="5"/>
  <c r="D50" i="5"/>
  <c r="D53" i="5"/>
  <c r="D54" i="5"/>
  <c r="D55" i="5"/>
  <c r="D56" i="5"/>
  <c r="B60" i="5"/>
  <c r="B58" i="5" s="1"/>
  <c r="D60" i="5"/>
  <c r="D58" i="5" s="1"/>
  <c r="D108" i="5"/>
  <c r="D106" i="5" s="1"/>
  <c r="D114" i="5"/>
  <c r="D112" i="5" s="1"/>
  <c r="C118" i="5"/>
  <c r="W118" i="5"/>
  <c r="W117" i="5" s="1"/>
  <c r="AA118" i="5"/>
  <c r="AA117" i="5" s="1"/>
  <c r="AE118" i="5"/>
  <c r="AE117" i="5" s="1"/>
  <c r="K120" i="5"/>
  <c r="O120" i="5"/>
  <c r="S120" i="5"/>
  <c r="W120" i="5"/>
  <c r="AA120" i="5"/>
  <c r="AE120" i="5"/>
  <c r="E121" i="5"/>
  <c r="I121" i="5"/>
  <c r="M121" i="5"/>
  <c r="Q121" i="5"/>
  <c r="U121" i="5"/>
  <c r="Y121" i="5"/>
  <c r="AC121" i="5"/>
  <c r="E127" i="5"/>
  <c r="B144" i="5"/>
  <c r="B142" i="5" s="1"/>
  <c r="H142" i="5"/>
  <c r="F133" i="5"/>
  <c r="D133" i="5"/>
  <c r="D131" i="5" s="1"/>
  <c r="F139" i="5"/>
  <c r="D139" i="5"/>
  <c r="D137" i="5" s="1"/>
  <c r="H148" i="5"/>
  <c r="X148" i="5"/>
  <c r="X147" i="5" s="1"/>
  <c r="D151" i="5"/>
  <c r="P153" i="5"/>
  <c r="T155" i="5"/>
  <c r="V156" i="5"/>
  <c r="V151" i="5" s="1"/>
  <c r="E133" i="4"/>
  <c r="F133" i="4" s="1"/>
  <c r="C133" i="4"/>
  <c r="B133" i="4"/>
  <c r="AE131" i="4"/>
  <c r="AD131" i="4"/>
  <c r="AC131" i="4"/>
  <c r="AB131" i="4"/>
  <c r="AA131" i="4"/>
  <c r="Z131" i="4"/>
  <c r="Y131" i="4"/>
  <c r="X131" i="4"/>
  <c r="W131" i="4"/>
  <c r="V131" i="4"/>
  <c r="U131" i="4"/>
  <c r="T131" i="4"/>
  <c r="S131" i="4"/>
  <c r="R131" i="4"/>
  <c r="Q131" i="4"/>
  <c r="P131" i="4"/>
  <c r="O131" i="4"/>
  <c r="N131" i="4"/>
  <c r="M131" i="4"/>
  <c r="L131" i="4"/>
  <c r="K131" i="4"/>
  <c r="J131" i="4"/>
  <c r="I131" i="4"/>
  <c r="H131" i="4"/>
  <c r="E131" i="4"/>
  <c r="F131" i="4" s="1"/>
  <c r="C131" i="4"/>
  <c r="B131" i="4"/>
  <c r="E127" i="4"/>
  <c r="F127" i="4" s="1"/>
  <c r="C127" i="4"/>
  <c r="B127" i="4"/>
  <c r="AE125" i="4"/>
  <c r="AD125" i="4"/>
  <c r="AC125" i="4"/>
  <c r="AB125" i="4"/>
  <c r="AA125" i="4"/>
  <c r="Z125" i="4"/>
  <c r="Y125" i="4"/>
  <c r="X125" i="4"/>
  <c r="W125" i="4"/>
  <c r="V125" i="4"/>
  <c r="U125" i="4"/>
  <c r="T125" i="4"/>
  <c r="S125" i="4"/>
  <c r="R125" i="4"/>
  <c r="Q125" i="4"/>
  <c r="P125" i="4"/>
  <c r="O125" i="4"/>
  <c r="N125" i="4"/>
  <c r="M125" i="4"/>
  <c r="L125" i="4"/>
  <c r="K125" i="4"/>
  <c r="J125" i="4"/>
  <c r="I125" i="4"/>
  <c r="H125" i="4"/>
  <c r="E125" i="4"/>
  <c r="F125" i="4" s="1"/>
  <c r="C125" i="4"/>
  <c r="B125" i="4"/>
  <c r="AE123" i="4"/>
  <c r="AD123" i="4"/>
  <c r="AC123" i="4"/>
  <c r="AB123" i="4"/>
  <c r="AA123" i="4"/>
  <c r="Z123" i="4"/>
  <c r="Y123" i="4"/>
  <c r="X123" i="4"/>
  <c r="W123" i="4"/>
  <c r="V123" i="4"/>
  <c r="U123" i="4"/>
  <c r="T123" i="4"/>
  <c r="S123" i="4"/>
  <c r="R123" i="4"/>
  <c r="Q123" i="4"/>
  <c r="P123" i="4"/>
  <c r="O123" i="4"/>
  <c r="N123" i="4"/>
  <c r="M123" i="4"/>
  <c r="L123" i="4"/>
  <c r="K123" i="4"/>
  <c r="J123" i="4"/>
  <c r="I123" i="4"/>
  <c r="H123" i="4"/>
  <c r="E123" i="4"/>
  <c r="C123" i="4"/>
  <c r="B123" i="4"/>
  <c r="AE122" i="4"/>
  <c r="AD122" i="4"/>
  <c r="AC122" i="4"/>
  <c r="AB122" i="4"/>
  <c r="AA122" i="4"/>
  <c r="Z122" i="4"/>
  <c r="Y122" i="4"/>
  <c r="X122" i="4"/>
  <c r="W122" i="4"/>
  <c r="V122" i="4"/>
  <c r="U122" i="4"/>
  <c r="T122" i="4"/>
  <c r="S122" i="4"/>
  <c r="R122" i="4"/>
  <c r="Q122" i="4"/>
  <c r="P122" i="4"/>
  <c r="O122" i="4"/>
  <c r="N122" i="4"/>
  <c r="M122" i="4"/>
  <c r="L122" i="4"/>
  <c r="K122" i="4"/>
  <c r="J122" i="4"/>
  <c r="I122" i="4"/>
  <c r="H122" i="4"/>
  <c r="E122" i="4"/>
  <c r="G122" i="4" s="1"/>
  <c r="D122" i="4"/>
  <c r="C122" i="4"/>
  <c r="B122" i="4"/>
  <c r="F122" i="4" s="1"/>
  <c r="AE121" i="4"/>
  <c r="AE138" i="4" s="1"/>
  <c r="AE136" i="4" s="1"/>
  <c r="AD121" i="4"/>
  <c r="AD138" i="4" s="1"/>
  <c r="AD136" i="4" s="1"/>
  <c r="AC121" i="4"/>
  <c r="AC138" i="4" s="1"/>
  <c r="AC136" i="4" s="1"/>
  <c r="AB121" i="4"/>
  <c r="AB138" i="4" s="1"/>
  <c r="AB136" i="4" s="1"/>
  <c r="AA121" i="4"/>
  <c r="AA138" i="4" s="1"/>
  <c r="AA136" i="4" s="1"/>
  <c r="Z121" i="4"/>
  <c r="Z138" i="4" s="1"/>
  <c r="Z136" i="4" s="1"/>
  <c r="Y121" i="4"/>
  <c r="Y138" i="4" s="1"/>
  <c r="Y136" i="4" s="1"/>
  <c r="X121" i="4"/>
  <c r="X138" i="4" s="1"/>
  <c r="X136" i="4" s="1"/>
  <c r="W121" i="4"/>
  <c r="W138" i="4" s="1"/>
  <c r="W136" i="4" s="1"/>
  <c r="V121" i="4"/>
  <c r="V138" i="4" s="1"/>
  <c r="V136" i="4" s="1"/>
  <c r="U121" i="4"/>
  <c r="U138" i="4" s="1"/>
  <c r="U136" i="4" s="1"/>
  <c r="T121" i="4"/>
  <c r="T138" i="4" s="1"/>
  <c r="T136" i="4" s="1"/>
  <c r="S121" i="4"/>
  <c r="S138" i="4" s="1"/>
  <c r="S136" i="4" s="1"/>
  <c r="R121" i="4"/>
  <c r="R138" i="4" s="1"/>
  <c r="R136" i="4" s="1"/>
  <c r="Q121" i="4"/>
  <c r="Q138" i="4" s="1"/>
  <c r="Q136" i="4" s="1"/>
  <c r="P121" i="4"/>
  <c r="P138" i="4" s="1"/>
  <c r="P136" i="4" s="1"/>
  <c r="O121" i="4"/>
  <c r="O138" i="4" s="1"/>
  <c r="O136" i="4" s="1"/>
  <c r="N121" i="4"/>
  <c r="N138" i="4" s="1"/>
  <c r="N136" i="4" s="1"/>
  <c r="M121" i="4"/>
  <c r="M138" i="4" s="1"/>
  <c r="M136" i="4" s="1"/>
  <c r="L121" i="4"/>
  <c r="L138" i="4" s="1"/>
  <c r="L136" i="4" s="1"/>
  <c r="K121" i="4"/>
  <c r="K138" i="4" s="1"/>
  <c r="K136" i="4" s="1"/>
  <c r="J121" i="4"/>
  <c r="J138" i="4" s="1"/>
  <c r="J136" i="4" s="1"/>
  <c r="I121" i="4"/>
  <c r="I138" i="4" s="1"/>
  <c r="H121" i="4"/>
  <c r="H138" i="4" s="1"/>
  <c r="E121" i="4"/>
  <c r="F121" i="4" s="1"/>
  <c r="D121" i="4"/>
  <c r="C121" i="4"/>
  <c r="C138" i="4" s="1"/>
  <c r="C136" i="4" s="1"/>
  <c r="B121" i="4"/>
  <c r="AE120" i="4"/>
  <c r="AD120" i="4"/>
  <c r="AC120" i="4"/>
  <c r="AB120" i="4"/>
  <c r="AA120" i="4"/>
  <c r="Z120" i="4"/>
  <c r="Y120" i="4"/>
  <c r="X120" i="4"/>
  <c r="W120" i="4"/>
  <c r="V120" i="4"/>
  <c r="U120" i="4"/>
  <c r="T120" i="4"/>
  <c r="S120" i="4"/>
  <c r="R120" i="4"/>
  <c r="Q120" i="4"/>
  <c r="P120" i="4"/>
  <c r="O120" i="4"/>
  <c r="N120" i="4"/>
  <c r="M120" i="4"/>
  <c r="L120" i="4"/>
  <c r="K120" i="4"/>
  <c r="J120" i="4"/>
  <c r="I120" i="4"/>
  <c r="H120" i="4"/>
  <c r="E120" i="4"/>
  <c r="F120" i="4" s="1"/>
  <c r="C120" i="4"/>
  <c r="B120" i="4"/>
  <c r="AE119" i="4"/>
  <c r="AD119" i="4"/>
  <c r="AC119" i="4"/>
  <c r="AB119" i="4"/>
  <c r="AA119" i="4"/>
  <c r="Z119" i="4"/>
  <c r="Y119" i="4"/>
  <c r="X119" i="4"/>
  <c r="W119" i="4"/>
  <c r="V119" i="4"/>
  <c r="U119" i="4"/>
  <c r="T119" i="4"/>
  <c r="S119" i="4"/>
  <c r="R119" i="4"/>
  <c r="Q119" i="4"/>
  <c r="P119" i="4"/>
  <c r="O119" i="4"/>
  <c r="N119" i="4"/>
  <c r="M119" i="4"/>
  <c r="L119" i="4"/>
  <c r="K119" i="4"/>
  <c r="J119" i="4"/>
  <c r="I119" i="4"/>
  <c r="H119" i="4"/>
  <c r="E119" i="4"/>
  <c r="F119" i="4" s="1"/>
  <c r="C119" i="4"/>
  <c r="B119" i="4"/>
  <c r="E108" i="4"/>
  <c r="F108" i="4" s="1"/>
  <c r="F106" i="4" s="1"/>
  <c r="C108" i="4"/>
  <c r="B108" i="4"/>
  <c r="AE106" i="4"/>
  <c r="AD106" i="4"/>
  <c r="AC106" i="4"/>
  <c r="AB106" i="4"/>
  <c r="AA106" i="4"/>
  <c r="Z106" i="4"/>
  <c r="Y106" i="4"/>
  <c r="X106" i="4"/>
  <c r="W106" i="4"/>
  <c r="V106" i="4"/>
  <c r="U106" i="4"/>
  <c r="T106" i="4"/>
  <c r="S106" i="4"/>
  <c r="R106" i="4"/>
  <c r="Q106" i="4"/>
  <c r="P106" i="4"/>
  <c r="O106" i="4"/>
  <c r="N106" i="4"/>
  <c r="M106" i="4"/>
  <c r="L106" i="4"/>
  <c r="K106" i="4"/>
  <c r="J106" i="4"/>
  <c r="I106" i="4"/>
  <c r="H106" i="4"/>
  <c r="E106" i="4"/>
  <c r="C106" i="4"/>
  <c r="B106" i="4"/>
  <c r="AE102" i="4"/>
  <c r="AD102" i="4"/>
  <c r="AC102" i="4"/>
  <c r="AB102" i="4"/>
  <c r="AA102" i="4"/>
  <c r="Z102" i="4"/>
  <c r="Y102" i="4"/>
  <c r="X102" i="4"/>
  <c r="W102" i="4"/>
  <c r="V102" i="4"/>
  <c r="U102" i="4"/>
  <c r="T102" i="4"/>
  <c r="S102" i="4"/>
  <c r="R102" i="4"/>
  <c r="Q102" i="4"/>
  <c r="P102" i="4"/>
  <c r="O102" i="4"/>
  <c r="N102" i="4"/>
  <c r="M102" i="4"/>
  <c r="L102" i="4"/>
  <c r="K102" i="4"/>
  <c r="J102" i="4"/>
  <c r="I102" i="4"/>
  <c r="H102" i="4"/>
  <c r="E102" i="4"/>
  <c r="F102" i="4" s="1"/>
  <c r="F100" i="4" s="1"/>
  <c r="C102" i="4"/>
  <c r="B102" i="4"/>
  <c r="AE100" i="4"/>
  <c r="AD100" i="4"/>
  <c r="AC100" i="4"/>
  <c r="AB100" i="4"/>
  <c r="AA100" i="4"/>
  <c r="Z100" i="4"/>
  <c r="Y100" i="4"/>
  <c r="X100" i="4"/>
  <c r="W100" i="4"/>
  <c r="V100" i="4"/>
  <c r="U100" i="4"/>
  <c r="T100" i="4"/>
  <c r="S100" i="4"/>
  <c r="R100" i="4"/>
  <c r="Q100" i="4"/>
  <c r="P100" i="4"/>
  <c r="O100" i="4"/>
  <c r="N100" i="4"/>
  <c r="M100" i="4"/>
  <c r="L100" i="4"/>
  <c r="K100" i="4"/>
  <c r="J100" i="4"/>
  <c r="I100" i="4"/>
  <c r="H100" i="4"/>
  <c r="E100" i="4"/>
  <c r="C100" i="4"/>
  <c r="B100" i="4"/>
  <c r="E96" i="4"/>
  <c r="F96" i="4" s="1"/>
  <c r="F94" i="4" s="1"/>
  <c r="C96" i="4"/>
  <c r="B96" i="4"/>
  <c r="AE94" i="4"/>
  <c r="AD94" i="4"/>
  <c r="AC94" i="4"/>
  <c r="AB94" i="4"/>
  <c r="AA94" i="4"/>
  <c r="Z94" i="4"/>
  <c r="Y94" i="4"/>
  <c r="X94" i="4"/>
  <c r="W94" i="4"/>
  <c r="V94" i="4"/>
  <c r="U94" i="4"/>
  <c r="T94" i="4"/>
  <c r="S94" i="4"/>
  <c r="R94" i="4"/>
  <c r="Q94" i="4"/>
  <c r="P94" i="4"/>
  <c r="O94" i="4"/>
  <c r="N94" i="4"/>
  <c r="M94" i="4"/>
  <c r="L94" i="4"/>
  <c r="K94" i="4"/>
  <c r="J94" i="4"/>
  <c r="I94" i="4"/>
  <c r="H94" i="4"/>
  <c r="E94" i="4"/>
  <c r="C94" i="4"/>
  <c r="B94" i="4"/>
  <c r="E90" i="4"/>
  <c r="F90" i="4" s="1"/>
  <c r="F88" i="4" s="1"/>
  <c r="C90" i="4"/>
  <c r="B90" i="4"/>
  <c r="AE88" i="4"/>
  <c r="AD88" i="4"/>
  <c r="AC88" i="4"/>
  <c r="AB88" i="4"/>
  <c r="AA88" i="4"/>
  <c r="Z88" i="4"/>
  <c r="Y88" i="4"/>
  <c r="X88" i="4"/>
  <c r="W88" i="4"/>
  <c r="V88" i="4"/>
  <c r="U88" i="4"/>
  <c r="T88" i="4"/>
  <c r="S88" i="4"/>
  <c r="R88" i="4"/>
  <c r="Q88" i="4"/>
  <c r="P88" i="4"/>
  <c r="O88" i="4"/>
  <c r="N88" i="4"/>
  <c r="M88" i="4"/>
  <c r="L88" i="4"/>
  <c r="K88" i="4"/>
  <c r="J88" i="4"/>
  <c r="I88" i="4"/>
  <c r="H88" i="4"/>
  <c r="E88" i="4"/>
  <c r="C88" i="4"/>
  <c r="B88" i="4"/>
  <c r="E84" i="4"/>
  <c r="F84" i="4" s="1"/>
  <c r="F82" i="4" s="1"/>
  <c r="C84" i="4"/>
  <c r="B84" i="4"/>
  <c r="AE82" i="4"/>
  <c r="AD82" i="4"/>
  <c r="AC82" i="4"/>
  <c r="AB82" i="4"/>
  <c r="AA82" i="4"/>
  <c r="Z82" i="4"/>
  <c r="Y82" i="4"/>
  <c r="X82" i="4"/>
  <c r="W82" i="4"/>
  <c r="V82" i="4"/>
  <c r="U82" i="4"/>
  <c r="T82" i="4"/>
  <c r="S82" i="4"/>
  <c r="R82" i="4"/>
  <c r="Q82" i="4"/>
  <c r="P82" i="4"/>
  <c r="O82" i="4"/>
  <c r="N82" i="4"/>
  <c r="M82" i="4"/>
  <c r="L82" i="4"/>
  <c r="K82" i="4"/>
  <c r="J82" i="4"/>
  <c r="I82" i="4"/>
  <c r="H82" i="4"/>
  <c r="E82" i="4"/>
  <c r="C82" i="4"/>
  <c r="B82" i="4"/>
  <c r="E78" i="4"/>
  <c r="F78" i="4" s="1"/>
  <c r="F76" i="4" s="1"/>
  <c r="C78" i="4"/>
  <c r="B78" i="4"/>
  <c r="AE76" i="4"/>
  <c r="AD76" i="4"/>
  <c r="AC76" i="4"/>
  <c r="AB76" i="4"/>
  <c r="AA76" i="4"/>
  <c r="Z76" i="4"/>
  <c r="Y76" i="4"/>
  <c r="X76" i="4"/>
  <c r="W76" i="4"/>
  <c r="V76" i="4"/>
  <c r="U76" i="4"/>
  <c r="T76" i="4"/>
  <c r="S76" i="4"/>
  <c r="R76" i="4"/>
  <c r="Q76" i="4"/>
  <c r="P76" i="4"/>
  <c r="O76" i="4"/>
  <c r="N76" i="4"/>
  <c r="M76" i="4"/>
  <c r="L76" i="4"/>
  <c r="K76" i="4"/>
  <c r="J76" i="4"/>
  <c r="I76" i="4"/>
  <c r="H76" i="4"/>
  <c r="E76" i="4"/>
  <c r="C76" i="4"/>
  <c r="B76" i="4"/>
  <c r="E72" i="4"/>
  <c r="F72" i="4" s="1"/>
  <c r="F70" i="4" s="1"/>
  <c r="C72" i="4"/>
  <c r="B72" i="4"/>
  <c r="AE70" i="4"/>
  <c r="AD70" i="4"/>
  <c r="AC70" i="4"/>
  <c r="AB70" i="4"/>
  <c r="AA70" i="4"/>
  <c r="Z70" i="4"/>
  <c r="Y70" i="4"/>
  <c r="X70" i="4"/>
  <c r="W70" i="4"/>
  <c r="V70" i="4"/>
  <c r="U70" i="4"/>
  <c r="T70" i="4"/>
  <c r="S70" i="4"/>
  <c r="R70" i="4"/>
  <c r="Q70" i="4"/>
  <c r="P70" i="4"/>
  <c r="O70" i="4"/>
  <c r="N70" i="4"/>
  <c r="M70" i="4"/>
  <c r="L70" i="4"/>
  <c r="K70" i="4"/>
  <c r="J70" i="4"/>
  <c r="I70" i="4"/>
  <c r="H70" i="4"/>
  <c r="E70" i="4"/>
  <c r="C70" i="4"/>
  <c r="B70" i="4"/>
  <c r="E66" i="4"/>
  <c r="F66" i="4" s="1"/>
  <c r="C66" i="4"/>
  <c r="B66" i="4"/>
  <c r="AE64" i="4"/>
  <c r="AD64" i="4"/>
  <c r="AB64" i="4"/>
  <c r="AA64" i="4"/>
  <c r="Z64" i="4"/>
  <c r="Y64" i="4"/>
  <c r="X64" i="4"/>
  <c r="W64" i="4"/>
  <c r="V64" i="4"/>
  <c r="U64" i="4"/>
  <c r="T64" i="4"/>
  <c r="S64" i="4"/>
  <c r="R64" i="4"/>
  <c r="Q64" i="4"/>
  <c r="P64" i="4"/>
  <c r="O64" i="4"/>
  <c r="N64" i="4"/>
  <c r="M64" i="4"/>
  <c r="L64" i="4"/>
  <c r="K64" i="4"/>
  <c r="J64" i="4"/>
  <c r="I64" i="4"/>
  <c r="H64" i="4"/>
  <c r="E64" i="4"/>
  <c r="G64" i="4" s="1"/>
  <c r="C64" i="4"/>
  <c r="B64" i="4"/>
  <c r="AE62" i="4"/>
  <c r="AD62" i="4"/>
  <c r="AC62" i="4"/>
  <c r="AB62" i="4"/>
  <c r="AA62" i="4"/>
  <c r="Z62" i="4"/>
  <c r="Y62" i="4"/>
  <c r="X62" i="4"/>
  <c r="W62" i="4"/>
  <c r="V62" i="4"/>
  <c r="U62" i="4"/>
  <c r="T62" i="4"/>
  <c r="S62" i="4"/>
  <c r="R62" i="4"/>
  <c r="Q62" i="4"/>
  <c r="P62" i="4"/>
  <c r="O62" i="4"/>
  <c r="N62" i="4"/>
  <c r="M62" i="4"/>
  <c r="L62" i="4"/>
  <c r="K62" i="4"/>
  <c r="J62" i="4"/>
  <c r="I62" i="4"/>
  <c r="H62" i="4"/>
  <c r="E62" i="4"/>
  <c r="G62" i="4" s="1"/>
  <c r="D62" i="4"/>
  <c r="C62" i="4"/>
  <c r="B62" i="4"/>
  <c r="AE61" i="4"/>
  <c r="AD61" i="4"/>
  <c r="AC61" i="4"/>
  <c r="AB61" i="4"/>
  <c r="AA61" i="4"/>
  <c r="Z61" i="4"/>
  <c r="Y61" i="4"/>
  <c r="X61" i="4"/>
  <c r="W61" i="4"/>
  <c r="V61" i="4"/>
  <c r="U61" i="4"/>
  <c r="T61" i="4"/>
  <c r="S61" i="4"/>
  <c r="R61" i="4"/>
  <c r="Q61" i="4"/>
  <c r="P61" i="4"/>
  <c r="O61" i="4"/>
  <c r="N61" i="4"/>
  <c r="M61" i="4"/>
  <c r="L61" i="4"/>
  <c r="K61" i="4"/>
  <c r="J61" i="4"/>
  <c r="I61" i="4"/>
  <c r="H61" i="4"/>
  <c r="E61" i="4"/>
  <c r="G61" i="4" s="1"/>
  <c r="D61" i="4"/>
  <c r="C61" i="4"/>
  <c r="B61" i="4"/>
  <c r="AE60" i="4"/>
  <c r="AD60" i="4"/>
  <c r="AC60" i="4"/>
  <c r="AB60" i="4"/>
  <c r="AA60" i="4"/>
  <c r="Z60" i="4"/>
  <c r="Y60" i="4"/>
  <c r="X60" i="4"/>
  <c r="W60" i="4"/>
  <c r="V60" i="4"/>
  <c r="U60" i="4"/>
  <c r="T60" i="4"/>
  <c r="S60" i="4"/>
  <c r="R60" i="4"/>
  <c r="Q60" i="4"/>
  <c r="P60" i="4"/>
  <c r="O60" i="4"/>
  <c r="N60" i="4"/>
  <c r="M60" i="4"/>
  <c r="L60" i="4"/>
  <c r="K60" i="4"/>
  <c r="J60" i="4"/>
  <c r="I60" i="4"/>
  <c r="H60" i="4"/>
  <c r="E60" i="4"/>
  <c r="G60" i="4" s="1"/>
  <c r="C60" i="4"/>
  <c r="B60" i="4"/>
  <c r="AE59" i="4"/>
  <c r="AD59" i="4"/>
  <c r="AC59" i="4"/>
  <c r="AB59" i="4"/>
  <c r="AA59" i="4"/>
  <c r="Z59" i="4"/>
  <c r="Y59" i="4"/>
  <c r="X59" i="4"/>
  <c r="W59" i="4"/>
  <c r="V59" i="4"/>
  <c r="U59" i="4"/>
  <c r="T59" i="4"/>
  <c r="S59" i="4"/>
  <c r="R59" i="4"/>
  <c r="Q59" i="4"/>
  <c r="P59" i="4"/>
  <c r="O59" i="4"/>
  <c r="N59" i="4"/>
  <c r="M59" i="4"/>
  <c r="L59" i="4"/>
  <c r="K59" i="4"/>
  <c r="J59" i="4"/>
  <c r="I59" i="4"/>
  <c r="H59" i="4"/>
  <c r="E59" i="4"/>
  <c r="G59" i="4" s="1"/>
  <c r="D59" i="4"/>
  <c r="C59" i="4"/>
  <c r="B59" i="4"/>
  <c r="AE58" i="4"/>
  <c r="AD58" i="4"/>
  <c r="AC58" i="4"/>
  <c r="AB58" i="4"/>
  <c r="AA58" i="4"/>
  <c r="Z58" i="4"/>
  <c r="Y58" i="4"/>
  <c r="X58" i="4"/>
  <c r="W58" i="4"/>
  <c r="V58" i="4"/>
  <c r="U58" i="4"/>
  <c r="T58" i="4"/>
  <c r="S58" i="4"/>
  <c r="R58" i="4"/>
  <c r="Q58" i="4"/>
  <c r="P58" i="4"/>
  <c r="O58" i="4"/>
  <c r="N58" i="4"/>
  <c r="M58" i="4"/>
  <c r="L58" i="4"/>
  <c r="K58" i="4"/>
  <c r="J58" i="4"/>
  <c r="I58" i="4"/>
  <c r="H58" i="4"/>
  <c r="E58" i="4"/>
  <c r="G58" i="4" s="1"/>
  <c r="C58" i="4"/>
  <c r="B58" i="4"/>
  <c r="AE56" i="4"/>
  <c r="AD56" i="4"/>
  <c r="AC56" i="4"/>
  <c r="AB56" i="4"/>
  <c r="AA56" i="4"/>
  <c r="Z56" i="4"/>
  <c r="Y56" i="4"/>
  <c r="X56" i="4"/>
  <c r="W56" i="4"/>
  <c r="V56" i="4"/>
  <c r="U56" i="4"/>
  <c r="T56" i="4"/>
  <c r="S56" i="4"/>
  <c r="R56" i="4"/>
  <c r="Q56" i="4"/>
  <c r="P56" i="4"/>
  <c r="O56" i="4"/>
  <c r="N56" i="4"/>
  <c r="M56" i="4"/>
  <c r="L56" i="4"/>
  <c r="K56" i="4"/>
  <c r="J56" i="4"/>
  <c r="I56" i="4"/>
  <c r="H56" i="4"/>
  <c r="E56" i="4"/>
  <c r="G56" i="4" s="1"/>
  <c r="C56" i="4"/>
  <c r="B56" i="4"/>
  <c r="AE55" i="4"/>
  <c r="AD55" i="4"/>
  <c r="AC55" i="4"/>
  <c r="AB55" i="4"/>
  <c r="AA55" i="4"/>
  <c r="Z55" i="4"/>
  <c r="Y55" i="4"/>
  <c r="X55" i="4"/>
  <c r="W55" i="4"/>
  <c r="V55" i="4"/>
  <c r="U55" i="4"/>
  <c r="T55" i="4"/>
  <c r="S55" i="4"/>
  <c r="R55" i="4"/>
  <c r="Q55" i="4"/>
  <c r="P55" i="4"/>
  <c r="O55" i="4"/>
  <c r="N55" i="4"/>
  <c r="M55" i="4"/>
  <c r="L55" i="4"/>
  <c r="K55" i="4"/>
  <c r="J55" i="4"/>
  <c r="I55" i="4"/>
  <c r="H55" i="4"/>
  <c r="E55" i="4"/>
  <c r="G55" i="4" s="1"/>
  <c r="C55" i="4"/>
  <c r="B55" i="4"/>
  <c r="AE54" i="4"/>
  <c r="AD54" i="4"/>
  <c r="AC54" i="4"/>
  <c r="AB54" i="4"/>
  <c r="AA54" i="4"/>
  <c r="Z54" i="4"/>
  <c r="Y54" i="4"/>
  <c r="X54" i="4"/>
  <c r="W54" i="4"/>
  <c r="V54" i="4"/>
  <c r="U54" i="4"/>
  <c r="T54" i="4"/>
  <c r="S54" i="4"/>
  <c r="R54" i="4"/>
  <c r="Q54" i="4"/>
  <c r="P54" i="4"/>
  <c r="O54" i="4"/>
  <c r="N54" i="4"/>
  <c r="M54" i="4"/>
  <c r="L54" i="4"/>
  <c r="K54" i="4"/>
  <c r="J54" i="4"/>
  <c r="I54" i="4"/>
  <c r="H54" i="4"/>
  <c r="E54" i="4"/>
  <c r="G54" i="4" s="1"/>
  <c r="C54" i="4"/>
  <c r="B54" i="4"/>
  <c r="AE53" i="4"/>
  <c r="AD53" i="4"/>
  <c r="AC53" i="4"/>
  <c r="AB53" i="4"/>
  <c r="AA53" i="4"/>
  <c r="Z53" i="4"/>
  <c r="Y53" i="4"/>
  <c r="X53" i="4"/>
  <c r="W53" i="4"/>
  <c r="V53" i="4"/>
  <c r="U53" i="4"/>
  <c r="T53" i="4"/>
  <c r="S53" i="4"/>
  <c r="R53" i="4"/>
  <c r="Q53" i="4"/>
  <c r="P53" i="4"/>
  <c r="O53" i="4"/>
  <c r="N53" i="4"/>
  <c r="M53" i="4"/>
  <c r="L53" i="4"/>
  <c r="K53" i="4"/>
  <c r="J53" i="4"/>
  <c r="I53" i="4"/>
  <c r="H53" i="4"/>
  <c r="E53" i="4"/>
  <c r="G53" i="4" s="1"/>
  <c r="C53" i="4"/>
  <c r="B53" i="4"/>
  <c r="AE52" i="4"/>
  <c r="AD52" i="4"/>
  <c r="AC52" i="4"/>
  <c r="AB52" i="4"/>
  <c r="AA52" i="4"/>
  <c r="Z52" i="4"/>
  <c r="Y52" i="4"/>
  <c r="X52" i="4"/>
  <c r="W52" i="4"/>
  <c r="V52" i="4"/>
  <c r="U52" i="4"/>
  <c r="T52" i="4"/>
  <c r="S52" i="4"/>
  <c r="R52" i="4"/>
  <c r="Q52" i="4"/>
  <c r="P52" i="4"/>
  <c r="O52" i="4"/>
  <c r="N52" i="4"/>
  <c r="M52" i="4"/>
  <c r="L52" i="4"/>
  <c r="K52" i="4"/>
  <c r="J52" i="4"/>
  <c r="I52" i="4"/>
  <c r="H52" i="4"/>
  <c r="E52" i="4"/>
  <c r="G52" i="4" s="1"/>
  <c r="C52" i="4"/>
  <c r="B52" i="4"/>
  <c r="E50" i="4"/>
  <c r="G50" i="4" s="1"/>
  <c r="C50" i="4"/>
  <c r="B50" i="4"/>
  <c r="E49" i="4"/>
  <c r="G49" i="4" s="1"/>
  <c r="C49" i="4"/>
  <c r="B49" i="4"/>
  <c r="E48" i="4"/>
  <c r="G48" i="4" s="1"/>
  <c r="C48" i="4"/>
  <c r="B48" i="4"/>
  <c r="E47" i="4"/>
  <c r="G47" i="4" s="1"/>
  <c r="C47" i="4"/>
  <c r="B47" i="4"/>
  <c r="AE46" i="4"/>
  <c r="AD46" i="4"/>
  <c r="AC46" i="4"/>
  <c r="AB46" i="4"/>
  <c r="AA46" i="4"/>
  <c r="Z46" i="4"/>
  <c r="Y46" i="4"/>
  <c r="X46" i="4"/>
  <c r="W46" i="4"/>
  <c r="V46" i="4"/>
  <c r="U46" i="4"/>
  <c r="T46" i="4"/>
  <c r="S46" i="4"/>
  <c r="R46" i="4"/>
  <c r="Q46" i="4"/>
  <c r="P46" i="4"/>
  <c r="O46" i="4"/>
  <c r="N46" i="4"/>
  <c r="M46" i="4"/>
  <c r="L46" i="4"/>
  <c r="K46" i="4"/>
  <c r="J46" i="4"/>
  <c r="I46" i="4"/>
  <c r="H46" i="4"/>
  <c r="E46" i="4"/>
  <c r="G46" i="4" s="1"/>
  <c r="C46" i="4"/>
  <c r="B46" i="4"/>
  <c r="E44" i="4"/>
  <c r="G44" i="4" s="1"/>
  <c r="C44" i="4"/>
  <c r="B44" i="4"/>
  <c r="E43" i="4"/>
  <c r="G43" i="4" s="1"/>
  <c r="C43" i="4"/>
  <c r="B43" i="4"/>
  <c r="E42" i="4"/>
  <c r="G42" i="4" s="1"/>
  <c r="C42" i="4"/>
  <c r="B42" i="4"/>
  <c r="E41" i="4"/>
  <c r="G41" i="4" s="1"/>
  <c r="C41" i="4"/>
  <c r="B41" i="4"/>
  <c r="AE40" i="4"/>
  <c r="AD40" i="4"/>
  <c r="AC40" i="4"/>
  <c r="AB40" i="4"/>
  <c r="AA40" i="4"/>
  <c r="Z40" i="4"/>
  <c r="Y40" i="4"/>
  <c r="X40" i="4"/>
  <c r="W40" i="4"/>
  <c r="V40" i="4"/>
  <c r="U40" i="4"/>
  <c r="T40" i="4"/>
  <c r="S40" i="4"/>
  <c r="R40" i="4"/>
  <c r="Q40" i="4"/>
  <c r="P40" i="4"/>
  <c r="O40" i="4"/>
  <c r="N40" i="4"/>
  <c r="M40" i="4"/>
  <c r="L40" i="4"/>
  <c r="K40" i="4"/>
  <c r="J40" i="4"/>
  <c r="I40" i="4"/>
  <c r="H40" i="4"/>
  <c r="E40" i="4"/>
  <c r="G40" i="4" s="1"/>
  <c r="C40" i="4"/>
  <c r="B40" i="4"/>
  <c r="E38" i="4"/>
  <c r="G38" i="4" s="1"/>
  <c r="C38" i="4"/>
  <c r="B38" i="4"/>
  <c r="E36" i="4"/>
  <c r="G36" i="4" s="1"/>
  <c r="C36" i="4"/>
  <c r="B36" i="4"/>
  <c r="E35" i="4"/>
  <c r="G35" i="4" s="1"/>
  <c r="C35" i="4"/>
  <c r="B35" i="4"/>
  <c r="AE34" i="4"/>
  <c r="AD34" i="4"/>
  <c r="AC34" i="4"/>
  <c r="AB34" i="4"/>
  <c r="AA34" i="4"/>
  <c r="Z34" i="4"/>
  <c r="Y34" i="4"/>
  <c r="X34" i="4"/>
  <c r="W34" i="4"/>
  <c r="V34" i="4"/>
  <c r="U34" i="4"/>
  <c r="T34" i="4"/>
  <c r="S34" i="4"/>
  <c r="R34" i="4"/>
  <c r="Q34" i="4"/>
  <c r="P34" i="4"/>
  <c r="O34" i="4"/>
  <c r="N34" i="4"/>
  <c r="M34" i="4"/>
  <c r="L34" i="4"/>
  <c r="K34" i="4"/>
  <c r="J34" i="4"/>
  <c r="I34" i="4"/>
  <c r="H34" i="4"/>
  <c r="E34" i="4"/>
  <c r="G34" i="4" s="1"/>
  <c r="C34" i="4"/>
  <c r="B34" i="4"/>
  <c r="F34" i="4" s="1"/>
  <c r="E30" i="4"/>
  <c r="G30" i="4" s="1"/>
  <c r="D30" i="4"/>
  <c r="C30" i="4"/>
  <c r="B30" i="4"/>
  <c r="AE28" i="4"/>
  <c r="AD28" i="4"/>
  <c r="AC28" i="4"/>
  <c r="AB28" i="4"/>
  <c r="AA28" i="4"/>
  <c r="Z28" i="4"/>
  <c r="Y28" i="4"/>
  <c r="X28" i="4"/>
  <c r="W28" i="4"/>
  <c r="V28" i="4"/>
  <c r="U28" i="4"/>
  <c r="T28" i="4"/>
  <c r="S28" i="4"/>
  <c r="R28" i="4"/>
  <c r="Q28" i="4"/>
  <c r="P28" i="4"/>
  <c r="O28" i="4"/>
  <c r="N28" i="4"/>
  <c r="M28" i="4"/>
  <c r="L28" i="4"/>
  <c r="K28" i="4"/>
  <c r="J28" i="4"/>
  <c r="I28" i="4"/>
  <c r="H28" i="4"/>
  <c r="E28" i="4"/>
  <c r="G28" i="4" s="1"/>
  <c r="D28" i="4"/>
  <c r="C28" i="4"/>
  <c r="B28" i="4"/>
  <c r="E26" i="4"/>
  <c r="G26" i="4" s="1"/>
  <c r="C26" i="4"/>
  <c r="B26" i="4"/>
  <c r="E24" i="4"/>
  <c r="G24" i="4" s="1"/>
  <c r="C24" i="4"/>
  <c r="B24" i="4"/>
  <c r="E23" i="4"/>
  <c r="G23" i="4" s="1"/>
  <c r="C23" i="4"/>
  <c r="B23" i="4"/>
  <c r="AE22" i="4"/>
  <c r="AD22" i="4"/>
  <c r="AC22" i="4"/>
  <c r="AB22" i="4"/>
  <c r="AA22" i="4"/>
  <c r="Z22" i="4"/>
  <c r="Y22" i="4"/>
  <c r="X22" i="4"/>
  <c r="W22" i="4"/>
  <c r="V22" i="4"/>
  <c r="U22" i="4"/>
  <c r="T22" i="4"/>
  <c r="S22" i="4"/>
  <c r="R22" i="4"/>
  <c r="Q22" i="4"/>
  <c r="P22" i="4"/>
  <c r="O22" i="4"/>
  <c r="N22" i="4"/>
  <c r="M22" i="4"/>
  <c r="L22" i="4"/>
  <c r="K22" i="4"/>
  <c r="J22" i="4"/>
  <c r="I22" i="4"/>
  <c r="H22" i="4"/>
  <c r="E22" i="4"/>
  <c r="G22" i="4" s="1"/>
  <c r="C22" i="4"/>
  <c r="B22" i="4"/>
  <c r="AE20" i="4"/>
  <c r="AE150" i="4" s="1"/>
  <c r="AE145" i="4" s="1"/>
  <c r="AD20" i="4"/>
  <c r="AD150" i="4" s="1"/>
  <c r="AD145" i="4" s="1"/>
  <c r="AC20" i="4"/>
  <c r="AC150" i="4" s="1"/>
  <c r="AC145" i="4" s="1"/>
  <c r="AB20" i="4"/>
  <c r="AB150" i="4" s="1"/>
  <c r="AB145" i="4" s="1"/>
  <c r="AA20" i="4"/>
  <c r="AA150" i="4" s="1"/>
  <c r="AA145" i="4" s="1"/>
  <c r="Z20" i="4"/>
  <c r="Z150" i="4" s="1"/>
  <c r="Z145" i="4" s="1"/>
  <c r="Y20" i="4"/>
  <c r="Y150" i="4" s="1"/>
  <c r="Y145" i="4" s="1"/>
  <c r="X20" i="4"/>
  <c r="X150" i="4" s="1"/>
  <c r="X145" i="4" s="1"/>
  <c r="W20" i="4"/>
  <c r="W150" i="4" s="1"/>
  <c r="W145" i="4" s="1"/>
  <c r="V20" i="4"/>
  <c r="V150" i="4" s="1"/>
  <c r="V145" i="4" s="1"/>
  <c r="U20" i="4"/>
  <c r="U150" i="4" s="1"/>
  <c r="U145" i="4" s="1"/>
  <c r="T20" i="4"/>
  <c r="T150" i="4" s="1"/>
  <c r="T145" i="4" s="1"/>
  <c r="S20" i="4"/>
  <c r="S150" i="4" s="1"/>
  <c r="S145" i="4" s="1"/>
  <c r="R20" i="4"/>
  <c r="R150" i="4" s="1"/>
  <c r="R145" i="4" s="1"/>
  <c r="Q20" i="4"/>
  <c r="Q150" i="4" s="1"/>
  <c r="Q145" i="4" s="1"/>
  <c r="P20" i="4"/>
  <c r="P150" i="4" s="1"/>
  <c r="P145" i="4" s="1"/>
  <c r="O20" i="4"/>
  <c r="O150" i="4" s="1"/>
  <c r="O145" i="4" s="1"/>
  <c r="N20" i="4"/>
  <c r="N150" i="4" s="1"/>
  <c r="N145" i="4" s="1"/>
  <c r="M20" i="4"/>
  <c r="M150" i="4" s="1"/>
  <c r="M145" i="4" s="1"/>
  <c r="L20" i="4"/>
  <c r="L150" i="4" s="1"/>
  <c r="L145" i="4" s="1"/>
  <c r="K20" i="4"/>
  <c r="K150" i="4" s="1"/>
  <c r="K145" i="4" s="1"/>
  <c r="J20" i="4"/>
  <c r="J150" i="4" s="1"/>
  <c r="J145" i="4" s="1"/>
  <c r="I20" i="4"/>
  <c r="I150" i="4" s="1"/>
  <c r="I145" i="4" s="1"/>
  <c r="E145" i="4" s="1"/>
  <c r="H20" i="4"/>
  <c r="H150" i="4" s="1"/>
  <c r="H145" i="4" s="1"/>
  <c r="E20" i="4"/>
  <c r="E150" i="4" s="1"/>
  <c r="C20" i="4"/>
  <c r="C150" i="4" s="1"/>
  <c r="B20" i="4"/>
  <c r="B150" i="4" s="1"/>
  <c r="AE19" i="4"/>
  <c r="AE149" i="4" s="1"/>
  <c r="AD19" i="4"/>
  <c r="AD149" i="4" s="1"/>
  <c r="AC19" i="4"/>
  <c r="AC149" i="4" s="1"/>
  <c r="AB19" i="4"/>
  <c r="AB149" i="4" s="1"/>
  <c r="AA19" i="4"/>
  <c r="AA149" i="4" s="1"/>
  <c r="Z19" i="4"/>
  <c r="Z149" i="4" s="1"/>
  <c r="Y19" i="4"/>
  <c r="Y149" i="4" s="1"/>
  <c r="X19" i="4"/>
  <c r="X149" i="4" s="1"/>
  <c r="W19" i="4"/>
  <c r="W149" i="4" s="1"/>
  <c r="V19" i="4"/>
  <c r="V149" i="4" s="1"/>
  <c r="U19" i="4"/>
  <c r="U149" i="4" s="1"/>
  <c r="T19" i="4"/>
  <c r="T149" i="4" s="1"/>
  <c r="S19" i="4"/>
  <c r="S149" i="4" s="1"/>
  <c r="R19" i="4"/>
  <c r="R149" i="4" s="1"/>
  <c r="Q19" i="4"/>
  <c r="Q149" i="4" s="1"/>
  <c r="P19" i="4"/>
  <c r="P149" i="4" s="1"/>
  <c r="O19" i="4"/>
  <c r="O149" i="4" s="1"/>
  <c r="N19" i="4"/>
  <c r="N149" i="4" s="1"/>
  <c r="M19" i="4"/>
  <c r="M149" i="4" s="1"/>
  <c r="L19" i="4"/>
  <c r="L149" i="4" s="1"/>
  <c r="K19" i="4"/>
  <c r="K149" i="4" s="1"/>
  <c r="J19" i="4"/>
  <c r="J149" i="4" s="1"/>
  <c r="I19" i="4"/>
  <c r="I149" i="4" s="1"/>
  <c r="H19" i="4"/>
  <c r="H149" i="4" s="1"/>
  <c r="E19" i="4"/>
  <c r="E149" i="4" s="1"/>
  <c r="C19" i="4"/>
  <c r="C149" i="4" s="1"/>
  <c r="B19" i="4"/>
  <c r="B149" i="4" s="1"/>
  <c r="AE18" i="4"/>
  <c r="AE113" i="4" s="1"/>
  <c r="AD18" i="4"/>
  <c r="AD113" i="4" s="1"/>
  <c r="AC18" i="4"/>
  <c r="AC113" i="4" s="1"/>
  <c r="AB18" i="4"/>
  <c r="AB113" i="4" s="1"/>
  <c r="AA18" i="4"/>
  <c r="AA113" i="4" s="1"/>
  <c r="Z18" i="4"/>
  <c r="Z113" i="4" s="1"/>
  <c r="Y18" i="4"/>
  <c r="Y113" i="4" s="1"/>
  <c r="X18" i="4"/>
  <c r="X113" i="4" s="1"/>
  <c r="W18" i="4"/>
  <c r="W113" i="4" s="1"/>
  <c r="V18" i="4"/>
  <c r="V113" i="4" s="1"/>
  <c r="U18" i="4"/>
  <c r="U113" i="4" s="1"/>
  <c r="T18" i="4"/>
  <c r="T113" i="4" s="1"/>
  <c r="S18" i="4"/>
  <c r="S113" i="4" s="1"/>
  <c r="R18" i="4"/>
  <c r="R113" i="4" s="1"/>
  <c r="Q18" i="4"/>
  <c r="Q113" i="4" s="1"/>
  <c r="P18" i="4"/>
  <c r="P113" i="4" s="1"/>
  <c r="O18" i="4"/>
  <c r="O113" i="4" s="1"/>
  <c r="N18" i="4"/>
  <c r="N113" i="4" s="1"/>
  <c r="M18" i="4"/>
  <c r="M113" i="4" s="1"/>
  <c r="L18" i="4"/>
  <c r="L113" i="4" s="1"/>
  <c r="K18" i="4"/>
  <c r="K113" i="4" s="1"/>
  <c r="J18" i="4"/>
  <c r="J113" i="4" s="1"/>
  <c r="I18" i="4"/>
  <c r="I113" i="4" s="1"/>
  <c r="H18" i="4"/>
  <c r="H113" i="4" s="1"/>
  <c r="E18" i="4"/>
  <c r="G18" i="4" s="1"/>
  <c r="C18" i="4"/>
  <c r="B18" i="4"/>
  <c r="AE17" i="4"/>
  <c r="AE147" i="4" s="1"/>
  <c r="AD17" i="4"/>
  <c r="AD147" i="4" s="1"/>
  <c r="AC17" i="4"/>
  <c r="AC147" i="4" s="1"/>
  <c r="AB17" i="4"/>
  <c r="AB147" i="4" s="1"/>
  <c r="AA17" i="4"/>
  <c r="AA147" i="4" s="1"/>
  <c r="Z17" i="4"/>
  <c r="Z147" i="4" s="1"/>
  <c r="Y17" i="4"/>
  <c r="Y147" i="4" s="1"/>
  <c r="X17" i="4"/>
  <c r="X147" i="4" s="1"/>
  <c r="W17" i="4"/>
  <c r="W147" i="4" s="1"/>
  <c r="V17" i="4"/>
  <c r="V147" i="4" s="1"/>
  <c r="U17" i="4"/>
  <c r="U147" i="4" s="1"/>
  <c r="T17" i="4"/>
  <c r="T147" i="4" s="1"/>
  <c r="S17" i="4"/>
  <c r="S147" i="4" s="1"/>
  <c r="R17" i="4"/>
  <c r="R147" i="4" s="1"/>
  <c r="Q17" i="4"/>
  <c r="Q147" i="4" s="1"/>
  <c r="P17" i="4"/>
  <c r="P147" i="4" s="1"/>
  <c r="O17" i="4"/>
  <c r="O147" i="4" s="1"/>
  <c r="N17" i="4"/>
  <c r="N147" i="4" s="1"/>
  <c r="M17" i="4"/>
  <c r="M147" i="4" s="1"/>
  <c r="L17" i="4"/>
  <c r="L147" i="4" s="1"/>
  <c r="K17" i="4"/>
  <c r="K147" i="4" s="1"/>
  <c r="J17" i="4"/>
  <c r="J147" i="4" s="1"/>
  <c r="I17" i="4"/>
  <c r="I147" i="4" s="1"/>
  <c r="H17" i="4"/>
  <c r="H147" i="4" s="1"/>
  <c r="E17" i="4"/>
  <c r="E147" i="4" s="1"/>
  <c r="C17" i="4"/>
  <c r="C147" i="4" s="1"/>
  <c r="B17" i="4"/>
  <c r="B147" i="4" s="1"/>
  <c r="AE16" i="4"/>
  <c r="AD16" i="4"/>
  <c r="AC16" i="4"/>
  <c r="AB16" i="4"/>
  <c r="AA16" i="4"/>
  <c r="Z16" i="4"/>
  <c r="Y16" i="4"/>
  <c r="X16" i="4"/>
  <c r="W16" i="4"/>
  <c r="V16" i="4"/>
  <c r="U16" i="4"/>
  <c r="T16" i="4"/>
  <c r="S16" i="4"/>
  <c r="R16" i="4"/>
  <c r="Q16" i="4"/>
  <c r="P16" i="4"/>
  <c r="O16" i="4"/>
  <c r="N16" i="4"/>
  <c r="M16" i="4"/>
  <c r="L16" i="4"/>
  <c r="K16" i="4"/>
  <c r="J16" i="4"/>
  <c r="I16" i="4"/>
  <c r="H16" i="4"/>
  <c r="E16" i="4"/>
  <c r="G16" i="4" s="1"/>
  <c r="C16" i="4"/>
  <c r="B16" i="4"/>
  <c r="E12" i="4"/>
  <c r="G12" i="4" s="1"/>
  <c r="C12" i="4"/>
  <c r="B12" i="4"/>
  <c r="AE11" i="4"/>
  <c r="AD11" i="4"/>
  <c r="AC11" i="4"/>
  <c r="AB11" i="4"/>
  <c r="AA11" i="4"/>
  <c r="Z11" i="4"/>
  <c r="Y11" i="4"/>
  <c r="X11" i="4"/>
  <c r="W11" i="4"/>
  <c r="V11" i="4"/>
  <c r="U11" i="4"/>
  <c r="T11" i="4"/>
  <c r="S11" i="4"/>
  <c r="R11" i="4"/>
  <c r="Q11" i="4"/>
  <c r="P11" i="4"/>
  <c r="O11" i="4"/>
  <c r="N11" i="4"/>
  <c r="M11" i="4"/>
  <c r="L11" i="4"/>
  <c r="K11" i="4"/>
  <c r="J11" i="4"/>
  <c r="I11" i="4"/>
  <c r="H11" i="4"/>
  <c r="E11" i="4"/>
  <c r="C11" i="4"/>
  <c r="G11" i="4" s="1"/>
  <c r="B11" i="4"/>
  <c r="AE10" i="4"/>
  <c r="AE148" i="4" s="1"/>
  <c r="AE143" i="4" s="1"/>
  <c r="AD10" i="4"/>
  <c r="AD148" i="4" s="1"/>
  <c r="AD143" i="4" s="1"/>
  <c r="AC10" i="4"/>
  <c r="AC148" i="4" s="1"/>
  <c r="AC143" i="4" s="1"/>
  <c r="AB10" i="4"/>
  <c r="AB148" i="4" s="1"/>
  <c r="AB143" i="4" s="1"/>
  <c r="AA10" i="4"/>
  <c r="AA148" i="4" s="1"/>
  <c r="AA143" i="4" s="1"/>
  <c r="Z10" i="4"/>
  <c r="Z148" i="4" s="1"/>
  <c r="Z143" i="4" s="1"/>
  <c r="Y10" i="4"/>
  <c r="Y148" i="4" s="1"/>
  <c r="Y143" i="4" s="1"/>
  <c r="X10" i="4"/>
  <c r="X148" i="4" s="1"/>
  <c r="X143" i="4" s="1"/>
  <c r="W10" i="4"/>
  <c r="W148" i="4" s="1"/>
  <c r="W143" i="4" s="1"/>
  <c r="V10" i="4"/>
  <c r="V148" i="4" s="1"/>
  <c r="V143" i="4" s="1"/>
  <c r="U10" i="4"/>
  <c r="U148" i="4" s="1"/>
  <c r="U143" i="4" s="1"/>
  <c r="T10" i="4"/>
  <c r="T148" i="4" s="1"/>
  <c r="T143" i="4" s="1"/>
  <c r="S10" i="4"/>
  <c r="S148" i="4" s="1"/>
  <c r="S143" i="4" s="1"/>
  <c r="R10" i="4"/>
  <c r="R148" i="4" s="1"/>
  <c r="R143" i="4" s="1"/>
  <c r="Q10" i="4"/>
  <c r="Q148" i="4" s="1"/>
  <c r="Q143" i="4" s="1"/>
  <c r="P10" i="4"/>
  <c r="P148" i="4" s="1"/>
  <c r="P143" i="4" s="1"/>
  <c r="O10" i="4"/>
  <c r="O148" i="4" s="1"/>
  <c r="O143" i="4" s="1"/>
  <c r="N10" i="4"/>
  <c r="N148" i="4" s="1"/>
  <c r="N143" i="4" s="1"/>
  <c r="M10" i="4"/>
  <c r="M148" i="4" s="1"/>
  <c r="M143" i="4" s="1"/>
  <c r="L10" i="4"/>
  <c r="L148" i="4" s="1"/>
  <c r="L143" i="4" s="1"/>
  <c r="K10" i="4"/>
  <c r="K148" i="4" s="1"/>
  <c r="K143" i="4" s="1"/>
  <c r="J10" i="4"/>
  <c r="J148" i="4" s="1"/>
  <c r="J143" i="4" s="1"/>
  <c r="I10" i="4"/>
  <c r="I148" i="4" s="1"/>
  <c r="I143" i="4" s="1"/>
  <c r="E143" i="4" s="1"/>
  <c r="H10" i="4"/>
  <c r="H148" i="4" s="1"/>
  <c r="H143" i="4" s="1"/>
  <c r="E10" i="4"/>
  <c r="E148" i="4" s="1"/>
  <c r="C10" i="4"/>
  <c r="C148" i="4" s="1"/>
  <c r="B10" i="4"/>
  <c r="B148" i="4" s="1"/>
  <c r="AE9" i="4"/>
  <c r="AD9" i="4"/>
  <c r="AC9" i="4"/>
  <c r="AB9" i="4"/>
  <c r="AA9" i="4"/>
  <c r="Z9" i="4"/>
  <c r="Y9" i="4"/>
  <c r="X9" i="4"/>
  <c r="W9" i="4"/>
  <c r="V9" i="4"/>
  <c r="U9" i="4"/>
  <c r="T9" i="4"/>
  <c r="S9" i="4"/>
  <c r="R9" i="4"/>
  <c r="Q9" i="4"/>
  <c r="P9" i="4"/>
  <c r="O9" i="4"/>
  <c r="N9" i="4"/>
  <c r="M9" i="4"/>
  <c r="L9" i="4"/>
  <c r="K9" i="4"/>
  <c r="J9" i="4"/>
  <c r="I9" i="4"/>
  <c r="H9" i="4"/>
  <c r="E9" i="4"/>
  <c r="F9" i="4" s="1"/>
  <c r="C9" i="4"/>
  <c r="B9" i="4"/>
  <c r="N153" i="7" l="1"/>
  <c r="B155" i="7"/>
  <c r="F155" i="7" s="1"/>
  <c r="G154" i="7"/>
  <c r="E153" i="7"/>
  <c r="F154" i="7"/>
  <c r="D154" i="7"/>
  <c r="D153" i="7" s="1"/>
  <c r="G160" i="7"/>
  <c r="C158" i="7"/>
  <c r="G158" i="7" s="1"/>
  <c r="B154" i="6"/>
  <c r="B153" i="6" s="1"/>
  <c r="C52" i="6"/>
  <c r="G52" i="6" s="1"/>
  <c r="C160" i="6"/>
  <c r="G54" i="6"/>
  <c r="C117" i="6"/>
  <c r="F158" i="6"/>
  <c r="F157" i="6"/>
  <c r="D157" i="6"/>
  <c r="G157" i="6"/>
  <c r="G58" i="6"/>
  <c r="F58" i="6"/>
  <c r="F148" i="6"/>
  <c r="G148" i="6"/>
  <c r="G117" i="6"/>
  <c r="E154" i="6"/>
  <c r="I153" i="6"/>
  <c r="C153" i="6"/>
  <c r="B117" i="6"/>
  <c r="F117" i="6" s="1"/>
  <c r="F127" i="5"/>
  <c r="D127" i="5"/>
  <c r="D154" i="5" s="1"/>
  <c r="G127" i="5"/>
  <c r="D34" i="5"/>
  <c r="D22" i="5"/>
  <c r="C151" i="5"/>
  <c r="G151" i="5" s="1"/>
  <c r="B151" i="5"/>
  <c r="F151" i="5" s="1"/>
  <c r="D156" i="5"/>
  <c r="D121" i="5"/>
  <c r="D120" i="5"/>
  <c r="D155" i="5"/>
  <c r="D119" i="5"/>
  <c r="AD148" i="5"/>
  <c r="AD147" i="5" s="1"/>
  <c r="AD152" i="5"/>
  <c r="AB152" i="5"/>
  <c r="AB148" i="5"/>
  <c r="AB147" i="5" s="1"/>
  <c r="Z152" i="5"/>
  <c r="Z148" i="5"/>
  <c r="Z147" i="5" s="1"/>
  <c r="N148" i="5"/>
  <c r="N147" i="5" s="1"/>
  <c r="N152" i="5"/>
  <c r="L152" i="5"/>
  <c r="L148" i="5"/>
  <c r="L147" i="5" s="1"/>
  <c r="J152" i="5"/>
  <c r="J148" i="5"/>
  <c r="J147" i="5" s="1"/>
  <c r="B118" i="5"/>
  <c r="X152" i="5"/>
  <c r="Y117" i="5"/>
  <c r="S152" i="5"/>
  <c r="S148" i="5"/>
  <c r="S147" i="5" s="1"/>
  <c r="Q152" i="5"/>
  <c r="Q148" i="5"/>
  <c r="Q147" i="5" s="1"/>
  <c r="O152" i="5"/>
  <c r="O148" i="5"/>
  <c r="O147" i="5" s="1"/>
  <c r="M152" i="5"/>
  <c r="M148" i="5"/>
  <c r="M147" i="5" s="1"/>
  <c r="K152" i="5"/>
  <c r="K148" i="5"/>
  <c r="K147" i="5" s="1"/>
  <c r="I152" i="5"/>
  <c r="I148" i="5"/>
  <c r="F144" i="5"/>
  <c r="D144" i="5"/>
  <c r="D142" i="5" s="1"/>
  <c r="G144" i="5"/>
  <c r="E142" i="5"/>
  <c r="E125" i="5"/>
  <c r="D153" i="5"/>
  <c r="D118" i="5"/>
  <c r="D117" i="5" s="1"/>
  <c r="D16" i="5"/>
  <c r="G153" i="5"/>
  <c r="F153" i="5"/>
  <c r="B154" i="5"/>
  <c r="B152" i="5" s="1"/>
  <c r="P152" i="5"/>
  <c r="P148" i="5"/>
  <c r="P147" i="5" s="1"/>
  <c r="C148" i="5"/>
  <c r="C147" i="5" s="1"/>
  <c r="H147" i="5"/>
  <c r="D52" i="5"/>
  <c r="D46" i="5"/>
  <c r="D40" i="5"/>
  <c r="B121" i="5"/>
  <c r="F121" i="5" s="1"/>
  <c r="C121" i="5"/>
  <c r="C117" i="5" s="1"/>
  <c r="B120" i="5"/>
  <c r="F120" i="5" s="1"/>
  <c r="C120" i="5"/>
  <c r="G120" i="5" s="1"/>
  <c r="AB117" i="5"/>
  <c r="Z117" i="5"/>
  <c r="V148" i="5"/>
  <c r="V147" i="5" s="1"/>
  <c r="V152" i="5"/>
  <c r="T152" i="5"/>
  <c r="T148" i="5"/>
  <c r="T147" i="5" s="1"/>
  <c r="R152" i="5"/>
  <c r="R148" i="5"/>
  <c r="R147" i="5" s="1"/>
  <c r="L117" i="5"/>
  <c r="J117" i="5"/>
  <c r="H117" i="5"/>
  <c r="H152" i="5"/>
  <c r="AC117" i="5"/>
  <c r="U117" i="5"/>
  <c r="G156" i="5"/>
  <c r="F156" i="5"/>
  <c r="G155" i="5"/>
  <c r="F155" i="5"/>
  <c r="F60" i="5"/>
  <c r="S117" i="5"/>
  <c r="Q117" i="5"/>
  <c r="O117" i="5"/>
  <c r="M117" i="5"/>
  <c r="K117" i="5"/>
  <c r="I117" i="5"/>
  <c r="D125" i="5"/>
  <c r="F54" i="5"/>
  <c r="F118" i="5"/>
  <c r="G118" i="5"/>
  <c r="E117" i="5"/>
  <c r="D9" i="5"/>
  <c r="E154" i="5"/>
  <c r="G9" i="4"/>
  <c r="G148" i="4"/>
  <c r="F148" i="4"/>
  <c r="G10" i="4"/>
  <c r="D143" i="4"/>
  <c r="D10" i="4"/>
  <c r="F10" i="4"/>
  <c r="B143" i="4"/>
  <c r="F143" i="4" s="1"/>
  <c r="C143" i="4"/>
  <c r="G143" i="4" s="1"/>
  <c r="F11" i="4"/>
  <c r="B113" i="4"/>
  <c r="C113" i="4"/>
  <c r="D12" i="4"/>
  <c r="D11" i="4" s="1"/>
  <c r="F12" i="4"/>
  <c r="F16" i="4"/>
  <c r="B146" i="4"/>
  <c r="D17" i="4"/>
  <c r="F17" i="4"/>
  <c r="H146" i="4"/>
  <c r="H142" i="4"/>
  <c r="J146" i="4"/>
  <c r="J142" i="4"/>
  <c r="J141" i="4" s="1"/>
  <c r="L146" i="4"/>
  <c r="L142" i="4"/>
  <c r="L141" i="4" s="1"/>
  <c r="N146" i="4"/>
  <c r="N142" i="4"/>
  <c r="N141" i="4" s="1"/>
  <c r="P146" i="4"/>
  <c r="P142" i="4"/>
  <c r="P141" i="4" s="1"/>
  <c r="R146" i="4"/>
  <c r="R142" i="4"/>
  <c r="R141" i="4" s="1"/>
  <c r="T146" i="4"/>
  <c r="T142" i="4"/>
  <c r="T141" i="4" s="1"/>
  <c r="V146" i="4"/>
  <c r="V142" i="4"/>
  <c r="V141" i="4" s="1"/>
  <c r="X146" i="4"/>
  <c r="X142" i="4"/>
  <c r="X141" i="4" s="1"/>
  <c r="Z146" i="4"/>
  <c r="Z142" i="4"/>
  <c r="Z141" i="4" s="1"/>
  <c r="AB146" i="4"/>
  <c r="AB142" i="4"/>
  <c r="AB141" i="4" s="1"/>
  <c r="AD146" i="4"/>
  <c r="AD142" i="4"/>
  <c r="AD141" i="4" s="1"/>
  <c r="D18" i="4"/>
  <c r="F18" i="4"/>
  <c r="D19" i="4"/>
  <c r="F19" i="4"/>
  <c r="D20" i="4"/>
  <c r="F20" i="4"/>
  <c r="B145" i="4"/>
  <c r="C145" i="4"/>
  <c r="F22" i="4"/>
  <c r="D23" i="4"/>
  <c r="F23" i="4"/>
  <c r="D24" i="4"/>
  <c r="F24" i="4"/>
  <c r="D26" i="4"/>
  <c r="F26" i="4"/>
  <c r="F28" i="4"/>
  <c r="F30" i="4"/>
  <c r="D35" i="4"/>
  <c r="F35" i="4"/>
  <c r="D36" i="4"/>
  <c r="F36" i="4"/>
  <c r="D38" i="4"/>
  <c r="F38" i="4"/>
  <c r="F40" i="4"/>
  <c r="D41" i="4"/>
  <c r="F41" i="4"/>
  <c r="D42" i="4"/>
  <c r="F42" i="4"/>
  <c r="D43" i="4"/>
  <c r="F43" i="4"/>
  <c r="D44" i="4"/>
  <c r="F44" i="4"/>
  <c r="F46" i="4"/>
  <c r="D47" i="4"/>
  <c r="F47" i="4"/>
  <c r="D48" i="4"/>
  <c r="F48" i="4"/>
  <c r="D49" i="4"/>
  <c r="F49" i="4"/>
  <c r="D50" i="4"/>
  <c r="F50" i="4"/>
  <c r="F52" i="4"/>
  <c r="D53" i="4"/>
  <c r="F53" i="4"/>
  <c r="D54" i="4"/>
  <c r="F54" i="4"/>
  <c r="D55" i="4"/>
  <c r="F55" i="4"/>
  <c r="D56" i="4"/>
  <c r="F56" i="4"/>
  <c r="F58" i="4"/>
  <c r="F59" i="4"/>
  <c r="F60" i="4"/>
  <c r="F61" i="4"/>
  <c r="F62" i="4"/>
  <c r="F64" i="4"/>
  <c r="G66" i="4"/>
  <c r="G72" i="4"/>
  <c r="G70" i="4" s="1"/>
  <c r="G78" i="4"/>
  <c r="G76" i="4" s="1"/>
  <c r="G84" i="4"/>
  <c r="G82" i="4" s="1"/>
  <c r="G90" i="4"/>
  <c r="G88" i="4" s="1"/>
  <c r="G96" i="4"/>
  <c r="G94" i="4" s="1"/>
  <c r="G102" i="4"/>
  <c r="G100" i="4" s="1"/>
  <c r="G108" i="4"/>
  <c r="G106" i="4" s="1"/>
  <c r="E112" i="4"/>
  <c r="I112" i="4"/>
  <c r="K112" i="4"/>
  <c r="M112" i="4"/>
  <c r="O112" i="4"/>
  <c r="Q112" i="4"/>
  <c r="S112" i="4"/>
  <c r="U112" i="4"/>
  <c r="W112" i="4"/>
  <c r="Y112" i="4"/>
  <c r="AA112" i="4"/>
  <c r="AC112" i="4"/>
  <c r="AE112" i="4"/>
  <c r="E113" i="4"/>
  <c r="E114" i="4"/>
  <c r="I114" i="4"/>
  <c r="K114" i="4"/>
  <c r="M114" i="4"/>
  <c r="O114" i="4"/>
  <c r="Q114" i="4"/>
  <c r="S114" i="4"/>
  <c r="U114" i="4"/>
  <c r="W114" i="4"/>
  <c r="Y114" i="4"/>
  <c r="AA114" i="4"/>
  <c r="AC114" i="4"/>
  <c r="AE114" i="4"/>
  <c r="E115" i="4"/>
  <c r="I115" i="4"/>
  <c r="K115" i="4"/>
  <c r="M115" i="4"/>
  <c r="O115" i="4"/>
  <c r="Q115" i="4"/>
  <c r="S115" i="4"/>
  <c r="U115" i="4"/>
  <c r="W115" i="4"/>
  <c r="Y115" i="4"/>
  <c r="AA115" i="4"/>
  <c r="AC115" i="4"/>
  <c r="AE115" i="4"/>
  <c r="G119" i="4"/>
  <c r="G120" i="4"/>
  <c r="G121" i="4"/>
  <c r="E138" i="4"/>
  <c r="I136" i="4"/>
  <c r="C146" i="4"/>
  <c r="G147" i="4"/>
  <c r="E146" i="4"/>
  <c r="F147" i="4"/>
  <c r="G17" i="4"/>
  <c r="I146" i="4"/>
  <c r="I142" i="4"/>
  <c r="K146" i="4"/>
  <c r="K142" i="4"/>
  <c r="K141" i="4" s="1"/>
  <c r="M146" i="4"/>
  <c r="M142" i="4"/>
  <c r="M141" i="4" s="1"/>
  <c r="O146" i="4"/>
  <c r="O142" i="4"/>
  <c r="O141" i="4" s="1"/>
  <c r="Q146" i="4"/>
  <c r="Q142" i="4"/>
  <c r="Q141" i="4" s="1"/>
  <c r="S146" i="4"/>
  <c r="S142" i="4"/>
  <c r="S141" i="4" s="1"/>
  <c r="U146" i="4"/>
  <c r="U142" i="4"/>
  <c r="U141" i="4" s="1"/>
  <c r="W146" i="4"/>
  <c r="W142" i="4"/>
  <c r="W141" i="4" s="1"/>
  <c r="Y146" i="4"/>
  <c r="Y142" i="4"/>
  <c r="Y141" i="4" s="1"/>
  <c r="AA146" i="4"/>
  <c r="AA142" i="4"/>
  <c r="AA141" i="4" s="1"/>
  <c r="AC146" i="4"/>
  <c r="AC142" i="4"/>
  <c r="AC141" i="4" s="1"/>
  <c r="AE146" i="4"/>
  <c r="AE142" i="4"/>
  <c r="AE141" i="4" s="1"/>
  <c r="G149" i="4"/>
  <c r="F149" i="4"/>
  <c r="G19" i="4"/>
  <c r="G150" i="4"/>
  <c r="F150" i="4"/>
  <c r="G20" i="4"/>
  <c r="F145" i="4"/>
  <c r="D145" i="4"/>
  <c r="G145" i="4"/>
  <c r="D66" i="4"/>
  <c r="D72" i="4"/>
  <c r="D70" i="4" s="1"/>
  <c r="D78" i="4"/>
  <c r="D76" i="4" s="1"/>
  <c r="D84" i="4"/>
  <c r="D82" i="4" s="1"/>
  <c r="D90" i="4"/>
  <c r="D88" i="4" s="1"/>
  <c r="D96" i="4"/>
  <c r="D94" i="4" s="1"/>
  <c r="D102" i="4"/>
  <c r="D100" i="4" s="1"/>
  <c r="D108" i="4"/>
  <c r="D106" i="4" s="1"/>
  <c r="H112" i="4"/>
  <c r="J112" i="4"/>
  <c r="L112" i="4"/>
  <c r="N112" i="4"/>
  <c r="P112" i="4"/>
  <c r="R112" i="4"/>
  <c r="T112" i="4"/>
  <c r="V112" i="4"/>
  <c r="X112" i="4"/>
  <c r="Z112" i="4"/>
  <c r="AB112" i="4"/>
  <c r="AD112" i="4"/>
  <c r="H114" i="4"/>
  <c r="J114" i="4"/>
  <c r="L114" i="4"/>
  <c r="N114" i="4"/>
  <c r="P114" i="4"/>
  <c r="R114" i="4"/>
  <c r="T114" i="4"/>
  <c r="V114" i="4"/>
  <c r="X114" i="4"/>
  <c r="Z114" i="4"/>
  <c r="AB114" i="4"/>
  <c r="AD114" i="4"/>
  <c r="H115" i="4"/>
  <c r="J115" i="4"/>
  <c r="L115" i="4"/>
  <c r="N115" i="4"/>
  <c r="P115" i="4"/>
  <c r="R115" i="4"/>
  <c r="T115" i="4"/>
  <c r="V115" i="4"/>
  <c r="X115" i="4"/>
  <c r="Z115" i="4"/>
  <c r="AB115" i="4"/>
  <c r="AD115" i="4"/>
  <c r="D120" i="4"/>
  <c r="B138" i="4"/>
  <c r="B136" i="4" s="1"/>
  <c r="H136" i="4"/>
  <c r="F123" i="4"/>
  <c r="D123" i="4"/>
  <c r="G123" i="4"/>
  <c r="G125" i="4"/>
  <c r="G127" i="4"/>
  <c r="G131" i="4"/>
  <c r="G133" i="4"/>
  <c r="D127" i="4"/>
  <c r="D125" i="4" s="1"/>
  <c r="D133" i="4"/>
  <c r="D131" i="4" s="1"/>
  <c r="E133" i="3"/>
  <c r="F133" i="3" s="1"/>
  <c r="C133" i="3"/>
  <c r="B133" i="3"/>
  <c r="AE131" i="3"/>
  <c r="AD131" i="3"/>
  <c r="AC131" i="3"/>
  <c r="AB131" i="3"/>
  <c r="AA131" i="3"/>
  <c r="Z131" i="3"/>
  <c r="Y131" i="3"/>
  <c r="X131" i="3"/>
  <c r="W131" i="3"/>
  <c r="V131" i="3"/>
  <c r="U131" i="3"/>
  <c r="T131" i="3"/>
  <c r="S131" i="3"/>
  <c r="R131" i="3"/>
  <c r="Q131" i="3"/>
  <c r="P131" i="3"/>
  <c r="O131" i="3"/>
  <c r="N131" i="3"/>
  <c r="M131" i="3"/>
  <c r="L131" i="3"/>
  <c r="K131" i="3"/>
  <c r="J131" i="3"/>
  <c r="I131" i="3"/>
  <c r="H131" i="3"/>
  <c r="E131" i="3"/>
  <c r="F131" i="3" s="1"/>
  <c r="C131" i="3"/>
  <c r="B131" i="3"/>
  <c r="E127" i="3"/>
  <c r="F127" i="3" s="1"/>
  <c r="C127" i="3"/>
  <c r="B127"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C125" i="3"/>
  <c r="B125"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G123" i="3" s="1"/>
  <c r="C123" i="3"/>
  <c r="B123"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G122" i="3" s="1"/>
  <c r="C122" i="3"/>
  <c r="B122" i="3"/>
  <c r="AE121" i="3"/>
  <c r="AE138" i="3" s="1"/>
  <c r="AE136" i="3" s="1"/>
  <c r="AD121" i="3"/>
  <c r="AD138" i="3" s="1"/>
  <c r="AD136" i="3" s="1"/>
  <c r="AC121" i="3"/>
  <c r="AC138" i="3" s="1"/>
  <c r="AC136" i="3" s="1"/>
  <c r="AB121" i="3"/>
  <c r="AB138" i="3" s="1"/>
  <c r="AB136" i="3" s="1"/>
  <c r="AA121" i="3"/>
  <c r="AA138" i="3" s="1"/>
  <c r="AA136" i="3" s="1"/>
  <c r="Z121" i="3"/>
  <c r="Z138" i="3" s="1"/>
  <c r="Z136" i="3" s="1"/>
  <c r="Y121" i="3"/>
  <c r="Y138" i="3" s="1"/>
  <c r="Y136" i="3" s="1"/>
  <c r="X121" i="3"/>
  <c r="X138" i="3" s="1"/>
  <c r="X136" i="3" s="1"/>
  <c r="W121" i="3"/>
  <c r="W138" i="3" s="1"/>
  <c r="W136" i="3" s="1"/>
  <c r="V121" i="3"/>
  <c r="V138" i="3" s="1"/>
  <c r="V136" i="3" s="1"/>
  <c r="U121" i="3"/>
  <c r="U138" i="3" s="1"/>
  <c r="U136" i="3" s="1"/>
  <c r="T121" i="3"/>
  <c r="T138" i="3" s="1"/>
  <c r="T136" i="3" s="1"/>
  <c r="S121" i="3"/>
  <c r="S138" i="3" s="1"/>
  <c r="S136" i="3" s="1"/>
  <c r="R121" i="3"/>
  <c r="R138" i="3" s="1"/>
  <c r="R136" i="3" s="1"/>
  <c r="Q121" i="3"/>
  <c r="Q138" i="3" s="1"/>
  <c r="Q136" i="3" s="1"/>
  <c r="P121" i="3"/>
  <c r="P138" i="3" s="1"/>
  <c r="P136" i="3" s="1"/>
  <c r="O121" i="3"/>
  <c r="O138" i="3" s="1"/>
  <c r="O136" i="3" s="1"/>
  <c r="N121" i="3"/>
  <c r="N138" i="3" s="1"/>
  <c r="N136" i="3" s="1"/>
  <c r="M121" i="3"/>
  <c r="M138" i="3" s="1"/>
  <c r="M136" i="3" s="1"/>
  <c r="L121" i="3"/>
  <c r="L138" i="3" s="1"/>
  <c r="L136" i="3" s="1"/>
  <c r="K121" i="3"/>
  <c r="K138" i="3" s="1"/>
  <c r="K136" i="3" s="1"/>
  <c r="J121" i="3"/>
  <c r="J138" i="3" s="1"/>
  <c r="J136" i="3" s="1"/>
  <c r="I121" i="3"/>
  <c r="I138" i="3" s="1"/>
  <c r="H121" i="3"/>
  <c r="H138" i="3" s="1"/>
  <c r="E121" i="3"/>
  <c r="G121" i="3" s="1"/>
  <c r="C121" i="3"/>
  <c r="C138" i="3" s="1"/>
  <c r="C136" i="3" s="1"/>
  <c r="B121"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G120" i="3" s="1"/>
  <c r="C120" i="3"/>
  <c r="B120"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G119" i="3" s="1"/>
  <c r="C119" i="3"/>
  <c r="B119" i="3"/>
  <c r="E108" i="3"/>
  <c r="G108" i="3" s="1"/>
  <c r="G106" i="3" s="1"/>
  <c r="C108" i="3"/>
  <c r="B108" i="3"/>
  <c r="AE106" i="3"/>
  <c r="AD106" i="3"/>
  <c r="AC106" i="3"/>
  <c r="AB106" i="3"/>
  <c r="AA106" i="3"/>
  <c r="Z106" i="3"/>
  <c r="Y106" i="3"/>
  <c r="X106" i="3"/>
  <c r="W106" i="3"/>
  <c r="V106" i="3"/>
  <c r="U106" i="3"/>
  <c r="T106" i="3"/>
  <c r="S106" i="3"/>
  <c r="R106" i="3"/>
  <c r="Q106" i="3"/>
  <c r="P106" i="3"/>
  <c r="O106" i="3"/>
  <c r="N106" i="3"/>
  <c r="M106" i="3"/>
  <c r="L106" i="3"/>
  <c r="K106" i="3"/>
  <c r="J106" i="3"/>
  <c r="I106" i="3"/>
  <c r="H106" i="3"/>
  <c r="E106" i="3"/>
  <c r="C106" i="3"/>
  <c r="B106" i="3"/>
  <c r="AE102" i="3"/>
  <c r="AD102" i="3"/>
  <c r="AC102" i="3"/>
  <c r="AB102" i="3"/>
  <c r="AA102" i="3"/>
  <c r="Z102" i="3"/>
  <c r="Y102" i="3"/>
  <c r="X102" i="3"/>
  <c r="W102" i="3"/>
  <c r="V102" i="3"/>
  <c r="U102" i="3"/>
  <c r="T102" i="3"/>
  <c r="S102" i="3"/>
  <c r="R102" i="3"/>
  <c r="Q102" i="3"/>
  <c r="P102" i="3"/>
  <c r="O102" i="3"/>
  <c r="N102" i="3"/>
  <c r="M102" i="3"/>
  <c r="L102" i="3"/>
  <c r="K102" i="3"/>
  <c r="J102" i="3"/>
  <c r="I102" i="3"/>
  <c r="H102" i="3"/>
  <c r="E102" i="3"/>
  <c r="G102" i="3" s="1"/>
  <c r="G100" i="3" s="1"/>
  <c r="C102" i="3"/>
  <c r="B102" i="3"/>
  <c r="AE100" i="3"/>
  <c r="AD100" i="3"/>
  <c r="AC100" i="3"/>
  <c r="AB100" i="3"/>
  <c r="AA100" i="3"/>
  <c r="Z100" i="3"/>
  <c r="Y100" i="3"/>
  <c r="X100" i="3"/>
  <c r="W100" i="3"/>
  <c r="V100" i="3"/>
  <c r="U100" i="3"/>
  <c r="T100" i="3"/>
  <c r="S100" i="3"/>
  <c r="R100" i="3"/>
  <c r="Q100" i="3"/>
  <c r="P100" i="3"/>
  <c r="O100" i="3"/>
  <c r="N100" i="3"/>
  <c r="M100" i="3"/>
  <c r="L100" i="3"/>
  <c r="K100" i="3"/>
  <c r="J100" i="3"/>
  <c r="I100" i="3"/>
  <c r="H100" i="3"/>
  <c r="E100" i="3"/>
  <c r="C100" i="3"/>
  <c r="B100" i="3"/>
  <c r="E96" i="3"/>
  <c r="G96" i="3" s="1"/>
  <c r="G94" i="3" s="1"/>
  <c r="C96" i="3"/>
  <c r="B96" i="3"/>
  <c r="AE94" i="3"/>
  <c r="AD94" i="3"/>
  <c r="AC94" i="3"/>
  <c r="AB94" i="3"/>
  <c r="AA94" i="3"/>
  <c r="Z94" i="3"/>
  <c r="Y94" i="3"/>
  <c r="X94" i="3"/>
  <c r="W94" i="3"/>
  <c r="V94" i="3"/>
  <c r="U94" i="3"/>
  <c r="T94" i="3"/>
  <c r="S94" i="3"/>
  <c r="R94" i="3"/>
  <c r="Q94" i="3"/>
  <c r="P94" i="3"/>
  <c r="O94" i="3"/>
  <c r="N94" i="3"/>
  <c r="M94" i="3"/>
  <c r="L94" i="3"/>
  <c r="K94" i="3"/>
  <c r="J94" i="3"/>
  <c r="I94" i="3"/>
  <c r="H94" i="3"/>
  <c r="E94" i="3"/>
  <c r="C94" i="3"/>
  <c r="B94" i="3"/>
  <c r="E90" i="3"/>
  <c r="G90" i="3" s="1"/>
  <c r="G88" i="3" s="1"/>
  <c r="C90" i="3"/>
  <c r="B90" i="3"/>
  <c r="AE88" i="3"/>
  <c r="AD88" i="3"/>
  <c r="AC88" i="3"/>
  <c r="AB88" i="3"/>
  <c r="AA88" i="3"/>
  <c r="Z88" i="3"/>
  <c r="Y88" i="3"/>
  <c r="X88" i="3"/>
  <c r="W88" i="3"/>
  <c r="V88" i="3"/>
  <c r="U88" i="3"/>
  <c r="T88" i="3"/>
  <c r="S88" i="3"/>
  <c r="R88" i="3"/>
  <c r="Q88" i="3"/>
  <c r="P88" i="3"/>
  <c r="O88" i="3"/>
  <c r="N88" i="3"/>
  <c r="M88" i="3"/>
  <c r="L88" i="3"/>
  <c r="K88" i="3"/>
  <c r="J88" i="3"/>
  <c r="I88" i="3"/>
  <c r="H88" i="3"/>
  <c r="E88" i="3"/>
  <c r="C88" i="3"/>
  <c r="B88" i="3"/>
  <c r="E84" i="3"/>
  <c r="G84" i="3" s="1"/>
  <c r="G82" i="3" s="1"/>
  <c r="C84" i="3"/>
  <c r="B84" i="3"/>
  <c r="AE82" i="3"/>
  <c r="AD82" i="3"/>
  <c r="AC82" i="3"/>
  <c r="AB82" i="3"/>
  <c r="AA82" i="3"/>
  <c r="Z82" i="3"/>
  <c r="Y82" i="3"/>
  <c r="X82" i="3"/>
  <c r="W82" i="3"/>
  <c r="V82" i="3"/>
  <c r="U82" i="3"/>
  <c r="T82" i="3"/>
  <c r="S82" i="3"/>
  <c r="R82" i="3"/>
  <c r="Q82" i="3"/>
  <c r="P82" i="3"/>
  <c r="O82" i="3"/>
  <c r="N82" i="3"/>
  <c r="M82" i="3"/>
  <c r="L82" i="3"/>
  <c r="K82" i="3"/>
  <c r="J82" i="3"/>
  <c r="I82" i="3"/>
  <c r="H82" i="3"/>
  <c r="E82" i="3"/>
  <c r="C82" i="3"/>
  <c r="B82" i="3"/>
  <c r="E78" i="3"/>
  <c r="G78" i="3" s="1"/>
  <c r="G76" i="3" s="1"/>
  <c r="C78" i="3"/>
  <c r="B78" i="3"/>
  <c r="AE76" i="3"/>
  <c r="AD76" i="3"/>
  <c r="AC76" i="3"/>
  <c r="AB76" i="3"/>
  <c r="AA76" i="3"/>
  <c r="Z76" i="3"/>
  <c r="Y76" i="3"/>
  <c r="X76" i="3"/>
  <c r="W76" i="3"/>
  <c r="V76" i="3"/>
  <c r="U76" i="3"/>
  <c r="T76" i="3"/>
  <c r="S76" i="3"/>
  <c r="R76" i="3"/>
  <c r="Q76" i="3"/>
  <c r="P76" i="3"/>
  <c r="O76" i="3"/>
  <c r="N76" i="3"/>
  <c r="M76" i="3"/>
  <c r="L76" i="3"/>
  <c r="K76" i="3"/>
  <c r="J76" i="3"/>
  <c r="I76" i="3"/>
  <c r="H76" i="3"/>
  <c r="E76" i="3"/>
  <c r="C76" i="3"/>
  <c r="B76" i="3"/>
  <c r="E72" i="3"/>
  <c r="G72" i="3" s="1"/>
  <c r="G70" i="3" s="1"/>
  <c r="C72" i="3"/>
  <c r="B72" i="3"/>
  <c r="AE70" i="3"/>
  <c r="AD70" i="3"/>
  <c r="AC70" i="3"/>
  <c r="AB70" i="3"/>
  <c r="AA70" i="3"/>
  <c r="Z70" i="3"/>
  <c r="Y70" i="3"/>
  <c r="X70" i="3"/>
  <c r="W70" i="3"/>
  <c r="V70" i="3"/>
  <c r="U70" i="3"/>
  <c r="T70" i="3"/>
  <c r="S70" i="3"/>
  <c r="R70" i="3"/>
  <c r="Q70" i="3"/>
  <c r="P70" i="3"/>
  <c r="O70" i="3"/>
  <c r="N70" i="3"/>
  <c r="M70" i="3"/>
  <c r="L70" i="3"/>
  <c r="K70" i="3"/>
  <c r="J70" i="3"/>
  <c r="I70" i="3"/>
  <c r="H70" i="3"/>
  <c r="E70" i="3"/>
  <c r="C70" i="3"/>
  <c r="B70" i="3"/>
  <c r="E66" i="3"/>
  <c r="G66" i="3" s="1"/>
  <c r="C66" i="3"/>
  <c r="C64" i="3" s="1"/>
  <c r="B66" i="3"/>
  <c r="AE64" i="3"/>
  <c r="AD64" i="3"/>
  <c r="AB64" i="3"/>
  <c r="AA64" i="3"/>
  <c r="Z64" i="3"/>
  <c r="Y64" i="3"/>
  <c r="X64" i="3"/>
  <c r="W64" i="3"/>
  <c r="V64" i="3"/>
  <c r="U64" i="3"/>
  <c r="T64" i="3"/>
  <c r="S64" i="3"/>
  <c r="R64" i="3"/>
  <c r="Q64" i="3"/>
  <c r="P64" i="3"/>
  <c r="O64" i="3"/>
  <c r="N64" i="3"/>
  <c r="M64" i="3"/>
  <c r="L64" i="3"/>
  <c r="K64" i="3"/>
  <c r="J64" i="3"/>
  <c r="I64" i="3"/>
  <c r="H64" i="3"/>
  <c r="B64" i="3"/>
  <c r="AE62" i="3"/>
  <c r="AD62" i="3"/>
  <c r="AC62" i="3"/>
  <c r="AB62" i="3"/>
  <c r="AA62" i="3"/>
  <c r="Z62" i="3"/>
  <c r="Y62" i="3"/>
  <c r="X62" i="3"/>
  <c r="W62" i="3"/>
  <c r="V62" i="3"/>
  <c r="U62" i="3"/>
  <c r="T62" i="3"/>
  <c r="S62" i="3"/>
  <c r="R62" i="3"/>
  <c r="Q62" i="3"/>
  <c r="P62" i="3"/>
  <c r="O62" i="3"/>
  <c r="N62" i="3"/>
  <c r="M62" i="3"/>
  <c r="L62" i="3"/>
  <c r="K62" i="3"/>
  <c r="J62" i="3"/>
  <c r="I62" i="3"/>
  <c r="H62" i="3"/>
  <c r="E62" i="3"/>
  <c r="G62" i="3" s="1"/>
  <c r="D62" i="3"/>
  <c r="C62" i="3"/>
  <c r="B62" i="3"/>
  <c r="F62" i="3" s="1"/>
  <c r="AE61" i="3"/>
  <c r="AD61" i="3"/>
  <c r="AC61" i="3"/>
  <c r="AB61" i="3"/>
  <c r="AA61" i="3"/>
  <c r="Z61" i="3"/>
  <c r="Y61" i="3"/>
  <c r="X61" i="3"/>
  <c r="W61" i="3"/>
  <c r="V61" i="3"/>
  <c r="U61" i="3"/>
  <c r="T61" i="3"/>
  <c r="S61" i="3"/>
  <c r="R61" i="3"/>
  <c r="Q61" i="3"/>
  <c r="P61" i="3"/>
  <c r="O61" i="3"/>
  <c r="N61" i="3"/>
  <c r="M61" i="3"/>
  <c r="L61" i="3"/>
  <c r="K61" i="3"/>
  <c r="J61" i="3"/>
  <c r="I61" i="3"/>
  <c r="H61" i="3"/>
  <c r="E61" i="3"/>
  <c r="G61" i="3" s="1"/>
  <c r="D61" i="3"/>
  <c r="C61" i="3"/>
  <c r="B61" i="3"/>
  <c r="F61" i="3" s="1"/>
  <c r="AE60" i="3"/>
  <c r="AD60" i="3"/>
  <c r="AC60" i="3"/>
  <c r="AB60" i="3"/>
  <c r="AA60" i="3"/>
  <c r="Z60" i="3"/>
  <c r="Y60" i="3"/>
  <c r="X60" i="3"/>
  <c r="W60" i="3"/>
  <c r="V60" i="3"/>
  <c r="U60" i="3"/>
  <c r="T60" i="3"/>
  <c r="S60" i="3"/>
  <c r="R60" i="3"/>
  <c r="Q60" i="3"/>
  <c r="P60" i="3"/>
  <c r="O60" i="3"/>
  <c r="N60" i="3"/>
  <c r="M60" i="3"/>
  <c r="L60" i="3"/>
  <c r="K60" i="3"/>
  <c r="J60" i="3"/>
  <c r="I60" i="3"/>
  <c r="H60" i="3"/>
  <c r="B60" i="3"/>
  <c r="AE59" i="3"/>
  <c r="AD59" i="3"/>
  <c r="AC59" i="3"/>
  <c r="AB59" i="3"/>
  <c r="AA59" i="3"/>
  <c r="Z59" i="3"/>
  <c r="Y59" i="3"/>
  <c r="X59" i="3"/>
  <c r="W59" i="3"/>
  <c r="V59" i="3"/>
  <c r="U59" i="3"/>
  <c r="T59" i="3"/>
  <c r="S59" i="3"/>
  <c r="R59" i="3"/>
  <c r="Q59" i="3"/>
  <c r="P59" i="3"/>
  <c r="O59" i="3"/>
  <c r="N59" i="3"/>
  <c r="M59" i="3"/>
  <c r="L59" i="3"/>
  <c r="K59" i="3"/>
  <c r="J59" i="3"/>
  <c r="I59" i="3"/>
  <c r="H59" i="3"/>
  <c r="E59" i="3"/>
  <c r="G59" i="3" s="1"/>
  <c r="D59" i="3"/>
  <c r="C59" i="3"/>
  <c r="B59" i="3"/>
  <c r="F59" i="3" s="1"/>
  <c r="AE58" i="3"/>
  <c r="AD58" i="3"/>
  <c r="AC58" i="3"/>
  <c r="AB58" i="3"/>
  <c r="AA58" i="3"/>
  <c r="Z58" i="3"/>
  <c r="Y58" i="3"/>
  <c r="X58" i="3"/>
  <c r="W58" i="3"/>
  <c r="V58" i="3"/>
  <c r="U58" i="3"/>
  <c r="T58" i="3"/>
  <c r="S58" i="3"/>
  <c r="R58" i="3"/>
  <c r="Q58" i="3"/>
  <c r="P58" i="3"/>
  <c r="O58" i="3"/>
  <c r="N58" i="3"/>
  <c r="M58" i="3"/>
  <c r="L58" i="3"/>
  <c r="K58" i="3"/>
  <c r="J58" i="3"/>
  <c r="I58" i="3"/>
  <c r="H58" i="3"/>
  <c r="B58" i="3"/>
  <c r="AE56" i="3"/>
  <c r="AD56" i="3"/>
  <c r="AC56" i="3"/>
  <c r="AB56" i="3"/>
  <c r="AA56" i="3"/>
  <c r="Z56" i="3"/>
  <c r="Y56" i="3"/>
  <c r="X56" i="3"/>
  <c r="W56" i="3"/>
  <c r="V56" i="3"/>
  <c r="U56" i="3"/>
  <c r="T56" i="3"/>
  <c r="S56" i="3"/>
  <c r="R56" i="3"/>
  <c r="Q56" i="3"/>
  <c r="P56" i="3"/>
  <c r="O56" i="3"/>
  <c r="N56" i="3"/>
  <c r="M56" i="3"/>
  <c r="L56" i="3"/>
  <c r="K56" i="3"/>
  <c r="J56" i="3"/>
  <c r="I56" i="3"/>
  <c r="H56" i="3"/>
  <c r="E56" i="3"/>
  <c r="G56" i="3" s="1"/>
  <c r="D56" i="3"/>
  <c r="C56" i="3"/>
  <c r="B56" i="3"/>
  <c r="F56" i="3" s="1"/>
  <c r="AE55" i="3"/>
  <c r="AD55" i="3"/>
  <c r="AC55" i="3"/>
  <c r="AB55" i="3"/>
  <c r="AA55" i="3"/>
  <c r="Z55" i="3"/>
  <c r="Y55" i="3"/>
  <c r="X55" i="3"/>
  <c r="W55" i="3"/>
  <c r="V55" i="3"/>
  <c r="U55" i="3"/>
  <c r="T55" i="3"/>
  <c r="S55" i="3"/>
  <c r="R55" i="3"/>
  <c r="Q55" i="3"/>
  <c r="P55" i="3"/>
  <c r="O55" i="3"/>
  <c r="N55" i="3"/>
  <c r="M55" i="3"/>
  <c r="L55" i="3"/>
  <c r="K55" i="3"/>
  <c r="J55" i="3"/>
  <c r="I55" i="3"/>
  <c r="H55" i="3"/>
  <c r="E55" i="3"/>
  <c r="G55" i="3" s="1"/>
  <c r="D55" i="3"/>
  <c r="C55" i="3"/>
  <c r="B55" i="3"/>
  <c r="F55" i="3" s="1"/>
  <c r="AE54" i="3"/>
  <c r="AD54" i="3"/>
  <c r="AC54" i="3"/>
  <c r="AB54" i="3"/>
  <c r="AA54" i="3"/>
  <c r="Z54" i="3"/>
  <c r="Y54" i="3"/>
  <c r="X54" i="3"/>
  <c r="W54" i="3"/>
  <c r="V54" i="3"/>
  <c r="U54" i="3"/>
  <c r="T54" i="3"/>
  <c r="S54" i="3"/>
  <c r="R54" i="3"/>
  <c r="Q54" i="3"/>
  <c r="P54" i="3"/>
  <c r="O54" i="3"/>
  <c r="N54" i="3"/>
  <c r="M54" i="3"/>
  <c r="L54" i="3"/>
  <c r="K54" i="3"/>
  <c r="J54" i="3"/>
  <c r="I54" i="3"/>
  <c r="H54" i="3"/>
  <c r="E54" i="3"/>
  <c r="D54" i="3"/>
  <c r="B54" i="3"/>
  <c r="F54" i="3" s="1"/>
  <c r="AE53" i="3"/>
  <c r="AD53" i="3"/>
  <c r="AC53" i="3"/>
  <c r="AB53" i="3"/>
  <c r="AA53" i="3"/>
  <c r="Z53" i="3"/>
  <c r="Y53" i="3"/>
  <c r="X53" i="3"/>
  <c r="W53" i="3"/>
  <c r="V53" i="3"/>
  <c r="U53" i="3"/>
  <c r="T53" i="3"/>
  <c r="S53" i="3"/>
  <c r="R53" i="3"/>
  <c r="Q53" i="3"/>
  <c r="P53" i="3"/>
  <c r="O53" i="3"/>
  <c r="N53" i="3"/>
  <c r="M53" i="3"/>
  <c r="L53" i="3"/>
  <c r="K53" i="3"/>
  <c r="J53" i="3"/>
  <c r="I53" i="3"/>
  <c r="H53" i="3"/>
  <c r="E53" i="3"/>
  <c r="G53" i="3" s="1"/>
  <c r="D53" i="3"/>
  <c r="C53" i="3"/>
  <c r="B53" i="3"/>
  <c r="F53" i="3" s="1"/>
  <c r="AE52" i="3"/>
  <c r="AD52" i="3"/>
  <c r="AC52" i="3"/>
  <c r="AB52" i="3"/>
  <c r="AA52" i="3"/>
  <c r="Z52" i="3"/>
  <c r="Y52" i="3"/>
  <c r="X52" i="3"/>
  <c r="W52" i="3"/>
  <c r="V52" i="3"/>
  <c r="U52" i="3"/>
  <c r="T52" i="3"/>
  <c r="S52" i="3"/>
  <c r="R52" i="3"/>
  <c r="Q52" i="3"/>
  <c r="P52" i="3"/>
  <c r="O52" i="3"/>
  <c r="N52" i="3"/>
  <c r="M52" i="3"/>
  <c r="L52" i="3"/>
  <c r="K52" i="3"/>
  <c r="J52" i="3"/>
  <c r="I52" i="3"/>
  <c r="H52" i="3"/>
  <c r="E52" i="3"/>
  <c r="D52" i="3"/>
  <c r="B52" i="3"/>
  <c r="F52" i="3" s="1"/>
  <c r="E50" i="3"/>
  <c r="G50" i="3" s="1"/>
  <c r="D50" i="3"/>
  <c r="C50" i="3"/>
  <c r="B50" i="3"/>
  <c r="F50" i="3" s="1"/>
  <c r="E49" i="3"/>
  <c r="G49" i="3" s="1"/>
  <c r="D49" i="3"/>
  <c r="C49" i="3"/>
  <c r="B49" i="3"/>
  <c r="F49" i="3" s="1"/>
  <c r="E48" i="3"/>
  <c r="G48" i="3" s="1"/>
  <c r="D48" i="3"/>
  <c r="C48" i="3"/>
  <c r="B48" i="3"/>
  <c r="F48" i="3" s="1"/>
  <c r="E47" i="3"/>
  <c r="G47" i="3" s="1"/>
  <c r="D47" i="3"/>
  <c r="C47" i="3"/>
  <c r="B47" i="3"/>
  <c r="F47" i="3" s="1"/>
  <c r="AE46" i="3"/>
  <c r="AD46" i="3"/>
  <c r="AC46" i="3"/>
  <c r="AB46" i="3"/>
  <c r="AA46" i="3"/>
  <c r="Z46" i="3"/>
  <c r="Y46" i="3"/>
  <c r="X46" i="3"/>
  <c r="W46" i="3"/>
  <c r="V46" i="3"/>
  <c r="U46" i="3"/>
  <c r="T46" i="3"/>
  <c r="S46" i="3"/>
  <c r="R46" i="3"/>
  <c r="Q46" i="3"/>
  <c r="P46" i="3"/>
  <c r="O46" i="3"/>
  <c r="N46" i="3"/>
  <c r="M46" i="3"/>
  <c r="L46" i="3"/>
  <c r="K46" i="3"/>
  <c r="J46" i="3"/>
  <c r="I46" i="3"/>
  <c r="H46" i="3"/>
  <c r="E46" i="3"/>
  <c r="G46" i="3" s="1"/>
  <c r="D46" i="3"/>
  <c r="C46" i="3"/>
  <c r="B46" i="3"/>
  <c r="F46" i="3" s="1"/>
  <c r="E44" i="3"/>
  <c r="G44" i="3" s="1"/>
  <c r="D44" i="3"/>
  <c r="C44" i="3"/>
  <c r="B44" i="3"/>
  <c r="F44" i="3" s="1"/>
  <c r="E43" i="3"/>
  <c r="G43" i="3" s="1"/>
  <c r="D43" i="3"/>
  <c r="C43" i="3"/>
  <c r="B43" i="3"/>
  <c r="F43" i="3" s="1"/>
  <c r="E42" i="3"/>
  <c r="G42" i="3" s="1"/>
  <c r="D42" i="3"/>
  <c r="C42" i="3"/>
  <c r="B42" i="3"/>
  <c r="F42" i="3" s="1"/>
  <c r="E41" i="3"/>
  <c r="G41" i="3" s="1"/>
  <c r="D41" i="3"/>
  <c r="C41" i="3"/>
  <c r="B41" i="3"/>
  <c r="F41" i="3" s="1"/>
  <c r="AE40" i="3"/>
  <c r="AD40" i="3"/>
  <c r="AC40" i="3"/>
  <c r="AB40" i="3"/>
  <c r="AA40" i="3"/>
  <c r="Z40" i="3"/>
  <c r="Y40" i="3"/>
  <c r="X40" i="3"/>
  <c r="W40" i="3"/>
  <c r="V40" i="3"/>
  <c r="U40" i="3"/>
  <c r="T40" i="3"/>
  <c r="S40" i="3"/>
  <c r="R40" i="3"/>
  <c r="Q40" i="3"/>
  <c r="P40" i="3"/>
  <c r="O40" i="3"/>
  <c r="N40" i="3"/>
  <c r="M40" i="3"/>
  <c r="L40" i="3"/>
  <c r="K40" i="3"/>
  <c r="J40" i="3"/>
  <c r="I40" i="3"/>
  <c r="H40" i="3"/>
  <c r="E40" i="3"/>
  <c r="G40" i="3" s="1"/>
  <c r="D40" i="3"/>
  <c r="C40" i="3"/>
  <c r="B40" i="3"/>
  <c r="F40" i="3" s="1"/>
  <c r="E38" i="3"/>
  <c r="G38" i="3" s="1"/>
  <c r="D38" i="3"/>
  <c r="C38" i="3"/>
  <c r="B38" i="3"/>
  <c r="F38" i="3" s="1"/>
  <c r="E36" i="3"/>
  <c r="G36" i="3" s="1"/>
  <c r="D36" i="3"/>
  <c r="C36" i="3"/>
  <c r="B36" i="3"/>
  <c r="F36" i="3" s="1"/>
  <c r="E35" i="3"/>
  <c r="G35" i="3" s="1"/>
  <c r="D35" i="3"/>
  <c r="C35" i="3"/>
  <c r="B35" i="3"/>
  <c r="F35" i="3" s="1"/>
  <c r="AE34" i="3"/>
  <c r="AD34" i="3"/>
  <c r="AC34" i="3"/>
  <c r="AB34" i="3"/>
  <c r="AA34" i="3"/>
  <c r="Z34" i="3"/>
  <c r="Y34" i="3"/>
  <c r="X34" i="3"/>
  <c r="W34" i="3"/>
  <c r="V34" i="3"/>
  <c r="U34" i="3"/>
  <c r="T34" i="3"/>
  <c r="S34" i="3"/>
  <c r="R34" i="3"/>
  <c r="Q34" i="3"/>
  <c r="P34" i="3"/>
  <c r="O34" i="3"/>
  <c r="N34" i="3"/>
  <c r="M34" i="3"/>
  <c r="L34" i="3"/>
  <c r="K34" i="3"/>
  <c r="J34" i="3"/>
  <c r="I34" i="3"/>
  <c r="H34" i="3"/>
  <c r="E34" i="3"/>
  <c r="G34" i="3" s="1"/>
  <c r="D34" i="3"/>
  <c r="C34" i="3"/>
  <c r="B34" i="3"/>
  <c r="F34" i="3" s="1"/>
  <c r="E30" i="3"/>
  <c r="G30" i="3" s="1"/>
  <c r="D30" i="3"/>
  <c r="C30" i="3"/>
  <c r="B30" i="3"/>
  <c r="F30" i="3" s="1"/>
  <c r="AE28" i="3"/>
  <c r="AD28" i="3"/>
  <c r="AC28" i="3"/>
  <c r="AB28" i="3"/>
  <c r="AA28" i="3"/>
  <c r="Z28" i="3"/>
  <c r="Y28" i="3"/>
  <c r="X28" i="3"/>
  <c r="W28" i="3"/>
  <c r="V28" i="3"/>
  <c r="U28" i="3"/>
  <c r="T28" i="3"/>
  <c r="S28" i="3"/>
  <c r="R28" i="3"/>
  <c r="Q28" i="3"/>
  <c r="P28" i="3"/>
  <c r="O28" i="3"/>
  <c r="N28" i="3"/>
  <c r="M28" i="3"/>
  <c r="L28" i="3"/>
  <c r="K28" i="3"/>
  <c r="J28" i="3"/>
  <c r="I28" i="3"/>
  <c r="H28" i="3"/>
  <c r="E28" i="3"/>
  <c r="G28" i="3" s="1"/>
  <c r="D28" i="3"/>
  <c r="C28" i="3"/>
  <c r="B28" i="3"/>
  <c r="F28" i="3" s="1"/>
  <c r="E26" i="3"/>
  <c r="G26" i="3" s="1"/>
  <c r="D26" i="3"/>
  <c r="C26" i="3"/>
  <c r="B26" i="3"/>
  <c r="F26" i="3" s="1"/>
  <c r="E24" i="3"/>
  <c r="G24" i="3" s="1"/>
  <c r="D24" i="3"/>
  <c r="C24" i="3"/>
  <c r="B24" i="3"/>
  <c r="F24" i="3" s="1"/>
  <c r="E23" i="3"/>
  <c r="G23" i="3" s="1"/>
  <c r="D23" i="3"/>
  <c r="C23" i="3"/>
  <c r="B23" i="3"/>
  <c r="F23" i="3" s="1"/>
  <c r="AE22" i="3"/>
  <c r="AD22" i="3"/>
  <c r="AC22" i="3"/>
  <c r="AB22" i="3"/>
  <c r="AA22" i="3"/>
  <c r="Z22" i="3"/>
  <c r="Y22" i="3"/>
  <c r="X22" i="3"/>
  <c r="W22" i="3"/>
  <c r="V22" i="3"/>
  <c r="U22" i="3"/>
  <c r="T22" i="3"/>
  <c r="S22" i="3"/>
  <c r="R22" i="3"/>
  <c r="Q22" i="3"/>
  <c r="P22" i="3"/>
  <c r="O22" i="3"/>
  <c r="N22" i="3"/>
  <c r="M22" i="3"/>
  <c r="L22" i="3"/>
  <c r="K22" i="3"/>
  <c r="J22" i="3"/>
  <c r="I22" i="3"/>
  <c r="H22" i="3"/>
  <c r="E22" i="3"/>
  <c r="G22" i="3" s="1"/>
  <c r="D22" i="3"/>
  <c r="C22" i="3"/>
  <c r="B22" i="3"/>
  <c r="F22" i="3" s="1"/>
  <c r="AE20" i="3"/>
  <c r="AE150" i="3" s="1"/>
  <c r="AE145" i="3" s="1"/>
  <c r="AD20" i="3"/>
  <c r="AD150" i="3" s="1"/>
  <c r="AD145" i="3" s="1"/>
  <c r="AC20" i="3"/>
  <c r="AC150" i="3" s="1"/>
  <c r="AC145" i="3" s="1"/>
  <c r="AB20" i="3"/>
  <c r="AB150" i="3" s="1"/>
  <c r="AB145" i="3" s="1"/>
  <c r="AA20" i="3"/>
  <c r="AA150" i="3" s="1"/>
  <c r="AA145" i="3" s="1"/>
  <c r="Z20" i="3"/>
  <c r="Z150" i="3" s="1"/>
  <c r="Z145" i="3" s="1"/>
  <c r="Y20" i="3"/>
  <c r="Y150" i="3" s="1"/>
  <c r="Y145" i="3" s="1"/>
  <c r="X20" i="3"/>
  <c r="X150" i="3" s="1"/>
  <c r="X145" i="3" s="1"/>
  <c r="W20" i="3"/>
  <c r="W150" i="3" s="1"/>
  <c r="W145" i="3" s="1"/>
  <c r="V20" i="3"/>
  <c r="V150" i="3" s="1"/>
  <c r="V145" i="3" s="1"/>
  <c r="U20" i="3"/>
  <c r="U150" i="3" s="1"/>
  <c r="U145" i="3" s="1"/>
  <c r="T20" i="3"/>
  <c r="T150" i="3" s="1"/>
  <c r="T145" i="3" s="1"/>
  <c r="S20" i="3"/>
  <c r="S150" i="3" s="1"/>
  <c r="S145" i="3" s="1"/>
  <c r="R20" i="3"/>
  <c r="R150" i="3" s="1"/>
  <c r="R145" i="3" s="1"/>
  <c r="Q20" i="3"/>
  <c r="Q150" i="3" s="1"/>
  <c r="Q145" i="3" s="1"/>
  <c r="P20" i="3"/>
  <c r="P150" i="3" s="1"/>
  <c r="P145" i="3" s="1"/>
  <c r="O20" i="3"/>
  <c r="O150" i="3" s="1"/>
  <c r="O145" i="3" s="1"/>
  <c r="N20" i="3"/>
  <c r="N150" i="3" s="1"/>
  <c r="N145" i="3" s="1"/>
  <c r="M20" i="3"/>
  <c r="M150" i="3" s="1"/>
  <c r="M145" i="3" s="1"/>
  <c r="L20" i="3"/>
  <c r="L150" i="3" s="1"/>
  <c r="L145" i="3" s="1"/>
  <c r="K20" i="3"/>
  <c r="K150" i="3" s="1"/>
  <c r="K145" i="3" s="1"/>
  <c r="J20" i="3"/>
  <c r="J150" i="3" s="1"/>
  <c r="J145" i="3" s="1"/>
  <c r="I20" i="3"/>
  <c r="I150" i="3" s="1"/>
  <c r="I145" i="3" s="1"/>
  <c r="E145" i="3" s="1"/>
  <c r="H20" i="3"/>
  <c r="H150" i="3" s="1"/>
  <c r="H145" i="3" s="1"/>
  <c r="E20" i="3"/>
  <c r="E150" i="3" s="1"/>
  <c r="D20" i="3"/>
  <c r="D115" i="3" s="1"/>
  <c r="C20" i="3"/>
  <c r="C150" i="3" s="1"/>
  <c r="B20" i="3"/>
  <c r="B150" i="3" s="1"/>
  <c r="AE19" i="3"/>
  <c r="AE149" i="3" s="1"/>
  <c r="AD19" i="3"/>
  <c r="AD149" i="3" s="1"/>
  <c r="AC19" i="3"/>
  <c r="AC149" i="3" s="1"/>
  <c r="AB19" i="3"/>
  <c r="AB149" i="3" s="1"/>
  <c r="AA19" i="3"/>
  <c r="AA149" i="3" s="1"/>
  <c r="Z19" i="3"/>
  <c r="Z149" i="3" s="1"/>
  <c r="Y19" i="3"/>
  <c r="Y149" i="3" s="1"/>
  <c r="X19" i="3"/>
  <c r="X149" i="3" s="1"/>
  <c r="W19" i="3"/>
  <c r="W149" i="3" s="1"/>
  <c r="V19" i="3"/>
  <c r="V149" i="3" s="1"/>
  <c r="U19" i="3"/>
  <c r="U149" i="3" s="1"/>
  <c r="T19" i="3"/>
  <c r="T149" i="3" s="1"/>
  <c r="S19" i="3"/>
  <c r="S149" i="3" s="1"/>
  <c r="R19" i="3"/>
  <c r="R149" i="3" s="1"/>
  <c r="Q19" i="3"/>
  <c r="Q149" i="3" s="1"/>
  <c r="P19" i="3"/>
  <c r="P149" i="3" s="1"/>
  <c r="O19" i="3"/>
  <c r="O149" i="3" s="1"/>
  <c r="N19" i="3"/>
  <c r="N149" i="3" s="1"/>
  <c r="M19" i="3"/>
  <c r="M149" i="3" s="1"/>
  <c r="L19" i="3"/>
  <c r="L149" i="3" s="1"/>
  <c r="K19" i="3"/>
  <c r="K149" i="3" s="1"/>
  <c r="J19" i="3"/>
  <c r="J149" i="3" s="1"/>
  <c r="I19" i="3"/>
  <c r="I149" i="3" s="1"/>
  <c r="H19" i="3"/>
  <c r="H149" i="3" s="1"/>
  <c r="E19" i="3"/>
  <c r="E149" i="3" s="1"/>
  <c r="D19" i="3"/>
  <c r="D114" i="3" s="1"/>
  <c r="C19" i="3"/>
  <c r="C149" i="3" s="1"/>
  <c r="B19" i="3"/>
  <c r="B149" i="3" s="1"/>
  <c r="AE18" i="3"/>
  <c r="AE113" i="3" s="1"/>
  <c r="AD18" i="3"/>
  <c r="AD113" i="3" s="1"/>
  <c r="AC18" i="3"/>
  <c r="AC113" i="3" s="1"/>
  <c r="AB18" i="3"/>
  <c r="AB113" i="3" s="1"/>
  <c r="AA18" i="3"/>
  <c r="AA113" i="3" s="1"/>
  <c r="Z18" i="3"/>
  <c r="Z113" i="3" s="1"/>
  <c r="Y18" i="3"/>
  <c r="Y113" i="3" s="1"/>
  <c r="X18" i="3"/>
  <c r="X113" i="3" s="1"/>
  <c r="W18" i="3"/>
  <c r="W113" i="3" s="1"/>
  <c r="V18" i="3"/>
  <c r="V113" i="3" s="1"/>
  <c r="U18" i="3"/>
  <c r="U113" i="3" s="1"/>
  <c r="T18" i="3"/>
  <c r="T113" i="3" s="1"/>
  <c r="S18" i="3"/>
  <c r="S113" i="3" s="1"/>
  <c r="R18" i="3"/>
  <c r="R113" i="3" s="1"/>
  <c r="Q18" i="3"/>
  <c r="Q113" i="3" s="1"/>
  <c r="P18" i="3"/>
  <c r="P113" i="3" s="1"/>
  <c r="O18" i="3"/>
  <c r="O113" i="3" s="1"/>
  <c r="N18" i="3"/>
  <c r="N113" i="3" s="1"/>
  <c r="M18" i="3"/>
  <c r="M113" i="3" s="1"/>
  <c r="L18" i="3"/>
  <c r="L113" i="3" s="1"/>
  <c r="K18" i="3"/>
  <c r="K113" i="3" s="1"/>
  <c r="J18" i="3"/>
  <c r="J113" i="3" s="1"/>
  <c r="I18" i="3"/>
  <c r="I113" i="3" s="1"/>
  <c r="H18" i="3"/>
  <c r="H113" i="3" s="1"/>
  <c r="E18" i="3"/>
  <c r="E113" i="3" s="1"/>
  <c r="D18" i="3"/>
  <c r="D113" i="3" s="1"/>
  <c r="C18" i="3"/>
  <c r="B18" i="3"/>
  <c r="F18" i="3" s="1"/>
  <c r="AE17" i="3"/>
  <c r="AE147" i="3" s="1"/>
  <c r="AD17" i="3"/>
  <c r="AD147" i="3" s="1"/>
  <c r="AC17" i="3"/>
  <c r="AC147" i="3" s="1"/>
  <c r="AB17" i="3"/>
  <c r="AB147" i="3" s="1"/>
  <c r="AA17" i="3"/>
  <c r="AA147" i="3" s="1"/>
  <c r="Z17" i="3"/>
  <c r="Z147" i="3" s="1"/>
  <c r="Y17" i="3"/>
  <c r="Y147" i="3" s="1"/>
  <c r="X17" i="3"/>
  <c r="X147" i="3" s="1"/>
  <c r="W17" i="3"/>
  <c r="W147" i="3" s="1"/>
  <c r="V17" i="3"/>
  <c r="V147" i="3" s="1"/>
  <c r="U17" i="3"/>
  <c r="U147" i="3" s="1"/>
  <c r="T17" i="3"/>
  <c r="S17" i="3"/>
  <c r="S147" i="3" s="1"/>
  <c r="R17" i="3"/>
  <c r="Q17" i="3"/>
  <c r="Q147" i="3" s="1"/>
  <c r="P17" i="3"/>
  <c r="O17" i="3"/>
  <c r="O147" i="3" s="1"/>
  <c r="N17" i="3"/>
  <c r="M17" i="3"/>
  <c r="M147" i="3" s="1"/>
  <c r="L17" i="3"/>
  <c r="K17" i="3"/>
  <c r="K147" i="3" s="1"/>
  <c r="J17" i="3"/>
  <c r="I17" i="3"/>
  <c r="I147" i="3" s="1"/>
  <c r="H17" i="3"/>
  <c r="E17" i="3"/>
  <c r="E147" i="3" s="1"/>
  <c r="D17" i="3"/>
  <c r="C17" i="3"/>
  <c r="C147" i="3" s="1"/>
  <c r="AE16" i="3"/>
  <c r="AD16" i="3"/>
  <c r="AC16" i="3"/>
  <c r="AB16" i="3"/>
  <c r="AA16" i="3"/>
  <c r="Z16" i="3"/>
  <c r="Y16" i="3"/>
  <c r="X16" i="3"/>
  <c r="W16" i="3"/>
  <c r="V16" i="3"/>
  <c r="U16" i="3"/>
  <c r="S16" i="3"/>
  <c r="Q16" i="3"/>
  <c r="O16" i="3"/>
  <c r="M16" i="3"/>
  <c r="K16" i="3"/>
  <c r="I16" i="3"/>
  <c r="E16" i="3"/>
  <c r="G16" i="3" s="1"/>
  <c r="D16" i="3"/>
  <c r="C16" i="3"/>
  <c r="E12" i="3"/>
  <c r="G12" i="3" s="1"/>
  <c r="D12" i="3"/>
  <c r="C12" i="3"/>
  <c r="B12" i="3"/>
  <c r="F12" i="3" s="1"/>
  <c r="AE11" i="3"/>
  <c r="AD11" i="3"/>
  <c r="AC11" i="3"/>
  <c r="AB11" i="3"/>
  <c r="AA11" i="3"/>
  <c r="Z11" i="3"/>
  <c r="Y11" i="3"/>
  <c r="X11" i="3"/>
  <c r="W11" i="3"/>
  <c r="V11" i="3"/>
  <c r="U11" i="3"/>
  <c r="T11" i="3"/>
  <c r="S11" i="3"/>
  <c r="R11" i="3"/>
  <c r="Q11" i="3"/>
  <c r="P11" i="3"/>
  <c r="O11" i="3"/>
  <c r="N11" i="3"/>
  <c r="M11" i="3"/>
  <c r="L11" i="3"/>
  <c r="K11" i="3"/>
  <c r="J11" i="3"/>
  <c r="I11" i="3"/>
  <c r="H11" i="3"/>
  <c r="E11" i="3"/>
  <c r="G11" i="3" s="1"/>
  <c r="D11" i="3"/>
  <c r="C11" i="3"/>
  <c r="B11" i="3"/>
  <c r="F11" i="3" s="1"/>
  <c r="AE10" i="3"/>
  <c r="AE148" i="3" s="1"/>
  <c r="AE143" i="3" s="1"/>
  <c r="AD10" i="3"/>
  <c r="AD148" i="3" s="1"/>
  <c r="AD143" i="3" s="1"/>
  <c r="AC10" i="3"/>
  <c r="AC148" i="3" s="1"/>
  <c r="AC143" i="3" s="1"/>
  <c r="AB10" i="3"/>
  <c r="AB148" i="3" s="1"/>
  <c r="AB143" i="3" s="1"/>
  <c r="AA10" i="3"/>
  <c r="AA148" i="3" s="1"/>
  <c r="AA143" i="3" s="1"/>
  <c r="Z10" i="3"/>
  <c r="Z148" i="3" s="1"/>
  <c r="Z143" i="3" s="1"/>
  <c r="Y10" i="3"/>
  <c r="Y148" i="3" s="1"/>
  <c r="Y143" i="3" s="1"/>
  <c r="X10" i="3"/>
  <c r="X148" i="3" s="1"/>
  <c r="X143" i="3" s="1"/>
  <c r="W10" i="3"/>
  <c r="W148" i="3" s="1"/>
  <c r="W143" i="3" s="1"/>
  <c r="V10" i="3"/>
  <c r="V148" i="3" s="1"/>
  <c r="V143" i="3" s="1"/>
  <c r="U10" i="3"/>
  <c r="U148" i="3" s="1"/>
  <c r="U143" i="3" s="1"/>
  <c r="T10" i="3"/>
  <c r="T148" i="3" s="1"/>
  <c r="T143" i="3" s="1"/>
  <c r="S10" i="3"/>
  <c r="S148" i="3" s="1"/>
  <c r="S143" i="3" s="1"/>
  <c r="R10" i="3"/>
  <c r="R148" i="3" s="1"/>
  <c r="R143" i="3" s="1"/>
  <c r="Q10" i="3"/>
  <c r="Q148" i="3" s="1"/>
  <c r="Q143" i="3" s="1"/>
  <c r="P10" i="3"/>
  <c r="P148" i="3" s="1"/>
  <c r="P143" i="3" s="1"/>
  <c r="O10" i="3"/>
  <c r="O148" i="3" s="1"/>
  <c r="O143" i="3" s="1"/>
  <c r="N10" i="3"/>
  <c r="N148" i="3" s="1"/>
  <c r="N143" i="3" s="1"/>
  <c r="M10" i="3"/>
  <c r="M148" i="3" s="1"/>
  <c r="M143" i="3" s="1"/>
  <c r="L10" i="3"/>
  <c r="L148" i="3" s="1"/>
  <c r="L143" i="3" s="1"/>
  <c r="K10" i="3"/>
  <c r="K148" i="3" s="1"/>
  <c r="K143" i="3" s="1"/>
  <c r="J10" i="3"/>
  <c r="J148" i="3" s="1"/>
  <c r="J143" i="3" s="1"/>
  <c r="I10" i="3"/>
  <c r="I148" i="3" s="1"/>
  <c r="I143" i="3" s="1"/>
  <c r="E143" i="3" s="1"/>
  <c r="H10" i="3"/>
  <c r="H148" i="3" s="1"/>
  <c r="H143" i="3" s="1"/>
  <c r="E10" i="3"/>
  <c r="E148" i="3" s="1"/>
  <c r="D10" i="3"/>
  <c r="C10" i="3"/>
  <c r="B10" i="3"/>
  <c r="B148" i="3" s="1"/>
  <c r="AE9" i="3"/>
  <c r="AC9" i="3"/>
  <c r="AA9" i="3"/>
  <c r="Y9" i="3"/>
  <c r="W9" i="3"/>
  <c r="U9" i="3"/>
  <c r="S9" i="3"/>
  <c r="Q9" i="3"/>
  <c r="O9" i="3"/>
  <c r="M9" i="3"/>
  <c r="K9" i="3"/>
  <c r="I9" i="3"/>
  <c r="E9" i="3"/>
  <c r="F9" i="3" s="1"/>
  <c r="D9" i="3"/>
  <c r="C9" i="3"/>
  <c r="B9" i="3"/>
  <c r="B153" i="7" l="1"/>
  <c r="G153" i="7"/>
  <c r="F153" i="7"/>
  <c r="F154" i="6"/>
  <c r="D154" i="6"/>
  <c r="D153" i="6" s="1"/>
  <c r="G154" i="6"/>
  <c r="E153" i="6"/>
  <c r="C158" i="6"/>
  <c r="G158" i="6" s="1"/>
  <c r="G160" i="6"/>
  <c r="G117" i="5"/>
  <c r="G121" i="5"/>
  <c r="F125" i="5"/>
  <c r="G125" i="5"/>
  <c r="G154" i="5"/>
  <c r="F154" i="5"/>
  <c r="B148" i="5"/>
  <c r="B147" i="5" s="1"/>
  <c r="E152" i="5"/>
  <c r="D152" i="5"/>
  <c r="F142" i="5"/>
  <c r="G142" i="5"/>
  <c r="E148" i="5"/>
  <c r="I147" i="5"/>
  <c r="B117" i="5"/>
  <c r="F117" i="5" s="1"/>
  <c r="D119" i="4"/>
  <c r="B115" i="4"/>
  <c r="C115" i="4"/>
  <c r="B114" i="4"/>
  <c r="C114" i="4"/>
  <c r="AB111" i="4"/>
  <c r="X111" i="4"/>
  <c r="T111" i="4"/>
  <c r="P111" i="4"/>
  <c r="L111" i="4"/>
  <c r="B112" i="4"/>
  <c r="B111" i="4" s="1"/>
  <c r="H111" i="4"/>
  <c r="C112" i="4"/>
  <c r="C111" i="4" s="1"/>
  <c r="D64" i="4"/>
  <c r="D60" i="4"/>
  <c r="D58" i="4" s="1"/>
  <c r="E142" i="4"/>
  <c r="I141" i="4"/>
  <c r="G146" i="4"/>
  <c r="F146" i="4"/>
  <c r="F138" i="4"/>
  <c r="D138" i="4"/>
  <c r="D136" i="4" s="1"/>
  <c r="G138" i="4"/>
  <c r="E136" i="4"/>
  <c r="F115" i="4"/>
  <c r="G115" i="4"/>
  <c r="F113" i="4"/>
  <c r="G113" i="4"/>
  <c r="AC111" i="4"/>
  <c r="Y111" i="4"/>
  <c r="U111" i="4"/>
  <c r="Q111" i="4"/>
  <c r="M111" i="4"/>
  <c r="I111" i="4"/>
  <c r="D46" i="4"/>
  <c r="D34" i="4"/>
  <c r="D22" i="4"/>
  <c r="B142" i="4"/>
  <c r="B141" i="4" s="1"/>
  <c r="H141" i="4"/>
  <c r="C142" i="4"/>
  <c r="C141" i="4" s="1"/>
  <c r="D148" i="4"/>
  <c r="D9" i="4"/>
  <c r="AD111" i="4"/>
  <c r="Z111" i="4"/>
  <c r="V111" i="4"/>
  <c r="R111" i="4"/>
  <c r="N111" i="4"/>
  <c r="J111" i="4"/>
  <c r="F114" i="4"/>
  <c r="G114" i="4"/>
  <c r="AE111" i="4"/>
  <c r="AA111" i="4"/>
  <c r="W111" i="4"/>
  <c r="S111" i="4"/>
  <c r="O111" i="4"/>
  <c r="K111" i="4"/>
  <c r="F112" i="4"/>
  <c r="G112" i="4"/>
  <c r="E111" i="4"/>
  <c r="D52" i="4"/>
  <c r="D40" i="4"/>
  <c r="D150" i="4"/>
  <c r="D115" i="4"/>
  <c r="D149" i="4"/>
  <c r="D114" i="4"/>
  <c r="D113" i="4"/>
  <c r="D147" i="4"/>
  <c r="D146" i="4" s="1"/>
  <c r="D112" i="4"/>
  <c r="D111" i="4" s="1"/>
  <c r="D16" i="4"/>
  <c r="H147" i="3"/>
  <c r="H112" i="3"/>
  <c r="J147" i="3"/>
  <c r="J112" i="3"/>
  <c r="L147" i="3"/>
  <c r="L112" i="3"/>
  <c r="N147" i="3"/>
  <c r="N112" i="3"/>
  <c r="P147" i="3"/>
  <c r="P112" i="3"/>
  <c r="R147" i="3"/>
  <c r="R112" i="3"/>
  <c r="T147" i="3"/>
  <c r="T112" i="3"/>
  <c r="V146" i="3"/>
  <c r="V142" i="3"/>
  <c r="V141" i="3" s="1"/>
  <c r="C113" i="3"/>
  <c r="B113" i="3"/>
  <c r="G9" i="3"/>
  <c r="B143" i="3"/>
  <c r="C143" i="3"/>
  <c r="H9" i="3"/>
  <c r="J9" i="3"/>
  <c r="L9" i="3"/>
  <c r="N9" i="3"/>
  <c r="P9" i="3"/>
  <c r="R9" i="3"/>
  <c r="T9" i="3"/>
  <c r="V9" i="3"/>
  <c r="X9" i="3"/>
  <c r="Z9" i="3"/>
  <c r="AB9" i="3"/>
  <c r="AD9" i="3"/>
  <c r="F10" i="3"/>
  <c r="H16" i="3"/>
  <c r="J16" i="3"/>
  <c r="L16" i="3"/>
  <c r="N16" i="3"/>
  <c r="P16" i="3"/>
  <c r="R16" i="3"/>
  <c r="T16" i="3"/>
  <c r="B17" i="3"/>
  <c r="D112" i="3"/>
  <c r="D111" i="3" s="1"/>
  <c r="G113" i="3"/>
  <c r="F113" i="3"/>
  <c r="F148" i="3"/>
  <c r="G10" i="3"/>
  <c r="F143" i="3"/>
  <c r="D143" i="3"/>
  <c r="G143" i="3"/>
  <c r="G147" i="3"/>
  <c r="E146" i="3"/>
  <c r="G17" i="3"/>
  <c r="I146" i="3"/>
  <c r="I142" i="3"/>
  <c r="K146" i="3"/>
  <c r="K142" i="3"/>
  <c r="K141" i="3" s="1"/>
  <c r="M146" i="3"/>
  <c r="M142" i="3"/>
  <c r="M141" i="3" s="1"/>
  <c r="O146" i="3"/>
  <c r="O142" i="3"/>
  <c r="O141" i="3" s="1"/>
  <c r="Q146" i="3"/>
  <c r="Q142" i="3"/>
  <c r="Q141" i="3" s="1"/>
  <c r="S146" i="3"/>
  <c r="S142" i="3"/>
  <c r="S141" i="3" s="1"/>
  <c r="U146" i="3"/>
  <c r="U142" i="3"/>
  <c r="U141" i="3" s="1"/>
  <c r="W146" i="3"/>
  <c r="W142" i="3"/>
  <c r="W141" i="3" s="1"/>
  <c r="Y146" i="3"/>
  <c r="Y142" i="3"/>
  <c r="Y141" i="3" s="1"/>
  <c r="AA146" i="3"/>
  <c r="AA142" i="3"/>
  <c r="AA141" i="3" s="1"/>
  <c r="AC146" i="3"/>
  <c r="AC142" i="3"/>
  <c r="AC141" i="3" s="1"/>
  <c r="AE146" i="3"/>
  <c r="AE142" i="3"/>
  <c r="AE141" i="3" s="1"/>
  <c r="G18" i="3"/>
  <c r="G149" i="3"/>
  <c r="F149" i="3"/>
  <c r="G19" i="3"/>
  <c r="G150" i="3"/>
  <c r="F150" i="3"/>
  <c r="G20" i="3"/>
  <c r="D145" i="3"/>
  <c r="C60" i="3"/>
  <c r="E60" i="3"/>
  <c r="E64" i="3"/>
  <c r="D66" i="3"/>
  <c r="F66" i="3"/>
  <c r="D72" i="3"/>
  <c r="D70" i="3" s="1"/>
  <c r="F72" i="3"/>
  <c r="F70" i="3" s="1"/>
  <c r="D78" i="3"/>
  <c r="D76" i="3" s="1"/>
  <c r="F78" i="3"/>
  <c r="F76" i="3" s="1"/>
  <c r="D84" i="3"/>
  <c r="D82" i="3" s="1"/>
  <c r="F84" i="3"/>
  <c r="F82" i="3" s="1"/>
  <c r="D90" i="3"/>
  <c r="D88" i="3" s="1"/>
  <c r="F90" i="3"/>
  <c r="F88" i="3" s="1"/>
  <c r="D96" i="3"/>
  <c r="D94" i="3" s="1"/>
  <c r="F96" i="3"/>
  <c r="F94" i="3" s="1"/>
  <c r="D102" i="3"/>
  <c r="D100" i="3" s="1"/>
  <c r="F102" i="3"/>
  <c r="F100" i="3" s="1"/>
  <c r="D108" i="3"/>
  <c r="D106" i="3" s="1"/>
  <c r="F108" i="3"/>
  <c r="F106" i="3" s="1"/>
  <c r="V112" i="3"/>
  <c r="X112" i="3"/>
  <c r="Z112" i="3"/>
  <c r="AB112" i="3"/>
  <c r="AD112" i="3"/>
  <c r="H114" i="3"/>
  <c r="J114" i="3"/>
  <c r="L114" i="3"/>
  <c r="N114" i="3"/>
  <c r="P114" i="3"/>
  <c r="R114" i="3"/>
  <c r="T114" i="3"/>
  <c r="V114" i="3"/>
  <c r="X114" i="3"/>
  <c r="Z114" i="3"/>
  <c r="AB114" i="3"/>
  <c r="AD114" i="3"/>
  <c r="H115" i="3"/>
  <c r="J115" i="3"/>
  <c r="L115" i="3"/>
  <c r="N115" i="3"/>
  <c r="P115" i="3"/>
  <c r="R115" i="3"/>
  <c r="T115" i="3"/>
  <c r="V115" i="3"/>
  <c r="X115" i="3"/>
  <c r="Z115" i="3"/>
  <c r="AB115" i="3"/>
  <c r="AD115" i="3"/>
  <c r="F119" i="3"/>
  <c r="D120" i="3"/>
  <c r="F120" i="3"/>
  <c r="D121" i="3"/>
  <c r="F121" i="3"/>
  <c r="B138" i="3"/>
  <c r="B136" i="3" s="1"/>
  <c r="H136" i="3"/>
  <c r="D122" i="3"/>
  <c r="F122" i="3"/>
  <c r="D123" i="3"/>
  <c r="F123" i="3"/>
  <c r="F125" i="3"/>
  <c r="G125" i="3"/>
  <c r="X146" i="3"/>
  <c r="X142" i="3"/>
  <c r="X141" i="3" s="1"/>
  <c r="Z146" i="3"/>
  <c r="Z142" i="3"/>
  <c r="Z141" i="3" s="1"/>
  <c r="AB146" i="3"/>
  <c r="AB142" i="3"/>
  <c r="AB141" i="3" s="1"/>
  <c r="AD146" i="3"/>
  <c r="AD142" i="3"/>
  <c r="AD141" i="3" s="1"/>
  <c r="D149" i="3"/>
  <c r="F19" i="3"/>
  <c r="D150" i="3"/>
  <c r="F20" i="3"/>
  <c r="B145" i="3"/>
  <c r="F145" i="3" s="1"/>
  <c r="C145" i="3"/>
  <c r="G145" i="3" s="1"/>
  <c r="E112" i="3"/>
  <c r="I112" i="3"/>
  <c r="K112" i="3"/>
  <c r="M112" i="3"/>
  <c r="O112" i="3"/>
  <c r="Q112" i="3"/>
  <c r="S112" i="3"/>
  <c r="U112" i="3"/>
  <c r="W112" i="3"/>
  <c r="Y112" i="3"/>
  <c r="AA112" i="3"/>
  <c r="AC112" i="3"/>
  <c r="AE112" i="3"/>
  <c r="E114" i="3"/>
  <c r="I114" i="3"/>
  <c r="K114" i="3"/>
  <c r="M114" i="3"/>
  <c r="O114" i="3"/>
  <c r="Q114" i="3"/>
  <c r="S114" i="3"/>
  <c r="U114" i="3"/>
  <c r="W114" i="3"/>
  <c r="Y114" i="3"/>
  <c r="AA114" i="3"/>
  <c r="AC114" i="3"/>
  <c r="AE114" i="3"/>
  <c r="E115" i="3"/>
  <c r="I115" i="3"/>
  <c r="K115" i="3"/>
  <c r="M115" i="3"/>
  <c r="O115" i="3"/>
  <c r="Q115" i="3"/>
  <c r="S115" i="3"/>
  <c r="U115" i="3"/>
  <c r="W115" i="3"/>
  <c r="Y115" i="3"/>
  <c r="AA115" i="3"/>
  <c r="AC115" i="3"/>
  <c r="AE115" i="3"/>
  <c r="E138" i="3"/>
  <c r="I136" i="3"/>
  <c r="G127" i="3"/>
  <c r="G131" i="3"/>
  <c r="G133" i="3"/>
  <c r="D127" i="3"/>
  <c r="D125" i="3" s="1"/>
  <c r="D133" i="3"/>
  <c r="D131" i="3" s="1"/>
  <c r="AB139" i="2"/>
  <c r="X139" i="2"/>
  <c r="T139" i="2"/>
  <c r="P139" i="2"/>
  <c r="L139" i="2"/>
  <c r="H139" i="2"/>
  <c r="AB137" i="2"/>
  <c r="X137" i="2"/>
  <c r="T137" i="2"/>
  <c r="P137" i="2"/>
  <c r="L137" i="2"/>
  <c r="H137" i="2"/>
  <c r="E135" i="2"/>
  <c r="G135" i="2" s="1"/>
  <c r="D135" i="2"/>
  <c r="C135" i="2"/>
  <c r="B135" i="2"/>
  <c r="F135" i="2" s="1"/>
  <c r="E134" i="2"/>
  <c r="G134" i="2" s="1"/>
  <c r="D134" i="2"/>
  <c r="C134" i="2"/>
  <c r="B134" i="2"/>
  <c r="F134" i="2" s="1"/>
  <c r="E133" i="2"/>
  <c r="G133" i="2" s="1"/>
  <c r="D133" i="2"/>
  <c r="C133" i="2"/>
  <c r="B133" i="2"/>
  <c r="F133" i="2" s="1"/>
  <c r="E132" i="2"/>
  <c r="G132" i="2" s="1"/>
  <c r="D132" i="2"/>
  <c r="D131" i="2" s="1"/>
  <c r="C132" i="2"/>
  <c r="B132" i="2"/>
  <c r="B131" i="2" s="1"/>
  <c r="F131" i="2" s="1"/>
  <c r="AE131" i="2"/>
  <c r="AD131" i="2"/>
  <c r="AC131" i="2"/>
  <c r="AB131" i="2"/>
  <c r="AA131" i="2"/>
  <c r="Z131" i="2"/>
  <c r="Y131" i="2"/>
  <c r="X131" i="2"/>
  <c r="W131" i="2"/>
  <c r="V131" i="2"/>
  <c r="U131" i="2"/>
  <c r="T131" i="2"/>
  <c r="S131" i="2"/>
  <c r="R131" i="2"/>
  <c r="Q131" i="2"/>
  <c r="P131" i="2"/>
  <c r="O131" i="2"/>
  <c r="N131" i="2"/>
  <c r="M131" i="2"/>
  <c r="L131" i="2"/>
  <c r="K131" i="2"/>
  <c r="J131" i="2"/>
  <c r="I131" i="2"/>
  <c r="H131" i="2"/>
  <c r="E131" i="2"/>
  <c r="G131" i="2" s="1"/>
  <c r="C131" i="2"/>
  <c r="E129" i="2"/>
  <c r="G129" i="2" s="1"/>
  <c r="D129" i="2"/>
  <c r="C129" i="2"/>
  <c r="B129" i="2"/>
  <c r="F129" i="2" s="1"/>
  <c r="E128" i="2"/>
  <c r="G128" i="2" s="1"/>
  <c r="D128" i="2"/>
  <c r="C128" i="2"/>
  <c r="B128" i="2"/>
  <c r="F128" i="2" s="1"/>
  <c r="E127" i="2"/>
  <c r="G127" i="2" s="1"/>
  <c r="D127" i="2"/>
  <c r="C127" i="2"/>
  <c r="B127" i="2"/>
  <c r="F127" i="2" s="1"/>
  <c r="E126" i="2"/>
  <c r="G126" i="2" s="1"/>
  <c r="D126" i="2"/>
  <c r="C126" i="2"/>
  <c r="B126" i="2"/>
  <c r="F126" i="2" s="1"/>
  <c r="AE125" i="2"/>
  <c r="AD125" i="2"/>
  <c r="AC125" i="2"/>
  <c r="AB125" i="2"/>
  <c r="AA125" i="2"/>
  <c r="Z125" i="2"/>
  <c r="Y125" i="2"/>
  <c r="X125" i="2"/>
  <c r="W125" i="2"/>
  <c r="V125" i="2"/>
  <c r="U125" i="2"/>
  <c r="T125" i="2"/>
  <c r="S125" i="2"/>
  <c r="R125" i="2"/>
  <c r="Q125" i="2"/>
  <c r="P125" i="2"/>
  <c r="O125" i="2"/>
  <c r="N125" i="2"/>
  <c r="M125" i="2"/>
  <c r="L125" i="2"/>
  <c r="K125" i="2"/>
  <c r="J125" i="2"/>
  <c r="I125" i="2"/>
  <c r="H125" i="2"/>
  <c r="E125" i="2"/>
  <c r="G125" i="2" s="1"/>
  <c r="D125" i="2"/>
  <c r="C125" i="2"/>
  <c r="B125" i="2"/>
  <c r="F125" i="2" s="1"/>
  <c r="AE123" i="2"/>
  <c r="AE140" i="2" s="1"/>
  <c r="AD123" i="2"/>
  <c r="AD140" i="2" s="1"/>
  <c r="AC123" i="2"/>
  <c r="AC140" i="2" s="1"/>
  <c r="AB123" i="2"/>
  <c r="AB140" i="2" s="1"/>
  <c r="AA123" i="2"/>
  <c r="AA140" i="2" s="1"/>
  <c r="Z123" i="2"/>
  <c r="Z140" i="2" s="1"/>
  <c r="Y123" i="2"/>
  <c r="Y140" i="2" s="1"/>
  <c r="X123" i="2"/>
  <c r="X140" i="2" s="1"/>
  <c r="W123" i="2"/>
  <c r="W140" i="2" s="1"/>
  <c r="V123" i="2"/>
  <c r="V140" i="2" s="1"/>
  <c r="U123" i="2"/>
  <c r="U140" i="2" s="1"/>
  <c r="T123" i="2"/>
  <c r="T140" i="2" s="1"/>
  <c r="S123" i="2"/>
  <c r="S140" i="2" s="1"/>
  <c r="R123" i="2"/>
  <c r="R140" i="2" s="1"/>
  <c r="Q123" i="2"/>
  <c r="Q140" i="2" s="1"/>
  <c r="P123" i="2"/>
  <c r="P140" i="2" s="1"/>
  <c r="O123" i="2"/>
  <c r="O140" i="2" s="1"/>
  <c r="N123" i="2"/>
  <c r="N140" i="2" s="1"/>
  <c r="M123" i="2"/>
  <c r="M140" i="2" s="1"/>
  <c r="L123" i="2"/>
  <c r="L140" i="2" s="1"/>
  <c r="K123" i="2"/>
  <c r="K140" i="2" s="1"/>
  <c r="J123" i="2"/>
  <c r="J140" i="2" s="1"/>
  <c r="I123" i="2"/>
  <c r="I140" i="2" s="1"/>
  <c r="E140" i="2" s="1"/>
  <c r="H123" i="2"/>
  <c r="E123" i="2"/>
  <c r="G123" i="2" s="1"/>
  <c r="D123" i="2"/>
  <c r="C123" i="2"/>
  <c r="C140" i="2" s="1"/>
  <c r="AE122" i="2"/>
  <c r="AE139" i="2" s="1"/>
  <c r="AD122" i="2"/>
  <c r="AD139" i="2" s="1"/>
  <c r="AC122" i="2"/>
  <c r="AC139" i="2" s="1"/>
  <c r="AB122" i="2"/>
  <c r="AA122" i="2"/>
  <c r="AA139" i="2" s="1"/>
  <c r="Z122" i="2"/>
  <c r="Z139" i="2" s="1"/>
  <c r="Y122" i="2"/>
  <c r="Y139" i="2" s="1"/>
  <c r="X122" i="2"/>
  <c r="W122" i="2"/>
  <c r="W139" i="2" s="1"/>
  <c r="V122" i="2"/>
  <c r="V139" i="2" s="1"/>
  <c r="U122" i="2"/>
  <c r="U139" i="2" s="1"/>
  <c r="T122" i="2"/>
  <c r="S122" i="2"/>
  <c r="S139" i="2" s="1"/>
  <c r="R122" i="2"/>
  <c r="R139" i="2" s="1"/>
  <c r="Q122" i="2"/>
  <c r="Q139" i="2" s="1"/>
  <c r="P122" i="2"/>
  <c r="O122" i="2"/>
  <c r="O139" i="2" s="1"/>
  <c r="N122" i="2"/>
  <c r="N139" i="2" s="1"/>
  <c r="M122" i="2"/>
  <c r="M139" i="2" s="1"/>
  <c r="L122" i="2"/>
  <c r="K122" i="2"/>
  <c r="K139" i="2" s="1"/>
  <c r="J122" i="2"/>
  <c r="J139" i="2" s="1"/>
  <c r="I122" i="2"/>
  <c r="I139" i="2" s="1"/>
  <c r="E139" i="2" s="1"/>
  <c r="H122" i="2"/>
  <c r="E122" i="2"/>
  <c r="G122" i="2" s="1"/>
  <c r="D122" i="2"/>
  <c r="C122" i="2"/>
  <c r="C139" i="2" s="1"/>
  <c r="B122" i="2"/>
  <c r="F122" i="2" s="1"/>
  <c r="AE121" i="2"/>
  <c r="AE138" i="2" s="1"/>
  <c r="AD121" i="2"/>
  <c r="AD138" i="2" s="1"/>
  <c r="AC121" i="2"/>
  <c r="AC138" i="2" s="1"/>
  <c r="AB121" i="2"/>
  <c r="AB138" i="2" s="1"/>
  <c r="AA121" i="2"/>
  <c r="AA138" i="2" s="1"/>
  <c r="Z121" i="2"/>
  <c r="Z138" i="2" s="1"/>
  <c r="Y121" i="2"/>
  <c r="Y138" i="2" s="1"/>
  <c r="X121" i="2"/>
  <c r="X138" i="2" s="1"/>
  <c r="W121" i="2"/>
  <c r="W138" i="2" s="1"/>
  <c r="V121" i="2"/>
  <c r="V138" i="2" s="1"/>
  <c r="U121" i="2"/>
  <c r="U138" i="2" s="1"/>
  <c r="T121" i="2"/>
  <c r="T138" i="2" s="1"/>
  <c r="S121" i="2"/>
  <c r="S138" i="2" s="1"/>
  <c r="R121" i="2"/>
  <c r="R138" i="2" s="1"/>
  <c r="Q121" i="2"/>
  <c r="Q138" i="2" s="1"/>
  <c r="P121" i="2"/>
  <c r="P138" i="2" s="1"/>
  <c r="O121" i="2"/>
  <c r="O138" i="2" s="1"/>
  <c r="N121" i="2"/>
  <c r="N138" i="2" s="1"/>
  <c r="M121" i="2"/>
  <c r="M138" i="2" s="1"/>
  <c r="L121" i="2"/>
  <c r="L138" i="2" s="1"/>
  <c r="K121" i="2"/>
  <c r="K138" i="2" s="1"/>
  <c r="J121" i="2"/>
  <c r="J138" i="2" s="1"/>
  <c r="I121" i="2"/>
  <c r="I138" i="2" s="1"/>
  <c r="E138" i="2" s="1"/>
  <c r="H121" i="2"/>
  <c r="E121" i="2"/>
  <c r="G121" i="2" s="1"/>
  <c r="D121" i="2"/>
  <c r="C121" i="2"/>
  <c r="C138" i="2" s="1"/>
  <c r="AE120" i="2"/>
  <c r="AE137" i="2" s="1"/>
  <c r="AE136" i="2" s="1"/>
  <c r="AD120" i="2"/>
  <c r="AD137" i="2" s="1"/>
  <c r="AC120" i="2"/>
  <c r="AC137" i="2" s="1"/>
  <c r="AC136" i="2" s="1"/>
  <c r="AB120" i="2"/>
  <c r="AA120" i="2"/>
  <c r="AA137" i="2" s="1"/>
  <c r="AA136" i="2" s="1"/>
  <c r="Z120" i="2"/>
  <c r="Z137" i="2" s="1"/>
  <c r="Z136" i="2" s="1"/>
  <c r="Y120" i="2"/>
  <c r="Y137" i="2" s="1"/>
  <c r="Y136" i="2" s="1"/>
  <c r="X120" i="2"/>
  <c r="W120" i="2"/>
  <c r="W137" i="2" s="1"/>
  <c r="W136" i="2" s="1"/>
  <c r="V120" i="2"/>
  <c r="V137" i="2" s="1"/>
  <c r="U120" i="2"/>
  <c r="U137" i="2" s="1"/>
  <c r="U136" i="2" s="1"/>
  <c r="T120" i="2"/>
  <c r="S120" i="2"/>
  <c r="S137" i="2" s="1"/>
  <c r="S136" i="2" s="1"/>
  <c r="R120" i="2"/>
  <c r="R137" i="2" s="1"/>
  <c r="R136" i="2" s="1"/>
  <c r="Q120" i="2"/>
  <c r="Q137" i="2" s="1"/>
  <c r="Q136" i="2" s="1"/>
  <c r="P120" i="2"/>
  <c r="O120" i="2"/>
  <c r="O137" i="2" s="1"/>
  <c r="O136" i="2" s="1"/>
  <c r="N120" i="2"/>
  <c r="N137" i="2" s="1"/>
  <c r="M120" i="2"/>
  <c r="M137" i="2" s="1"/>
  <c r="M136" i="2" s="1"/>
  <c r="L120" i="2"/>
  <c r="K120" i="2"/>
  <c r="K137" i="2" s="1"/>
  <c r="K136" i="2" s="1"/>
  <c r="J120" i="2"/>
  <c r="J137" i="2" s="1"/>
  <c r="J136" i="2" s="1"/>
  <c r="I120" i="2"/>
  <c r="I137" i="2" s="1"/>
  <c r="H120" i="2"/>
  <c r="E120" i="2"/>
  <c r="G120" i="2" s="1"/>
  <c r="D120" i="2"/>
  <c r="D119" i="2" s="1"/>
  <c r="C120" i="2"/>
  <c r="C137" i="2" s="1"/>
  <c r="B120" i="2"/>
  <c r="AE119" i="2"/>
  <c r="AD119" i="2"/>
  <c r="AC119" i="2"/>
  <c r="AB119" i="2"/>
  <c r="AA119" i="2"/>
  <c r="Z119" i="2"/>
  <c r="Y119" i="2"/>
  <c r="X119" i="2"/>
  <c r="W119" i="2"/>
  <c r="V119" i="2"/>
  <c r="U119" i="2"/>
  <c r="T119" i="2"/>
  <c r="S119" i="2"/>
  <c r="R119" i="2"/>
  <c r="Q119" i="2"/>
  <c r="P119" i="2"/>
  <c r="O119" i="2"/>
  <c r="N119" i="2"/>
  <c r="M119" i="2"/>
  <c r="L119" i="2"/>
  <c r="K119" i="2"/>
  <c r="J119" i="2"/>
  <c r="I119" i="2"/>
  <c r="H119" i="2"/>
  <c r="E119" i="2"/>
  <c r="G119" i="2" s="1"/>
  <c r="C119" i="2"/>
  <c r="Z115" i="2"/>
  <c r="R115" i="2"/>
  <c r="J115" i="2"/>
  <c r="AB114" i="2"/>
  <c r="X114" i="2"/>
  <c r="T114" i="2"/>
  <c r="P114" i="2"/>
  <c r="L114" i="2"/>
  <c r="H114" i="2"/>
  <c r="AD113" i="2"/>
  <c r="Z113" i="2"/>
  <c r="V113" i="2"/>
  <c r="R113" i="2"/>
  <c r="N113" i="2"/>
  <c r="J113" i="2"/>
  <c r="AB112" i="2"/>
  <c r="X112" i="2"/>
  <c r="T112" i="2"/>
  <c r="P112" i="2"/>
  <c r="L112" i="2"/>
  <c r="H112" i="2"/>
  <c r="E110" i="2"/>
  <c r="G110" i="2" s="1"/>
  <c r="D110" i="2"/>
  <c r="C110" i="2"/>
  <c r="B110" i="2"/>
  <c r="F110" i="2" s="1"/>
  <c r="E109" i="2"/>
  <c r="G109" i="2" s="1"/>
  <c r="D109" i="2"/>
  <c r="C109" i="2"/>
  <c r="B109" i="2"/>
  <c r="F109" i="2" s="1"/>
  <c r="E108" i="2"/>
  <c r="G108" i="2" s="1"/>
  <c r="G106" i="2" s="1"/>
  <c r="D108" i="2"/>
  <c r="C108" i="2"/>
  <c r="B108" i="2"/>
  <c r="F108" i="2" s="1"/>
  <c r="F106" i="2" s="1"/>
  <c r="E107" i="2"/>
  <c r="G107" i="2" s="1"/>
  <c r="D107" i="2"/>
  <c r="D106" i="2" s="1"/>
  <c r="C107" i="2"/>
  <c r="B107" i="2"/>
  <c r="B106" i="2" s="1"/>
  <c r="AE106" i="2"/>
  <c r="AD106" i="2"/>
  <c r="AC106" i="2"/>
  <c r="AB106" i="2"/>
  <c r="AA106" i="2"/>
  <c r="Z106" i="2"/>
  <c r="Y106" i="2"/>
  <c r="X106" i="2"/>
  <c r="W106" i="2"/>
  <c r="V106" i="2"/>
  <c r="U106" i="2"/>
  <c r="T106" i="2"/>
  <c r="S106" i="2"/>
  <c r="R106" i="2"/>
  <c r="Q106" i="2"/>
  <c r="P106" i="2"/>
  <c r="O106" i="2"/>
  <c r="N106" i="2"/>
  <c r="M106" i="2"/>
  <c r="L106" i="2"/>
  <c r="K106" i="2"/>
  <c r="J106" i="2"/>
  <c r="I106" i="2"/>
  <c r="H106" i="2"/>
  <c r="E106" i="2"/>
  <c r="C106" i="2"/>
  <c r="AE104" i="2"/>
  <c r="AD104" i="2"/>
  <c r="AD115" i="2" s="1"/>
  <c r="AC104" i="2"/>
  <c r="AB104" i="2"/>
  <c r="AA104" i="2"/>
  <c r="Z104" i="2"/>
  <c r="Y104" i="2"/>
  <c r="X104" i="2"/>
  <c r="W104" i="2"/>
  <c r="V104" i="2"/>
  <c r="V115" i="2" s="1"/>
  <c r="U104" i="2"/>
  <c r="T104" i="2"/>
  <c r="S104" i="2"/>
  <c r="R104" i="2"/>
  <c r="Q104" i="2"/>
  <c r="P104" i="2"/>
  <c r="O104" i="2"/>
  <c r="N104" i="2"/>
  <c r="N115" i="2" s="1"/>
  <c r="M104" i="2"/>
  <c r="L104" i="2"/>
  <c r="K104" i="2"/>
  <c r="J104" i="2"/>
  <c r="I104" i="2"/>
  <c r="H104" i="2"/>
  <c r="C104" i="2" s="1"/>
  <c r="F104" i="2"/>
  <c r="E104" i="2"/>
  <c r="G104" i="2" s="1"/>
  <c r="D104" i="2"/>
  <c r="B104" i="2"/>
  <c r="AE103" i="2"/>
  <c r="AD103" i="2"/>
  <c r="AD114" i="2" s="1"/>
  <c r="AC103" i="2"/>
  <c r="AB103" i="2"/>
  <c r="AA103" i="2"/>
  <c r="Z103" i="2"/>
  <c r="Z114" i="2" s="1"/>
  <c r="Y103" i="2"/>
  <c r="X103" i="2"/>
  <c r="W103" i="2"/>
  <c r="V103" i="2"/>
  <c r="V114" i="2" s="1"/>
  <c r="U103" i="2"/>
  <c r="T103" i="2"/>
  <c r="S103" i="2"/>
  <c r="R103" i="2"/>
  <c r="R114" i="2" s="1"/>
  <c r="Q103" i="2"/>
  <c r="P103" i="2"/>
  <c r="O103" i="2"/>
  <c r="N103" i="2"/>
  <c r="N114" i="2" s="1"/>
  <c r="M103" i="2"/>
  <c r="L103" i="2"/>
  <c r="K103" i="2"/>
  <c r="J103" i="2"/>
  <c r="J114" i="2" s="1"/>
  <c r="I103" i="2"/>
  <c r="H103" i="2"/>
  <c r="C103" i="2" s="1"/>
  <c r="F103" i="2"/>
  <c r="E103" i="2"/>
  <c r="G103" i="2" s="1"/>
  <c r="D103" i="2"/>
  <c r="B103" i="2"/>
  <c r="AE102" i="2"/>
  <c r="AD102" i="2"/>
  <c r="AC102" i="2"/>
  <c r="AB102" i="2"/>
  <c r="AB113" i="2" s="1"/>
  <c r="AA102" i="2"/>
  <c r="Z102" i="2"/>
  <c r="Y102" i="2"/>
  <c r="X102" i="2"/>
  <c r="X113" i="2" s="1"/>
  <c r="W102" i="2"/>
  <c r="V102" i="2"/>
  <c r="U102" i="2"/>
  <c r="T102" i="2"/>
  <c r="T113" i="2" s="1"/>
  <c r="S102" i="2"/>
  <c r="R102" i="2"/>
  <c r="Q102" i="2"/>
  <c r="P102" i="2"/>
  <c r="P113" i="2" s="1"/>
  <c r="O102" i="2"/>
  <c r="N102" i="2"/>
  <c r="M102" i="2"/>
  <c r="L102" i="2"/>
  <c r="L113" i="2" s="1"/>
  <c r="K102" i="2"/>
  <c r="J102" i="2"/>
  <c r="I102" i="2"/>
  <c r="H102" i="2"/>
  <c r="C102" i="2" s="1"/>
  <c r="F102" i="2"/>
  <c r="E102" i="2"/>
  <c r="G102" i="2" s="1"/>
  <c r="G100" i="2" s="1"/>
  <c r="D102" i="2"/>
  <c r="B102" i="2"/>
  <c r="AE101" i="2"/>
  <c r="AD101" i="2"/>
  <c r="AD112" i="2" s="1"/>
  <c r="AD111" i="2" s="1"/>
  <c r="AC101" i="2"/>
  <c r="AB101" i="2"/>
  <c r="AA101" i="2"/>
  <c r="Z101" i="2"/>
  <c r="Z112" i="2" s="1"/>
  <c r="Z111" i="2" s="1"/>
  <c r="Y101" i="2"/>
  <c r="X101" i="2"/>
  <c r="W101" i="2"/>
  <c r="V101" i="2"/>
  <c r="V112" i="2" s="1"/>
  <c r="V111" i="2" s="1"/>
  <c r="U101" i="2"/>
  <c r="T101" i="2"/>
  <c r="S101" i="2"/>
  <c r="R101" i="2"/>
  <c r="R112" i="2" s="1"/>
  <c r="R111" i="2" s="1"/>
  <c r="Q101" i="2"/>
  <c r="P101" i="2"/>
  <c r="O101" i="2"/>
  <c r="N101" i="2"/>
  <c r="N112" i="2" s="1"/>
  <c r="N111" i="2" s="1"/>
  <c r="M101" i="2"/>
  <c r="L101" i="2"/>
  <c r="K101" i="2"/>
  <c r="J101" i="2"/>
  <c r="J112" i="2" s="1"/>
  <c r="J111" i="2" s="1"/>
  <c r="I101" i="2"/>
  <c r="H101" i="2"/>
  <c r="C101" i="2" s="1"/>
  <c r="C100" i="2" s="1"/>
  <c r="F101" i="2"/>
  <c r="E101" i="2"/>
  <c r="G101" i="2" s="1"/>
  <c r="D101" i="2"/>
  <c r="B101" i="2"/>
  <c r="AE100" i="2"/>
  <c r="AD100" i="2"/>
  <c r="AC100" i="2"/>
  <c r="AB100" i="2"/>
  <c r="AA100" i="2"/>
  <c r="Z100" i="2"/>
  <c r="Y100" i="2"/>
  <c r="X100" i="2"/>
  <c r="W100" i="2"/>
  <c r="V100" i="2"/>
  <c r="U100" i="2"/>
  <c r="T100" i="2"/>
  <c r="S100" i="2"/>
  <c r="R100" i="2"/>
  <c r="Q100" i="2"/>
  <c r="P100" i="2"/>
  <c r="O100" i="2"/>
  <c r="N100" i="2"/>
  <c r="M100" i="2"/>
  <c r="L100" i="2"/>
  <c r="K100" i="2"/>
  <c r="J100" i="2"/>
  <c r="I100" i="2"/>
  <c r="H100" i="2"/>
  <c r="F100" i="2"/>
  <c r="E100" i="2"/>
  <c r="D100" i="2"/>
  <c r="B100" i="2"/>
  <c r="E98" i="2"/>
  <c r="G98" i="2" s="1"/>
  <c r="D98" i="2"/>
  <c r="C98" i="2"/>
  <c r="B98" i="2"/>
  <c r="F98" i="2" s="1"/>
  <c r="E97" i="2"/>
  <c r="G97" i="2" s="1"/>
  <c r="D97" i="2"/>
  <c r="C97" i="2"/>
  <c r="B97" i="2"/>
  <c r="F97" i="2" s="1"/>
  <c r="E96" i="2"/>
  <c r="G96" i="2" s="1"/>
  <c r="G94" i="2" s="1"/>
  <c r="D96" i="2"/>
  <c r="C96" i="2"/>
  <c r="B96" i="2"/>
  <c r="F96" i="2" s="1"/>
  <c r="F94" i="2" s="1"/>
  <c r="E95" i="2"/>
  <c r="G95" i="2" s="1"/>
  <c r="D95" i="2"/>
  <c r="C95" i="2"/>
  <c r="B95" i="2"/>
  <c r="F95" i="2" s="1"/>
  <c r="AE94" i="2"/>
  <c r="AD94" i="2"/>
  <c r="AC94" i="2"/>
  <c r="AB94" i="2"/>
  <c r="AA94" i="2"/>
  <c r="Z94" i="2"/>
  <c r="Y94" i="2"/>
  <c r="X94" i="2"/>
  <c r="W94" i="2"/>
  <c r="V94" i="2"/>
  <c r="U94" i="2"/>
  <c r="T94" i="2"/>
  <c r="S94" i="2"/>
  <c r="R94" i="2"/>
  <c r="Q94" i="2"/>
  <c r="P94" i="2"/>
  <c r="O94" i="2"/>
  <c r="N94" i="2"/>
  <c r="M94" i="2"/>
  <c r="L94" i="2"/>
  <c r="K94" i="2"/>
  <c r="J94" i="2"/>
  <c r="I94" i="2"/>
  <c r="H94" i="2"/>
  <c r="E94" i="2"/>
  <c r="D94" i="2"/>
  <c r="C94" i="2"/>
  <c r="B94" i="2"/>
  <c r="E92" i="2"/>
  <c r="G92" i="2" s="1"/>
  <c r="D92" i="2"/>
  <c r="C92" i="2"/>
  <c r="B92" i="2"/>
  <c r="F92" i="2" s="1"/>
  <c r="E91" i="2"/>
  <c r="G91" i="2" s="1"/>
  <c r="D91" i="2"/>
  <c r="C91" i="2"/>
  <c r="B91" i="2"/>
  <c r="F91" i="2" s="1"/>
  <c r="E90" i="2"/>
  <c r="G90" i="2" s="1"/>
  <c r="G88" i="2" s="1"/>
  <c r="D90" i="2"/>
  <c r="C90" i="2"/>
  <c r="B90" i="2"/>
  <c r="F90" i="2" s="1"/>
  <c r="F88" i="2" s="1"/>
  <c r="E89" i="2"/>
  <c r="G89" i="2" s="1"/>
  <c r="D89" i="2"/>
  <c r="D88" i="2" s="1"/>
  <c r="C89" i="2"/>
  <c r="B89" i="2"/>
  <c r="B88" i="2" s="1"/>
  <c r="AE88" i="2"/>
  <c r="AD88" i="2"/>
  <c r="AC88" i="2"/>
  <c r="AB88" i="2"/>
  <c r="AA88" i="2"/>
  <c r="Z88" i="2"/>
  <c r="Y88" i="2"/>
  <c r="X88" i="2"/>
  <c r="W88" i="2"/>
  <c r="V88" i="2"/>
  <c r="U88" i="2"/>
  <c r="T88" i="2"/>
  <c r="S88" i="2"/>
  <c r="R88" i="2"/>
  <c r="Q88" i="2"/>
  <c r="P88" i="2"/>
  <c r="O88" i="2"/>
  <c r="N88" i="2"/>
  <c r="M88" i="2"/>
  <c r="L88" i="2"/>
  <c r="K88" i="2"/>
  <c r="J88" i="2"/>
  <c r="I88" i="2"/>
  <c r="H88" i="2"/>
  <c r="E88" i="2"/>
  <c r="C88" i="2"/>
  <c r="E86" i="2"/>
  <c r="G86" i="2" s="1"/>
  <c r="D86" i="2"/>
  <c r="C86" i="2"/>
  <c r="B86" i="2"/>
  <c r="F86" i="2" s="1"/>
  <c r="E85" i="2"/>
  <c r="G85" i="2" s="1"/>
  <c r="D85" i="2"/>
  <c r="C85" i="2"/>
  <c r="B85" i="2"/>
  <c r="F85" i="2" s="1"/>
  <c r="E84" i="2"/>
  <c r="G84" i="2" s="1"/>
  <c r="G82" i="2" s="1"/>
  <c r="D84" i="2"/>
  <c r="C84" i="2"/>
  <c r="B84" i="2"/>
  <c r="F84" i="2" s="1"/>
  <c r="F82" i="2" s="1"/>
  <c r="E83" i="2"/>
  <c r="G83" i="2" s="1"/>
  <c r="D83" i="2"/>
  <c r="C83" i="2"/>
  <c r="B83" i="2"/>
  <c r="F83" i="2" s="1"/>
  <c r="AE82" i="2"/>
  <c r="AD82" i="2"/>
  <c r="AC82" i="2"/>
  <c r="AB82" i="2"/>
  <c r="AA82" i="2"/>
  <c r="Z82" i="2"/>
  <c r="Y82" i="2"/>
  <c r="X82" i="2"/>
  <c r="W82" i="2"/>
  <c r="V82" i="2"/>
  <c r="U82" i="2"/>
  <c r="T82" i="2"/>
  <c r="S82" i="2"/>
  <c r="R82" i="2"/>
  <c r="Q82" i="2"/>
  <c r="P82" i="2"/>
  <c r="O82" i="2"/>
  <c r="N82" i="2"/>
  <c r="M82" i="2"/>
  <c r="L82" i="2"/>
  <c r="K82" i="2"/>
  <c r="J82" i="2"/>
  <c r="I82" i="2"/>
  <c r="H82" i="2"/>
  <c r="E82" i="2"/>
  <c r="D82" i="2"/>
  <c r="C82" i="2"/>
  <c r="B82" i="2"/>
  <c r="E80" i="2"/>
  <c r="G80" i="2" s="1"/>
  <c r="D80" i="2"/>
  <c r="C80" i="2"/>
  <c r="B80" i="2"/>
  <c r="F80" i="2" s="1"/>
  <c r="E79" i="2"/>
  <c r="G79" i="2" s="1"/>
  <c r="D79" i="2"/>
  <c r="C79" i="2"/>
  <c r="B79" i="2"/>
  <c r="F79" i="2" s="1"/>
  <c r="E78" i="2"/>
  <c r="G78" i="2" s="1"/>
  <c r="G76" i="2" s="1"/>
  <c r="D78" i="2"/>
  <c r="C78" i="2"/>
  <c r="B78" i="2"/>
  <c r="F78" i="2" s="1"/>
  <c r="F76" i="2" s="1"/>
  <c r="E77" i="2"/>
  <c r="G77" i="2" s="1"/>
  <c r="D77" i="2"/>
  <c r="D76" i="2" s="1"/>
  <c r="C77" i="2"/>
  <c r="B77" i="2"/>
  <c r="B76" i="2" s="1"/>
  <c r="AE76" i="2"/>
  <c r="AD76" i="2"/>
  <c r="AC76" i="2"/>
  <c r="AB76" i="2"/>
  <c r="AA76" i="2"/>
  <c r="Z76" i="2"/>
  <c r="Y76" i="2"/>
  <c r="X76" i="2"/>
  <c r="W76" i="2"/>
  <c r="V76" i="2"/>
  <c r="U76" i="2"/>
  <c r="T76" i="2"/>
  <c r="S76" i="2"/>
  <c r="R76" i="2"/>
  <c r="Q76" i="2"/>
  <c r="P76" i="2"/>
  <c r="O76" i="2"/>
  <c r="N76" i="2"/>
  <c r="M76" i="2"/>
  <c r="L76" i="2"/>
  <c r="K76" i="2"/>
  <c r="J76" i="2"/>
  <c r="I76" i="2"/>
  <c r="H76" i="2"/>
  <c r="E76" i="2"/>
  <c r="C76" i="2"/>
  <c r="E74" i="2"/>
  <c r="G74" i="2" s="1"/>
  <c r="D74" i="2"/>
  <c r="C74" i="2"/>
  <c r="B74" i="2"/>
  <c r="F74" i="2" s="1"/>
  <c r="E73" i="2"/>
  <c r="G73" i="2" s="1"/>
  <c r="D73" i="2"/>
  <c r="C73" i="2"/>
  <c r="B73" i="2"/>
  <c r="F73" i="2" s="1"/>
  <c r="E72" i="2"/>
  <c r="G72" i="2" s="1"/>
  <c r="G70" i="2" s="1"/>
  <c r="D72" i="2"/>
  <c r="C72" i="2"/>
  <c r="B72" i="2"/>
  <c r="F72" i="2" s="1"/>
  <c r="F70" i="2" s="1"/>
  <c r="E71" i="2"/>
  <c r="G71" i="2" s="1"/>
  <c r="D71" i="2"/>
  <c r="C71" i="2"/>
  <c r="B71" i="2"/>
  <c r="F71" i="2" s="1"/>
  <c r="AE70" i="2"/>
  <c r="AD70" i="2"/>
  <c r="AC70" i="2"/>
  <c r="AB70" i="2"/>
  <c r="AA70" i="2"/>
  <c r="Z70" i="2"/>
  <c r="Y70" i="2"/>
  <c r="X70" i="2"/>
  <c r="W70" i="2"/>
  <c r="V70" i="2"/>
  <c r="U70" i="2"/>
  <c r="T70" i="2"/>
  <c r="S70" i="2"/>
  <c r="R70" i="2"/>
  <c r="Q70" i="2"/>
  <c r="P70" i="2"/>
  <c r="O70" i="2"/>
  <c r="N70" i="2"/>
  <c r="M70" i="2"/>
  <c r="L70" i="2"/>
  <c r="K70" i="2"/>
  <c r="J70" i="2"/>
  <c r="I70" i="2"/>
  <c r="H70" i="2"/>
  <c r="E70" i="2"/>
  <c r="D70" i="2"/>
  <c r="C70" i="2"/>
  <c r="B70" i="2"/>
  <c r="E68" i="2"/>
  <c r="G68" i="2" s="1"/>
  <c r="D68" i="2"/>
  <c r="C68" i="2"/>
  <c r="B68" i="2"/>
  <c r="E67" i="2"/>
  <c r="G67" i="2" s="1"/>
  <c r="D67" i="2"/>
  <c r="D61" i="2" s="1"/>
  <c r="C67" i="2"/>
  <c r="B67" i="2"/>
  <c r="B61" i="2" s="1"/>
  <c r="E66" i="2"/>
  <c r="G66" i="2" s="1"/>
  <c r="D66" i="2"/>
  <c r="C66" i="2"/>
  <c r="B66" i="2"/>
  <c r="E65" i="2"/>
  <c r="G65" i="2" s="1"/>
  <c r="D65" i="2"/>
  <c r="C65" i="2"/>
  <c r="B65" i="2"/>
  <c r="AE64" i="2"/>
  <c r="AD64" i="2"/>
  <c r="AB64" i="2"/>
  <c r="AA64" i="2"/>
  <c r="Z64" i="2"/>
  <c r="Y64" i="2"/>
  <c r="X64" i="2"/>
  <c r="W64" i="2"/>
  <c r="V64" i="2"/>
  <c r="U64" i="2"/>
  <c r="T64" i="2"/>
  <c r="S64" i="2"/>
  <c r="R64" i="2"/>
  <c r="Q64" i="2"/>
  <c r="P64" i="2"/>
  <c r="O64" i="2"/>
  <c r="N64" i="2"/>
  <c r="M64" i="2"/>
  <c r="L64" i="2"/>
  <c r="K64" i="2"/>
  <c r="J64" i="2"/>
  <c r="I64" i="2"/>
  <c r="H64" i="2"/>
  <c r="E64" i="2"/>
  <c r="C64" i="2"/>
  <c r="G64" i="2" s="1"/>
  <c r="AE62" i="2"/>
  <c r="AD62" i="2"/>
  <c r="AC62" i="2"/>
  <c r="AB62" i="2"/>
  <c r="AA62" i="2"/>
  <c r="Z62" i="2"/>
  <c r="Y62" i="2"/>
  <c r="X62" i="2"/>
  <c r="W62" i="2"/>
  <c r="V62" i="2"/>
  <c r="U62" i="2"/>
  <c r="T62" i="2"/>
  <c r="S62" i="2"/>
  <c r="R62" i="2"/>
  <c r="Q62" i="2"/>
  <c r="P62" i="2"/>
  <c r="O62" i="2"/>
  <c r="N62" i="2"/>
  <c r="M62" i="2"/>
  <c r="L62" i="2"/>
  <c r="K62" i="2"/>
  <c r="J62" i="2"/>
  <c r="I62" i="2"/>
  <c r="H62" i="2"/>
  <c r="E62" i="2"/>
  <c r="C62" i="2"/>
  <c r="AE61" i="2"/>
  <c r="AD61" i="2"/>
  <c r="AC61" i="2"/>
  <c r="AB61" i="2"/>
  <c r="AA61" i="2"/>
  <c r="Z61" i="2"/>
  <c r="Y61" i="2"/>
  <c r="X61" i="2"/>
  <c r="W61" i="2"/>
  <c r="V61" i="2"/>
  <c r="U61" i="2"/>
  <c r="T61" i="2"/>
  <c r="S61" i="2"/>
  <c r="R61" i="2"/>
  <c r="Q61" i="2"/>
  <c r="P61" i="2"/>
  <c r="O61" i="2"/>
  <c r="N61" i="2"/>
  <c r="M61" i="2"/>
  <c r="L61" i="2"/>
  <c r="K61" i="2"/>
  <c r="J61" i="2"/>
  <c r="I61" i="2"/>
  <c r="H61" i="2"/>
  <c r="E61" i="2"/>
  <c r="C61" i="2"/>
  <c r="G61" i="2" s="1"/>
  <c r="AE60" i="2"/>
  <c r="AD60" i="2"/>
  <c r="AC60" i="2"/>
  <c r="AB60" i="2"/>
  <c r="AA60" i="2"/>
  <c r="Z60" i="2"/>
  <c r="Y60" i="2"/>
  <c r="X60" i="2"/>
  <c r="W60" i="2"/>
  <c r="V60" i="2"/>
  <c r="U60" i="2"/>
  <c r="T60" i="2"/>
  <c r="S60" i="2"/>
  <c r="R60" i="2"/>
  <c r="Q60" i="2"/>
  <c r="P60" i="2"/>
  <c r="O60" i="2"/>
  <c r="N60" i="2"/>
  <c r="M60" i="2"/>
  <c r="L60" i="2"/>
  <c r="K60" i="2"/>
  <c r="J60" i="2"/>
  <c r="I60" i="2"/>
  <c r="H60" i="2"/>
  <c r="E60" i="2"/>
  <c r="C60" i="2"/>
  <c r="AE59" i="2"/>
  <c r="AE58" i="2" s="1"/>
  <c r="AD59" i="2"/>
  <c r="AC59" i="2"/>
  <c r="AC58" i="2" s="1"/>
  <c r="AB59" i="2"/>
  <c r="AA59" i="2"/>
  <c r="AA58" i="2" s="1"/>
  <c r="Z59" i="2"/>
  <c r="Y59" i="2"/>
  <c r="Y58" i="2" s="1"/>
  <c r="X59" i="2"/>
  <c r="W59" i="2"/>
  <c r="W58" i="2" s="1"/>
  <c r="V59" i="2"/>
  <c r="U59" i="2"/>
  <c r="U58" i="2" s="1"/>
  <c r="T59" i="2"/>
  <c r="S59" i="2"/>
  <c r="S58" i="2" s="1"/>
  <c r="R59" i="2"/>
  <c r="Q59" i="2"/>
  <c r="Q58" i="2" s="1"/>
  <c r="P59" i="2"/>
  <c r="O59" i="2"/>
  <c r="O58" i="2" s="1"/>
  <c r="N59" i="2"/>
  <c r="M59" i="2"/>
  <c r="M58" i="2" s="1"/>
  <c r="L59" i="2"/>
  <c r="K59" i="2"/>
  <c r="K58" i="2" s="1"/>
  <c r="J59" i="2"/>
  <c r="I59" i="2"/>
  <c r="I58" i="2" s="1"/>
  <c r="H59" i="2"/>
  <c r="E59" i="2"/>
  <c r="C59" i="2"/>
  <c r="C58" i="2" s="1"/>
  <c r="AD58" i="2"/>
  <c r="AB58" i="2"/>
  <c r="Z58" i="2"/>
  <c r="X58" i="2"/>
  <c r="V58" i="2"/>
  <c r="T58" i="2"/>
  <c r="R58" i="2"/>
  <c r="P58" i="2"/>
  <c r="N58" i="2"/>
  <c r="L58" i="2"/>
  <c r="J58" i="2"/>
  <c r="H58" i="2"/>
  <c r="E58" i="2"/>
  <c r="AE56" i="2"/>
  <c r="AD56" i="2"/>
  <c r="AC56" i="2"/>
  <c r="AB56" i="2"/>
  <c r="AA56" i="2"/>
  <c r="Z56" i="2"/>
  <c r="Y56" i="2"/>
  <c r="X56" i="2"/>
  <c r="W56" i="2"/>
  <c r="V56" i="2"/>
  <c r="U56" i="2"/>
  <c r="T56" i="2"/>
  <c r="S56" i="2"/>
  <c r="R56" i="2"/>
  <c r="Q56" i="2"/>
  <c r="P56" i="2"/>
  <c r="O56" i="2"/>
  <c r="N56" i="2"/>
  <c r="M56" i="2"/>
  <c r="L56" i="2"/>
  <c r="K56" i="2"/>
  <c r="J56" i="2"/>
  <c r="I56" i="2"/>
  <c r="E56" i="2" s="1"/>
  <c r="H56" i="2"/>
  <c r="C56" i="2"/>
  <c r="B56" i="2"/>
  <c r="AE55" i="2"/>
  <c r="AD55" i="2"/>
  <c r="AC55" i="2"/>
  <c r="AB55" i="2"/>
  <c r="AA55" i="2"/>
  <c r="Z55" i="2"/>
  <c r="Y55" i="2"/>
  <c r="X55" i="2"/>
  <c r="W55" i="2"/>
  <c r="V55" i="2"/>
  <c r="U55" i="2"/>
  <c r="T55" i="2"/>
  <c r="S55" i="2"/>
  <c r="R55" i="2"/>
  <c r="Q55" i="2"/>
  <c r="P55" i="2"/>
  <c r="O55" i="2"/>
  <c r="N55" i="2"/>
  <c r="M55" i="2"/>
  <c r="L55" i="2"/>
  <c r="K55" i="2"/>
  <c r="J55" i="2"/>
  <c r="I55" i="2"/>
  <c r="E55" i="2" s="1"/>
  <c r="H55" i="2"/>
  <c r="C55" i="2"/>
  <c r="B55" i="2"/>
  <c r="AE54" i="2"/>
  <c r="AD54" i="2"/>
  <c r="AC54" i="2"/>
  <c r="AB54" i="2"/>
  <c r="AA54" i="2"/>
  <c r="Z54" i="2"/>
  <c r="Y54" i="2"/>
  <c r="X54" i="2"/>
  <c r="W54" i="2"/>
  <c r="V54" i="2"/>
  <c r="U54" i="2"/>
  <c r="T54" i="2"/>
  <c r="S54" i="2"/>
  <c r="R54" i="2"/>
  <c r="Q54" i="2"/>
  <c r="P54" i="2"/>
  <c r="O54" i="2"/>
  <c r="N54" i="2"/>
  <c r="M54" i="2"/>
  <c r="L54" i="2"/>
  <c r="K54" i="2"/>
  <c r="J54" i="2"/>
  <c r="I54" i="2"/>
  <c r="E54" i="2" s="1"/>
  <c r="H54" i="2"/>
  <c r="C54" i="2"/>
  <c r="B54" i="2"/>
  <c r="AE53" i="2"/>
  <c r="AD53" i="2"/>
  <c r="AC53" i="2"/>
  <c r="AB53" i="2"/>
  <c r="AA53" i="2"/>
  <c r="Z53" i="2"/>
  <c r="Y53" i="2"/>
  <c r="X53" i="2"/>
  <c r="W53" i="2"/>
  <c r="V53" i="2"/>
  <c r="U53" i="2"/>
  <c r="T53" i="2"/>
  <c r="S53" i="2"/>
  <c r="R53" i="2"/>
  <c r="Q53" i="2"/>
  <c r="P53" i="2"/>
  <c r="O53" i="2"/>
  <c r="N53" i="2"/>
  <c r="M53" i="2"/>
  <c r="L53" i="2"/>
  <c r="K53" i="2"/>
  <c r="J53" i="2"/>
  <c r="I53" i="2"/>
  <c r="E53" i="2" s="1"/>
  <c r="H53" i="2"/>
  <c r="C53" i="2"/>
  <c r="B53" i="2"/>
  <c r="AE52" i="2"/>
  <c r="AD52" i="2"/>
  <c r="AC52" i="2"/>
  <c r="AB52" i="2"/>
  <c r="AA52" i="2"/>
  <c r="Z52" i="2"/>
  <c r="Y52" i="2"/>
  <c r="X52" i="2"/>
  <c r="W52" i="2"/>
  <c r="V52" i="2"/>
  <c r="U52" i="2"/>
  <c r="T52" i="2"/>
  <c r="S52" i="2"/>
  <c r="R52" i="2"/>
  <c r="Q52" i="2"/>
  <c r="P52" i="2"/>
  <c r="O52" i="2"/>
  <c r="N52" i="2"/>
  <c r="M52" i="2"/>
  <c r="L52" i="2"/>
  <c r="K52" i="2"/>
  <c r="J52" i="2"/>
  <c r="I52" i="2"/>
  <c r="H52" i="2"/>
  <c r="C52" i="2"/>
  <c r="B52" i="2"/>
  <c r="E50" i="2"/>
  <c r="C50" i="2"/>
  <c r="G50" i="2" s="1"/>
  <c r="B50" i="2"/>
  <c r="E49" i="2"/>
  <c r="C49" i="2"/>
  <c r="G49" i="2" s="1"/>
  <c r="B49" i="2"/>
  <c r="E48" i="2"/>
  <c r="C48" i="2"/>
  <c r="G48" i="2" s="1"/>
  <c r="B48" i="2"/>
  <c r="E47" i="2"/>
  <c r="C47" i="2"/>
  <c r="G47" i="2" s="1"/>
  <c r="B47" i="2"/>
  <c r="AE46" i="2"/>
  <c r="AD46" i="2"/>
  <c r="AC46" i="2"/>
  <c r="AB46" i="2"/>
  <c r="AA46" i="2"/>
  <c r="Z46" i="2"/>
  <c r="Y46" i="2"/>
  <c r="X46" i="2"/>
  <c r="W46" i="2"/>
  <c r="V46" i="2"/>
  <c r="U46" i="2"/>
  <c r="T46" i="2"/>
  <c r="S46" i="2"/>
  <c r="R46" i="2"/>
  <c r="Q46" i="2"/>
  <c r="P46" i="2"/>
  <c r="O46" i="2"/>
  <c r="N46" i="2"/>
  <c r="M46" i="2"/>
  <c r="L46" i="2"/>
  <c r="K46" i="2"/>
  <c r="J46" i="2"/>
  <c r="I46" i="2"/>
  <c r="H46" i="2"/>
  <c r="E46" i="2"/>
  <c r="F46" i="2" s="1"/>
  <c r="C46" i="2"/>
  <c r="G46" i="2" s="1"/>
  <c r="B46" i="2"/>
  <c r="E44" i="2"/>
  <c r="C44" i="2"/>
  <c r="G44" i="2" s="1"/>
  <c r="B44" i="2"/>
  <c r="E43" i="2"/>
  <c r="C43" i="2"/>
  <c r="G43" i="2" s="1"/>
  <c r="B43" i="2"/>
  <c r="E42" i="2"/>
  <c r="C42" i="2"/>
  <c r="G42" i="2" s="1"/>
  <c r="B42" i="2"/>
  <c r="E41" i="2"/>
  <c r="C41" i="2"/>
  <c r="G41" i="2" s="1"/>
  <c r="B41" i="2"/>
  <c r="AE40" i="2"/>
  <c r="AD40" i="2"/>
  <c r="AC40" i="2"/>
  <c r="AB40" i="2"/>
  <c r="AA40" i="2"/>
  <c r="Z40" i="2"/>
  <c r="Y40" i="2"/>
  <c r="X40" i="2"/>
  <c r="W40" i="2"/>
  <c r="V40" i="2"/>
  <c r="U40" i="2"/>
  <c r="T40" i="2"/>
  <c r="S40" i="2"/>
  <c r="R40" i="2"/>
  <c r="Q40" i="2"/>
  <c r="P40" i="2"/>
  <c r="O40" i="2"/>
  <c r="N40" i="2"/>
  <c r="M40" i="2"/>
  <c r="L40" i="2"/>
  <c r="K40" i="2"/>
  <c r="J40" i="2"/>
  <c r="I40" i="2"/>
  <c r="H40" i="2"/>
  <c r="E40" i="2"/>
  <c r="F40" i="2" s="1"/>
  <c r="C40" i="2"/>
  <c r="G40" i="2" s="1"/>
  <c r="B40" i="2"/>
  <c r="E38" i="2"/>
  <c r="C38" i="2"/>
  <c r="G38" i="2" s="1"/>
  <c r="B38" i="2"/>
  <c r="E36" i="2"/>
  <c r="C36" i="2"/>
  <c r="G36" i="2" s="1"/>
  <c r="B36" i="2"/>
  <c r="E35" i="2"/>
  <c r="C35" i="2"/>
  <c r="G35" i="2" s="1"/>
  <c r="B35" i="2"/>
  <c r="AE34" i="2"/>
  <c r="AD34" i="2"/>
  <c r="AC34" i="2"/>
  <c r="AB34" i="2"/>
  <c r="AA34" i="2"/>
  <c r="Z34" i="2"/>
  <c r="Y34" i="2"/>
  <c r="X34" i="2"/>
  <c r="W34" i="2"/>
  <c r="V34" i="2"/>
  <c r="U34" i="2"/>
  <c r="T34" i="2"/>
  <c r="S34" i="2"/>
  <c r="R34" i="2"/>
  <c r="Q34" i="2"/>
  <c r="P34" i="2"/>
  <c r="O34" i="2"/>
  <c r="N34" i="2"/>
  <c r="M34" i="2"/>
  <c r="L34" i="2"/>
  <c r="K34" i="2"/>
  <c r="J34" i="2"/>
  <c r="I34" i="2"/>
  <c r="H34" i="2"/>
  <c r="E34" i="2"/>
  <c r="F34" i="2" s="1"/>
  <c r="C34" i="2"/>
  <c r="G34" i="2" s="1"/>
  <c r="B34" i="2"/>
  <c r="E30" i="2"/>
  <c r="C30" i="2"/>
  <c r="G30" i="2" s="1"/>
  <c r="B30" i="2"/>
  <c r="AE28" i="2"/>
  <c r="AD28" i="2"/>
  <c r="AC28" i="2"/>
  <c r="AB28" i="2"/>
  <c r="AA28" i="2"/>
  <c r="Z28" i="2"/>
  <c r="Y28" i="2"/>
  <c r="X28" i="2"/>
  <c r="W28" i="2"/>
  <c r="V28" i="2"/>
  <c r="U28" i="2"/>
  <c r="T28" i="2"/>
  <c r="S28" i="2"/>
  <c r="R28" i="2"/>
  <c r="Q28" i="2"/>
  <c r="P28" i="2"/>
  <c r="O28" i="2"/>
  <c r="N28" i="2"/>
  <c r="M28" i="2"/>
  <c r="L28" i="2"/>
  <c r="K28" i="2"/>
  <c r="J28" i="2"/>
  <c r="I28" i="2"/>
  <c r="H28" i="2"/>
  <c r="E28" i="2"/>
  <c r="F28" i="2" s="1"/>
  <c r="C28" i="2"/>
  <c r="G28" i="2" s="1"/>
  <c r="B28" i="2"/>
  <c r="E26" i="2"/>
  <c r="C26" i="2"/>
  <c r="G26" i="2" s="1"/>
  <c r="B26" i="2"/>
  <c r="E24" i="2"/>
  <c r="C24" i="2"/>
  <c r="G24" i="2" s="1"/>
  <c r="B24" i="2"/>
  <c r="E23" i="2"/>
  <c r="C23" i="2"/>
  <c r="G23" i="2" s="1"/>
  <c r="B23" i="2"/>
  <c r="AE22" i="2"/>
  <c r="AD22" i="2"/>
  <c r="AC22" i="2"/>
  <c r="AB22" i="2"/>
  <c r="AA22" i="2"/>
  <c r="Z22" i="2"/>
  <c r="Y22" i="2"/>
  <c r="X22" i="2"/>
  <c r="W22" i="2"/>
  <c r="V22" i="2"/>
  <c r="U22" i="2"/>
  <c r="T22" i="2"/>
  <c r="S22" i="2"/>
  <c r="R22" i="2"/>
  <c r="Q22" i="2"/>
  <c r="P22" i="2"/>
  <c r="O22" i="2"/>
  <c r="N22" i="2"/>
  <c r="M22" i="2"/>
  <c r="L22" i="2"/>
  <c r="K22" i="2"/>
  <c r="J22" i="2"/>
  <c r="I22" i="2"/>
  <c r="H22" i="2"/>
  <c r="E22" i="2"/>
  <c r="F22" i="2" s="1"/>
  <c r="C22" i="2"/>
  <c r="G22" i="2" s="1"/>
  <c r="B22" i="2"/>
  <c r="AE20" i="2"/>
  <c r="AD20" i="2"/>
  <c r="AC20" i="2"/>
  <c r="AB20" i="2"/>
  <c r="AA20" i="2"/>
  <c r="Z20" i="2"/>
  <c r="Y20" i="2"/>
  <c r="X20" i="2"/>
  <c r="W20" i="2"/>
  <c r="V20" i="2"/>
  <c r="U20" i="2"/>
  <c r="T20" i="2"/>
  <c r="S20" i="2"/>
  <c r="R20" i="2"/>
  <c r="Q20" i="2"/>
  <c r="P20" i="2"/>
  <c r="O20" i="2"/>
  <c r="N20" i="2"/>
  <c r="M20" i="2"/>
  <c r="L20" i="2"/>
  <c r="K20" i="2"/>
  <c r="J20" i="2"/>
  <c r="I20" i="2"/>
  <c r="H20" i="2"/>
  <c r="C20" i="2"/>
  <c r="C150" i="2" s="1"/>
  <c r="B20" i="2"/>
  <c r="AE19" i="2"/>
  <c r="AD19" i="2"/>
  <c r="AC19" i="2"/>
  <c r="AB19" i="2"/>
  <c r="AA19" i="2"/>
  <c r="Z19" i="2"/>
  <c r="Y19" i="2"/>
  <c r="X19" i="2"/>
  <c r="W19" i="2"/>
  <c r="V19" i="2"/>
  <c r="U19" i="2"/>
  <c r="T19" i="2"/>
  <c r="S19" i="2"/>
  <c r="R19" i="2"/>
  <c r="Q19" i="2"/>
  <c r="P19" i="2"/>
  <c r="O19" i="2"/>
  <c r="N19" i="2"/>
  <c r="M19" i="2"/>
  <c r="L19" i="2"/>
  <c r="K19" i="2"/>
  <c r="J19" i="2"/>
  <c r="I19" i="2"/>
  <c r="H19" i="2"/>
  <c r="C19" i="2"/>
  <c r="C149" i="2" s="1"/>
  <c r="B19" i="2"/>
  <c r="AE18" i="2"/>
  <c r="AE113" i="2" s="1"/>
  <c r="AD18" i="2"/>
  <c r="AC18" i="2"/>
  <c r="AC113" i="2" s="1"/>
  <c r="AB18" i="2"/>
  <c r="AA18" i="2"/>
  <c r="AA113" i="2" s="1"/>
  <c r="Z18" i="2"/>
  <c r="Y18" i="2"/>
  <c r="Y113" i="2" s="1"/>
  <c r="X18" i="2"/>
  <c r="W18" i="2"/>
  <c r="W113" i="2" s="1"/>
  <c r="V18" i="2"/>
  <c r="U18" i="2"/>
  <c r="U113" i="2" s="1"/>
  <c r="T18" i="2"/>
  <c r="S18" i="2"/>
  <c r="S113" i="2" s="1"/>
  <c r="R18" i="2"/>
  <c r="Q18" i="2"/>
  <c r="Q113" i="2" s="1"/>
  <c r="P18" i="2"/>
  <c r="O18" i="2"/>
  <c r="O113" i="2" s="1"/>
  <c r="N18" i="2"/>
  <c r="M18" i="2"/>
  <c r="M113" i="2" s="1"/>
  <c r="L18" i="2"/>
  <c r="K18" i="2"/>
  <c r="K113" i="2" s="1"/>
  <c r="J18" i="2"/>
  <c r="I18" i="2"/>
  <c r="I113" i="2" s="1"/>
  <c r="H18" i="2"/>
  <c r="C18" i="2"/>
  <c r="B18" i="2"/>
  <c r="AE17" i="2"/>
  <c r="AD17" i="2"/>
  <c r="AC17" i="2"/>
  <c r="AB17" i="2"/>
  <c r="AA17" i="2"/>
  <c r="AA112" i="2" s="1"/>
  <c r="Z17" i="2"/>
  <c r="Y17" i="2"/>
  <c r="X17" i="2"/>
  <c r="W17" i="2"/>
  <c r="V17" i="2"/>
  <c r="U17" i="2"/>
  <c r="T17" i="2"/>
  <c r="S17" i="2"/>
  <c r="R17" i="2"/>
  <c r="Q17" i="2"/>
  <c r="P17" i="2"/>
  <c r="O17" i="2"/>
  <c r="N17" i="2"/>
  <c r="M17" i="2"/>
  <c r="L17" i="2"/>
  <c r="K17" i="2"/>
  <c r="K112" i="2" s="1"/>
  <c r="J17" i="2"/>
  <c r="I17" i="2"/>
  <c r="H17" i="2"/>
  <c r="C17" i="2"/>
  <c r="C147" i="2" s="1"/>
  <c r="B17" i="2"/>
  <c r="AE16" i="2"/>
  <c r="AD16" i="2"/>
  <c r="AC16" i="2"/>
  <c r="AB16" i="2"/>
  <c r="AA16" i="2"/>
  <c r="Z16" i="2"/>
  <c r="Y16" i="2"/>
  <c r="X16" i="2"/>
  <c r="W16" i="2"/>
  <c r="V16" i="2"/>
  <c r="U16" i="2"/>
  <c r="T16" i="2"/>
  <c r="S16" i="2"/>
  <c r="R16" i="2"/>
  <c r="Q16" i="2"/>
  <c r="P16" i="2"/>
  <c r="O16" i="2"/>
  <c r="N16" i="2"/>
  <c r="M16" i="2"/>
  <c r="L16" i="2"/>
  <c r="K16" i="2"/>
  <c r="J16" i="2"/>
  <c r="I16" i="2"/>
  <c r="H16" i="2"/>
  <c r="C16" i="2"/>
  <c r="B16" i="2"/>
  <c r="E12" i="2"/>
  <c r="C12" i="2"/>
  <c r="G12" i="2" s="1"/>
  <c r="B12" i="2"/>
  <c r="AE11" i="2"/>
  <c r="AD11" i="2"/>
  <c r="AC11" i="2"/>
  <c r="AB11" i="2"/>
  <c r="AA11" i="2"/>
  <c r="Z11" i="2"/>
  <c r="Y11" i="2"/>
  <c r="X11" i="2"/>
  <c r="W11" i="2"/>
  <c r="V11" i="2"/>
  <c r="U11" i="2"/>
  <c r="T11" i="2"/>
  <c r="S11" i="2"/>
  <c r="R11" i="2"/>
  <c r="Q11" i="2"/>
  <c r="P11" i="2"/>
  <c r="O11" i="2"/>
  <c r="N11" i="2"/>
  <c r="M11" i="2"/>
  <c r="L11" i="2"/>
  <c r="K11" i="2"/>
  <c r="J11" i="2"/>
  <c r="I11" i="2"/>
  <c r="H11" i="2"/>
  <c r="E11" i="2"/>
  <c r="F11" i="2" s="1"/>
  <c r="C11" i="2"/>
  <c r="G11" i="2" s="1"/>
  <c r="B11" i="2"/>
  <c r="AE10" i="2"/>
  <c r="AE148" i="2" s="1"/>
  <c r="AE143" i="2" s="1"/>
  <c r="AD10" i="2"/>
  <c r="AC10" i="2"/>
  <c r="AC148" i="2" s="1"/>
  <c r="AC143" i="2" s="1"/>
  <c r="AB10" i="2"/>
  <c r="AA10" i="2"/>
  <c r="AA148" i="2" s="1"/>
  <c r="AA143" i="2" s="1"/>
  <c r="Z10" i="2"/>
  <c r="Y10" i="2"/>
  <c r="Y148" i="2" s="1"/>
  <c r="Y143" i="2" s="1"/>
  <c r="X10" i="2"/>
  <c r="W10" i="2"/>
  <c r="W148" i="2" s="1"/>
  <c r="W143" i="2" s="1"/>
  <c r="V10" i="2"/>
  <c r="U10" i="2"/>
  <c r="U148" i="2" s="1"/>
  <c r="U143" i="2" s="1"/>
  <c r="T10" i="2"/>
  <c r="S10" i="2"/>
  <c r="S148" i="2" s="1"/>
  <c r="S143" i="2" s="1"/>
  <c r="R10" i="2"/>
  <c r="Q10" i="2"/>
  <c r="Q148" i="2" s="1"/>
  <c r="Q143" i="2" s="1"/>
  <c r="P10" i="2"/>
  <c r="O10" i="2"/>
  <c r="O148" i="2" s="1"/>
  <c r="O143" i="2" s="1"/>
  <c r="N10" i="2"/>
  <c r="M10" i="2"/>
  <c r="M148" i="2" s="1"/>
  <c r="M143" i="2" s="1"/>
  <c r="L10" i="2"/>
  <c r="K10" i="2"/>
  <c r="K148" i="2" s="1"/>
  <c r="K143" i="2" s="1"/>
  <c r="J10" i="2"/>
  <c r="I10" i="2"/>
  <c r="I148" i="2" s="1"/>
  <c r="I143" i="2" s="1"/>
  <c r="E143" i="2" s="1"/>
  <c r="H10" i="2"/>
  <c r="E10" i="2"/>
  <c r="C10" i="2"/>
  <c r="C148" i="2" s="1"/>
  <c r="B10" i="2"/>
  <c r="AE9" i="2"/>
  <c r="AD9" i="2"/>
  <c r="AC9" i="2"/>
  <c r="AB9" i="2"/>
  <c r="AA9" i="2"/>
  <c r="Z9" i="2"/>
  <c r="Y9" i="2"/>
  <c r="X9" i="2"/>
  <c r="W9" i="2"/>
  <c r="V9" i="2"/>
  <c r="U9" i="2"/>
  <c r="T9" i="2"/>
  <c r="S9" i="2"/>
  <c r="R9" i="2"/>
  <c r="Q9" i="2"/>
  <c r="P9" i="2"/>
  <c r="O9" i="2"/>
  <c r="N9" i="2"/>
  <c r="M9" i="2"/>
  <c r="L9" i="2"/>
  <c r="K9" i="2"/>
  <c r="J9" i="2"/>
  <c r="I9" i="2"/>
  <c r="H9" i="2"/>
  <c r="E9" i="2"/>
  <c r="F9" i="2" s="1"/>
  <c r="C9" i="2"/>
  <c r="G9" i="2" s="1"/>
  <c r="B9" i="2"/>
  <c r="F153" i="6" l="1"/>
  <c r="G153" i="6"/>
  <c r="G148" i="5"/>
  <c r="F148" i="5"/>
  <c r="D148" i="5"/>
  <c r="D147" i="5" s="1"/>
  <c r="E147" i="5"/>
  <c r="G152" i="5"/>
  <c r="F152" i="5"/>
  <c r="F111" i="4"/>
  <c r="G111" i="4"/>
  <c r="F142" i="4"/>
  <c r="D142" i="4"/>
  <c r="D141" i="4" s="1"/>
  <c r="G142" i="4"/>
  <c r="E141" i="4"/>
  <c r="F136" i="4"/>
  <c r="G136" i="4"/>
  <c r="F138" i="3"/>
  <c r="D138" i="3"/>
  <c r="D136" i="3" s="1"/>
  <c r="G138" i="3"/>
  <c r="E136" i="3"/>
  <c r="AC111" i="3"/>
  <c r="Y111" i="3"/>
  <c r="U111" i="3"/>
  <c r="Q111" i="3"/>
  <c r="M111" i="3"/>
  <c r="I111" i="3"/>
  <c r="C115" i="3"/>
  <c r="B115" i="3"/>
  <c r="C114" i="3"/>
  <c r="G114" i="3" s="1"/>
  <c r="B114" i="3"/>
  <c r="F114" i="3" s="1"/>
  <c r="AB111" i="3"/>
  <c r="X111" i="3"/>
  <c r="F64" i="3"/>
  <c r="G64" i="3"/>
  <c r="C58" i="3"/>
  <c r="C54" i="3"/>
  <c r="B147" i="3"/>
  <c r="F17" i="3"/>
  <c r="B16" i="3"/>
  <c r="F16" i="3" s="1"/>
  <c r="T111" i="3"/>
  <c r="R111" i="3"/>
  <c r="P111" i="3"/>
  <c r="N111" i="3"/>
  <c r="L111" i="3"/>
  <c r="J111" i="3"/>
  <c r="C112" i="3"/>
  <c r="C111" i="3" s="1"/>
  <c r="B112" i="3"/>
  <c r="B111" i="3" s="1"/>
  <c r="H111" i="3"/>
  <c r="G115" i="3"/>
  <c r="F115" i="3"/>
  <c r="AE111" i="3"/>
  <c r="AA111" i="3"/>
  <c r="W111" i="3"/>
  <c r="S111" i="3"/>
  <c r="O111" i="3"/>
  <c r="K111" i="3"/>
  <c r="G112" i="3"/>
  <c r="E111" i="3"/>
  <c r="F112" i="3"/>
  <c r="D119" i="3"/>
  <c r="AD111" i="3"/>
  <c r="Z111" i="3"/>
  <c r="V111" i="3"/>
  <c r="D64" i="3"/>
  <c r="D60" i="3"/>
  <c r="D58" i="3" s="1"/>
  <c r="F60" i="3"/>
  <c r="G60" i="3"/>
  <c r="E58" i="3"/>
  <c r="E142" i="3"/>
  <c r="I141" i="3"/>
  <c r="D147" i="3"/>
  <c r="D146" i="3" s="1"/>
  <c r="D148" i="3"/>
  <c r="T146" i="3"/>
  <c r="T142" i="3"/>
  <c r="T141" i="3" s="1"/>
  <c r="R146" i="3"/>
  <c r="R142" i="3"/>
  <c r="R141" i="3" s="1"/>
  <c r="P146" i="3"/>
  <c r="P142" i="3"/>
  <c r="P141" i="3" s="1"/>
  <c r="N146" i="3"/>
  <c r="N142" i="3"/>
  <c r="N141" i="3" s="1"/>
  <c r="L146" i="3"/>
  <c r="L142" i="3"/>
  <c r="L141" i="3" s="1"/>
  <c r="J146" i="3"/>
  <c r="J142" i="3"/>
  <c r="J141" i="3" s="1"/>
  <c r="H146" i="3"/>
  <c r="H142" i="3"/>
  <c r="D143" i="2"/>
  <c r="F53" i="2"/>
  <c r="D53" i="2"/>
  <c r="E52" i="2"/>
  <c r="G53" i="2"/>
  <c r="F54" i="2"/>
  <c r="D54" i="2"/>
  <c r="G54" i="2"/>
  <c r="F55" i="2"/>
  <c r="D55" i="2"/>
  <c r="G55" i="2"/>
  <c r="F56" i="2"/>
  <c r="D56" i="2"/>
  <c r="G56" i="2"/>
  <c r="P111" i="2"/>
  <c r="N136" i="2"/>
  <c r="V136" i="2"/>
  <c r="AD136" i="2"/>
  <c r="G10" i="2"/>
  <c r="C146" i="2"/>
  <c r="I147" i="2"/>
  <c r="I112" i="2"/>
  <c r="I111" i="2" s="1"/>
  <c r="M147" i="2"/>
  <c r="M112" i="2"/>
  <c r="O147" i="2"/>
  <c r="O112" i="2"/>
  <c r="Q147" i="2"/>
  <c r="Q112" i="2"/>
  <c r="S147" i="2"/>
  <c r="S112" i="2"/>
  <c r="U147" i="2"/>
  <c r="U112" i="2"/>
  <c r="W147" i="2"/>
  <c r="W112" i="2"/>
  <c r="Y147" i="2"/>
  <c r="Y112" i="2"/>
  <c r="AC147" i="2"/>
  <c r="AC112" i="2"/>
  <c r="AE147" i="2"/>
  <c r="AE112" i="2"/>
  <c r="I149" i="2"/>
  <c r="I144" i="2" s="1"/>
  <c r="I114" i="2"/>
  <c r="K149" i="2"/>
  <c r="K144" i="2" s="1"/>
  <c r="K114" i="2"/>
  <c r="M149" i="2"/>
  <c r="M144" i="2" s="1"/>
  <c r="M114" i="2"/>
  <c r="O114" i="2"/>
  <c r="O149" i="2"/>
  <c r="O144" i="2" s="1"/>
  <c r="Q149" i="2"/>
  <c r="Q144" i="2" s="1"/>
  <c r="Q114" i="2"/>
  <c r="S149" i="2"/>
  <c r="S144" i="2" s="1"/>
  <c r="S114" i="2"/>
  <c r="U149" i="2"/>
  <c r="U144" i="2" s="1"/>
  <c r="U114" i="2"/>
  <c r="W149" i="2"/>
  <c r="W144" i="2" s="1"/>
  <c r="W114" i="2"/>
  <c r="Y149" i="2"/>
  <c r="Y144" i="2" s="1"/>
  <c r="Y114" i="2"/>
  <c r="AA149" i="2"/>
  <c r="AA144" i="2" s="1"/>
  <c r="AA114" i="2"/>
  <c r="AC149" i="2"/>
  <c r="AC144" i="2" s="1"/>
  <c r="AC114" i="2"/>
  <c r="AE114" i="2"/>
  <c r="AE149" i="2"/>
  <c r="AE144" i="2" s="1"/>
  <c r="I115" i="2"/>
  <c r="I150" i="2"/>
  <c r="I145" i="2" s="1"/>
  <c r="K150" i="2"/>
  <c r="K145" i="2" s="1"/>
  <c r="K115" i="2"/>
  <c r="K111" i="2" s="1"/>
  <c r="M150" i="2"/>
  <c r="M145" i="2" s="1"/>
  <c r="M115" i="2"/>
  <c r="O150" i="2"/>
  <c r="O145" i="2" s="1"/>
  <c r="O115" i="2"/>
  <c r="Q115" i="2"/>
  <c r="Q150" i="2"/>
  <c r="Q145" i="2" s="1"/>
  <c r="S150" i="2"/>
  <c r="S145" i="2" s="1"/>
  <c r="S115" i="2"/>
  <c r="U150" i="2"/>
  <c r="U145" i="2" s="1"/>
  <c r="U115" i="2"/>
  <c r="W150" i="2"/>
  <c r="W145" i="2" s="1"/>
  <c r="W115" i="2"/>
  <c r="Y115" i="2"/>
  <c r="Y150" i="2"/>
  <c r="Y145" i="2" s="1"/>
  <c r="AA150" i="2"/>
  <c r="AA145" i="2" s="1"/>
  <c r="AA115" i="2"/>
  <c r="AA111" i="2" s="1"/>
  <c r="AC150" i="2"/>
  <c r="AC145" i="2" s="1"/>
  <c r="AC115" i="2"/>
  <c r="AE150" i="2"/>
  <c r="AE145" i="2" s="1"/>
  <c r="AE115" i="2"/>
  <c r="G59" i="2"/>
  <c r="B64" i="2"/>
  <c r="B59" i="2"/>
  <c r="D64" i="2"/>
  <c r="D59" i="2"/>
  <c r="F65" i="2"/>
  <c r="F67" i="2"/>
  <c r="F77" i="2"/>
  <c r="F89" i="2"/>
  <c r="F107" i="2"/>
  <c r="C112" i="2"/>
  <c r="C114" i="2"/>
  <c r="B119" i="2"/>
  <c r="F119" i="2" s="1"/>
  <c r="F120" i="2"/>
  <c r="E137" i="2"/>
  <c r="I136" i="2"/>
  <c r="H138" i="2"/>
  <c r="B138" i="2" s="1"/>
  <c r="F138" i="2" s="1"/>
  <c r="B121" i="2"/>
  <c r="F121" i="2" s="1"/>
  <c r="G139" i="2"/>
  <c r="H140" i="2"/>
  <c r="B140" i="2" s="1"/>
  <c r="F140" i="2" s="1"/>
  <c r="B123" i="2"/>
  <c r="F123" i="2" s="1"/>
  <c r="B137" i="2"/>
  <c r="B136" i="2" s="1"/>
  <c r="P136" i="2"/>
  <c r="X136" i="2"/>
  <c r="D139" i="2"/>
  <c r="K147" i="2"/>
  <c r="F10" i="2"/>
  <c r="D10" i="2"/>
  <c r="F12" i="2"/>
  <c r="D12" i="2"/>
  <c r="D11" i="2" s="1"/>
  <c r="E17" i="2"/>
  <c r="E18" i="2"/>
  <c r="E19" i="2"/>
  <c r="E20" i="2"/>
  <c r="F23" i="2"/>
  <c r="D23" i="2"/>
  <c r="F24" i="2"/>
  <c r="D24" i="2"/>
  <c r="F26" i="2"/>
  <c r="D26" i="2"/>
  <c r="F30" i="2"/>
  <c r="D30" i="2"/>
  <c r="D28" i="2" s="1"/>
  <c r="F35" i="2"/>
  <c r="D35" i="2"/>
  <c r="F36" i="2"/>
  <c r="D36" i="2"/>
  <c r="F38" i="2"/>
  <c r="D38" i="2"/>
  <c r="F41" i="2"/>
  <c r="D41" i="2"/>
  <c r="F42" i="2"/>
  <c r="D42" i="2"/>
  <c r="F43" i="2"/>
  <c r="D43" i="2"/>
  <c r="F44" i="2"/>
  <c r="D44" i="2"/>
  <c r="F47" i="2"/>
  <c r="D47" i="2"/>
  <c r="F48" i="2"/>
  <c r="D48" i="2"/>
  <c r="F49" i="2"/>
  <c r="D49" i="2"/>
  <c r="F50" i="2"/>
  <c r="D50" i="2"/>
  <c r="G58" i="2"/>
  <c r="F59" i="2"/>
  <c r="G60" i="2"/>
  <c r="F61" i="2"/>
  <c r="G62" i="2"/>
  <c r="F64" i="2"/>
  <c r="B60" i="2"/>
  <c r="F60" i="2" s="1"/>
  <c r="D60" i="2"/>
  <c r="F66" i="2"/>
  <c r="B62" i="2"/>
  <c r="F62" i="2" s="1"/>
  <c r="D62" i="2"/>
  <c r="F68" i="2"/>
  <c r="B112" i="2"/>
  <c r="H113" i="2"/>
  <c r="B114" i="2"/>
  <c r="F132" i="2"/>
  <c r="L136" i="2"/>
  <c r="T136" i="2"/>
  <c r="AB136" i="2"/>
  <c r="B139" i="2"/>
  <c r="F139" i="2" s="1"/>
  <c r="AA147" i="2"/>
  <c r="B148" i="2"/>
  <c r="H148" i="2"/>
  <c r="H143" i="2" s="1"/>
  <c r="J148" i="2"/>
  <c r="J143" i="2" s="1"/>
  <c r="L148" i="2"/>
  <c r="L143" i="2" s="1"/>
  <c r="N148" i="2"/>
  <c r="N143" i="2" s="1"/>
  <c r="P148" i="2"/>
  <c r="P143" i="2" s="1"/>
  <c r="R148" i="2"/>
  <c r="R143" i="2" s="1"/>
  <c r="T148" i="2"/>
  <c r="T143" i="2" s="1"/>
  <c r="V148" i="2"/>
  <c r="V143" i="2" s="1"/>
  <c r="X148" i="2"/>
  <c r="X143" i="2" s="1"/>
  <c r="Z148" i="2"/>
  <c r="Z143" i="2" s="1"/>
  <c r="AB148" i="2"/>
  <c r="AB143" i="2" s="1"/>
  <c r="AD148" i="2"/>
  <c r="AD143" i="2" s="1"/>
  <c r="B147" i="2"/>
  <c r="H147" i="2"/>
  <c r="J147" i="2"/>
  <c r="L147" i="2"/>
  <c r="N147" i="2"/>
  <c r="P147" i="2"/>
  <c r="R147" i="2"/>
  <c r="T147" i="2"/>
  <c r="V147" i="2"/>
  <c r="X147" i="2"/>
  <c r="Z147" i="2"/>
  <c r="AB147" i="2"/>
  <c r="AD147" i="2"/>
  <c r="B149" i="2"/>
  <c r="H149" i="2"/>
  <c r="H144" i="2" s="1"/>
  <c r="J149" i="2"/>
  <c r="J144" i="2" s="1"/>
  <c r="L149" i="2"/>
  <c r="L144" i="2" s="1"/>
  <c r="N149" i="2"/>
  <c r="N144" i="2" s="1"/>
  <c r="P149" i="2"/>
  <c r="P144" i="2" s="1"/>
  <c r="R149" i="2"/>
  <c r="R144" i="2" s="1"/>
  <c r="T149" i="2"/>
  <c r="T144" i="2" s="1"/>
  <c r="V149" i="2"/>
  <c r="V144" i="2" s="1"/>
  <c r="X149" i="2"/>
  <c r="X144" i="2" s="1"/>
  <c r="Z149" i="2"/>
  <c r="Z144" i="2" s="1"/>
  <c r="AB149" i="2"/>
  <c r="AB144" i="2" s="1"/>
  <c r="AD149" i="2"/>
  <c r="AD144" i="2" s="1"/>
  <c r="B150" i="2"/>
  <c r="H150" i="2"/>
  <c r="H145" i="2" s="1"/>
  <c r="J150" i="2"/>
  <c r="J145" i="2" s="1"/>
  <c r="L150" i="2"/>
  <c r="L145" i="2" s="1"/>
  <c r="N150" i="2"/>
  <c r="N145" i="2" s="1"/>
  <c r="P150" i="2"/>
  <c r="P145" i="2" s="1"/>
  <c r="R150" i="2"/>
  <c r="R145" i="2" s="1"/>
  <c r="T150" i="2"/>
  <c r="T145" i="2" s="1"/>
  <c r="V150" i="2"/>
  <c r="V145" i="2" s="1"/>
  <c r="X150" i="2"/>
  <c r="X145" i="2" s="1"/>
  <c r="Z150" i="2"/>
  <c r="Z145" i="2" s="1"/>
  <c r="AB150" i="2"/>
  <c r="AB145" i="2" s="1"/>
  <c r="AD150" i="2"/>
  <c r="AD145" i="2" s="1"/>
  <c r="H115" i="2"/>
  <c r="L115" i="2"/>
  <c r="L111" i="2" s="1"/>
  <c r="P115" i="2"/>
  <c r="T115" i="2"/>
  <c r="T111" i="2" s="1"/>
  <c r="X115" i="2"/>
  <c r="X111" i="2" s="1"/>
  <c r="AB115" i="2"/>
  <c r="AB111" i="2" s="1"/>
  <c r="C136" i="2"/>
  <c r="G138" i="2"/>
  <c r="G140" i="2"/>
  <c r="D138" i="2"/>
  <c r="D140" i="2"/>
  <c r="E147" i="1"/>
  <c r="C147" i="1"/>
  <c r="G147" i="1" s="1"/>
  <c r="B147" i="1"/>
  <c r="E146" i="1"/>
  <c r="C146" i="1"/>
  <c r="G146" i="1" s="1"/>
  <c r="B146" i="1"/>
  <c r="E145" i="1"/>
  <c r="C145" i="1"/>
  <c r="G145" i="1" s="1"/>
  <c r="B145" i="1"/>
  <c r="E144" i="1"/>
  <c r="C144" i="1"/>
  <c r="G144" i="1" s="1"/>
  <c r="B144" i="1"/>
  <c r="AE143" i="1"/>
  <c r="AD143" i="1"/>
  <c r="AC143" i="1"/>
  <c r="AB143" i="1"/>
  <c r="AA143" i="1"/>
  <c r="Z143" i="1"/>
  <c r="Y143" i="1"/>
  <c r="X143" i="1"/>
  <c r="W143" i="1"/>
  <c r="V143" i="1"/>
  <c r="U143" i="1"/>
  <c r="T143" i="1"/>
  <c r="S143" i="1"/>
  <c r="R143" i="1"/>
  <c r="Q143" i="1"/>
  <c r="P143" i="1"/>
  <c r="O143" i="1"/>
  <c r="N143" i="1"/>
  <c r="M143" i="1"/>
  <c r="L143" i="1"/>
  <c r="K143" i="1"/>
  <c r="J143" i="1"/>
  <c r="I143" i="1"/>
  <c r="H143" i="1"/>
  <c r="E143" i="1"/>
  <c r="F143" i="1" s="1"/>
  <c r="C143" i="1"/>
  <c r="G143" i="1" s="1"/>
  <c r="B143" i="1"/>
  <c r="E141" i="1"/>
  <c r="C141" i="1"/>
  <c r="G141" i="1" s="1"/>
  <c r="B141" i="1"/>
  <c r="E140" i="1"/>
  <c r="C140" i="1"/>
  <c r="G140" i="1" s="1"/>
  <c r="B140" i="1"/>
  <c r="E139" i="1"/>
  <c r="C139" i="1"/>
  <c r="G139" i="1" s="1"/>
  <c r="B139" i="1"/>
  <c r="E138" i="1"/>
  <c r="C138" i="1"/>
  <c r="G138" i="1" s="1"/>
  <c r="B138" i="1"/>
  <c r="AE137" i="1"/>
  <c r="AD137" i="1"/>
  <c r="AC137" i="1"/>
  <c r="AB137" i="1"/>
  <c r="AA137" i="1"/>
  <c r="Z137" i="1"/>
  <c r="Y137" i="1"/>
  <c r="X137" i="1"/>
  <c r="W137" i="1"/>
  <c r="V137" i="1"/>
  <c r="U137" i="1"/>
  <c r="T137" i="1"/>
  <c r="S137" i="1"/>
  <c r="R137" i="1"/>
  <c r="Q137" i="1"/>
  <c r="P137" i="1"/>
  <c r="O137" i="1"/>
  <c r="N137" i="1"/>
  <c r="M137" i="1"/>
  <c r="L137" i="1"/>
  <c r="K137" i="1"/>
  <c r="J137" i="1"/>
  <c r="I137" i="1"/>
  <c r="H137" i="1"/>
  <c r="E137" i="1"/>
  <c r="F137" i="1" s="1"/>
  <c r="C137" i="1"/>
  <c r="G137" i="1" s="1"/>
  <c r="B137" i="1"/>
  <c r="AE135" i="1"/>
  <c r="AE152" i="1" s="1"/>
  <c r="AD135" i="1"/>
  <c r="AD152" i="1" s="1"/>
  <c r="AC135" i="1"/>
  <c r="AC152" i="1" s="1"/>
  <c r="AB135" i="1"/>
  <c r="AB152" i="1" s="1"/>
  <c r="AA135" i="1"/>
  <c r="AA152" i="1" s="1"/>
  <c r="Z135" i="1"/>
  <c r="Z152" i="1" s="1"/>
  <c r="Y135" i="1"/>
  <c r="Y152" i="1" s="1"/>
  <c r="X135" i="1"/>
  <c r="X152" i="1" s="1"/>
  <c r="W135" i="1"/>
  <c r="W152" i="1" s="1"/>
  <c r="V135" i="1"/>
  <c r="V152" i="1" s="1"/>
  <c r="U135" i="1"/>
  <c r="U152" i="1" s="1"/>
  <c r="T135" i="1"/>
  <c r="T152" i="1" s="1"/>
  <c r="S135" i="1"/>
  <c r="S152" i="1" s="1"/>
  <c r="R135" i="1"/>
  <c r="R152" i="1" s="1"/>
  <c r="Q135" i="1"/>
  <c r="Q152" i="1" s="1"/>
  <c r="P135" i="1"/>
  <c r="P152" i="1" s="1"/>
  <c r="O135" i="1"/>
  <c r="O152" i="1" s="1"/>
  <c r="N135" i="1"/>
  <c r="N152" i="1" s="1"/>
  <c r="M135" i="1"/>
  <c r="M152" i="1" s="1"/>
  <c r="L135" i="1"/>
  <c r="L152" i="1" s="1"/>
  <c r="K135" i="1"/>
  <c r="K152" i="1" s="1"/>
  <c r="J135" i="1"/>
  <c r="J152" i="1" s="1"/>
  <c r="I135" i="1"/>
  <c r="I152" i="1" s="1"/>
  <c r="H135" i="1"/>
  <c r="H152" i="1" s="1"/>
  <c r="B152" i="1" s="1"/>
  <c r="C135" i="1"/>
  <c r="C152" i="1" s="1"/>
  <c r="B135" i="1"/>
  <c r="AE134" i="1"/>
  <c r="AE151" i="1" s="1"/>
  <c r="AD134" i="1"/>
  <c r="AD151" i="1" s="1"/>
  <c r="AC134" i="1"/>
  <c r="AC151" i="1" s="1"/>
  <c r="AB134" i="1"/>
  <c r="AB151" i="1" s="1"/>
  <c r="AA134" i="1"/>
  <c r="AA151" i="1" s="1"/>
  <c r="Z134" i="1"/>
  <c r="Z151" i="1" s="1"/>
  <c r="Y134" i="1"/>
  <c r="Y151" i="1" s="1"/>
  <c r="X134" i="1"/>
  <c r="X151" i="1" s="1"/>
  <c r="W134" i="1"/>
  <c r="W151" i="1" s="1"/>
  <c r="V134" i="1"/>
  <c r="V151" i="1" s="1"/>
  <c r="U134" i="1"/>
  <c r="U151" i="1" s="1"/>
  <c r="T134" i="1"/>
  <c r="T151" i="1" s="1"/>
  <c r="S134" i="1"/>
  <c r="S151" i="1" s="1"/>
  <c r="R134" i="1"/>
  <c r="R151" i="1" s="1"/>
  <c r="Q134" i="1"/>
  <c r="Q151" i="1" s="1"/>
  <c r="P134" i="1"/>
  <c r="P151" i="1" s="1"/>
  <c r="O134" i="1"/>
  <c r="O151" i="1" s="1"/>
  <c r="N134" i="1"/>
  <c r="N151" i="1" s="1"/>
  <c r="M134" i="1"/>
  <c r="M151" i="1" s="1"/>
  <c r="L134" i="1"/>
  <c r="L151" i="1" s="1"/>
  <c r="K134" i="1"/>
  <c r="K151" i="1" s="1"/>
  <c r="J134" i="1"/>
  <c r="J151" i="1" s="1"/>
  <c r="I134" i="1"/>
  <c r="I151" i="1" s="1"/>
  <c r="E151" i="1" s="1"/>
  <c r="H134" i="1"/>
  <c r="H151" i="1" s="1"/>
  <c r="B151" i="1" s="1"/>
  <c r="C134" i="1"/>
  <c r="C151" i="1" s="1"/>
  <c r="B134" i="1"/>
  <c r="AE133" i="1"/>
  <c r="AE150" i="1" s="1"/>
  <c r="AD133" i="1"/>
  <c r="AD150" i="1" s="1"/>
  <c r="AC133" i="1"/>
  <c r="AC150" i="1" s="1"/>
  <c r="AB133" i="1"/>
  <c r="AB150" i="1" s="1"/>
  <c r="AA133" i="1"/>
  <c r="AA150" i="1" s="1"/>
  <c r="Z133" i="1"/>
  <c r="Z150" i="1" s="1"/>
  <c r="Y133" i="1"/>
  <c r="Y150" i="1" s="1"/>
  <c r="X133" i="1"/>
  <c r="X150" i="1" s="1"/>
  <c r="W133" i="1"/>
  <c r="W150" i="1" s="1"/>
  <c r="V133" i="1"/>
  <c r="V150" i="1" s="1"/>
  <c r="U133" i="1"/>
  <c r="U150" i="1" s="1"/>
  <c r="T133" i="1"/>
  <c r="T150" i="1" s="1"/>
  <c r="S133" i="1"/>
  <c r="S150" i="1" s="1"/>
  <c r="R133" i="1"/>
  <c r="R150" i="1" s="1"/>
  <c r="Q133" i="1"/>
  <c r="Q150" i="1" s="1"/>
  <c r="P133" i="1"/>
  <c r="P150" i="1" s="1"/>
  <c r="O133" i="1"/>
  <c r="O150" i="1" s="1"/>
  <c r="N133" i="1"/>
  <c r="N150" i="1" s="1"/>
  <c r="M133" i="1"/>
  <c r="M150" i="1" s="1"/>
  <c r="L133" i="1"/>
  <c r="L150" i="1" s="1"/>
  <c r="K133" i="1"/>
  <c r="K150" i="1" s="1"/>
  <c r="J133" i="1"/>
  <c r="J150" i="1" s="1"/>
  <c r="I133" i="1"/>
  <c r="I150" i="1" s="1"/>
  <c r="H133" i="1"/>
  <c r="H150" i="1" s="1"/>
  <c r="B150" i="1" s="1"/>
  <c r="C133" i="1"/>
  <c r="C150" i="1" s="1"/>
  <c r="B133" i="1"/>
  <c r="AE132" i="1"/>
  <c r="AE149" i="1" s="1"/>
  <c r="AE148" i="1" s="1"/>
  <c r="AD132" i="1"/>
  <c r="AD149" i="1" s="1"/>
  <c r="AD148" i="1" s="1"/>
  <c r="AC132" i="1"/>
  <c r="AC149" i="1" s="1"/>
  <c r="AC148" i="1" s="1"/>
  <c r="AB132" i="1"/>
  <c r="AB149" i="1" s="1"/>
  <c r="AB148" i="1" s="1"/>
  <c r="AA132" i="1"/>
  <c r="AA149" i="1" s="1"/>
  <c r="AA148" i="1" s="1"/>
  <c r="Z132" i="1"/>
  <c r="Z149" i="1" s="1"/>
  <c r="Z148" i="1" s="1"/>
  <c r="Y132" i="1"/>
  <c r="Y149" i="1" s="1"/>
  <c r="Y148" i="1" s="1"/>
  <c r="X132" i="1"/>
  <c r="X149" i="1" s="1"/>
  <c r="X148" i="1" s="1"/>
  <c r="W132" i="1"/>
  <c r="W149" i="1" s="1"/>
  <c r="W148" i="1" s="1"/>
  <c r="V132" i="1"/>
  <c r="V149" i="1" s="1"/>
  <c r="V148" i="1" s="1"/>
  <c r="U132" i="1"/>
  <c r="U149" i="1" s="1"/>
  <c r="U148" i="1" s="1"/>
  <c r="T132" i="1"/>
  <c r="T149" i="1" s="1"/>
  <c r="T148" i="1" s="1"/>
  <c r="S132" i="1"/>
  <c r="S149" i="1" s="1"/>
  <c r="S148" i="1" s="1"/>
  <c r="R132" i="1"/>
  <c r="R149" i="1" s="1"/>
  <c r="R148" i="1" s="1"/>
  <c r="Q132" i="1"/>
  <c r="Q149" i="1" s="1"/>
  <c r="Q148" i="1" s="1"/>
  <c r="P132" i="1"/>
  <c r="P149" i="1" s="1"/>
  <c r="P148" i="1" s="1"/>
  <c r="O132" i="1"/>
  <c r="O149" i="1" s="1"/>
  <c r="O148" i="1" s="1"/>
  <c r="N132" i="1"/>
  <c r="N149" i="1" s="1"/>
  <c r="N148" i="1" s="1"/>
  <c r="M132" i="1"/>
  <c r="M149" i="1" s="1"/>
  <c r="M148" i="1" s="1"/>
  <c r="L132" i="1"/>
  <c r="L149" i="1" s="1"/>
  <c r="L148" i="1" s="1"/>
  <c r="K132" i="1"/>
  <c r="K149" i="1" s="1"/>
  <c r="K148" i="1" s="1"/>
  <c r="J132" i="1"/>
  <c r="J149" i="1" s="1"/>
  <c r="J148" i="1" s="1"/>
  <c r="I132" i="1"/>
  <c r="E132" i="1" s="1"/>
  <c r="H132" i="1"/>
  <c r="H149" i="1" s="1"/>
  <c r="B149" i="1" s="1"/>
  <c r="B148" i="1" s="1"/>
  <c r="C132" i="1"/>
  <c r="C149" i="1" s="1"/>
  <c r="C148" i="1" s="1"/>
  <c r="B132" i="1"/>
  <c r="AE131" i="1"/>
  <c r="AD131" i="1"/>
  <c r="AC131" i="1"/>
  <c r="AB131" i="1"/>
  <c r="AA131" i="1"/>
  <c r="Z131" i="1"/>
  <c r="Y131" i="1"/>
  <c r="X131" i="1"/>
  <c r="W131" i="1"/>
  <c r="V131" i="1"/>
  <c r="U131" i="1"/>
  <c r="T131" i="1"/>
  <c r="S131" i="1"/>
  <c r="R131" i="1"/>
  <c r="Q131" i="1"/>
  <c r="P131" i="1"/>
  <c r="O131" i="1"/>
  <c r="N131" i="1"/>
  <c r="M131" i="1"/>
  <c r="L131" i="1"/>
  <c r="K131" i="1"/>
  <c r="J131" i="1"/>
  <c r="I131" i="1"/>
  <c r="H131" i="1"/>
  <c r="C131" i="1"/>
  <c r="B131" i="1"/>
  <c r="E122" i="1"/>
  <c r="C122" i="1"/>
  <c r="B122" i="1"/>
  <c r="E121" i="1"/>
  <c r="C121" i="1"/>
  <c r="B121" i="1"/>
  <c r="E120" i="1"/>
  <c r="C120" i="1"/>
  <c r="B120" i="1"/>
  <c r="E119" i="1"/>
  <c r="C119" i="1"/>
  <c r="B119" i="1"/>
  <c r="AE118" i="1"/>
  <c r="AD118" i="1"/>
  <c r="AC118" i="1"/>
  <c r="AB118" i="1"/>
  <c r="AA118" i="1"/>
  <c r="Z118" i="1"/>
  <c r="Y118" i="1"/>
  <c r="X118" i="1"/>
  <c r="W118" i="1"/>
  <c r="V118" i="1"/>
  <c r="U118" i="1"/>
  <c r="T118" i="1"/>
  <c r="S118" i="1"/>
  <c r="R118" i="1"/>
  <c r="Q118" i="1"/>
  <c r="P118" i="1"/>
  <c r="O118" i="1"/>
  <c r="N118" i="1"/>
  <c r="M118" i="1"/>
  <c r="L118" i="1"/>
  <c r="K118" i="1"/>
  <c r="J118" i="1"/>
  <c r="I118" i="1"/>
  <c r="H118" i="1"/>
  <c r="C118" i="1"/>
  <c r="B118" i="1"/>
  <c r="AE116" i="1"/>
  <c r="AD116" i="1"/>
  <c r="AC116" i="1"/>
  <c r="AB116" i="1"/>
  <c r="AA116" i="1"/>
  <c r="Z116" i="1"/>
  <c r="Y116" i="1"/>
  <c r="X116" i="1"/>
  <c r="W116" i="1"/>
  <c r="V116" i="1"/>
  <c r="U116" i="1"/>
  <c r="T116" i="1"/>
  <c r="S116" i="1"/>
  <c r="R116" i="1"/>
  <c r="Q116" i="1"/>
  <c r="P116" i="1"/>
  <c r="O116" i="1"/>
  <c r="N116" i="1"/>
  <c r="M116" i="1"/>
  <c r="L116" i="1"/>
  <c r="K116" i="1"/>
  <c r="J116" i="1"/>
  <c r="I116" i="1"/>
  <c r="H116" i="1"/>
  <c r="E116" i="1"/>
  <c r="C116" i="1"/>
  <c r="B116" i="1"/>
  <c r="AE115" i="1"/>
  <c r="AD115" i="1"/>
  <c r="AC115" i="1"/>
  <c r="AB115" i="1"/>
  <c r="AA115" i="1"/>
  <c r="Z115" i="1"/>
  <c r="Y115" i="1"/>
  <c r="X115" i="1"/>
  <c r="W115" i="1"/>
  <c r="V115" i="1"/>
  <c r="U115" i="1"/>
  <c r="T115" i="1"/>
  <c r="S115" i="1"/>
  <c r="R115" i="1"/>
  <c r="Q115" i="1"/>
  <c r="P115" i="1"/>
  <c r="O115" i="1"/>
  <c r="N115" i="1"/>
  <c r="M115" i="1"/>
  <c r="L115" i="1"/>
  <c r="K115" i="1"/>
  <c r="J115" i="1"/>
  <c r="I115" i="1"/>
  <c r="H115" i="1"/>
  <c r="E115" i="1"/>
  <c r="C115" i="1"/>
  <c r="B115" i="1"/>
  <c r="AE114" i="1"/>
  <c r="AD114" i="1"/>
  <c r="AC114" i="1"/>
  <c r="AB114" i="1"/>
  <c r="AA114" i="1"/>
  <c r="Z114" i="1"/>
  <c r="Y114" i="1"/>
  <c r="X114" i="1"/>
  <c r="W114" i="1"/>
  <c r="V114" i="1"/>
  <c r="U114" i="1"/>
  <c r="T114" i="1"/>
  <c r="S114" i="1"/>
  <c r="R114" i="1"/>
  <c r="Q114" i="1"/>
  <c r="P114" i="1"/>
  <c r="O114" i="1"/>
  <c r="N114" i="1"/>
  <c r="M114" i="1"/>
  <c r="L114" i="1"/>
  <c r="K114" i="1"/>
  <c r="J114" i="1"/>
  <c r="I114" i="1"/>
  <c r="H114" i="1"/>
  <c r="E114" i="1"/>
  <c r="C114" i="1"/>
  <c r="B114" i="1"/>
  <c r="AE113" i="1"/>
  <c r="AD113" i="1"/>
  <c r="AC113" i="1"/>
  <c r="AB113" i="1"/>
  <c r="AA113" i="1"/>
  <c r="Z113" i="1"/>
  <c r="Y113" i="1"/>
  <c r="X113" i="1"/>
  <c r="W113" i="1"/>
  <c r="V113" i="1"/>
  <c r="U113" i="1"/>
  <c r="T113" i="1"/>
  <c r="S113" i="1"/>
  <c r="R113" i="1"/>
  <c r="Q113" i="1"/>
  <c r="P113" i="1"/>
  <c r="O113" i="1"/>
  <c r="N113" i="1"/>
  <c r="M113" i="1"/>
  <c r="L113" i="1"/>
  <c r="K113" i="1"/>
  <c r="J113" i="1"/>
  <c r="I113" i="1"/>
  <c r="H113" i="1"/>
  <c r="E113" i="1"/>
  <c r="C113" i="1"/>
  <c r="B113" i="1"/>
  <c r="AE112" i="1"/>
  <c r="AD112" i="1"/>
  <c r="AC112" i="1"/>
  <c r="AB112" i="1"/>
  <c r="AA112" i="1"/>
  <c r="Z112" i="1"/>
  <c r="Y112" i="1"/>
  <c r="X112" i="1"/>
  <c r="W112" i="1"/>
  <c r="V112" i="1"/>
  <c r="U112" i="1"/>
  <c r="T112" i="1"/>
  <c r="S112" i="1"/>
  <c r="R112" i="1"/>
  <c r="Q112" i="1"/>
  <c r="P112" i="1"/>
  <c r="O112" i="1"/>
  <c r="N112" i="1"/>
  <c r="M112" i="1"/>
  <c r="L112" i="1"/>
  <c r="K112" i="1"/>
  <c r="J112" i="1"/>
  <c r="I112" i="1"/>
  <c r="H112" i="1"/>
  <c r="E112" i="1"/>
  <c r="C112" i="1"/>
  <c r="B112" i="1"/>
  <c r="E110" i="1"/>
  <c r="C110" i="1"/>
  <c r="B110" i="1"/>
  <c r="E109" i="1"/>
  <c r="C109" i="1"/>
  <c r="B109" i="1"/>
  <c r="E108" i="1"/>
  <c r="C108" i="1"/>
  <c r="B108" i="1"/>
  <c r="E107" i="1"/>
  <c r="C107" i="1"/>
  <c r="B107" i="1"/>
  <c r="AE106" i="1"/>
  <c r="AD106" i="1"/>
  <c r="AC106" i="1"/>
  <c r="AB106" i="1"/>
  <c r="AA106" i="1"/>
  <c r="Z106" i="1"/>
  <c r="Y106" i="1"/>
  <c r="X106" i="1"/>
  <c r="W106" i="1"/>
  <c r="V106" i="1"/>
  <c r="U106" i="1"/>
  <c r="T106" i="1"/>
  <c r="S106" i="1"/>
  <c r="R106" i="1"/>
  <c r="Q106" i="1"/>
  <c r="P106" i="1"/>
  <c r="O106" i="1"/>
  <c r="N106" i="1"/>
  <c r="M106" i="1"/>
  <c r="L106" i="1"/>
  <c r="K106" i="1"/>
  <c r="J106" i="1"/>
  <c r="I106" i="1"/>
  <c r="H106" i="1"/>
  <c r="C106" i="1"/>
  <c r="B106" i="1"/>
  <c r="AE104" i="1"/>
  <c r="AD104" i="1"/>
  <c r="AC104" i="1"/>
  <c r="AB104" i="1"/>
  <c r="AA104" i="1"/>
  <c r="Z104" i="1"/>
  <c r="Y104" i="1"/>
  <c r="X104" i="1"/>
  <c r="W104" i="1"/>
  <c r="V104" i="1"/>
  <c r="U104" i="1"/>
  <c r="T104" i="1"/>
  <c r="S104" i="1"/>
  <c r="R104" i="1"/>
  <c r="Q104" i="1"/>
  <c r="P104" i="1"/>
  <c r="O104" i="1"/>
  <c r="N104" i="1"/>
  <c r="M104" i="1"/>
  <c r="L104" i="1"/>
  <c r="K104" i="1"/>
  <c r="J104" i="1"/>
  <c r="I104" i="1"/>
  <c r="H104" i="1"/>
  <c r="E104" i="1"/>
  <c r="C104" i="1"/>
  <c r="B104" i="1"/>
  <c r="AE103" i="1"/>
  <c r="AD103" i="1"/>
  <c r="AC103" i="1"/>
  <c r="AB103" i="1"/>
  <c r="AA103" i="1"/>
  <c r="Z103" i="1"/>
  <c r="Y103" i="1"/>
  <c r="X103" i="1"/>
  <c r="W103" i="1"/>
  <c r="V103" i="1"/>
  <c r="U103" i="1"/>
  <c r="T103" i="1"/>
  <c r="S103" i="1"/>
  <c r="R103" i="1"/>
  <c r="Q103" i="1"/>
  <c r="P103" i="1"/>
  <c r="O103" i="1"/>
  <c r="N103" i="1"/>
  <c r="M103" i="1"/>
  <c r="L103" i="1"/>
  <c r="K103" i="1"/>
  <c r="J103" i="1"/>
  <c r="I103" i="1"/>
  <c r="H103" i="1"/>
  <c r="E103" i="1"/>
  <c r="C103" i="1"/>
  <c r="B103" i="1"/>
  <c r="AE102" i="1"/>
  <c r="AD102" i="1"/>
  <c r="AC102" i="1"/>
  <c r="AB102" i="1"/>
  <c r="AA102" i="1"/>
  <c r="Z102" i="1"/>
  <c r="Y102" i="1"/>
  <c r="X102" i="1"/>
  <c r="W102" i="1"/>
  <c r="V102" i="1"/>
  <c r="U102" i="1"/>
  <c r="T102" i="1"/>
  <c r="S102" i="1"/>
  <c r="R102" i="1"/>
  <c r="Q102" i="1"/>
  <c r="P102" i="1"/>
  <c r="O102" i="1"/>
  <c r="N102" i="1"/>
  <c r="M102" i="1"/>
  <c r="L102" i="1"/>
  <c r="K102" i="1"/>
  <c r="J102" i="1"/>
  <c r="I102" i="1"/>
  <c r="H102" i="1"/>
  <c r="E102" i="1"/>
  <c r="C102" i="1"/>
  <c r="B102" i="1"/>
  <c r="AE101" i="1"/>
  <c r="AD101" i="1"/>
  <c r="AC101" i="1"/>
  <c r="AB101" i="1"/>
  <c r="AA101" i="1"/>
  <c r="Z101" i="1"/>
  <c r="Y101" i="1"/>
  <c r="X101" i="1"/>
  <c r="W101" i="1"/>
  <c r="V101" i="1"/>
  <c r="U101" i="1"/>
  <c r="T101" i="1"/>
  <c r="S101" i="1"/>
  <c r="R101" i="1"/>
  <c r="Q101" i="1"/>
  <c r="P101" i="1"/>
  <c r="O101" i="1"/>
  <c r="N101" i="1"/>
  <c r="M101" i="1"/>
  <c r="L101" i="1"/>
  <c r="K101" i="1"/>
  <c r="J101" i="1"/>
  <c r="I101" i="1"/>
  <c r="H101" i="1"/>
  <c r="E101" i="1"/>
  <c r="C101" i="1"/>
  <c r="B101" i="1"/>
  <c r="AE100" i="1"/>
  <c r="AD100" i="1"/>
  <c r="AC100" i="1"/>
  <c r="AB100" i="1"/>
  <c r="AA100" i="1"/>
  <c r="Z100" i="1"/>
  <c r="Y100" i="1"/>
  <c r="X100" i="1"/>
  <c r="W100" i="1"/>
  <c r="V100" i="1"/>
  <c r="U100" i="1"/>
  <c r="T100" i="1"/>
  <c r="S100" i="1"/>
  <c r="R100" i="1"/>
  <c r="Q100" i="1"/>
  <c r="P100" i="1"/>
  <c r="O100" i="1"/>
  <c r="N100" i="1"/>
  <c r="M100" i="1"/>
  <c r="L100" i="1"/>
  <c r="K100" i="1"/>
  <c r="J100" i="1"/>
  <c r="I100" i="1"/>
  <c r="H100" i="1"/>
  <c r="E100" i="1"/>
  <c r="C100" i="1"/>
  <c r="B100" i="1"/>
  <c r="E98" i="1"/>
  <c r="C98" i="1"/>
  <c r="B98" i="1"/>
  <c r="E97" i="1"/>
  <c r="C97" i="1"/>
  <c r="B97" i="1"/>
  <c r="E96" i="1"/>
  <c r="C96" i="1"/>
  <c r="B96" i="1"/>
  <c r="E95" i="1"/>
  <c r="C95" i="1"/>
  <c r="B95" i="1"/>
  <c r="AE94" i="1"/>
  <c r="AD94" i="1"/>
  <c r="AC94" i="1"/>
  <c r="AB94" i="1"/>
  <c r="AA94" i="1"/>
  <c r="Z94" i="1"/>
  <c r="Y94" i="1"/>
  <c r="X94" i="1"/>
  <c r="W94" i="1"/>
  <c r="V94" i="1"/>
  <c r="U94" i="1"/>
  <c r="T94" i="1"/>
  <c r="S94" i="1"/>
  <c r="R94" i="1"/>
  <c r="Q94" i="1"/>
  <c r="P94" i="1"/>
  <c r="O94" i="1"/>
  <c r="N94" i="1"/>
  <c r="M94" i="1"/>
  <c r="L94" i="1"/>
  <c r="K94" i="1"/>
  <c r="J94" i="1"/>
  <c r="I94" i="1"/>
  <c r="H94" i="1"/>
  <c r="C94" i="1"/>
  <c r="B94" i="1"/>
  <c r="E92" i="1"/>
  <c r="C92" i="1"/>
  <c r="B92" i="1"/>
  <c r="E91" i="1"/>
  <c r="C91" i="1"/>
  <c r="B91" i="1"/>
  <c r="E90" i="1"/>
  <c r="C90" i="1"/>
  <c r="B90" i="1"/>
  <c r="E89" i="1"/>
  <c r="C89" i="1"/>
  <c r="B89" i="1"/>
  <c r="AE88" i="1"/>
  <c r="AD88" i="1"/>
  <c r="AC88" i="1"/>
  <c r="AB88" i="1"/>
  <c r="AA88" i="1"/>
  <c r="Z88" i="1"/>
  <c r="Y88" i="1"/>
  <c r="X88" i="1"/>
  <c r="W88" i="1"/>
  <c r="V88" i="1"/>
  <c r="U88" i="1"/>
  <c r="T88" i="1"/>
  <c r="S88" i="1"/>
  <c r="R88" i="1"/>
  <c r="Q88" i="1"/>
  <c r="P88" i="1"/>
  <c r="O88" i="1"/>
  <c r="N88" i="1"/>
  <c r="M88" i="1"/>
  <c r="L88" i="1"/>
  <c r="K88" i="1"/>
  <c r="J88" i="1"/>
  <c r="I88" i="1"/>
  <c r="H88" i="1"/>
  <c r="E88" i="1"/>
  <c r="C88" i="1"/>
  <c r="B88" i="1"/>
  <c r="E86" i="1"/>
  <c r="C86" i="1"/>
  <c r="B86" i="1"/>
  <c r="E85" i="1"/>
  <c r="C85" i="1"/>
  <c r="B85" i="1"/>
  <c r="E84" i="1"/>
  <c r="C84" i="1"/>
  <c r="B84" i="1"/>
  <c r="E83" i="1"/>
  <c r="C83" i="1"/>
  <c r="B83" i="1"/>
  <c r="AE82" i="1"/>
  <c r="AD82" i="1"/>
  <c r="AC82" i="1"/>
  <c r="AB82" i="1"/>
  <c r="AA82" i="1"/>
  <c r="Z82" i="1"/>
  <c r="Y82" i="1"/>
  <c r="X82" i="1"/>
  <c r="W82" i="1"/>
  <c r="V82" i="1"/>
  <c r="U82" i="1"/>
  <c r="T82" i="1"/>
  <c r="S82" i="1"/>
  <c r="R82" i="1"/>
  <c r="Q82" i="1"/>
  <c r="P82" i="1"/>
  <c r="O82" i="1"/>
  <c r="N82" i="1"/>
  <c r="M82" i="1"/>
  <c r="L82" i="1"/>
  <c r="K82" i="1"/>
  <c r="J82" i="1"/>
  <c r="I82" i="1"/>
  <c r="H82" i="1"/>
  <c r="C82" i="1"/>
  <c r="B82" i="1"/>
  <c r="E80" i="1"/>
  <c r="C80" i="1"/>
  <c r="B80" i="1"/>
  <c r="E79" i="1"/>
  <c r="C79" i="1"/>
  <c r="B79" i="1"/>
  <c r="E78" i="1"/>
  <c r="C78" i="1"/>
  <c r="B78" i="1"/>
  <c r="E77" i="1"/>
  <c r="C77" i="1"/>
  <c r="B77" i="1"/>
  <c r="AE76" i="1"/>
  <c r="AD76" i="1"/>
  <c r="AC76" i="1"/>
  <c r="AB76" i="1"/>
  <c r="AA76" i="1"/>
  <c r="Z76" i="1"/>
  <c r="Y76" i="1"/>
  <c r="X76" i="1"/>
  <c r="W76" i="1"/>
  <c r="V76" i="1"/>
  <c r="U76" i="1"/>
  <c r="T76" i="1"/>
  <c r="S76" i="1"/>
  <c r="R76" i="1"/>
  <c r="Q76" i="1"/>
  <c r="P76" i="1"/>
  <c r="O76" i="1"/>
  <c r="N76" i="1"/>
  <c r="M76" i="1"/>
  <c r="L76" i="1"/>
  <c r="K76" i="1"/>
  <c r="J76" i="1"/>
  <c r="I76" i="1"/>
  <c r="H76" i="1"/>
  <c r="E76" i="1"/>
  <c r="C76" i="1"/>
  <c r="B76" i="1"/>
  <c r="E74" i="1"/>
  <c r="C74" i="1"/>
  <c r="B74" i="1"/>
  <c r="E73" i="1"/>
  <c r="C73" i="1"/>
  <c r="B73" i="1"/>
  <c r="E72" i="1"/>
  <c r="C72" i="1"/>
  <c r="B72" i="1"/>
  <c r="E71" i="1"/>
  <c r="C71" i="1"/>
  <c r="B71" i="1"/>
  <c r="AE70" i="1"/>
  <c r="AD70" i="1"/>
  <c r="AC70" i="1"/>
  <c r="AB70" i="1"/>
  <c r="AA70" i="1"/>
  <c r="Z70" i="1"/>
  <c r="Y70" i="1"/>
  <c r="X70" i="1"/>
  <c r="W70" i="1"/>
  <c r="V70" i="1"/>
  <c r="U70" i="1"/>
  <c r="T70" i="1"/>
  <c r="S70" i="1"/>
  <c r="R70" i="1"/>
  <c r="Q70" i="1"/>
  <c r="P70" i="1"/>
  <c r="O70" i="1"/>
  <c r="N70" i="1"/>
  <c r="M70" i="1"/>
  <c r="L70" i="1"/>
  <c r="K70" i="1"/>
  <c r="J70" i="1"/>
  <c r="I70" i="1"/>
  <c r="H70" i="1"/>
  <c r="C70" i="1"/>
  <c r="B70" i="1"/>
  <c r="E68" i="1"/>
  <c r="C68" i="1"/>
  <c r="C62" i="1" s="1"/>
  <c r="C56" i="1" s="1"/>
  <c r="B68" i="1"/>
  <c r="E67" i="1"/>
  <c r="C67" i="1"/>
  <c r="C61" i="1" s="1"/>
  <c r="C55" i="1" s="1"/>
  <c r="B67" i="1"/>
  <c r="E66" i="1"/>
  <c r="C66" i="1"/>
  <c r="C60" i="1" s="1"/>
  <c r="C54" i="1" s="1"/>
  <c r="B66" i="1"/>
  <c r="E65" i="1"/>
  <c r="C65" i="1"/>
  <c r="B65" i="1"/>
  <c r="AE64" i="1"/>
  <c r="AD64" i="1"/>
  <c r="AB64" i="1"/>
  <c r="AA64" i="1"/>
  <c r="Z64" i="1"/>
  <c r="Y64" i="1"/>
  <c r="X64" i="1"/>
  <c r="W64" i="1"/>
  <c r="V64" i="1"/>
  <c r="U64" i="1"/>
  <c r="T64" i="1"/>
  <c r="S64" i="1"/>
  <c r="R64" i="1"/>
  <c r="Q64" i="1"/>
  <c r="P64" i="1"/>
  <c r="O64" i="1"/>
  <c r="N64" i="1"/>
  <c r="M64" i="1"/>
  <c r="L64" i="1"/>
  <c r="K64" i="1"/>
  <c r="J64" i="1"/>
  <c r="I64" i="1"/>
  <c r="H64" i="1"/>
  <c r="B64" i="1"/>
  <c r="AE62" i="1"/>
  <c r="AD62" i="1"/>
  <c r="AD56" i="1" s="1"/>
  <c r="AC62" i="1"/>
  <c r="AB62" i="1"/>
  <c r="AB56" i="1" s="1"/>
  <c r="AA62" i="1"/>
  <c r="Z62" i="1"/>
  <c r="Z56" i="1" s="1"/>
  <c r="Y62" i="1"/>
  <c r="X62" i="1"/>
  <c r="X56" i="1" s="1"/>
  <c r="W62" i="1"/>
  <c r="V62" i="1"/>
  <c r="V56" i="1" s="1"/>
  <c r="U62" i="1"/>
  <c r="T62" i="1"/>
  <c r="T56" i="1" s="1"/>
  <c r="S62" i="1"/>
  <c r="R62" i="1"/>
  <c r="R56" i="1" s="1"/>
  <c r="Q62" i="1"/>
  <c r="P62" i="1"/>
  <c r="P56" i="1" s="1"/>
  <c r="O62" i="1"/>
  <c r="N62" i="1"/>
  <c r="N56" i="1" s="1"/>
  <c r="M62" i="1"/>
  <c r="L62" i="1"/>
  <c r="L56" i="1" s="1"/>
  <c r="K62" i="1"/>
  <c r="J62" i="1"/>
  <c r="J56" i="1" s="1"/>
  <c r="I62" i="1"/>
  <c r="H62" i="1"/>
  <c r="H56" i="1" s="1"/>
  <c r="B56" i="1" s="1"/>
  <c r="F56" i="1" s="1"/>
  <c r="B62" i="1"/>
  <c r="AE61" i="1"/>
  <c r="AD61" i="1"/>
  <c r="AC61" i="1"/>
  <c r="AB61" i="1"/>
  <c r="AA61" i="1"/>
  <c r="Z61" i="1"/>
  <c r="Y61" i="1"/>
  <c r="X61" i="1"/>
  <c r="W61" i="1"/>
  <c r="V61" i="1"/>
  <c r="U61" i="1"/>
  <c r="T61" i="1"/>
  <c r="S61" i="1"/>
  <c r="R61" i="1"/>
  <c r="Q61" i="1"/>
  <c r="P61" i="1"/>
  <c r="O61" i="1"/>
  <c r="N61" i="1"/>
  <c r="M61" i="1"/>
  <c r="L61" i="1"/>
  <c r="K61" i="1"/>
  <c r="J61" i="1"/>
  <c r="I61" i="1"/>
  <c r="H61" i="1"/>
  <c r="B61" i="1"/>
  <c r="AE60" i="1"/>
  <c r="AD60" i="1"/>
  <c r="AD54" i="1" s="1"/>
  <c r="AD52" i="1" s="1"/>
  <c r="AC60" i="1"/>
  <c r="AB60" i="1"/>
  <c r="AB54" i="1" s="1"/>
  <c r="AB52" i="1" s="1"/>
  <c r="AA60" i="1"/>
  <c r="Z60" i="1"/>
  <c r="Z54" i="1" s="1"/>
  <c r="Z52" i="1" s="1"/>
  <c r="Y60" i="1"/>
  <c r="X60" i="1"/>
  <c r="X54" i="1" s="1"/>
  <c r="X52" i="1" s="1"/>
  <c r="W60" i="1"/>
  <c r="V60" i="1"/>
  <c r="V54" i="1" s="1"/>
  <c r="V52" i="1" s="1"/>
  <c r="U60" i="1"/>
  <c r="T60" i="1"/>
  <c r="T54" i="1" s="1"/>
  <c r="T52" i="1" s="1"/>
  <c r="S60" i="1"/>
  <c r="R60" i="1"/>
  <c r="R54" i="1" s="1"/>
  <c r="R52" i="1" s="1"/>
  <c r="Q60" i="1"/>
  <c r="P60" i="1"/>
  <c r="P54" i="1" s="1"/>
  <c r="P52" i="1" s="1"/>
  <c r="O60" i="1"/>
  <c r="N60" i="1"/>
  <c r="N54" i="1" s="1"/>
  <c r="N52" i="1" s="1"/>
  <c r="M60" i="1"/>
  <c r="L60" i="1"/>
  <c r="L54" i="1" s="1"/>
  <c r="L52" i="1" s="1"/>
  <c r="K60" i="1"/>
  <c r="J60" i="1"/>
  <c r="J54" i="1" s="1"/>
  <c r="J52" i="1" s="1"/>
  <c r="I60" i="1"/>
  <c r="H60" i="1"/>
  <c r="H54" i="1" s="1"/>
  <c r="B60" i="1"/>
  <c r="AE59" i="1"/>
  <c r="AD59" i="1"/>
  <c r="AC59" i="1"/>
  <c r="AB59" i="1"/>
  <c r="AA59" i="1"/>
  <c r="Z59" i="1"/>
  <c r="Y59" i="1"/>
  <c r="X59" i="1"/>
  <c r="W59" i="1"/>
  <c r="V59" i="1"/>
  <c r="U59" i="1"/>
  <c r="T59" i="1"/>
  <c r="S59" i="1"/>
  <c r="R59" i="1"/>
  <c r="Q59" i="1"/>
  <c r="P59" i="1"/>
  <c r="O59" i="1"/>
  <c r="N59" i="1"/>
  <c r="M59" i="1"/>
  <c r="L59" i="1"/>
  <c r="K59" i="1"/>
  <c r="J59" i="1"/>
  <c r="I59" i="1"/>
  <c r="H59" i="1"/>
  <c r="B59" i="1"/>
  <c r="B58" i="1" s="1"/>
  <c r="AE58" i="1"/>
  <c r="AD58" i="1"/>
  <c r="AC58" i="1"/>
  <c r="AB58" i="1"/>
  <c r="AA58" i="1"/>
  <c r="Z58" i="1"/>
  <c r="Y58" i="1"/>
  <c r="X58" i="1"/>
  <c r="W58" i="1"/>
  <c r="V58" i="1"/>
  <c r="U58" i="1"/>
  <c r="T58" i="1"/>
  <c r="S58" i="1"/>
  <c r="R58" i="1"/>
  <c r="Q58" i="1"/>
  <c r="P58" i="1"/>
  <c r="O58" i="1"/>
  <c r="N58" i="1"/>
  <c r="M58" i="1"/>
  <c r="L58" i="1"/>
  <c r="K58" i="1"/>
  <c r="J58" i="1"/>
  <c r="I58" i="1"/>
  <c r="H58" i="1"/>
  <c r="AE56" i="1"/>
  <c r="AC56" i="1"/>
  <c r="AA56" i="1"/>
  <c r="Y56" i="1"/>
  <c r="W56" i="1"/>
  <c r="U56" i="1"/>
  <c r="S56" i="1"/>
  <c r="Q56" i="1"/>
  <c r="O56" i="1"/>
  <c r="M56" i="1"/>
  <c r="K56" i="1"/>
  <c r="I56" i="1"/>
  <c r="E56" i="1"/>
  <c r="G56" i="1" s="1"/>
  <c r="D56" i="1"/>
  <c r="AE55" i="1"/>
  <c r="AD55" i="1"/>
  <c r="AC55" i="1"/>
  <c r="AB55" i="1"/>
  <c r="AA55" i="1"/>
  <c r="Z55" i="1"/>
  <c r="Y55" i="1"/>
  <c r="X55" i="1"/>
  <c r="W55" i="1"/>
  <c r="V55" i="1"/>
  <c r="U55" i="1"/>
  <c r="T55" i="1"/>
  <c r="S55" i="1"/>
  <c r="R55" i="1"/>
  <c r="Q55" i="1"/>
  <c r="P55" i="1"/>
  <c r="O55" i="1"/>
  <c r="N55" i="1"/>
  <c r="M55" i="1"/>
  <c r="L55" i="1"/>
  <c r="K55" i="1"/>
  <c r="J55" i="1"/>
  <c r="I55" i="1"/>
  <c r="H55" i="1"/>
  <c r="F55" i="1"/>
  <c r="E55" i="1"/>
  <c r="G55" i="1" s="1"/>
  <c r="D55" i="1"/>
  <c r="B55" i="1"/>
  <c r="AE54" i="1"/>
  <c r="AC54" i="1"/>
  <c r="AA54" i="1"/>
  <c r="Y54" i="1"/>
  <c r="W54" i="1"/>
  <c r="U54" i="1"/>
  <c r="S54" i="1"/>
  <c r="Q54" i="1"/>
  <c r="O54" i="1"/>
  <c r="M54" i="1"/>
  <c r="K54" i="1"/>
  <c r="I54" i="1"/>
  <c r="E54" i="1"/>
  <c r="G54" i="1" s="1"/>
  <c r="D54" i="1"/>
  <c r="AE53" i="1"/>
  <c r="AD53" i="1"/>
  <c r="AC53" i="1"/>
  <c r="AB53" i="1"/>
  <c r="AA53" i="1"/>
  <c r="Z53" i="1"/>
  <c r="Y53" i="1"/>
  <c r="X53" i="1"/>
  <c r="W53" i="1"/>
  <c r="V53" i="1"/>
  <c r="U53" i="1"/>
  <c r="T53" i="1"/>
  <c r="S53" i="1"/>
  <c r="R53" i="1"/>
  <c r="Q53" i="1"/>
  <c r="P53" i="1"/>
  <c r="O53" i="1"/>
  <c r="N53" i="1"/>
  <c r="M53" i="1"/>
  <c r="L53" i="1"/>
  <c r="K53" i="1"/>
  <c r="J53" i="1"/>
  <c r="I53" i="1"/>
  <c r="H53" i="1"/>
  <c r="F53" i="1"/>
  <c r="E53" i="1"/>
  <c r="D53" i="1"/>
  <c r="B53" i="1"/>
  <c r="AE52" i="1"/>
  <c r="AC52" i="1"/>
  <c r="AA52" i="1"/>
  <c r="Y52" i="1"/>
  <c r="W52" i="1"/>
  <c r="U52" i="1"/>
  <c r="S52" i="1"/>
  <c r="Q52" i="1"/>
  <c r="O52" i="1"/>
  <c r="M52" i="1"/>
  <c r="K52" i="1"/>
  <c r="I52" i="1"/>
  <c r="E52" i="1"/>
  <c r="D52" i="1"/>
  <c r="E50" i="1"/>
  <c r="G50" i="1" s="1"/>
  <c r="D50" i="1"/>
  <c r="C50" i="1"/>
  <c r="B50" i="1"/>
  <c r="F50" i="1" s="1"/>
  <c r="E49" i="1"/>
  <c r="G49" i="1" s="1"/>
  <c r="D49" i="1"/>
  <c r="C49" i="1"/>
  <c r="B49" i="1"/>
  <c r="F49" i="1" s="1"/>
  <c r="E48" i="1"/>
  <c r="G48" i="1" s="1"/>
  <c r="D48" i="1"/>
  <c r="C48" i="1"/>
  <c r="B48" i="1"/>
  <c r="F48" i="1" s="1"/>
  <c r="E47" i="1"/>
  <c r="G47" i="1" s="1"/>
  <c r="D47" i="1"/>
  <c r="C47" i="1"/>
  <c r="B47" i="1"/>
  <c r="F47" i="1" s="1"/>
  <c r="AE46" i="1"/>
  <c r="AD46" i="1"/>
  <c r="AC46" i="1"/>
  <c r="AB46" i="1"/>
  <c r="AA46" i="1"/>
  <c r="Z46" i="1"/>
  <c r="Y46" i="1"/>
  <c r="X46" i="1"/>
  <c r="W46" i="1"/>
  <c r="V46" i="1"/>
  <c r="U46" i="1"/>
  <c r="T46" i="1"/>
  <c r="S46" i="1"/>
  <c r="R46" i="1"/>
  <c r="Q46" i="1"/>
  <c r="P46" i="1"/>
  <c r="O46" i="1"/>
  <c r="N46" i="1"/>
  <c r="M46" i="1"/>
  <c r="L46" i="1"/>
  <c r="K46" i="1"/>
  <c r="J46" i="1"/>
  <c r="I46" i="1"/>
  <c r="H46" i="1"/>
  <c r="E46" i="1"/>
  <c r="G46" i="1" s="1"/>
  <c r="D46" i="1"/>
  <c r="C46" i="1"/>
  <c r="B46" i="1"/>
  <c r="F46" i="1" s="1"/>
  <c r="E44" i="1"/>
  <c r="G44" i="1" s="1"/>
  <c r="D44" i="1"/>
  <c r="C44" i="1"/>
  <c r="B44" i="1"/>
  <c r="F44" i="1" s="1"/>
  <c r="E43" i="1"/>
  <c r="G43" i="1" s="1"/>
  <c r="D43" i="1"/>
  <c r="C43" i="1"/>
  <c r="B43" i="1"/>
  <c r="F43" i="1" s="1"/>
  <c r="E42" i="1"/>
  <c r="G42" i="1" s="1"/>
  <c r="D42" i="1"/>
  <c r="C42" i="1"/>
  <c r="B42" i="1"/>
  <c r="F42" i="1" s="1"/>
  <c r="E41" i="1"/>
  <c r="G41" i="1" s="1"/>
  <c r="D41" i="1"/>
  <c r="D40" i="1" s="1"/>
  <c r="C41" i="1"/>
  <c r="B41" i="1"/>
  <c r="B40" i="1" s="1"/>
  <c r="F40" i="1" s="1"/>
  <c r="AE40" i="1"/>
  <c r="AD40" i="1"/>
  <c r="AC40" i="1"/>
  <c r="AB40" i="1"/>
  <c r="AA40" i="1"/>
  <c r="Z40" i="1"/>
  <c r="Y40" i="1"/>
  <c r="X40" i="1"/>
  <c r="W40" i="1"/>
  <c r="V40" i="1"/>
  <c r="U40" i="1"/>
  <c r="T40" i="1"/>
  <c r="S40" i="1"/>
  <c r="R40" i="1"/>
  <c r="Q40" i="1"/>
  <c r="P40" i="1"/>
  <c r="O40" i="1"/>
  <c r="N40" i="1"/>
  <c r="M40" i="1"/>
  <c r="L40" i="1"/>
  <c r="K40" i="1"/>
  <c r="J40" i="1"/>
  <c r="I40" i="1"/>
  <c r="H40" i="1"/>
  <c r="E40" i="1"/>
  <c r="G40" i="1" s="1"/>
  <c r="C40" i="1"/>
  <c r="E38" i="1"/>
  <c r="G38" i="1" s="1"/>
  <c r="D38" i="1"/>
  <c r="C38" i="1"/>
  <c r="B38" i="1"/>
  <c r="B34" i="1" s="1"/>
  <c r="E36" i="1"/>
  <c r="C36" i="1"/>
  <c r="B36" i="1"/>
  <c r="E35" i="1"/>
  <c r="F35" i="1" s="1"/>
  <c r="C35" i="1"/>
  <c r="B35" i="1"/>
  <c r="AE34" i="1"/>
  <c r="AD34" i="1"/>
  <c r="AC34" i="1"/>
  <c r="AB34" i="1"/>
  <c r="AA34" i="1"/>
  <c r="Z34" i="1"/>
  <c r="Y34" i="1"/>
  <c r="X34" i="1"/>
  <c r="W34" i="1"/>
  <c r="V34" i="1"/>
  <c r="U34" i="1"/>
  <c r="T34" i="1"/>
  <c r="S34" i="1"/>
  <c r="R34" i="1"/>
  <c r="Q34" i="1"/>
  <c r="P34" i="1"/>
  <c r="O34" i="1"/>
  <c r="N34" i="1"/>
  <c r="M34" i="1"/>
  <c r="L34" i="1"/>
  <c r="K34" i="1"/>
  <c r="J34" i="1"/>
  <c r="I34" i="1"/>
  <c r="H34" i="1"/>
  <c r="E34" i="1"/>
  <c r="C34" i="1"/>
  <c r="E30" i="1"/>
  <c r="F30" i="1" s="1"/>
  <c r="C30" i="1"/>
  <c r="B30" i="1"/>
  <c r="AE28" i="1"/>
  <c r="AD28" i="1"/>
  <c r="AC28" i="1"/>
  <c r="AB28" i="1"/>
  <c r="AA28" i="1"/>
  <c r="Z28" i="1"/>
  <c r="Y28" i="1"/>
  <c r="X28" i="1"/>
  <c r="W28" i="1"/>
  <c r="V28" i="1"/>
  <c r="U28" i="1"/>
  <c r="T28" i="1"/>
  <c r="S28" i="1"/>
  <c r="R28" i="1"/>
  <c r="Q28" i="1"/>
  <c r="P28" i="1"/>
  <c r="O28" i="1"/>
  <c r="N28" i="1"/>
  <c r="M28" i="1"/>
  <c r="L28" i="1"/>
  <c r="K28" i="1"/>
  <c r="J28" i="1"/>
  <c r="I28" i="1"/>
  <c r="H28" i="1"/>
  <c r="E28" i="1"/>
  <c r="F28" i="1" s="1"/>
  <c r="C28" i="1"/>
  <c r="B28" i="1"/>
  <c r="E26" i="1"/>
  <c r="F26" i="1" s="1"/>
  <c r="C26" i="1"/>
  <c r="B26" i="1"/>
  <c r="E24" i="1"/>
  <c r="F24" i="1" s="1"/>
  <c r="C24" i="1"/>
  <c r="B24" i="1"/>
  <c r="E23" i="1"/>
  <c r="F23" i="1" s="1"/>
  <c r="C23" i="1"/>
  <c r="B23" i="1"/>
  <c r="AE22" i="1"/>
  <c r="AD22" i="1"/>
  <c r="AC22" i="1"/>
  <c r="AB22" i="1"/>
  <c r="AA22" i="1"/>
  <c r="Z22" i="1"/>
  <c r="Y22" i="1"/>
  <c r="X22" i="1"/>
  <c r="W22" i="1"/>
  <c r="V22" i="1"/>
  <c r="U22" i="1"/>
  <c r="T22" i="1"/>
  <c r="S22" i="1"/>
  <c r="R22" i="1"/>
  <c r="Q22" i="1"/>
  <c r="P22" i="1"/>
  <c r="O22" i="1"/>
  <c r="N22" i="1"/>
  <c r="M22" i="1"/>
  <c r="L22" i="1"/>
  <c r="K22" i="1"/>
  <c r="J22" i="1"/>
  <c r="I22" i="1"/>
  <c r="H22" i="1"/>
  <c r="E22" i="1"/>
  <c r="F22" i="1" s="1"/>
  <c r="C22" i="1"/>
  <c r="B22" i="1"/>
  <c r="AE20" i="1"/>
  <c r="AD20" i="1"/>
  <c r="AC20" i="1"/>
  <c r="AB20" i="1"/>
  <c r="AA20" i="1"/>
  <c r="Z20" i="1"/>
  <c r="Y20" i="1"/>
  <c r="X20" i="1"/>
  <c r="W20" i="1"/>
  <c r="V20" i="1"/>
  <c r="U20" i="1"/>
  <c r="T20" i="1"/>
  <c r="S20" i="1"/>
  <c r="R20" i="1"/>
  <c r="Q20" i="1"/>
  <c r="P20" i="1"/>
  <c r="O20" i="1"/>
  <c r="N20" i="1"/>
  <c r="M20" i="1"/>
  <c r="L20" i="1"/>
  <c r="K20" i="1"/>
  <c r="J20" i="1"/>
  <c r="I20" i="1"/>
  <c r="H20" i="1"/>
  <c r="E20" i="1"/>
  <c r="C20" i="1"/>
  <c r="C162" i="1" s="1"/>
  <c r="B20" i="1"/>
  <c r="AE19" i="1"/>
  <c r="AD19" i="1"/>
  <c r="AC19" i="1"/>
  <c r="AB19" i="1"/>
  <c r="AA19" i="1"/>
  <c r="Z19" i="1"/>
  <c r="Y19" i="1"/>
  <c r="X19" i="1"/>
  <c r="W19" i="1"/>
  <c r="V19" i="1"/>
  <c r="U19" i="1"/>
  <c r="T19" i="1"/>
  <c r="S19" i="1"/>
  <c r="R19" i="1"/>
  <c r="Q19" i="1"/>
  <c r="P19" i="1"/>
  <c r="O19" i="1"/>
  <c r="N19" i="1"/>
  <c r="M19" i="1"/>
  <c r="L19" i="1"/>
  <c r="K19" i="1"/>
  <c r="J19" i="1"/>
  <c r="I19" i="1"/>
  <c r="H19" i="1"/>
  <c r="E19" i="1"/>
  <c r="C19" i="1"/>
  <c r="C161" i="1" s="1"/>
  <c r="B19" i="1"/>
  <c r="B161" i="1" s="1"/>
  <c r="AE18" i="1"/>
  <c r="AE125" i="1" s="1"/>
  <c r="AD18" i="1"/>
  <c r="AC18" i="1"/>
  <c r="AC125" i="1" s="1"/>
  <c r="AB18" i="1"/>
  <c r="AA18" i="1"/>
  <c r="AA125" i="1" s="1"/>
  <c r="Z18" i="1"/>
  <c r="Y18" i="1"/>
  <c r="Y125" i="1" s="1"/>
  <c r="X18" i="1"/>
  <c r="W18" i="1"/>
  <c r="W125" i="1" s="1"/>
  <c r="V18" i="1"/>
  <c r="U18" i="1"/>
  <c r="U125" i="1" s="1"/>
  <c r="T18" i="1"/>
  <c r="S18" i="1"/>
  <c r="S125" i="1" s="1"/>
  <c r="R18" i="1"/>
  <c r="Q18" i="1"/>
  <c r="Q125" i="1" s="1"/>
  <c r="P18" i="1"/>
  <c r="O18" i="1"/>
  <c r="O125" i="1" s="1"/>
  <c r="N18" i="1"/>
  <c r="M18" i="1"/>
  <c r="M125" i="1" s="1"/>
  <c r="L18" i="1"/>
  <c r="K18" i="1"/>
  <c r="K125" i="1" s="1"/>
  <c r="J18" i="1"/>
  <c r="I18" i="1"/>
  <c r="I125" i="1" s="1"/>
  <c r="H18" i="1"/>
  <c r="E18" i="1"/>
  <c r="E125" i="1" s="1"/>
  <c r="C18" i="1"/>
  <c r="B18" i="1"/>
  <c r="AE17" i="1"/>
  <c r="AD17" i="1"/>
  <c r="AC17" i="1"/>
  <c r="AC159" i="1" s="1"/>
  <c r="AB17" i="1"/>
  <c r="AA17" i="1"/>
  <c r="Z17" i="1"/>
  <c r="Y17" i="1"/>
  <c r="Y159" i="1" s="1"/>
  <c r="X17" i="1"/>
  <c r="W17" i="1"/>
  <c r="V17" i="1"/>
  <c r="U17" i="1"/>
  <c r="U159" i="1" s="1"/>
  <c r="T17" i="1"/>
  <c r="S17" i="1"/>
  <c r="R17" i="1"/>
  <c r="Q17" i="1"/>
  <c r="Q159" i="1" s="1"/>
  <c r="P17" i="1"/>
  <c r="O17" i="1"/>
  <c r="N17" i="1"/>
  <c r="M17" i="1"/>
  <c r="M159" i="1" s="1"/>
  <c r="L17" i="1"/>
  <c r="K17" i="1"/>
  <c r="J17" i="1"/>
  <c r="I17" i="1"/>
  <c r="I159" i="1" s="1"/>
  <c r="H17" i="1"/>
  <c r="E17" i="1"/>
  <c r="E159" i="1" s="1"/>
  <c r="C17" i="1"/>
  <c r="B17" i="1"/>
  <c r="B159" i="1" s="1"/>
  <c r="AE16" i="1"/>
  <c r="AD16" i="1"/>
  <c r="AC16" i="1"/>
  <c r="AB16" i="1"/>
  <c r="AA16" i="1"/>
  <c r="Z16" i="1"/>
  <c r="Y16" i="1"/>
  <c r="X16" i="1"/>
  <c r="W16" i="1"/>
  <c r="V16" i="1"/>
  <c r="U16" i="1"/>
  <c r="T16" i="1"/>
  <c r="S16" i="1"/>
  <c r="R16" i="1"/>
  <c r="Q16" i="1"/>
  <c r="P16" i="1"/>
  <c r="O16" i="1"/>
  <c r="N16" i="1"/>
  <c r="M16" i="1"/>
  <c r="L16" i="1"/>
  <c r="K16" i="1"/>
  <c r="J16" i="1"/>
  <c r="I16" i="1"/>
  <c r="H16" i="1"/>
  <c r="E16" i="1"/>
  <c r="F16" i="1" s="1"/>
  <c r="C16" i="1"/>
  <c r="B16" i="1"/>
  <c r="E12" i="1"/>
  <c r="F12" i="1" s="1"/>
  <c r="C12" i="1"/>
  <c r="B12" i="1"/>
  <c r="AE11" i="1"/>
  <c r="AD11" i="1"/>
  <c r="AC11" i="1"/>
  <c r="AB11" i="1"/>
  <c r="AA11" i="1"/>
  <c r="Z11" i="1"/>
  <c r="Y11" i="1"/>
  <c r="X11" i="1"/>
  <c r="W11" i="1"/>
  <c r="V11" i="1"/>
  <c r="U11" i="1"/>
  <c r="T11" i="1"/>
  <c r="S11" i="1"/>
  <c r="R11" i="1"/>
  <c r="Q11" i="1"/>
  <c r="P11" i="1"/>
  <c r="O11" i="1"/>
  <c r="N11" i="1"/>
  <c r="M11" i="1"/>
  <c r="L11" i="1"/>
  <c r="K11" i="1"/>
  <c r="J11" i="1"/>
  <c r="I11" i="1"/>
  <c r="H11" i="1"/>
  <c r="E11" i="1"/>
  <c r="F11" i="1" s="1"/>
  <c r="C11" i="1"/>
  <c r="B11" i="1"/>
  <c r="AE10" i="1"/>
  <c r="AE160" i="1" s="1"/>
  <c r="AE155" i="1" s="1"/>
  <c r="AD10" i="1"/>
  <c r="AC10" i="1"/>
  <c r="AC160" i="1" s="1"/>
  <c r="AC155" i="1" s="1"/>
  <c r="AB10" i="1"/>
  <c r="AA10" i="1"/>
  <c r="AA160" i="1" s="1"/>
  <c r="AA155" i="1" s="1"/>
  <c r="Z10" i="1"/>
  <c r="Y10" i="1"/>
  <c r="Y160" i="1" s="1"/>
  <c r="Y155" i="1" s="1"/>
  <c r="X10" i="1"/>
  <c r="W10" i="1"/>
  <c r="W160" i="1" s="1"/>
  <c r="W155" i="1" s="1"/>
  <c r="V10" i="1"/>
  <c r="U10" i="1"/>
  <c r="U160" i="1" s="1"/>
  <c r="U155" i="1" s="1"/>
  <c r="T10" i="1"/>
  <c r="S10" i="1"/>
  <c r="S160" i="1" s="1"/>
  <c r="S155" i="1" s="1"/>
  <c r="R10" i="1"/>
  <c r="Q10" i="1"/>
  <c r="Q160" i="1" s="1"/>
  <c r="Q155" i="1" s="1"/>
  <c r="P10" i="1"/>
  <c r="O10" i="1"/>
  <c r="O160" i="1" s="1"/>
  <c r="O155" i="1" s="1"/>
  <c r="N10" i="1"/>
  <c r="M10" i="1"/>
  <c r="M160" i="1" s="1"/>
  <c r="M155" i="1" s="1"/>
  <c r="L10" i="1"/>
  <c r="K10" i="1"/>
  <c r="K160" i="1" s="1"/>
  <c r="K155" i="1" s="1"/>
  <c r="J10" i="1"/>
  <c r="I10" i="1"/>
  <c r="I160" i="1" s="1"/>
  <c r="I155" i="1" s="1"/>
  <c r="E155" i="1" s="1"/>
  <c r="H10" i="1"/>
  <c r="E10" i="1"/>
  <c r="C10" i="1"/>
  <c r="C160" i="1" s="1"/>
  <c r="B10" i="1"/>
  <c r="AE9" i="1"/>
  <c r="AD9" i="1"/>
  <c r="AC9" i="1"/>
  <c r="AB9" i="1"/>
  <c r="AA9" i="1"/>
  <c r="Z9" i="1"/>
  <c r="Y9" i="1"/>
  <c r="X9" i="1"/>
  <c r="W9" i="1"/>
  <c r="V9" i="1"/>
  <c r="U9" i="1"/>
  <c r="T9" i="1"/>
  <c r="S9" i="1"/>
  <c r="R9" i="1"/>
  <c r="Q9" i="1"/>
  <c r="P9" i="1"/>
  <c r="O9" i="1"/>
  <c r="N9" i="1"/>
  <c r="M9" i="1"/>
  <c r="L9" i="1"/>
  <c r="K9" i="1"/>
  <c r="J9" i="1"/>
  <c r="I9" i="1"/>
  <c r="H9" i="1"/>
  <c r="E9" i="1"/>
  <c r="F9" i="1" s="1"/>
  <c r="C9" i="1"/>
  <c r="B9" i="1"/>
  <c r="F147" i="5" l="1"/>
  <c r="G147" i="5"/>
  <c r="F141" i="4"/>
  <c r="G141" i="4"/>
  <c r="B142" i="3"/>
  <c r="B141" i="3" s="1"/>
  <c r="H141" i="3"/>
  <c r="C142" i="3"/>
  <c r="C141" i="3" s="1"/>
  <c r="F58" i="3"/>
  <c r="G58" i="3"/>
  <c r="G111" i="3"/>
  <c r="F111" i="3"/>
  <c r="C52" i="3"/>
  <c r="G52" i="3" s="1"/>
  <c r="G54" i="3"/>
  <c r="C148" i="3"/>
  <c r="F136" i="3"/>
  <c r="G136" i="3"/>
  <c r="F142" i="3"/>
  <c r="D142" i="3"/>
  <c r="D141" i="3" s="1"/>
  <c r="G142" i="3"/>
  <c r="E141" i="3"/>
  <c r="B146" i="3"/>
  <c r="F146" i="3" s="1"/>
  <c r="F147" i="3"/>
  <c r="B144" i="2"/>
  <c r="C144" i="2"/>
  <c r="AD146" i="2"/>
  <c r="AD142" i="2"/>
  <c r="AD141" i="2" s="1"/>
  <c r="Z146" i="2"/>
  <c r="Z142" i="2"/>
  <c r="Z141" i="2" s="1"/>
  <c r="V146" i="2"/>
  <c r="V142" i="2"/>
  <c r="V141" i="2" s="1"/>
  <c r="R146" i="2"/>
  <c r="R142" i="2"/>
  <c r="R141" i="2" s="1"/>
  <c r="N146" i="2"/>
  <c r="N142" i="2"/>
  <c r="N141" i="2" s="1"/>
  <c r="J146" i="2"/>
  <c r="J142" i="2"/>
  <c r="J141" i="2" s="1"/>
  <c r="B146" i="2"/>
  <c r="B143" i="2"/>
  <c r="F143" i="2" s="1"/>
  <c r="C143" i="2"/>
  <c r="G143" i="2" s="1"/>
  <c r="AA146" i="2"/>
  <c r="AA142" i="2"/>
  <c r="AA141" i="2" s="1"/>
  <c r="D46" i="2"/>
  <c r="D40" i="2"/>
  <c r="D34" i="2"/>
  <c r="D22" i="2"/>
  <c r="E150" i="2"/>
  <c r="E115" i="2"/>
  <c r="F20" i="2"/>
  <c r="D20" i="2"/>
  <c r="G20" i="2"/>
  <c r="E113" i="2"/>
  <c r="F18" i="2"/>
  <c r="D18" i="2"/>
  <c r="D113" i="2" s="1"/>
  <c r="G18" i="2"/>
  <c r="D148" i="2"/>
  <c r="D9" i="2"/>
  <c r="E148" i="2"/>
  <c r="G137" i="2"/>
  <c r="E136" i="2"/>
  <c r="F137" i="2"/>
  <c r="D137" i="2"/>
  <c r="D136" i="2" s="1"/>
  <c r="D58" i="2"/>
  <c r="B58" i="2"/>
  <c r="F58" i="2" s="1"/>
  <c r="E145" i="2"/>
  <c r="AE111" i="2"/>
  <c r="AC111" i="2"/>
  <c r="Y142" i="2"/>
  <c r="Y141" i="2" s="1"/>
  <c r="Y146" i="2"/>
  <c r="W146" i="2"/>
  <c r="W142" i="2"/>
  <c r="W141" i="2" s="1"/>
  <c r="U146" i="2"/>
  <c r="U142" i="2"/>
  <c r="U141" i="2" s="1"/>
  <c r="S146" i="2"/>
  <c r="S142" i="2"/>
  <c r="S141" i="2" s="1"/>
  <c r="Q142" i="2"/>
  <c r="Q141" i="2" s="1"/>
  <c r="Q146" i="2"/>
  <c r="O146" i="2"/>
  <c r="O142" i="2"/>
  <c r="O141" i="2" s="1"/>
  <c r="M146" i="2"/>
  <c r="M142" i="2"/>
  <c r="M141" i="2" s="1"/>
  <c r="F52" i="2"/>
  <c r="G52" i="2"/>
  <c r="C115" i="2"/>
  <c r="B115" i="2"/>
  <c r="B145" i="2"/>
  <c r="C145" i="2"/>
  <c r="AB146" i="2"/>
  <c r="AB142" i="2"/>
  <c r="AB141" i="2" s="1"/>
  <c r="X146" i="2"/>
  <c r="X142" i="2"/>
  <c r="X141" i="2" s="1"/>
  <c r="T146" i="2"/>
  <c r="T142" i="2"/>
  <c r="T141" i="2" s="1"/>
  <c r="P146" i="2"/>
  <c r="P142" i="2"/>
  <c r="P141" i="2" s="1"/>
  <c r="L146" i="2"/>
  <c r="L142" i="2"/>
  <c r="L141" i="2" s="1"/>
  <c r="H146" i="2"/>
  <c r="H142" i="2"/>
  <c r="C113" i="2"/>
  <c r="C111" i="2" s="1"/>
  <c r="B113" i="2"/>
  <c r="B111" i="2" s="1"/>
  <c r="H111" i="2"/>
  <c r="E149" i="2"/>
  <c r="E114" i="2"/>
  <c r="F19" i="2"/>
  <c r="D19" i="2"/>
  <c r="G19" i="2"/>
  <c r="E147" i="2"/>
  <c r="E112" i="2"/>
  <c r="F17" i="2"/>
  <c r="D17" i="2"/>
  <c r="E16" i="2"/>
  <c r="G17" i="2"/>
  <c r="K146" i="2"/>
  <c r="K142" i="2"/>
  <c r="K141" i="2" s="1"/>
  <c r="H136" i="2"/>
  <c r="E144" i="2"/>
  <c r="AE146" i="2"/>
  <c r="AE142" i="2"/>
  <c r="AE141" i="2" s="1"/>
  <c r="AC146" i="2"/>
  <c r="AC142" i="2"/>
  <c r="AC141" i="2" s="1"/>
  <c r="Y111" i="2"/>
  <c r="W111" i="2"/>
  <c r="U111" i="2"/>
  <c r="S111" i="2"/>
  <c r="Q111" i="2"/>
  <c r="O111" i="2"/>
  <c r="M111" i="2"/>
  <c r="I142" i="2"/>
  <c r="I146" i="2"/>
  <c r="D52" i="2"/>
  <c r="B54" i="1"/>
  <c r="H52" i="1"/>
  <c r="F34" i="1"/>
  <c r="G9" i="1"/>
  <c r="G10" i="1"/>
  <c r="D155" i="1"/>
  <c r="G11" i="1"/>
  <c r="G12" i="1"/>
  <c r="G16" i="1"/>
  <c r="F159" i="1"/>
  <c r="G17" i="1"/>
  <c r="I154" i="1"/>
  <c r="K159" i="1"/>
  <c r="K124" i="1"/>
  <c r="M154" i="1"/>
  <c r="O159" i="1"/>
  <c r="O124" i="1"/>
  <c r="Q154" i="1"/>
  <c r="S159" i="1"/>
  <c r="S124" i="1"/>
  <c r="U154" i="1"/>
  <c r="W159" i="1"/>
  <c r="W124" i="1"/>
  <c r="Y154" i="1"/>
  <c r="AA159" i="1"/>
  <c r="AA124" i="1"/>
  <c r="AC154" i="1"/>
  <c r="AE159" i="1"/>
  <c r="AE124" i="1"/>
  <c r="G18" i="1"/>
  <c r="E161" i="1"/>
  <c r="E126" i="1"/>
  <c r="G19" i="1"/>
  <c r="I161" i="1"/>
  <c r="I156" i="1" s="1"/>
  <c r="I126" i="1"/>
  <c r="K161" i="1"/>
  <c r="K156" i="1" s="1"/>
  <c r="K126" i="1"/>
  <c r="M161" i="1"/>
  <c r="M156" i="1" s="1"/>
  <c r="M126" i="1"/>
  <c r="O161" i="1"/>
  <c r="O156" i="1" s="1"/>
  <c r="O126" i="1"/>
  <c r="Q161" i="1"/>
  <c r="Q156" i="1" s="1"/>
  <c r="Q126" i="1"/>
  <c r="S161" i="1"/>
  <c r="S156" i="1" s="1"/>
  <c r="S126" i="1"/>
  <c r="U161" i="1"/>
  <c r="U156" i="1" s="1"/>
  <c r="U126" i="1"/>
  <c r="W161" i="1"/>
  <c r="W156" i="1" s="1"/>
  <c r="W126" i="1"/>
  <c r="Y161" i="1"/>
  <c r="Y156" i="1" s="1"/>
  <c r="Y126" i="1"/>
  <c r="AA161" i="1"/>
  <c r="AA156" i="1" s="1"/>
  <c r="AA126" i="1"/>
  <c r="AC161" i="1"/>
  <c r="AC156" i="1" s="1"/>
  <c r="AC126" i="1"/>
  <c r="AE161" i="1"/>
  <c r="AE156" i="1" s="1"/>
  <c r="AE126" i="1"/>
  <c r="E127" i="1"/>
  <c r="G20" i="1"/>
  <c r="I162" i="1"/>
  <c r="I157" i="1" s="1"/>
  <c r="I127" i="1"/>
  <c r="K162" i="1"/>
  <c r="K157" i="1" s="1"/>
  <c r="K127" i="1"/>
  <c r="M162" i="1"/>
  <c r="M157" i="1" s="1"/>
  <c r="M127" i="1"/>
  <c r="O162" i="1"/>
  <c r="O157" i="1" s="1"/>
  <c r="O127" i="1"/>
  <c r="Q162" i="1"/>
  <c r="Q157" i="1" s="1"/>
  <c r="Q127" i="1"/>
  <c r="S162" i="1"/>
  <c r="S157" i="1" s="1"/>
  <c r="S127" i="1"/>
  <c r="U162" i="1"/>
  <c r="U157" i="1" s="1"/>
  <c r="U127" i="1"/>
  <c r="W162" i="1"/>
  <c r="W157" i="1" s="1"/>
  <c r="W127" i="1"/>
  <c r="Y162" i="1"/>
  <c r="Y157" i="1" s="1"/>
  <c r="Y127" i="1"/>
  <c r="AA162" i="1"/>
  <c r="AA157" i="1" s="1"/>
  <c r="AA127" i="1"/>
  <c r="AC162" i="1"/>
  <c r="AC157" i="1" s="1"/>
  <c r="AC127" i="1"/>
  <c r="AE162" i="1"/>
  <c r="AE157" i="1" s="1"/>
  <c r="AE127" i="1"/>
  <c r="G22" i="1"/>
  <c r="G23" i="1"/>
  <c r="G24" i="1"/>
  <c r="G26" i="1"/>
  <c r="G28" i="1"/>
  <c r="G30" i="1"/>
  <c r="G34" i="1"/>
  <c r="G35" i="1"/>
  <c r="G36" i="1"/>
  <c r="F38" i="1"/>
  <c r="F41" i="1"/>
  <c r="F66" i="1"/>
  <c r="D66" i="1"/>
  <c r="E60" i="1"/>
  <c r="G66" i="1"/>
  <c r="F68" i="1"/>
  <c r="D68" i="1"/>
  <c r="D62" i="1" s="1"/>
  <c r="E62" i="1"/>
  <c r="G68" i="1"/>
  <c r="F71" i="1"/>
  <c r="D71" i="1"/>
  <c r="G71" i="1"/>
  <c r="F73" i="1"/>
  <c r="D73" i="1"/>
  <c r="G73" i="1"/>
  <c r="F78" i="1"/>
  <c r="F76" i="1" s="1"/>
  <c r="D78" i="1"/>
  <c r="G78" i="1"/>
  <c r="G76" i="1" s="1"/>
  <c r="F80" i="1"/>
  <c r="D80" i="1"/>
  <c r="G80" i="1"/>
  <c r="F83" i="1"/>
  <c r="D83" i="1"/>
  <c r="G83" i="1"/>
  <c r="F85" i="1"/>
  <c r="D85" i="1"/>
  <c r="G85" i="1"/>
  <c r="F90" i="1"/>
  <c r="F88" i="1" s="1"/>
  <c r="D90" i="1"/>
  <c r="G90" i="1"/>
  <c r="G88" i="1" s="1"/>
  <c r="F92" i="1"/>
  <c r="D92" i="1"/>
  <c r="G92" i="1"/>
  <c r="F95" i="1"/>
  <c r="D95" i="1"/>
  <c r="G95" i="1"/>
  <c r="F97" i="1"/>
  <c r="D97" i="1"/>
  <c r="G97" i="1"/>
  <c r="F102" i="1"/>
  <c r="F100" i="1" s="1"/>
  <c r="D102" i="1"/>
  <c r="G102" i="1"/>
  <c r="G100" i="1" s="1"/>
  <c r="F104" i="1"/>
  <c r="D104" i="1"/>
  <c r="G104" i="1"/>
  <c r="F107" i="1"/>
  <c r="D107" i="1"/>
  <c r="G107" i="1"/>
  <c r="F109" i="1"/>
  <c r="D109" i="1"/>
  <c r="G109" i="1"/>
  <c r="F114" i="1"/>
  <c r="F112" i="1" s="1"/>
  <c r="D114" i="1"/>
  <c r="G114" i="1"/>
  <c r="G112" i="1" s="1"/>
  <c r="F116" i="1"/>
  <c r="D116" i="1"/>
  <c r="G116" i="1"/>
  <c r="F119" i="1"/>
  <c r="D119" i="1"/>
  <c r="G119" i="1"/>
  <c r="F121" i="1"/>
  <c r="D121" i="1"/>
  <c r="G121" i="1"/>
  <c r="E124" i="1"/>
  <c r="M124" i="1"/>
  <c r="M123" i="1" s="1"/>
  <c r="U124" i="1"/>
  <c r="U123" i="1" s="1"/>
  <c r="AC124" i="1"/>
  <c r="AC123" i="1" s="1"/>
  <c r="B160" i="1"/>
  <c r="D10" i="1"/>
  <c r="F10" i="1"/>
  <c r="H160" i="1"/>
  <c r="H155" i="1" s="1"/>
  <c r="J160" i="1"/>
  <c r="J155" i="1" s="1"/>
  <c r="L160" i="1"/>
  <c r="L155" i="1" s="1"/>
  <c r="N160" i="1"/>
  <c r="N155" i="1" s="1"/>
  <c r="P160" i="1"/>
  <c r="P155" i="1" s="1"/>
  <c r="R160" i="1"/>
  <c r="R155" i="1" s="1"/>
  <c r="T160" i="1"/>
  <c r="T155" i="1" s="1"/>
  <c r="V160" i="1"/>
  <c r="V155" i="1" s="1"/>
  <c r="X160" i="1"/>
  <c r="X155" i="1" s="1"/>
  <c r="Z160" i="1"/>
  <c r="Z155" i="1" s="1"/>
  <c r="AB160" i="1"/>
  <c r="AB155" i="1" s="1"/>
  <c r="AD160" i="1"/>
  <c r="AD155" i="1" s="1"/>
  <c r="D12" i="1"/>
  <c r="D11" i="1" s="1"/>
  <c r="B158" i="1"/>
  <c r="D17" i="1"/>
  <c r="F17" i="1"/>
  <c r="H159" i="1"/>
  <c r="H124" i="1"/>
  <c r="J124" i="1"/>
  <c r="J159" i="1"/>
  <c r="L159" i="1"/>
  <c r="L124" i="1"/>
  <c r="L123" i="1" s="1"/>
  <c r="N159" i="1"/>
  <c r="N124" i="1"/>
  <c r="P159" i="1"/>
  <c r="P124" i="1"/>
  <c r="R124" i="1"/>
  <c r="R159" i="1"/>
  <c r="T159" i="1"/>
  <c r="T124" i="1"/>
  <c r="T123" i="1" s="1"/>
  <c r="V159" i="1"/>
  <c r="V124" i="1"/>
  <c r="X159" i="1"/>
  <c r="X124" i="1"/>
  <c r="Z124" i="1"/>
  <c r="Z159" i="1"/>
  <c r="AB159" i="1"/>
  <c r="AB124" i="1"/>
  <c r="AB123" i="1" s="1"/>
  <c r="AD159" i="1"/>
  <c r="AD124" i="1"/>
  <c r="D18" i="1"/>
  <c r="D125" i="1" s="1"/>
  <c r="F18" i="1"/>
  <c r="H125" i="1"/>
  <c r="J125" i="1"/>
  <c r="L125" i="1"/>
  <c r="N125" i="1"/>
  <c r="P125" i="1"/>
  <c r="R125" i="1"/>
  <c r="T125" i="1"/>
  <c r="V125" i="1"/>
  <c r="X125" i="1"/>
  <c r="Z125" i="1"/>
  <c r="AB125" i="1"/>
  <c r="AD125" i="1"/>
  <c r="D19" i="1"/>
  <c r="F19" i="1"/>
  <c r="H161" i="1"/>
  <c r="H156" i="1" s="1"/>
  <c r="H126" i="1"/>
  <c r="J161" i="1"/>
  <c r="J156" i="1" s="1"/>
  <c r="J126" i="1"/>
  <c r="L161" i="1"/>
  <c r="L156" i="1" s="1"/>
  <c r="L126" i="1"/>
  <c r="N126" i="1"/>
  <c r="N161" i="1"/>
  <c r="N156" i="1" s="1"/>
  <c r="P161" i="1"/>
  <c r="P156" i="1" s="1"/>
  <c r="P126" i="1"/>
  <c r="R161" i="1"/>
  <c r="R156" i="1" s="1"/>
  <c r="R126" i="1"/>
  <c r="T161" i="1"/>
  <c r="T156" i="1" s="1"/>
  <c r="T126" i="1"/>
  <c r="V126" i="1"/>
  <c r="V161" i="1"/>
  <c r="V156" i="1" s="1"/>
  <c r="X161" i="1"/>
  <c r="X156" i="1" s="1"/>
  <c r="X126" i="1"/>
  <c r="Z161" i="1"/>
  <c r="Z156" i="1" s="1"/>
  <c r="Z126" i="1"/>
  <c r="AB161" i="1"/>
  <c r="AB156" i="1" s="1"/>
  <c r="AB126" i="1"/>
  <c r="AD126" i="1"/>
  <c r="AD161" i="1"/>
  <c r="AD156" i="1" s="1"/>
  <c r="B162" i="1"/>
  <c r="D20" i="1"/>
  <c r="F20" i="1"/>
  <c r="H127" i="1"/>
  <c r="H162" i="1"/>
  <c r="H157" i="1" s="1"/>
  <c r="J162" i="1"/>
  <c r="J157" i="1" s="1"/>
  <c r="J127" i="1"/>
  <c r="L162" i="1"/>
  <c r="L157" i="1" s="1"/>
  <c r="L127" i="1"/>
  <c r="N162" i="1"/>
  <c r="N157" i="1" s="1"/>
  <c r="N127" i="1"/>
  <c r="P127" i="1"/>
  <c r="P162" i="1"/>
  <c r="P157" i="1" s="1"/>
  <c r="R162" i="1"/>
  <c r="R157" i="1" s="1"/>
  <c r="R127" i="1"/>
  <c r="T162" i="1"/>
  <c r="T157" i="1" s="1"/>
  <c r="T127" i="1"/>
  <c r="V162" i="1"/>
  <c r="V157" i="1" s="1"/>
  <c r="V127" i="1"/>
  <c r="X127" i="1"/>
  <c r="X162" i="1"/>
  <c r="X157" i="1" s="1"/>
  <c r="Z162" i="1"/>
  <c r="Z157" i="1" s="1"/>
  <c r="Z127" i="1"/>
  <c r="AB162" i="1"/>
  <c r="AB157" i="1" s="1"/>
  <c r="AB127" i="1"/>
  <c r="AD162" i="1"/>
  <c r="AD157" i="1" s="1"/>
  <c r="AD127" i="1"/>
  <c r="D23" i="1"/>
  <c r="D24" i="1"/>
  <c r="D26" i="1"/>
  <c r="D30" i="1"/>
  <c r="D28" i="1" s="1"/>
  <c r="D35" i="1"/>
  <c r="D34" i="1" s="1"/>
  <c r="D36" i="1"/>
  <c r="F36" i="1"/>
  <c r="F65" i="1"/>
  <c r="D65" i="1"/>
  <c r="E64" i="1"/>
  <c r="E59" i="1"/>
  <c r="G65" i="1"/>
  <c r="F67" i="1"/>
  <c r="D67" i="1"/>
  <c r="D61" i="1" s="1"/>
  <c r="E61" i="1"/>
  <c r="G67" i="1"/>
  <c r="E70" i="1"/>
  <c r="F72" i="1"/>
  <c r="F70" i="1" s="1"/>
  <c r="D72" i="1"/>
  <c r="G72" i="1"/>
  <c r="G70" i="1" s="1"/>
  <c r="F74" i="1"/>
  <c r="D74" i="1"/>
  <c r="G74" i="1"/>
  <c r="F77" i="1"/>
  <c r="D77" i="1"/>
  <c r="D76" i="1" s="1"/>
  <c r="G77" i="1"/>
  <c r="F79" i="1"/>
  <c r="D79" i="1"/>
  <c r="G79" i="1"/>
  <c r="E82" i="1"/>
  <c r="F84" i="1"/>
  <c r="F82" i="1" s="1"/>
  <c r="D84" i="1"/>
  <c r="G84" i="1"/>
  <c r="G82" i="1" s="1"/>
  <c r="F86" i="1"/>
  <c r="D86" i="1"/>
  <c r="G86" i="1"/>
  <c r="F89" i="1"/>
  <c r="D89" i="1"/>
  <c r="G89" i="1"/>
  <c r="F91" i="1"/>
  <c r="D91" i="1"/>
  <c r="G91" i="1"/>
  <c r="E94" i="1"/>
  <c r="F96" i="1"/>
  <c r="F94" i="1" s="1"/>
  <c r="D96" i="1"/>
  <c r="G96" i="1"/>
  <c r="G94" i="1" s="1"/>
  <c r="F98" i="1"/>
  <c r="D98" i="1"/>
  <c r="G98" i="1"/>
  <c r="F101" i="1"/>
  <c r="D101" i="1"/>
  <c r="D100" i="1" s="1"/>
  <c r="G101" i="1"/>
  <c r="F103" i="1"/>
  <c r="D103" i="1"/>
  <c r="G103" i="1"/>
  <c r="E106" i="1"/>
  <c r="F108" i="1"/>
  <c r="F106" i="1" s="1"/>
  <c r="D108" i="1"/>
  <c r="G108" i="1"/>
  <c r="G106" i="1" s="1"/>
  <c r="F110" i="1"/>
  <c r="D110" i="1"/>
  <c r="G110" i="1"/>
  <c r="F113" i="1"/>
  <c r="D113" i="1"/>
  <c r="G113" i="1"/>
  <c r="F115" i="1"/>
  <c r="D115" i="1"/>
  <c r="G115" i="1"/>
  <c r="E118" i="1"/>
  <c r="F120" i="1"/>
  <c r="F118" i="1" s="1"/>
  <c r="D120" i="1"/>
  <c r="G120" i="1"/>
  <c r="G118" i="1" s="1"/>
  <c r="F122" i="1"/>
  <c r="D122" i="1"/>
  <c r="G122" i="1"/>
  <c r="I124" i="1"/>
  <c r="I123" i="1" s="1"/>
  <c r="Q124" i="1"/>
  <c r="Q123" i="1" s="1"/>
  <c r="Y124" i="1"/>
  <c r="Y123" i="1" s="1"/>
  <c r="F132" i="1"/>
  <c r="D132" i="1"/>
  <c r="G132" i="1"/>
  <c r="F151" i="1"/>
  <c r="D151" i="1"/>
  <c r="G151" i="1"/>
  <c r="E150" i="1"/>
  <c r="E152" i="1"/>
  <c r="I149" i="1"/>
  <c r="C64" i="1"/>
  <c r="C59" i="1"/>
  <c r="E133" i="1"/>
  <c r="E134" i="1"/>
  <c r="E135" i="1"/>
  <c r="F138" i="1"/>
  <c r="D138" i="1"/>
  <c r="F139" i="1"/>
  <c r="D139" i="1"/>
  <c r="F140" i="1"/>
  <c r="D140" i="1"/>
  <c r="F141" i="1"/>
  <c r="D141" i="1"/>
  <c r="F144" i="1"/>
  <c r="D144" i="1"/>
  <c r="F145" i="1"/>
  <c r="D145" i="1"/>
  <c r="F146" i="1"/>
  <c r="D146" i="1"/>
  <c r="F147" i="1"/>
  <c r="D147" i="1"/>
  <c r="H148" i="1"/>
  <c r="F141" i="3" l="1"/>
  <c r="G141" i="3"/>
  <c r="G148" i="3"/>
  <c r="C146" i="3"/>
  <c r="G146" i="3" s="1"/>
  <c r="E142" i="2"/>
  <c r="I141" i="2"/>
  <c r="F144" i="2"/>
  <c r="D144" i="2"/>
  <c r="G144" i="2"/>
  <c r="D147" i="2"/>
  <c r="D16" i="2"/>
  <c r="D112" i="2"/>
  <c r="D111" i="2" s="1"/>
  <c r="G112" i="2"/>
  <c r="E111" i="2"/>
  <c r="F112" i="2"/>
  <c r="F149" i="2"/>
  <c r="G149" i="2"/>
  <c r="C142" i="2"/>
  <c r="C141" i="2" s="1"/>
  <c r="B142" i="2"/>
  <c r="B141" i="2" s="1"/>
  <c r="H141" i="2"/>
  <c r="F145" i="2"/>
  <c r="D145" i="2"/>
  <c r="G145" i="2"/>
  <c r="G136" i="2"/>
  <c r="F136" i="2"/>
  <c r="F148" i="2"/>
  <c r="G148" i="2"/>
  <c r="G113" i="2"/>
  <c r="F113" i="2"/>
  <c r="D150" i="2"/>
  <c r="D115" i="2"/>
  <c r="G115" i="2"/>
  <c r="F115" i="2"/>
  <c r="F16" i="2"/>
  <c r="G16" i="2"/>
  <c r="F147" i="2"/>
  <c r="G147" i="2"/>
  <c r="E146" i="2"/>
  <c r="D149" i="2"/>
  <c r="D114" i="2"/>
  <c r="G114" i="2"/>
  <c r="F114" i="2"/>
  <c r="F150" i="2"/>
  <c r="G150" i="2"/>
  <c r="D143" i="1"/>
  <c r="D137" i="1"/>
  <c r="F135" i="1"/>
  <c r="D135" i="1"/>
  <c r="D162" i="1" s="1"/>
  <c r="G135" i="1"/>
  <c r="F133" i="1"/>
  <c r="D133" i="1"/>
  <c r="G133" i="1"/>
  <c r="F152" i="1"/>
  <c r="D152" i="1"/>
  <c r="G152" i="1"/>
  <c r="E131" i="1"/>
  <c r="G61" i="1"/>
  <c r="F61" i="1"/>
  <c r="G59" i="1"/>
  <c r="E58" i="1"/>
  <c r="F59" i="1"/>
  <c r="D64" i="1"/>
  <c r="D59" i="1"/>
  <c r="D22" i="1"/>
  <c r="B127" i="1"/>
  <c r="C127" i="1"/>
  <c r="G127" i="1" s="1"/>
  <c r="D127" i="1"/>
  <c r="B126" i="1"/>
  <c r="C126" i="1"/>
  <c r="G126" i="1" s="1"/>
  <c r="AD123" i="1"/>
  <c r="Z158" i="1"/>
  <c r="Z154" i="1"/>
  <c r="Z153" i="1" s="1"/>
  <c r="X123" i="1"/>
  <c r="V123" i="1"/>
  <c r="R158" i="1"/>
  <c r="R154" i="1"/>
  <c r="R153" i="1" s="1"/>
  <c r="P123" i="1"/>
  <c r="N123" i="1"/>
  <c r="J158" i="1"/>
  <c r="J154" i="1"/>
  <c r="J153" i="1" s="1"/>
  <c r="B124" i="1"/>
  <c r="B123" i="1" s="1"/>
  <c r="H123" i="1"/>
  <c r="C124" i="1"/>
  <c r="D118" i="1"/>
  <c r="D106" i="1"/>
  <c r="D94" i="1"/>
  <c r="D82" i="1"/>
  <c r="D70" i="1"/>
  <c r="D60" i="1"/>
  <c r="E157" i="1"/>
  <c r="F127" i="1"/>
  <c r="G161" i="1"/>
  <c r="F161" i="1"/>
  <c r="AE158" i="1"/>
  <c r="AE154" i="1"/>
  <c r="AE153" i="1" s="1"/>
  <c r="AC158" i="1"/>
  <c r="AA158" i="1"/>
  <c r="AA154" i="1"/>
  <c r="AA153" i="1" s="1"/>
  <c r="Y158" i="1"/>
  <c r="W158" i="1"/>
  <c r="W154" i="1"/>
  <c r="W153" i="1" s="1"/>
  <c r="U158" i="1"/>
  <c r="S158" i="1"/>
  <c r="S154" i="1"/>
  <c r="S153" i="1" s="1"/>
  <c r="Q158" i="1"/>
  <c r="O158" i="1"/>
  <c r="O154" i="1"/>
  <c r="O153" i="1" s="1"/>
  <c r="M158" i="1"/>
  <c r="K158" i="1"/>
  <c r="K154" i="1"/>
  <c r="K153" i="1" s="1"/>
  <c r="I158" i="1"/>
  <c r="F134" i="1"/>
  <c r="D134" i="1"/>
  <c r="G134" i="1"/>
  <c r="C58" i="1"/>
  <c r="C53" i="1"/>
  <c r="E149" i="1"/>
  <c r="I148" i="1"/>
  <c r="F150" i="1"/>
  <c r="D150" i="1"/>
  <c r="G150" i="1"/>
  <c r="D131" i="1"/>
  <c r="D112" i="1"/>
  <c r="D88" i="1"/>
  <c r="G64" i="1"/>
  <c r="F64" i="1"/>
  <c r="B157" i="1"/>
  <c r="C157" i="1"/>
  <c r="B156" i="1"/>
  <c r="C156" i="1"/>
  <c r="D161" i="1"/>
  <c r="D126" i="1"/>
  <c r="B125" i="1"/>
  <c r="F125" i="1" s="1"/>
  <c r="C125" i="1"/>
  <c r="G125" i="1" s="1"/>
  <c r="AD158" i="1"/>
  <c r="AD154" i="1"/>
  <c r="AD153" i="1" s="1"/>
  <c r="AB154" i="1"/>
  <c r="AB153" i="1" s="1"/>
  <c r="AB158" i="1"/>
  <c r="Z123" i="1"/>
  <c r="X154" i="1"/>
  <c r="X153" i="1" s="1"/>
  <c r="X158" i="1"/>
  <c r="V158" i="1"/>
  <c r="V154" i="1"/>
  <c r="V153" i="1" s="1"/>
  <c r="T154" i="1"/>
  <c r="T153" i="1" s="1"/>
  <c r="T158" i="1"/>
  <c r="R123" i="1"/>
  <c r="P154" i="1"/>
  <c r="P153" i="1" s="1"/>
  <c r="P158" i="1"/>
  <c r="N158" i="1"/>
  <c r="N154" i="1"/>
  <c r="N153" i="1" s="1"/>
  <c r="L154" i="1"/>
  <c r="L153" i="1" s="1"/>
  <c r="L158" i="1"/>
  <c r="J123" i="1"/>
  <c r="H154" i="1"/>
  <c r="H158" i="1"/>
  <c r="D159" i="1"/>
  <c r="D124" i="1"/>
  <c r="D16" i="1"/>
  <c r="B155" i="1"/>
  <c r="F155" i="1" s="1"/>
  <c r="C155" i="1"/>
  <c r="G155" i="1" s="1"/>
  <c r="D160" i="1"/>
  <c r="D9" i="1"/>
  <c r="G124" i="1"/>
  <c r="E123" i="1"/>
  <c r="G62" i="1"/>
  <c r="F62" i="1"/>
  <c r="G60" i="1"/>
  <c r="F60" i="1"/>
  <c r="E162" i="1"/>
  <c r="E156" i="1"/>
  <c r="F126" i="1"/>
  <c r="AE123" i="1"/>
  <c r="AC153" i="1"/>
  <c r="AA123" i="1"/>
  <c r="Y153" i="1"/>
  <c r="W123" i="1"/>
  <c r="U153" i="1"/>
  <c r="S123" i="1"/>
  <c r="Q153" i="1"/>
  <c r="O123" i="1"/>
  <c r="M153" i="1"/>
  <c r="K123" i="1"/>
  <c r="I153" i="1"/>
  <c r="E160" i="1"/>
  <c r="B52" i="1"/>
  <c r="F52" i="1" s="1"/>
  <c r="F54" i="1"/>
  <c r="F146" i="2" l="1"/>
  <c r="G146" i="2"/>
  <c r="G111" i="2"/>
  <c r="F111" i="2"/>
  <c r="D146" i="2"/>
  <c r="G142" i="2"/>
  <c r="E141" i="2"/>
  <c r="D142" i="2"/>
  <c r="D141" i="2" s="1"/>
  <c r="F142" i="2"/>
  <c r="G162" i="1"/>
  <c r="F162" i="1"/>
  <c r="D158" i="1"/>
  <c r="B154" i="1"/>
  <c r="B153" i="1" s="1"/>
  <c r="H153" i="1"/>
  <c r="C154" i="1"/>
  <c r="C153" i="1" s="1"/>
  <c r="C52" i="1"/>
  <c r="G52" i="1" s="1"/>
  <c r="C159" i="1"/>
  <c r="G53" i="1"/>
  <c r="C123" i="1"/>
  <c r="G123" i="1" s="1"/>
  <c r="G58" i="1"/>
  <c r="F58" i="1"/>
  <c r="F131" i="1"/>
  <c r="G131" i="1"/>
  <c r="G160" i="1"/>
  <c r="F160" i="1"/>
  <c r="E158" i="1"/>
  <c r="E154" i="1"/>
  <c r="F156" i="1"/>
  <c r="D156" i="1"/>
  <c r="G156" i="1"/>
  <c r="F123" i="1"/>
  <c r="F124" i="1"/>
  <c r="D123" i="1"/>
  <c r="F149" i="1"/>
  <c r="D149" i="1"/>
  <c r="D148" i="1" s="1"/>
  <c r="G149" i="1"/>
  <c r="E148" i="1"/>
  <c r="F157" i="1"/>
  <c r="D157" i="1"/>
  <c r="G157" i="1"/>
  <c r="D58" i="1"/>
  <c r="G141" i="2" l="1"/>
  <c r="F141" i="2"/>
  <c r="F154" i="1"/>
  <c r="D154" i="1"/>
  <c r="D153" i="1" s="1"/>
  <c r="G154" i="1"/>
  <c r="E153" i="1"/>
  <c r="C158" i="1"/>
  <c r="G159" i="1"/>
  <c r="F148" i="1"/>
  <c r="G148" i="1"/>
  <c r="G158" i="1"/>
  <c r="F158" i="1"/>
  <c r="F153" i="1" l="1"/>
  <c r="G153" i="1"/>
</calcChain>
</file>

<file path=xl/comments1.xml><?xml version="1.0" encoding="utf-8"?>
<comments xmlns="http://schemas.openxmlformats.org/spreadsheetml/2006/main">
  <authors>
    <author>Автор</author>
  </authors>
  <commentList>
    <comment ref="A37" authorId="0" shapeId="0">
      <text>
        <r>
          <rPr>
            <b/>
            <sz val="9"/>
            <color indexed="81"/>
            <rFont val="Tahoma"/>
            <family val="2"/>
            <charset val="204"/>
          </rPr>
          <t>Автор:</t>
        </r>
        <r>
          <rPr>
            <sz val="9"/>
            <color indexed="81"/>
            <rFont val="Tahoma"/>
            <family val="2"/>
            <charset val="204"/>
          </rPr>
          <t xml:space="preserve">
необходимо заполнить</t>
        </r>
      </text>
    </comment>
    <comment ref="B38" authorId="0" shapeId="0">
      <text>
        <r>
          <rPr>
            <b/>
            <sz val="9"/>
            <color indexed="81"/>
            <rFont val="Tahoma"/>
            <family val="2"/>
            <charset val="204"/>
          </rPr>
          <t>Автор:</t>
        </r>
        <r>
          <rPr>
            <sz val="9"/>
            <color indexed="81"/>
            <rFont val="Tahoma"/>
            <family val="2"/>
            <charset val="204"/>
          </rPr>
          <t xml:space="preserve">
356607,76
</t>
        </r>
      </text>
    </comment>
  </commentList>
</comments>
</file>

<file path=xl/comments2.xml><?xml version="1.0" encoding="utf-8"?>
<comments xmlns="http://schemas.openxmlformats.org/spreadsheetml/2006/main">
  <authors>
    <author>Автор</author>
  </authors>
  <commentList>
    <comment ref="A37" authorId="0" shapeId="0">
      <text>
        <r>
          <rPr>
            <b/>
            <sz val="9"/>
            <color indexed="81"/>
            <rFont val="Tahoma"/>
            <family val="2"/>
            <charset val="204"/>
          </rPr>
          <t>Автор:</t>
        </r>
        <r>
          <rPr>
            <sz val="9"/>
            <color indexed="81"/>
            <rFont val="Tahoma"/>
            <family val="2"/>
            <charset val="204"/>
          </rPr>
          <t xml:space="preserve">
необходимо заполнить</t>
        </r>
      </text>
    </comment>
    <comment ref="B38" authorId="0" shapeId="0">
      <text>
        <r>
          <rPr>
            <b/>
            <sz val="9"/>
            <color indexed="81"/>
            <rFont val="Tahoma"/>
            <family val="2"/>
            <charset val="204"/>
          </rPr>
          <t>Автор:</t>
        </r>
        <r>
          <rPr>
            <sz val="9"/>
            <color indexed="81"/>
            <rFont val="Tahoma"/>
            <family val="2"/>
            <charset val="204"/>
          </rPr>
          <t xml:space="preserve">
356607,76
</t>
        </r>
      </text>
    </comment>
  </commentList>
</comments>
</file>

<file path=xl/comments3.xml><?xml version="1.0" encoding="utf-8"?>
<comments xmlns="http://schemas.openxmlformats.org/spreadsheetml/2006/main">
  <authors>
    <author>Автор</author>
  </authors>
  <commentList>
    <comment ref="A37" authorId="0" shapeId="0">
      <text>
        <r>
          <rPr>
            <b/>
            <sz val="9"/>
            <color indexed="81"/>
            <rFont val="Tahoma"/>
            <family val="2"/>
            <charset val="204"/>
          </rPr>
          <t>Автор:</t>
        </r>
        <r>
          <rPr>
            <sz val="9"/>
            <color indexed="81"/>
            <rFont val="Tahoma"/>
            <family val="2"/>
            <charset val="204"/>
          </rPr>
          <t xml:space="preserve">
необходимо заполнить</t>
        </r>
      </text>
    </comment>
    <comment ref="B38" authorId="0" shapeId="0">
      <text>
        <r>
          <rPr>
            <b/>
            <sz val="9"/>
            <color indexed="81"/>
            <rFont val="Tahoma"/>
            <family val="2"/>
            <charset val="204"/>
          </rPr>
          <t>Автор:</t>
        </r>
        <r>
          <rPr>
            <sz val="9"/>
            <color indexed="81"/>
            <rFont val="Tahoma"/>
            <family val="2"/>
            <charset val="204"/>
          </rPr>
          <t xml:space="preserve">
356607,76
</t>
        </r>
      </text>
    </comment>
  </commentList>
</comments>
</file>

<file path=xl/comments4.xml><?xml version="1.0" encoding="utf-8"?>
<comments xmlns="http://schemas.openxmlformats.org/spreadsheetml/2006/main">
  <authors>
    <author>Автор</author>
  </authors>
  <commentList>
    <comment ref="A37" authorId="0" shapeId="0">
      <text>
        <r>
          <rPr>
            <b/>
            <sz val="9"/>
            <color indexed="81"/>
            <rFont val="Tahoma"/>
            <family val="2"/>
            <charset val="204"/>
          </rPr>
          <t>Автор:</t>
        </r>
        <r>
          <rPr>
            <sz val="9"/>
            <color indexed="81"/>
            <rFont val="Tahoma"/>
            <family val="2"/>
            <charset val="204"/>
          </rPr>
          <t xml:space="preserve">
необходимо заполнить</t>
        </r>
      </text>
    </comment>
    <comment ref="B38" authorId="0" shapeId="0">
      <text>
        <r>
          <rPr>
            <b/>
            <sz val="9"/>
            <color indexed="81"/>
            <rFont val="Tahoma"/>
            <family val="2"/>
            <charset val="204"/>
          </rPr>
          <t>Автор:</t>
        </r>
        <r>
          <rPr>
            <sz val="9"/>
            <color indexed="81"/>
            <rFont val="Tahoma"/>
            <family val="2"/>
            <charset val="204"/>
          </rPr>
          <t xml:space="preserve">
356607,76
</t>
        </r>
      </text>
    </comment>
  </commentList>
</comments>
</file>

<file path=xl/sharedStrings.xml><?xml version="1.0" encoding="utf-8"?>
<sst xmlns="http://schemas.openxmlformats.org/spreadsheetml/2006/main" count="1504" uniqueCount="133">
  <si>
    <t xml:space="preserve">Отчет о ходе реализации (сетевой график) муниципальной программы «Развитие транспортной системы города Когалыма» </t>
  </si>
  <si>
    <t>Основные мероприятия  программы</t>
  </si>
  <si>
    <t>План на
 2024 год, тыс.руб.</t>
  </si>
  <si>
    <t>План на 01.02.2024</t>
  </si>
  <si>
    <t>Профинансировано на 01.02.2024</t>
  </si>
  <si>
    <t>Кассовый расход на 01.02.2024</t>
  </si>
  <si>
    <t>Исполнено,%</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</si>
  <si>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</si>
  <si>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</si>
  <si>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</si>
  <si>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</si>
  <si>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</si>
  <si>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</si>
  <si>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</si>
  <si>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</si>
  <si>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</si>
  <si>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</si>
  <si>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</si>
  <si>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</si>
  <si>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</si>
  <si>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</si>
  <si>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на отчетную дату</t>
  </si>
  <si>
    <t>план</t>
  </si>
  <si>
    <t>кассовый расход</t>
  </si>
  <si>
    <t>Подпрограмма 1. «Автомобильный транспорт»</t>
  </si>
  <si>
    <t>Процессная часть</t>
  </si>
  <si>
    <t>1.1. Организация пассажирских перевозок автомобильным транспортом общего пользования по городским маршрутам (I)</t>
  </si>
  <si>
    <r>
      <rPr>
        <b/>
        <sz val="12"/>
        <rFont val="Times New Roman"/>
        <family val="1"/>
        <charset val="204"/>
      </rPr>
      <t>МКУ "УКС и ЖКК г.Когалыма":</t>
    </r>
    <r>
      <rPr>
        <sz val="12"/>
        <rFont val="Times New Roman"/>
        <family val="1"/>
        <charset val="204"/>
      </rPr>
      <t xml:space="preserve">
Заключен МК от 15.12.2023 №0187300013723000396  с ИП Шахбазовым Фикрет Таха оглы на выполнение работ, связанных с осуществлением регулярных перевозок на сумму 9 633,27 тыс.руб. Период оказания услуг по МК с 01.01.2024 по 31.03.2024.</t>
    </r>
  </si>
  <si>
    <t>всего</t>
  </si>
  <si>
    <t>бюджет города Когалыма</t>
  </si>
  <si>
    <t>Итого по подпрограмме 1</t>
  </si>
  <si>
    <t xml:space="preserve">бюджет города Когалыма </t>
  </si>
  <si>
    <t>Подпрограмма 2. «Дорожное хозяйство»</t>
  </si>
  <si>
    <t>2.1. Строительство, реконструкция, капитальный ремонт и ремонт автомобильных дорог общего  пользования местного значения (II, 1)</t>
  </si>
  <si>
    <t>Всего</t>
  </si>
  <si>
    <t>бюджет автономного округа</t>
  </si>
  <si>
    <t>в т.ч. бюджет города Когалыма в части софинансирования</t>
  </si>
  <si>
    <t>иные источники финансирования</t>
  </si>
  <si>
    <t xml:space="preserve">2.1.1. Ремонт, в том числе капитальный  автомобильных дорог общего пользования местного значения (в том числе проезды и устройство ливневой канализации) </t>
  </si>
  <si>
    <r>
      <rPr>
        <b/>
        <sz val="12"/>
        <rFont val="Times New Roman"/>
        <family val="1"/>
        <charset val="204"/>
      </rPr>
      <t>МКУ "УКС и ЖКК г.Когалыма":</t>
    </r>
    <r>
      <rPr>
        <sz val="12"/>
        <rFont val="Times New Roman"/>
        <family val="1"/>
        <charset val="204"/>
      </rPr>
      <t xml:space="preserve">
Зпланировано проведение работ на УДС:
- ул. Дружбы Народов (ул. Др. народов-Береговая до моста через р. Ингу-Ягун), 0,15 км;
- Повховское шоссе (подходы к Путепроводу), 0,75 км;
- пр-кт Нефтяников (поворот на ПТП), 0,27 км;
- ул. Романтиков (участок от ул. Береговая до ул. Нефтяников), 0,40 км.</t>
    </r>
  </si>
  <si>
    <t>2.1.2. Проведение лабораторных исследований материалов, применяемых при ремонте автомобильных дорог, в том числе проведение инженерно-геодезических измерений</t>
  </si>
  <si>
    <t>2.1.3. Реконструкция развязки Восточная (проспект Нефтяников, улица Ноябрьская)</t>
  </si>
  <si>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t>
    </r>
  </si>
  <si>
    <t>2.1.4 Капитальный ремонт объекта "Путепровод на км 0+468 автодороги Повховское шоссе в городе Когалыме"</t>
  </si>
  <si>
    <r>
      <rPr>
        <b/>
        <sz val="12"/>
        <rFont val="Times New Roman"/>
        <family val="1"/>
        <charset val="204"/>
      </rPr>
      <t>МКУ "УКС и ЖКК г.Когалыма":</t>
    </r>
    <r>
      <rPr>
        <sz val="12"/>
        <rFont val="Times New Roman"/>
        <family val="1"/>
        <charset val="204"/>
      </rPr>
      <t xml:space="preserve">
Остаток средств для исполнения МК от 07.08.2023 №5369625 с ОАО "РЖД" на оказание услуг по предоставлению технологических "окон" для выполнения работ на объекте: "Путепровод на км 0+468 автодороги Повховское шоссе в городе Когалыме"Остаток средств для исполнения МК от 07.08.2023 №5369625 с ОАО "РЖД" на оказание услуг по предоставлению технологических "окон" для выполнения работ на объекте: "Путепровод на км 0+468 автодороги Повховское шоссе в городе Когалыме"</t>
    </r>
  </si>
  <si>
    <t>2.1.5 Реконструкция участков автомобильных дорог улица Дорожников и улица Романтиков (в том числе ПИР)</t>
  </si>
  <si>
    <r>
      <rPr>
        <b/>
        <sz val="12"/>
        <rFont val="Times New Roman"/>
        <family val="1"/>
        <charset val="204"/>
      </rPr>
      <t>МКУ "УКС и ЖКК г.Когалыма":</t>
    </r>
    <r>
      <rPr>
        <sz val="12"/>
        <rFont val="Times New Roman"/>
        <family val="1"/>
        <charset val="204"/>
      </rPr>
      <t xml:space="preserve">
МК от 09.09.2022 №0187300013722000151 с ООО "ГеоПроектГрупп" на выполнение проектно-изыскательских работ по объекту: "Реконструкция участков автомобильных дорог улица Дорожников и улица Романтиков". Работы выполняются с нарушением сроков.</t>
    </r>
  </si>
  <si>
    <t>2.2. Обеспечение функционирования сети автомобильных дорог общего пользования местного значения (3, 4, 5)</t>
  </si>
  <si>
    <r>
      <rPr>
        <b/>
        <sz val="12"/>
        <rFont val="Times New Roman"/>
        <family val="1"/>
        <charset val="204"/>
      </rPr>
      <t>МБУ"КСАТ":</t>
    </r>
    <r>
      <rPr>
        <sz val="12"/>
        <rFont val="Times New Roman"/>
        <family val="1"/>
        <charset val="204"/>
      </rPr>
      <t xml:space="preserve">
Отклонение от плана составляет  15 854,64 тыс. руб. в том числе:
1. 1 706,57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1 549,89 тыс. руб.  -неисполнение субсидии по статье начисления на оплату труда возникло в связи с оплатой страховых взносов в феврале 2024 г.
3. 6,34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283,74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254,68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131,15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67,35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1 805,23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8 070,41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1 773,13 тыс. руб. - неисполнение по статье расходов прочие расходы  оплата налога на имущество будет произведена в феврале, в связи со сдачей декларации в феврале 2024 г  и транспортного налога (согласно декларации)
11. 76,72 тыс. руб. неисполнение по статье расходов  пособий по уходу за ребенком инвалидом, оплата  произведена по факту предоставленных документов
12.  69,43тыс.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а так же в связи с оплатой по факту поставки молока, согласно поданных заявок..
13. 60,0 тыс. руб. неисполнение субсидии по статье  расходов на приобретение мягкого инвентаря, оплата будет произведена по факту поставки товара</t>
    </r>
  </si>
  <si>
    <t>2.2.1. Содержание и ремонт автомобильных дорог местного значения в границах города Когалыма, в том числе нанесение и восстановление дорожной разметки на проезжей части улиц города</t>
  </si>
  <si>
    <t>2.2.1.1. Выполнение муниципальной работы «Выполнение работ в области использования автомобильных дорог»</t>
  </si>
  <si>
    <t>2.2.1.2. Приобретение специализированной техники для выполнения муниципальной работы «Выполнение работ в области использования автомобильных дорог» (в том числе на условиях лизинга)</t>
  </si>
  <si>
    <t>2.2.2. Техническое обслуживание электрооборудования светофорных объектов (в том числе обеспечение электроэнергией)</t>
  </si>
  <si>
    <r>
      <rPr>
        <b/>
        <sz val="12"/>
        <rFont val="Times New Roman"/>
        <family val="1"/>
        <charset val="204"/>
      </rPr>
      <t>МКУ "УКС и ЖКК г.Когалыма":</t>
    </r>
    <r>
      <rPr>
        <sz val="12"/>
        <rFont val="Times New Roman"/>
        <family val="1"/>
        <charset val="204"/>
      </rPr>
      <t xml:space="preserve">
Заключен МК от 25.12.2023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города Когалыма на сумму 27 125,2 тыс.руб. (в т.ч. ТО светофорных объектов на сумму 4 675,00 тыс.руб.).
Заключен МК от 29.12.2023 с АО "Газпром энергосбыт Тюмень" на поставку электроэнергии для светофорных объектов города Когалыма на сумму 956,6 тыс.руб.
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t>
    </r>
  </si>
  <si>
    <t xml:space="preserve">2.2.3. Приобретение, монтаж, ремонт и техническое обслуживание информационных табло </t>
  </si>
  <si>
    <r>
      <rPr>
        <b/>
        <sz val="12"/>
        <rFont val="Times New Roman"/>
        <family val="1"/>
        <charset val="204"/>
      </rPr>
      <t>МКУ "УКС и ЖКК г.Когалыма":</t>
    </r>
    <r>
      <rPr>
        <sz val="12"/>
        <rFont val="Times New Roman"/>
        <family val="1"/>
        <charset val="204"/>
      </rPr>
      <t xml:space="preserve">
МК от 29.12.2023 №1273/1-GSM с ПАО "Ростелеком" на оказание услуг подвижной связи (сим-карты на остановочных павильонах) на сумму 201,6 тыс.руб.</t>
    </r>
  </si>
  <si>
    <t>2.2.4.  Перенос кабелей светофорного объекта, расположенного на пересечении улиц Мира - Молодежная в подземную канализацию</t>
  </si>
  <si>
    <t>2.2.5. Проведение мониторинга дорожного движения</t>
  </si>
  <si>
    <t>2.3. "Строительство, реконструкция, капитальный ремонт, ремонт сетей наружного освещения автомобильных дорог общего пользования местного значения"</t>
  </si>
  <si>
    <t>2.3.1 Строительство сетей наружного освещения автомобильной дороги по проспекту Нефтяников (от ул.Ноябрьская до путепровода) г.Когалыма</t>
  </si>
  <si>
    <t>2.4. "Внедрение автоматизированных и роботизированных технологий организации дорожного движения и контроля за соблюдением правил дорожного движения"</t>
  </si>
  <si>
    <t>2.4.1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t>
  </si>
  <si>
    <t>Итого по подпрограмме 2</t>
  </si>
  <si>
    <t>Подпрограмма 3. «Безопасность дорожного движения»</t>
  </si>
  <si>
    <t>3.1. Внедрение автоматизированных и роботизированных технологий организации дорожного движения и контроля за соблюдением правил дорожного движения (6)</t>
  </si>
  <si>
    <t>3.1.1. Обеспечение бесперебойного функционирования системы фотовидеофиксации</t>
  </si>
  <si>
    <r>
      <t xml:space="preserve">МКУ "ЕДДС г.Когалыма":
</t>
    </r>
    <r>
      <rPr>
        <sz val="12"/>
        <rFont val="Times New Roman"/>
        <family val="1"/>
        <charset val="204"/>
      </rPr>
      <t>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t>
    </r>
  </si>
  <si>
    <t xml:space="preserve"> 3.1.2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t>
  </si>
  <si>
    <t>Итого по подпрограмме 3</t>
  </si>
  <si>
    <t>Всего по муниципальной программе:</t>
  </si>
  <si>
    <t>Процессная часть в целом по муниципальной программе</t>
  </si>
  <si>
    <t>Ответственный за составление сетевого графика</t>
  </si>
  <si>
    <t>Цыганкова И.А.</t>
  </si>
  <si>
    <t>тел.93-790</t>
  </si>
  <si>
    <t>Директор МКУ "УКС и ЖКК г.Когалыма"</t>
  </si>
  <si>
    <t>Кадыров И.Р.</t>
  </si>
  <si>
    <t>План на 01.03.2024</t>
  </si>
  <si>
    <t>Профинансировано на 01.03.2024</t>
  </si>
  <si>
    <t>Кассовый расход на 01.03.2024</t>
  </si>
  <si>
    <r>
      <rPr>
        <b/>
        <sz val="12"/>
        <rFont val="Times New Roman"/>
        <family val="1"/>
        <charset val="204"/>
      </rPr>
      <t>МКУ "УКС и ЖКК г.Когалыма":</t>
    </r>
    <r>
      <rPr>
        <sz val="12"/>
        <rFont val="Times New Roman"/>
        <family val="1"/>
        <charset val="204"/>
      </rPr>
      <t xml:space="preserve">
Зпланировано проведение работ на УДС:
- ул. Дружбы Народов (ул. Др. народов-Береговая до моста через р. Ингу-Ягун), 0,15 км;
- Повховское шоссе (подходы к Путепроводу), 0,75 км;
- пр-кт Нефтяников (поворот на ПТП), 0,27 км;
- ул. Романтиков (участок от ул. Береговая до ул. Нефтяников), 0,40 км.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t>
    </r>
  </si>
  <si>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В 2023 году выполнены и оплачены работы на сумму 169,959 тыс.руб.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156 414,0 тыс.руб.</t>
    </r>
  </si>
  <si>
    <r>
      <rPr>
        <b/>
        <sz val="12"/>
        <rFont val="Times New Roman"/>
        <family val="1"/>
        <charset val="204"/>
      </rPr>
      <t>МКУ "УКС и ЖКК г.Когалыма":</t>
    </r>
    <r>
      <rPr>
        <sz val="12"/>
        <rFont val="Times New Roman"/>
        <family val="1"/>
        <charset val="204"/>
      </rPr>
      <t xml:space="preserve">
МК от 09.09.2022 №0187300013722000151 с ООО "ГеоПроектГрупп" на выполнение проектно-изыскательских работ по объекту: "Реконструкция участков автомобильных дорог улица Дорожников и улица Романтиков". Работы выполнены и оплачены в полном объеме.</t>
    </r>
  </si>
  <si>
    <r>
      <rPr>
        <b/>
        <sz val="12"/>
        <rFont val="Times New Roman"/>
        <family val="1"/>
        <charset val="204"/>
      </rPr>
      <t>МБУ"КСАТ":</t>
    </r>
    <r>
      <rPr>
        <sz val="12"/>
        <rFont val="Times New Roman"/>
        <family val="1"/>
        <charset val="204"/>
      </rPr>
      <t xml:space="preserve">
Отклонение от плана составляет 12378,79 тыс. руб. в том числе:
1. 4060,32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1954,88 тыс. руб.  -неисполнение субсидии по статье начисления на оплату труда возникло в связи с оплатой страховых взносов в марте 2024 г.
3. 10,43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164,21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298,52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157,08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67,76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2575,75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2392,67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403,35 тыс. руб. - неисполнение по статье расходов прочие расходы  оплата налога на имущество будет произведена в феврале, в связи со сдачей декларации в феврале 2024 г  и транспортного налога (согласно декларации)
11. 110,88 тыс. руб. неисполнение по статье расходов  пособий по уходу за ребенком инвалидом, оплата  произведена по факту предоставленных документов
12.  124,55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38,39 тыс. руб. неисполнение субсидии по статье  расходов на приобретение мягкого инвентаря, оплата будет произведена по факту поставки товара</t>
    </r>
  </si>
  <si>
    <r>
      <rPr>
        <b/>
        <sz val="12"/>
        <rFont val="Times New Roman"/>
        <family val="1"/>
        <charset val="204"/>
      </rPr>
      <t>МКУ "УКС и ЖКК г.Когалыма":</t>
    </r>
    <r>
      <rPr>
        <sz val="12"/>
        <rFont val="Times New Roman"/>
        <family val="1"/>
        <charset val="204"/>
      </rPr>
      <t xml:space="preserve">
МК от 29.12.2023 №1273/1-GSM с ПАО "Ростелеком" на оказание услуг подвижной связи (сим-карты на остановочных павильонах) на сумму 201,6 тыс.руб.;
МК от 06.02.2024 №11/2024 с ООО "Умный транспорт" на оказание услуг по запуску ПО "Умный транспорт. Модуль управления табло" для сопровождения электронных указателей расписания движения общественного транспорта на сумму 70,8 тыс.руб.</t>
    </r>
  </si>
  <si>
    <t>2.2.5. Проведение мониторинга дорожного движения на автомобильных дорогах местного значения</t>
  </si>
  <si>
    <t>Ответственный за составление сетевого графика:</t>
  </si>
  <si>
    <t xml:space="preserve">Кадыров И.Р.  </t>
  </si>
  <si>
    <t>План на 01.04.2024</t>
  </si>
  <si>
    <t>Профинансировано на 01.04.2024</t>
  </si>
  <si>
    <t>Кассовый расход на 01.04.2024</t>
  </si>
  <si>
    <r>
      <rPr>
        <b/>
        <sz val="12"/>
        <rFont val="Times New Roman"/>
        <family val="1"/>
        <charset val="204"/>
      </rPr>
      <t>МКУ "УКС и ЖКК г.Когалыма":</t>
    </r>
    <r>
      <rPr>
        <sz val="12"/>
        <rFont val="Times New Roman"/>
        <family val="1"/>
        <charset val="204"/>
      </rPr>
      <t xml:space="preserve">
Заключен МК от 15.12.2023 №0187300013723000396  с ИП Шахбазовым Фикрет Таха оглы на выполнение работ, связанных с осуществлением регулярных перевозок на сумму 9 633,27 тыс.руб. Период оказания услуг по МК с 01.01.2024 по 31.03.2024.
Заключен МК от 25.03.2024 №0187300013724000021  с ИП Шахбазовым Фикрет Таха оглы на выполнение работ, связанных с осуществлением регулярных перевозок на сумму 30 099,182 тыс.руб. Период оказания услуг по МК с 01.04.2024 по 31.12.2024.</t>
    </r>
  </si>
  <si>
    <r>
      <rPr>
        <b/>
        <sz val="12"/>
        <rFont val="Times New Roman"/>
        <family val="1"/>
        <charset val="204"/>
      </rPr>
      <t>МКУ "УКС и ЖКК г.Когалыма":</t>
    </r>
    <r>
      <rPr>
        <sz val="12"/>
        <rFont val="Times New Roman"/>
        <family val="1"/>
        <charset val="204"/>
      </rPr>
      <t xml:space="preserve">
Остаток средств для исполнения МК от 07.08.2023 №5369625 с ОАО "РЖД" на оказание услуг по предоставлению технологических "окон" для выполнения работ на объекте: "Путепровод на км 0+468 автодороги Повховское шоссе в городе Когалыме". 
В связи с прекращением работ по ремонту путепровода, пересекающего железнодорожные пути на 93 км ПК 4 + 59 м перегона Когалым - Кумали, заключено соглашение №1 от 06.03.2024 о расторжении МК №5369625 .</t>
    </r>
  </si>
  <si>
    <r>
      <rPr>
        <b/>
        <sz val="12"/>
        <rFont val="Times New Roman"/>
        <family val="1"/>
        <charset val="204"/>
      </rPr>
      <t>МБУ"КСАТ":</t>
    </r>
    <r>
      <rPr>
        <sz val="12"/>
        <rFont val="Times New Roman"/>
        <family val="1"/>
        <charset val="204"/>
      </rPr>
      <t xml:space="preserve">
Отклонение от плана составляет 16 372,02 тыс. руб. в том числе:
1. 7 176,96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2 145,76 тыс. руб.  -неисполнение субсидии по статье начисления на оплату труда возникло в связи с оплатой страховых взносов в апреле 2024 г.
3. 4,48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122,6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304,32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183,18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145,25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4 195,61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1 451,72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43,4 тыс. руб. - неисполнение по статье расходов прочие расходы  оплата налога на имущество будет произведена в феврале, в связи со сдачей декларации в апреле 2024 г  и транспортного налога (согласно декларации)
11. 24,98 тыс. руб. неисполнение по статье расходов  пособий по уходу за ребенком инвалидом, оплата  произведена по факту предоставленных документов
12.  210,85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82,33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242,5 тыс.руб неисполнение по статье расходов на приобретение основных средств, оплата будет произведена по факту поставки товара</t>
    </r>
  </si>
  <si>
    <r>
      <t xml:space="preserve">МБУ "КСАТ":
</t>
    </r>
    <r>
      <rPr>
        <sz val="12"/>
        <rFont val="Times New Roman"/>
        <family val="1"/>
        <charset val="204"/>
      </rPr>
      <t>Неисполнение субсидии по статье арендная плата 321,38 тыс. руб. за пользование имуществом возникло, в связи с тем, что оплата произведена согласно графика платежей.</t>
    </r>
  </si>
  <si>
    <t>План на 01.05.2024</t>
  </si>
  <si>
    <t>Профинансировано на 01.05.2024</t>
  </si>
  <si>
    <t>Кассовый расход на 01.05.2024</t>
  </si>
  <si>
    <r>
      <rPr>
        <b/>
        <sz val="12"/>
        <rFont val="Times New Roman"/>
        <family val="1"/>
        <charset val="204"/>
      </rPr>
      <t>МКУ "УКС и ЖКК г.Когалыма":</t>
    </r>
    <r>
      <rPr>
        <sz val="12"/>
        <rFont val="Times New Roman"/>
        <family val="1"/>
        <charset val="204"/>
      </rPr>
      <t xml:space="preserve">
Зпланировано проведение работ на УДС:
- ул. Дружбы Народов (ул. Др. народов-Береговая до моста через р. Ингу-Ягун), 0,15 км;
- Повховское шоссе (подходы к Путепроводу), 0,75 км;
- пр-кт Нефтяников (поворот на ПТП), 0,27 км;
- ул. Романтиков (участок от ул. Береговая до ул. Нефтяников), 0,40 км.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 Услуги по МК оказаны и оплачены в полном объеме. 
На основании приказа КФ от 16.04.2024 №34-О перераспределена экономия плановых ассигнований на ремонт автомобильной дороги на участке улицы Повховское шоссе (подходы к Путепроводу)  в сумме 8 211,1 тыс.руб.</t>
    </r>
  </si>
  <si>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в 2024 году на сумму 180,0 тыс.руб.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156 414,0 тыс.руб.</t>
    </r>
  </si>
  <si>
    <r>
      <rPr>
        <b/>
        <sz val="12"/>
        <rFont val="Times New Roman"/>
        <family val="1"/>
        <charset val="204"/>
      </rPr>
      <t>МКУ "УКС и ЖКК г.Когалыма":</t>
    </r>
    <r>
      <rPr>
        <sz val="12"/>
        <rFont val="Times New Roman"/>
        <family val="1"/>
        <charset val="204"/>
      </rPr>
      <t xml:space="preserve">
Бюджетные ассигнования перераспределены на мероприятие по ремонту автомобильных дорог (в процессе выполнения работ технологических «окон» потребовалось меньше, чем предусмотрено проектом)</t>
    </r>
  </si>
  <si>
    <r>
      <rPr>
        <b/>
        <sz val="12"/>
        <rFont val="Times New Roman"/>
        <family val="1"/>
        <charset val="204"/>
      </rPr>
      <t>МБУ"КСАТ":</t>
    </r>
    <r>
      <rPr>
        <sz val="12"/>
        <rFont val="Times New Roman"/>
        <family val="1"/>
        <charset val="204"/>
      </rPr>
      <t xml:space="preserve">
Отклонение от плана составляет 24 647,89 тыс. руб. в том числе:
1. 9 025,59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3 411,08 тыс. руб.  -неисполнение субсидии по статье начисления на оплату труда возникло в связи с оплатой страховых взносов в мае 2024 г.
3. 56,92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152,44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320,04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553,33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172,21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4 766,84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5 058,84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621,23 тыс. руб. - неисполнение по статье расходов прочие расходы  оплата налога на имущество будет произведена в феврале, в связи со сдачей декларации в апреле 2024 г  и транспортного налога (согласно декларации)
11. 33,34тыс. руб. неисполнение по статье расходов  пособий по уходу за ребенком инвалидом, оплата  произведена по факту предоставленных документов
12.  276,5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63,59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97,5 тыс.руб неисполнение по статье расходов на приобретение основных средств, оплата будет произведена по факту поставки товара</t>
    </r>
  </si>
  <si>
    <r>
      <t xml:space="preserve">МБУ "КСАТ":
</t>
    </r>
    <r>
      <rPr>
        <sz val="12"/>
        <rFont val="Times New Roman"/>
        <family val="1"/>
        <charset val="204"/>
      </rPr>
      <t>Неисполнение субсидии по статье арендная плата 444,27 тыс. руб. за пользование имуществом возникло, в связи с тем, что оплата произведена согласно графика платежей.</t>
    </r>
  </si>
  <si>
    <r>
      <rPr>
        <b/>
        <sz val="12"/>
        <rFont val="Times New Roman"/>
        <family val="1"/>
        <charset val="204"/>
      </rPr>
      <t>МКУ "УКС и ЖКК г.Когалыма":</t>
    </r>
    <r>
      <rPr>
        <sz val="12"/>
        <rFont val="Times New Roman"/>
        <family val="1"/>
        <charset val="204"/>
      </rPr>
      <t xml:space="preserve">
МК от 15.04.2024 №0187300013724000046 на выполнение работ по сторительству сетей наружного освещения автомобильной дороги по проспекту Нефтяников (от улицы Ноябрьская до путепровода) на сумму 3 732,16 тыс.руб.</t>
    </r>
  </si>
  <si>
    <r>
      <rPr>
        <b/>
        <sz val="12"/>
        <rFont val="Times New Roman"/>
        <family val="1"/>
        <charset val="204"/>
      </rPr>
      <t>МКУ "УКС и ЖКК г.Когалыма":</t>
    </r>
    <r>
      <rPr>
        <sz val="12"/>
        <rFont val="Times New Roman"/>
        <family val="1"/>
        <charset val="204"/>
      </rPr>
      <t xml:space="preserve">
МК от 08.04.2024 №0187300013724000041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в городе Когалыме на сумму 2 964,187 тыс.руб.</t>
    </r>
  </si>
  <si>
    <t>План на 01.06.2024</t>
  </si>
  <si>
    <t>Профинансировано на 01.06.2024</t>
  </si>
  <si>
    <t>Кассовый расход на 01.06.2024</t>
  </si>
  <si>
    <r>
      <rPr>
        <b/>
        <sz val="12"/>
        <rFont val="Times New Roman"/>
        <family val="1"/>
        <charset val="204"/>
      </rPr>
      <t>МКУ "УКС и ЖКК г.Когалыма":</t>
    </r>
    <r>
      <rPr>
        <sz val="12"/>
        <rFont val="Times New Roman"/>
        <family val="1"/>
        <charset val="204"/>
      </rPr>
      <t xml:space="preserve">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54 339,0 тыс.руб. на ремонт автомобильных дорог г.Когалыма, в т.ч.:
- на участок улицы Дружбы Народов (от кольцевого пересечения улиц Дружбы Народов-Береговая до моста через реку Ингуягун на км 2+289 автодороги улица Дружбы Народов), 0,15 км, в сумме 4 716,0 тыс.руб.;
- на участок улицы Повховское шоссе (подходы к Путепроводу), 0,75 км, в сумме 29 670,0 тыс.руб.;
- на участок улицы проспект Нефтяников (поворот на ПТП), 0,27 км, в сумме 6 765,0 тыс.руб.;
- на участок улицы Романтиков (участок от улицы Береговая до улицы Нефтяников), 0,40 км, в сумме 13 188,0 тыс.руб.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 Услуги по МК оказаны и оплачены в полном объеме.
Закючены МК:  
- от 13.05.2024 №0187300013724000073 на выполнение работ по ремонту автомобильных дорог города Когалыма (участок ул. Проспект Нефтяников поворот на ПТП) на сумму 7 324,12 тыс.руб.;
- от 27.05.2024 №35/2024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(Шмидта, Бакинская) на сумму 26,0 тыс.руб.;
- от 27.05.2024 №0187300013724000089 на выполнение работ по ремонту автомобильных дорог города Когалыма (участок ул. Романтиков, ул.Береговая до Нефтяников) на сумму 19 418,912 тыс.руб.;
- от 28.05.2024 №0187300013724000099 на выполнение работ по ремонту автомобильных дорог города Когалыма (участок ул.Повховское шоссе (подходы к Путепроводу) на сумму 39 883,29 тыс.руб.</t>
    </r>
  </si>
  <si>
    <r>
      <rPr>
        <b/>
        <sz val="12"/>
        <rFont val="Times New Roman"/>
        <family val="1"/>
        <charset val="204"/>
      </rPr>
      <t>МБУ"КСАТ":</t>
    </r>
    <r>
      <rPr>
        <sz val="12"/>
        <rFont val="Times New Roman"/>
        <family val="1"/>
        <charset val="204"/>
      </rPr>
      <t xml:space="preserve">
Отклонение от плана составляет 22 412,18 тыс. руб. в том числе:
1. 9 121,66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3 227,38 тыс. руб.  -неисполнение субсидии по статье начисления на оплату труда возникло в связи с оплатой страховых взносов в мае 2024 г.
3. 24,19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175,58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368,47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311,52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209,05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3 951,03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3 677,49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621,23 тыс. руб. - неисполнение по статье расходов прочие расходы  оплата налога на имущество будет произведена в феврале, в связи со сдачей декларации в мае 2024 г  и транспортного налога (согласно декларации)
11. 33,31тыс. руб. неисполнение по статье расходов  пособий по уходу за ребенком инвалидом, оплата  произведена по факту предоставленных документов
12.  502,85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52,54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97,5 тыс.руб неисполнение по статье расходов на приобретение основных средств, оплата будет произведена по факту поставки товара</t>
    </r>
  </si>
  <si>
    <r>
      <t xml:space="preserve">МКУ "УКС и ЖКК г.Когалыма":
</t>
    </r>
    <r>
      <rPr>
        <sz val="12"/>
        <rFont val="Times New Roman"/>
        <family val="1"/>
        <charset val="204"/>
      </rPr>
      <t>В соответствии с постановлением Администрации города Когалыма от 29.05.2024 №1026 перераспределены ПА на установку светофорных объектов в районе лыжной базы "Снежинка" и в районе парка Победы в сумме 2 333,75 тыс.руб., а также на обустройство объектов дорожной инфраструктуры в сумме 1 113,110 тыс.руб. (отв. исполнитель МБУ "КСАТ").</t>
    </r>
  </si>
  <si>
    <r>
      <rPr>
        <b/>
        <sz val="12"/>
        <rFont val="Times New Roman"/>
        <family val="1"/>
        <charset val="204"/>
      </rPr>
      <t>МКУ "УКС и ЖКК г.Когалыма":</t>
    </r>
    <r>
      <rPr>
        <sz val="12"/>
        <rFont val="Times New Roman"/>
        <family val="1"/>
        <charset val="204"/>
      </rPr>
      <t xml:space="preserve">
Заключен МК от 08.04.2024 №23/2024 с ООО "ДорГИС"на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500,00 тыс.руб.</t>
    </r>
  </si>
  <si>
    <t>2.2.6. Обустройство пешеходных переходов города Когалыма объектами дорожной инфраструктуры</t>
  </si>
  <si>
    <t>МКУ "УКС и ЖКК г.Когалыма", МБУ "КСАТ"</t>
  </si>
  <si>
    <t>План на 01.07.2024</t>
  </si>
  <si>
    <t>Профинансировано на 01.07.2024</t>
  </si>
  <si>
    <t>Кассовый расход на 01.07.2024</t>
  </si>
  <si>
    <r>
      <rPr>
        <b/>
        <sz val="12"/>
        <rFont val="Times New Roman"/>
        <family val="1"/>
        <charset val="204"/>
      </rPr>
      <t>МКУ "УКС и ЖКК г.Когалыма":</t>
    </r>
    <r>
      <rPr>
        <sz val="12"/>
        <rFont val="Times New Roman"/>
        <family val="1"/>
        <charset val="204"/>
      </rPr>
      <t xml:space="preserve">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54 339,0 тыс.руб. на ремонт автомобильных дорог г.Когалыма, в т.ч.:
- на участок улицы Дружбы Народов (от кольцевого пересечения улиц Дружбы Народов-Береговая до моста через реку Ингуягун на км 2+289 автодороги улица Дружбы Народов), 0,15 км, в сумме 4 716,0 тыс.руб.;
- на участок улицы Повховское шоссе (подходы к Путепроводу), 0,75 км, в сумме 29 670,0 тыс.руб.;
- на участок улицы проспект Нефтяников (поворот на ПТП), 0,27 км, в сумме 6 765,0 тыс.руб.;
- на участок улицы Романтиков (участок от улицы Береговая до улицы Нефтяников), 0,40 км, в сумме 13 188,0 тыс.руб.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 Услуги по МК оказаны и оплачены в полном объеме.
Закючены МК:  
- от 13.05.2024 №0187300013724000073 на выполнение работ по ремонту автомобильных дорог города Когалыма (участок ул. Проспект Нефтяников поворот на ПТП) на сумму 7 324,12 тыс.руб.;
- от 27.05.2024 №35/2024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(Шмидта, Бакинская) на сумму 26,0 тыс.руб.;
- от 27.05.2024 №0187300013724000089 на выполнение работ по ремонту автомобильных дорог города Когалыма (участок ул. Романтиков, ул.Береговая до Нефтяников) на сумму 19 418,912 тыс.руб.;
- от 28.05.2024 №0187300013724000099 на выполнение работ по ремонту автомобильных дорог города Когалыма (участок ул.Повховское шоссе (подходы к Путепроводу) на сумму 39 883,29 тыс.руб.
В соответствии с решением Думы г.Когалыма от 19.06.2024 №410-ГД плановые ассигнования:
- в сумме 1 856,8 тыс.руб. перераспределены на п.п.2.2.4.  Перенос кабелей светофорного объекта, расположенного на пересечении улиц Мира - Молодежная в подземную канализацию;
- в сумме 72 927,0 тыс.руб. скорректированы с мероприятия п.п.2.1.3 Реконструкция развязки Восточной (проспект Нефтяников, улица Ноябрьская).</t>
    </r>
  </si>
  <si>
    <r>
      <rPr>
        <b/>
        <sz val="12"/>
        <rFont val="Times New Roman"/>
        <family val="1"/>
        <charset val="204"/>
      </rPr>
      <t>МКУ "УКС и ЖКК г.Когалыма":</t>
    </r>
    <r>
      <rPr>
        <sz val="12"/>
        <rFont val="Times New Roman"/>
        <family val="1"/>
        <charset val="204"/>
      </rPr>
      <t xml:space="preserve">
В соответствии с решением Думы г.Когалыма от 19.06.2024 №410-ГД на данное мероприятие дополнительно перераспределены плановые ассигнования в сумме 767,9 тыс.руб.</t>
    </r>
  </si>
  <si>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в 2024 году на сумму 180,0 тыс.руб.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156 414,0 тыс.руб.
В соответствии с решением Думы г.Когалыма от 19.06.2024 №410-ГД:
-  скоррректированы плановые ассигнования в сумме 72 927,0 тыс.руб. на мероприятие п.п.2.1.1. Ремонт, в том числе капитальный, автомобильных дорог общего пользования местного значения (в том числе проезды и устройство ливневой канализации);
- выделены плановые ассигнования в сумме 1 227,2 тыс .руб. на оказание услуг по лабораторному сопровождению СМР по объекту Реконструкция развязки Восточной (проспект Нефтяников, улица Ноябрьская).</t>
    </r>
  </si>
  <si>
    <r>
      <rPr>
        <b/>
        <sz val="12"/>
        <rFont val="Times New Roman"/>
        <family val="1"/>
        <charset val="204"/>
      </rPr>
      <t>МБУ"КСАТ":</t>
    </r>
    <r>
      <rPr>
        <sz val="12"/>
        <rFont val="Times New Roman"/>
        <family val="1"/>
        <charset val="204"/>
      </rPr>
      <t xml:space="preserve">
Отклонение от плана составляет 20 643,35 тыс. руб. в том числе:
1. 8 716,12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2 755,74 тыс. руб.  -неисполнение субсидии по статье начисления на оплату труда возникло в связи с оплатой страховых взносов в июле 2024 г.
3. 30,96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142,33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375,25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335,19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209,05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3 913,07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2 540,76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621,23 тыс. руб. - неисполнение по статье расходов прочие расходы  оплата налога на имущество будет произведена в феврале, в связи со сдачей декларации в мае 2024 г  и транспортного налога (согласно декларации)
11. 33,31тыс. руб. неисполнение по статье расходов  пособий по уходу за ребенком инвалидом, оплата  произведена по факту предоставленных документов
12.  827,45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7,01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97,5 тыс.руб неисполнение по статье расходов на приобретение основных средств, оплата будет произведена по факту поставки товара.</t>
    </r>
  </si>
  <si>
    <r>
      <t xml:space="preserve">МКУ "УКС и ЖКК г.Когалыма":
</t>
    </r>
    <r>
      <rPr>
        <sz val="12"/>
        <rFont val="Times New Roman"/>
        <family val="1"/>
        <charset val="204"/>
      </rPr>
      <t xml:space="preserve"> В соответствии с постановлением Администрации города Когалыма от 29.05.2024 №1026 перераспределены ПА на установку светофорных объектов в районе лыжной базы "Снежинка" и в районе парка Победы в сумме 2 333,75 тыс.руб., а также на обустройство объектов дорожной инфраструктуры в сумме 1 113,110 тыс.руб. (отв. исполнитель МБУ "КСАТ").
МК от 28.06.2024 №45/2024 на выполнение работ по разработке проекта на перенос кабелей светофорного объекта, расположенного на пересечении улиц Мира-Молодежная в подземную канализацию в городе Когалыме на сумму 275,0 тыс.руб.</t>
    </r>
  </si>
  <si>
    <r>
      <rPr>
        <b/>
        <sz val="12"/>
        <rFont val="Times New Roman"/>
        <family val="1"/>
        <charset val="204"/>
      </rPr>
      <t>МКУ "УКС и ЖКК г.Когалыма":</t>
    </r>
    <r>
      <rPr>
        <sz val="12"/>
        <rFont val="Times New Roman"/>
        <family val="1"/>
        <charset val="204"/>
      </rPr>
      <t xml:space="preserve">
МК от 15.04.2024 №0187300013724000046 на выполнение работ по сторительству сетей наружного освещения автомобильной дороги по проспекту Нефтяников (от улицы Ноябрьская до путепровода) на сумму 3 732,16 тыс.руб.
В соответствии с решением Думы г.Когалыма от 19.06.2024 №410-ГД экономия плановых ассигнований по итогам электронного аукциона в сумме 3 105,1 тыс.руб. перераспределена на другие мероприятия в рамках муниципальных программ города Когалыма.</t>
    </r>
  </si>
  <si>
    <t xml:space="preserve"> 3.1.3. Перенос кабелей системы автоматической фотовидеофиксации нарушений правил дорожного движения города Когалыма в подземную канализацию на улице Мира</t>
  </si>
  <si>
    <r>
      <rPr>
        <b/>
        <sz val="12"/>
        <rFont val="Times New Roman"/>
        <family val="1"/>
        <charset val="204"/>
      </rPr>
      <t>МКУ "УКС и ЖКК г.Когалыма":</t>
    </r>
    <r>
      <rPr>
        <sz val="12"/>
        <rFont val="Times New Roman"/>
        <family val="1"/>
        <charset val="204"/>
      </rPr>
      <t xml:space="preserve">
На основании решения Думы г.Когалыма от 19.06.2024 №410-ГД выделены плановые ассигнования  в сумме 3 922,9 тыс.руб. на перенос кабелей системы автоматической фотовидеофиксации нарушений ПДД г.Когалыма в подземную канализацию на ул.Мира.</t>
    </r>
  </si>
  <si>
    <t>План на 01.08.2024</t>
  </si>
  <si>
    <t>Профинансировано на 01.08.2024</t>
  </si>
  <si>
    <t>Кассовый расход на 01.08.2024</t>
  </si>
  <si>
    <r>
      <rPr>
        <b/>
        <sz val="12"/>
        <rFont val="Times New Roman"/>
        <family val="1"/>
        <charset val="204"/>
      </rPr>
      <t>МКУ "УКС и ЖКК г.Когалыма":</t>
    </r>
    <r>
      <rPr>
        <sz val="12"/>
        <rFont val="Times New Roman"/>
        <family val="1"/>
        <charset val="204"/>
      </rPr>
      <t xml:space="preserve">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54 339,0 тыс.руб. на ремонт автомобильных дорог г.Когалыма, в т.ч.:
- на участок улицы Дружбы Народов (от кольцевого пересечения улиц Дружбы Народов-Береговая до моста через реку Ингуягун на км 2+289 автодороги улица Дружбы Народов), 0,15 км, в сумме 4 716,0 тыс.руб.;
- на участок улицы Повховское шоссе (подходы к Путепроводу), 0,75 км, в сумме 29 670,0 тыс.руб.;
- на участок улицы проспект Нефтяников (поворот на ПТП), 0,27 км, в сумме 6 765,0 тыс.руб.;
- на участок улицы Романтиков (участок от улицы Береговая до улицы Нефтяников), 0,40 км, в сумме 13 188,0 тыс.руб.
Заключен МК от 26.02.2024 №13/2024 на оказание услуг по проведению негосударственной экспертизы проверки достоверности сметной стоимости ремонта автомобильных дорог г.Когалыма на сумму 59,00 тыс.руб. Услуги по МК оказаны и оплачены в полном объеме. Заключен МК от 27.05.2024 №35/2024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(Шмидта, Бакинская) на сумму 26,0 тыс.руб.
Закючены МК на выполнение работ по ремонту автомобильных дорог города Когалыма :  
- участок ул. Проспект Нефтяников (поворот на ПТП) на сумму 7 324,12 тыс.руб.;
- участок ул. Романтиков, ул.Береговая до Нефтяников на сумму 19 418,912 тыс.руб.;
- участок ул.Повховское шоссе (подходы к Путепроводу) на сумму 39 883,29 тыс.руб.;
- ул. Бакинская на сумму 35 845,129 тыс.руб.;
- ул. Шмидта на сумму 18 345,151 тыс.руб.
В соответствии с решением Думы г.Когалыма от 19.06.2024 №410-ГД плановые ассигнования:
- в сумме 1 856,8 тыс.руб. перераспределены на п.п.2.2.4.  Перенос кабелей светофорного объекта, расположенного на пересечении улиц Мира - Молодежная в подземную канализацию;
- в сумме 72 927,0 тыс.руб. скорректированы с мероприятия п.п.2.1.3 Реконструкция развязки Восточной (проспект Нефтяников, улица Ноябрьская).</t>
    </r>
  </si>
  <si>
    <r>
      <rPr>
        <b/>
        <sz val="12"/>
        <rFont val="Times New Roman"/>
        <family val="1"/>
        <charset val="204"/>
      </rPr>
      <t>МКУ "УКС и ЖКК г.Когалыма":</t>
    </r>
    <r>
      <rPr>
        <sz val="12"/>
        <rFont val="Times New Roman"/>
        <family val="1"/>
        <charset val="204"/>
      </rPr>
      <t xml:space="preserve">
 В соответствии с решением Думы г.Когалыма от 19.06.2024 №410-ГД на данное мероприятие дополнительно перераспределены плановые ассигнования в сумме 767,9 тыс.руб.
Заключены МК на оказание услуг по проведению лабораторных исследований материалов, применяемых при ремонте автомобильных дорог, в том числе проведение инженерно-геодезических измерений:
- от 10.07.2024 №52/2024 на сумму 227,83 тыс.руб. (на участках автодорог: по проспекту Нефтяников (в районе поворота на ПТП), по ул. Романтиков (от ул.Береговая до ул.Нефтяников), по ул. Дружбы Народов (от кольцевого пересечения улиц Дружбы Народов-Береговая до моста через реку Ингуягун на км 2+289 автодороги улица Дружбы Народов);
- от 24.07.2024 №56/2024 на сумму 265,525 тыс.руб. (на участке автодороги Повховское шоссе, подходы к Путепроводу);
- от 24.07.2024 №57/2024 на сумму 170,885 тыс.руб. (на участке автодороги по ул.Шмидта);
- от 24.07.2024 №58/2024 на сумму 323,325 тыс.руб. (на участке автодороги по ул.Бакинская).</t>
    </r>
  </si>
  <si>
    <r>
      <rPr>
        <b/>
        <sz val="12"/>
        <rFont val="Times New Roman"/>
        <family val="1"/>
        <charset val="204"/>
      </rPr>
      <t>МКУ "УКС и ЖКК г.Когалыма":</t>
    </r>
    <r>
      <rPr>
        <sz val="12"/>
        <rFont val="Times New Roman"/>
        <family val="1"/>
        <charset val="204"/>
      </rPr>
      <t xml:space="preserve">
Заключен МК от 04.08.2023 с ООО Строительная Компания «ЮВ и С» на выполнение работ на сумму 366 990,6 тыс.руб. 
Сроки выполнения работ: 1 этап с 04.08.2023 по 16.11.2023; 2 этап с 01.01.2024 по 18.10.2024.
В 2023 году выполнен и оплачен 1 этап на сумму 84 566,83 тыс.руб.
Заключен МК от 02.10.2023 №24-23АН с ООО "Югорский Проектный Институт" на оказание услуг по авторскому надзору по объекту на сумму 737,669 тыс.руб. В 2023 году выполнены и оплачены работы на сумму 169,959 тыс.руб.; в 2024 году на сумму 180,0 тыс.руб. 
На основании приказа КФ от 31.01.2024 №13-О, в соответствии с распоряжением Правительства ХМАО-Югры от 26.01.2024 №21-рп "О Соглашении о сотрудничестве между Правительством ХМАО-Югры и ПАО "ЛУКОЙЛ" на 2024-2028 годы", доведены плановые ассигнования в сумме 156 414,0 тыс.руб.
В соответствии с решением Думы г.Когалыма от 19.06.2024 №410-ГД:
-  скоррректированы плановые ассигнования в сумме 72 927,0 тыс.руб. на мероприятие п.п.2.1.1. Ремонт, в том числе капитальный, автомобильных дорог общего пользования местного значения (в том числе проезды и устройство ливневой канализации);
- выделены плановые ассигнования в сумме 1 227,2 тыс .руб. на оказание услуг по лабораторному сопровождению СМР по объекту Реконструкция развязки Восточной (проспект Нефтяников, улица Ноябрьская).
Заключен МК от 23.07.2024 №0187300013724000170 на оказание услуг по осуществлению лабораторного и инструментального контроля качества работ на объекте: Реконструкция развязки Восточной (проспект Нефтяников, улица Ноябрьская) в городе Когалыме  на сумму 1 227,2 тыс.руб.</t>
    </r>
  </si>
  <si>
    <r>
      <rPr>
        <b/>
        <sz val="12"/>
        <rFont val="Times New Roman"/>
        <family val="1"/>
        <charset val="204"/>
      </rPr>
      <t>МБУ"КСАТ":</t>
    </r>
    <r>
      <rPr>
        <sz val="12"/>
        <rFont val="Times New Roman"/>
        <family val="1"/>
        <charset val="204"/>
      </rPr>
      <t xml:space="preserve">
Отклонение от плана составляет 19977,59 тыс. руб. в том числе:
1. 8558,77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2233,84 тыс. руб.  -неисполнение субсидии по статье начисления на оплату труда возникло в связи с оплатой страховых взносов в августе 2024 г.
3. 41,08 тыс. руб.  -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4. 156,17 тыс. 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5. 554,40 тыс. руб. - неисполнение субсидии по статье оплата услуг по содержанию имущества возникла в связи с: 1. Оплата за  техническое обслуживание контрольных устройств установленных на транспортные средства (Автограф, тахограф, системы мониторинга "ГЛОНАСС") будет, согласно выставленных счетов. 2. Оплата за прохождения технического осмотра, будет произведена по факту оказанных услуг
6. 907,11 тыс. руб. – неисполнение субсидии по статье прочие работы, услуги возникла в связи с: 1.оказанием услуг по обслуживанию программных продуктов, так как оплата будет произведена по факту оказанных услуг, на основании выставленных документов; 2. Оплата за 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(ежегодная оплата за приобретение лицензии СБИС, будет  произведена согласно заключенного договора. 3.  Оказание услуг по охране базы, так как оплата произведена по факту оказанных услуг
7. 208,37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8. 3224,48 тыс.руб.- неисполнение субсидии по статье увеличение стоимости горюче-смазочных материалов оплата будет произведена по факту оказанных услуг согласно выставленных счетов
9. 1772,07 тыс. руб. – неисполнение субсидии по статье увеличение стоимости прочих оборотных запасов (материалов), в связи : 1. Приобретение соли, оплата будет  произведена по факту поставки товара. 2. Оплата счетов за приобретение запасных частей  будет произведена по факту поставки товара. 3 Оплата за приобретение шин, будет по факту поставки товара
10. 1057,41 тыс. руб. - неисполнение по статье расходов прочие расходы  оплата налога на имущество будет произведена в феврале, в связи со сдачей декларации транспортного налога (согласно декларации)
11. 33,31тыс. руб. неисполнение по статье расходов  пособий по уходу за ребенком инвалидом, оплата  произведена по факту предоставленных документов
12.  829,07 тыс. руб.- неисполнение субсидии по статье  прочие несоциальные выплаты персоналу в натуральной форме,  в связи  оплатой по фактически предоставленным документам сотрудниками по использованию льготного отпуска к месту отпуска и обратно, использования оплаты  санаторно-курортных путевок, а так же в связи с оплатой по факту поставки молока, согласно поданных заявок..
13. 38,38тыс. руб. неисполнение субсидии по статье  расходов на приобретение мягкого инвентаря, оплата будет произведена по факту поставки товара
14. 265,63 тыс. руб. неисполнение по статье расходов  пособий за первые три дня временной нетрудоспособности за счет средств работодателя, корректировка платежей  произведена по факту предоставленных документов. 
15. 97,5 тыс.руб неисполнение по статье расходов на приобретение основных средств, оплата будет произведена по факту поставки товара</t>
    </r>
  </si>
  <si>
    <r>
      <t xml:space="preserve">МБУ "КСАТ":
</t>
    </r>
    <r>
      <rPr>
        <sz val="12"/>
        <rFont val="Times New Roman"/>
        <family val="1"/>
        <charset val="204"/>
      </rPr>
      <t>Неисполнение субсидии по статье арендная плата 332,79 тыс. руб. за пользование имуществом возникло, в связи с тем, что оплата произведена согласно графика платежей.</t>
    </r>
  </si>
  <si>
    <t xml:space="preserve"> Заключен МК от 08.07.2024 №0187300013724000139 на выполнение работ по установке светофорных объектов в районе пешеходных пееходов по улице Сибирской в городе Когалыме на сумму 2 109,79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</si>
</sst>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_ ;[Red]\-#,##0.0\ "/>
    <numFmt numFmtId="165" formatCode="_(* #,##0.00_);_(* \(#,##0.00\);_(* &quot;-&quot;??_);_(@_)"/>
    <numFmt numFmtId="166" formatCode="#,##0.0"/>
    <numFmt numFmtId="167" formatCode="#,##0.00\ _₽"/>
    <numFmt numFmtId="168" formatCode="#,##0.00_р_."/>
  </numFmts>
  <fonts count="14" x14ac:knownFonts="1">
    <font>
      <sz val="11"/>
      <color theme="1"/>
      <name val="Calibri"/>
      <family val="2"/>
      <scheme val="minor"/>
    </font>
    <font>
      <sz val="11"/>
      <color theme="1"/>
      <name val="Calibri"/>
      <family val="2"/>
      <charset val="204"/>
      <scheme val="minor"/>
    </font>
    <font>
      <u/>
      <sz val="11"/>
      <color theme="10"/>
      <name val="Calibri"/>
      <family val="2"/>
      <scheme val="minor"/>
    </font>
    <font>
      <u/>
      <sz val="14"/>
      <name val="Times New Roman"/>
      <family val="1"/>
      <charset val="204"/>
    </font>
    <font>
      <sz val="12"/>
      <color rgb="FFFF0000"/>
      <name val="Times New Roman"/>
      <family val="1"/>
      <charset val="204"/>
    </font>
    <font>
      <sz val="12"/>
      <color theme="1"/>
      <name val="Calibri"/>
      <family val="2"/>
      <charset val="204"/>
      <scheme val="minor"/>
    </font>
    <font>
      <b/>
      <sz val="12"/>
      <name val="Times New Roman"/>
      <family val="1"/>
      <charset val="204"/>
    </font>
    <font>
      <sz val="12"/>
      <name val="Times New Roman"/>
      <family val="1"/>
      <charset val="204"/>
    </font>
    <font>
      <sz val="10"/>
      <name val="Arial"/>
      <family val="2"/>
      <charset val="204"/>
    </font>
    <font>
      <sz val="12"/>
      <name val="Calibri"/>
      <family val="2"/>
      <charset val="204"/>
      <scheme val="minor"/>
    </font>
    <font>
      <sz val="12"/>
      <color rgb="FFFF0000"/>
      <name val="Calibri"/>
      <family val="2"/>
      <charset val="204"/>
      <scheme val="minor"/>
    </font>
    <font>
      <sz val="13"/>
      <color theme="1"/>
      <name val="Times New Roman"/>
      <family val="1"/>
      <charset val="204"/>
    </font>
    <font>
      <b/>
      <sz val="9"/>
      <color indexed="81"/>
      <name val="Tahoma"/>
      <family val="2"/>
      <charset val="204"/>
    </font>
    <font>
      <sz val="9"/>
      <color indexed="81"/>
      <name val="Tahoma"/>
      <family val="2"/>
      <charset val="20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BF3CC"/>
        <bgColor indexed="64"/>
      </patternFill>
    </fill>
    <fill>
      <patternFill patternType="solid">
        <fgColor theme="9"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8" fillId="0" borderId="0"/>
    <xf numFmtId="165" fontId="8" fillId="0" borderId="0" applyFont="0" applyFill="0" applyBorder="0" applyAlignment="0" applyProtection="0"/>
  </cellStyleXfs>
  <cellXfs count="136">
    <xf numFmtId="0" fontId="0" fillId="0" borderId="0" xfId="0"/>
    <xf numFmtId="0" fontId="4" fillId="0" borderId="0" xfId="2" applyFont="1"/>
    <xf numFmtId="0" fontId="5" fillId="0" borderId="0" xfId="3" applyFont="1"/>
    <xf numFmtId="0" fontId="4" fillId="0" borderId="0" xfId="2" applyFont="1" applyAlignment="1">
      <alignment horizontal="center"/>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7" fillId="0" borderId="2" xfId="2" applyFont="1" applyBorder="1" applyAlignment="1">
      <alignment horizontal="center" vertical="center" wrapText="1"/>
    </xf>
    <xf numFmtId="0" fontId="7" fillId="2" borderId="2" xfId="2" applyFont="1" applyFill="1" applyBorder="1" applyAlignment="1">
      <alignment horizontal="center" vertical="center" wrapText="1"/>
    </xf>
    <xf numFmtId="0" fontId="7" fillId="0" borderId="2" xfId="2" applyFont="1" applyBorder="1"/>
    <xf numFmtId="0" fontId="4" fillId="0" borderId="2" xfId="2" applyFont="1" applyBorder="1"/>
    <xf numFmtId="0" fontId="7" fillId="4" borderId="7" xfId="4" applyFont="1" applyFill="1" applyBorder="1" applyAlignment="1">
      <alignment horizontal="left" vertical="center"/>
    </xf>
    <xf numFmtId="166" fontId="7" fillId="4" borderId="8" xfId="5" applyNumberFormat="1" applyFont="1" applyFill="1" applyBorder="1" applyAlignment="1" applyProtection="1">
      <alignment horizontal="center" vertical="center" wrapText="1"/>
    </xf>
    <xf numFmtId="166" fontId="7" fillId="4" borderId="8" xfId="4" applyNumberFormat="1" applyFont="1" applyFill="1" applyBorder="1" applyAlignment="1">
      <alignment horizontal="center" vertical="center" wrapText="1"/>
    </xf>
    <xf numFmtId="167" fontId="7" fillId="4" borderId="8" xfId="5" applyNumberFormat="1" applyFont="1" applyFill="1" applyBorder="1" applyAlignment="1" applyProtection="1">
      <alignment horizontal="center" vertical="center" wrapText="1"/>
    </xf>
    <xf numFmtId="164" fontId="7" fillId="4" borderId="8" xfId="4" applyNumberFormat="1" applyFont="1" applyFill="1" applyBorder="1" applyAlignment="1">
      <alignment horizontal="center" vertical="center" wrapText="1"/>
    </xf>
    <xf numFmtId="164" fontId="7" fillId="4" borderId="9" xfId="4" applyNumberFormat="1" applyFont="1" applyFill="1" applyBorder="1" applyAlignment="1">
      <alignment horizontal="center" vertical="center" wrapText="1"/>
    </xf>
    <xf numFmtId="164" fontId="7" fillId="4" borderId="2" xfId="4" applyNumberFormat="1" applyFont="1" applyFill="1" applyBorder="1" applyAlignment="1">
      <alignment horizontal="left" vertical="top" wrapText="1"/>
    </xf>
    <xf numFmtId="0" fontId="9" fillId="4" borderId="0" xfId="3" applyFont="1" applyFill="1"/>
    <xf numFmtId="0" fontId="10" fillId="0" borderId="0" xfId="3" applyFont="1"/>
    <xf numFmtId="0" fontId="6" fillId="0" borderId="2" xfId="2" applyFont="1" applyBorder="1" applyAlignment="1">
      <alignment horizontal="left" vertical="top" wrapText="1"/>
    </xf>
    <xf numFmtId="4" fontId="6" fillId="0" borderId="2" xfId="2" applyNumberFormat="1" applyFont="1" applyBorder="1" applyAlignment="1">
      <alignment horizontal="center" vertical="top" wrapText="1"/>
    </xf>
    <xf numFmtId="0" fontId="7" fillId="0" borderId="2" xfId="2" applyFont="1" applyBorder="1" applyAlignment="1">
      <alignment horizontal="left" vertical="center" wrapText="1"/>
    </xf>
    <xf numFmtId="168" fontId="7" fillId="0" borderId="2" xfId="2" applyNumberFormat="1" applyFont="1" applyBorder="1" applyAlignment="1">
      <alignment horizontal="center" vertical="center" wrapText="1"/>
    </xf>
    <xf numFmtId="4" fontId="7" fillId="0" borderId="2" xfId="2" applyNumberFormat="1" applyFont="1" applyBorder="1" applyAlignment="1">
      <alignment horizontal="center" vertical="center" wrapText="1"/>
    </xf>
    <xf numFmtId="0" fontId="6" fillId="3" borderId="2" xfId="2" applyFont="1" applyFill="1" applyBorder="1" applyAlignment="1">
      <alignment horizontal="left" vertical="center" wrapText="1"/>
    </xf>
    <xf numFmtId="168" fontId="6" fillId="0" borderId="2" xfId="2" applyNumberFormat="1" applyFont="1" applyBorder="1" applyAlignment="1">
      <alignment horizontal="center" vertical="center" wrapText="1"/>
    </xf>
    <xf numFmtId="0" fontId="6" fillId="4" borderId="6" xfId="2" applyFont="1" applyFill="1" applyBorder="1" applyAlignment="1">
      <alignment horizontal="left" vertical="center" wrapText="1"/>
    </xf>
    <xf numFmtId="0" fontId="7" fillId="4" borderId="10" xfId="3" applyFont="1" applyFill="1" applyBorder="1" applyAlignment="1">
      <alignment horizontal="left" vertical="center" wrapText="1"/>
    </xf>
    <xf numFmtId="0" fontId="9" fillId="0" borderId="0" xfId="3" applyFont="1"/>
    <xf numFmtId="0" fontId="6" fillId="0" borderId="2" xfId="2" applyFont="1" applyBorder="1" applyAlignment="1">
      <alignment horizontal="left" vertical="center" wrapText="1"/>
    </xf>
    <xf numFmtId="4" fontId="6" fillId="0" borderId="2" xfId="2" applyNumberFormat="1" applyFont="1" applyBorder="1" applyAlignment="1">
      <alignment horizontal="center" vertical="center" wrapText="1"/>
    </xf>
    <xf numFmtId="4" fontId="7" fillId="0" borderId="2" xfId="3" applyNumberFormat="1" applyFont="1" applyBorder="1" applyAlignment="1">
      <alignment horizontal="center" vertical="center"/>
    </xf>
    <xf numFmtId="0" fontId="7" fillId="0" borderId="2" xfId="2" applyFont="1" applyBorder="1" applyAlignment="1">
      <alignment horizontal="right" vertical="top" wrapText="1"/>
    </xf>
    <xf numFmtId="0" fontId="4" fillId="2" borderId="10" xfId="2" applyFont="1" applyFill="1" applyBorder="1" applyAlignment="1">
      <alignment horizontal="center"/>
    </xf>
    <xf numFmtId="0" fontId="7" fillId="0" borderId="2" xfId="2" applyFont="1" applyBorder="1" applyAlignment="1">
      <alignment horizontal="right" vertical="center" wrapText="1"/>
    </xf>
    <xf numFmtId="0" fontId="4" fillId="2" borderId="10" xfId="2" applyFont="1" applyFill="1" applyBorder="1" applyAlignment="1">
      <alignment horizontal="left" vertical="top"/>
    </xf>
    <xf numFmtId="0" fontId="7" fillId="2" borderId="10" xfId="2" applyFont="1" applyFill="1" applyBorder="1" applyAlignment="1">
      <alignment horizontal="left" vertical="top"/>
    </xf>
    <xf numFmtId="4" fontId="7" fillId="2" borderId="2" xfId="2" applyNumberFormat="1" applyFont="1" applyFill="1" applyBorder="1" applyAlignment="1">
      <alignment horizontal="center" vertical="center" wrapText="1"/>
    </xf>
    <xf numFmtId="0" fontId="7" fillId="2" borderId="10" xfId="2" applyFont="1" applyFill="1" applyBorder="1" applyAlignment="1">
      <alignment horizontal="left" vertical="center"/>
    </xf>
    <xf numFmtId="0" fontId="7" fillId="2" borderId="10" xfId="2" applyFont="1" applyFill="1" applyBorder="1" applyAlignment="1">
      <alignment horizontal="left" vertical="top" wrapText="1"/>
    </xf>
    <xf numFmtId="0" fontId="7" fillId="0" borderId="10" xfId="2" applyFont="1" applyBorder="1" applyAlignment="1">
      <alignment horizontal="left" vertical="center" wrapText="1"/>
    </xf>
    <xf numFmtId="4" fontId="6" fillId="2" borderId="2" xfId="2" applyNumberFormat="1" applyFont="1" applyFill="1" applyBorder="1" applyAlignment="1">
      <alignment horizontal="center" vertical="center" wrapText="1"/>
    </xf>
    <xf numFmtId="4" fontId="7" fillId="0" borderId="2" xfId="2" applyNumberFormat="1" applyFont="1" applyBorder="1" applyAlignment="1">
      <alignment horizontal="center" vertical="center"/>
    </xf>
    <xf numFmtId="0" fontId="7" fillId="2" borderId="10" xfId="2" applyFont="1" applyFill="1" applyBorder="1" applyAlignment="1">
      <alignment horizontal="center"/>
    </xf>
    <xf numFmtId="4" fontId="6" fillId="3" borderId="2" xfId="2" applyNumberFormat="1" applyFont="1" applyFill="1" applyBorder="1" applyAlignment="1">
      <alignment horizontal="center" vertical="center" wrapText="1"/>
    </xf>
    <xf numFmtId="0" fontId="6" fillId="4" borderId="2" xfId="2" applyFont="1" applyFill="1" applyBorder="1" applyAlignment="1">
      <alignment horizontal="left" vertical="center" wrapText="1"/>
    </xf>
    <xf numFmtId="4" fontId="6" fillId="4" borderId="2" xfId="2" applyNumberFormat="1" applyFont="1" applyFill="1" applyBorder="1" applyAlignment="1">
      <alignment horizontal="center" vertical="center" wrapText="1"/>
    </xf>
    <xf numFmtId="0" fontId="11" fillId="0" borderId="0" xfId="3" applyFont="1"/>
    <xf numFmtId="0" fontId="11" fillId="0" borderId="8" xfId="3" applyFont="1" applyBorder="1"/>
    <xf numFmtId="0" fontId="7" fillId="2" borderId="10" xfId="2" applyFont="1" applyFill="1" applyBorder="1" applyAlignment="1">
      <alignment horizontal="center"/>
    </xf>
    <xf numFmtId="0" fontId="7" fillId="2" borderId="10" xfId="2" applyFont="1" applyFill="1" applyBorder="1" applyAlignment="1">
      <alignment horizontal="left" vertical="top"/>
    </xf>
    <xf numFmtId="0" fontId="7" fillId="0" borderId="10" xfId="2" applyFont="1" applyBorder="1" applyAlignment="1">
      <alignment horizontal="left" vertical="center" wrapText="1"/>
    </xf>
    <xf numFmtId="0" fontId="7" fillId="2" borderId="10" xfId="2" applyFont="1" applyFill="1" applyBorder="1" applyAlignment="1">
      <alignment horizontal="left" vertical="top"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7" fillId="2" borderId="10" xfId="2" applyFont="1" applyFill="1" applyBorder="1" applyAlignment="1">
      <alignment horizontal="left" vertical="top"/>
    </xf>
    <xf numFmtId="0" fontId="7" fillId="2" borderId="10" xfId="2" applyFont="1" applyFill="1" applyBorder="1" applyAlignment="1">
      <alignment horizontal="center"/>
    </xf>
    <xf numFmtId="0" fontId="7" fillId="2" borderId="10" xfId="2" applyFont="1" applyFill="1" applyBorder="1" applyAlignment="1">
      <alignment horizontal="left" vertical="top" wrapText="1"/>
    </xf>
    <xf numFmtId="0" fontId="7" fillId="0" borderId="10" xfId="2" applyFont="1" applyBorder="1" applyAlignment="1">
      <alignment horizontal="left" vertical="center" wrapText="1"/>
    </xf>
    <xf numFmtId="168" fontId="6" fillId="0" borderId="2" xfId="2" applyNumberFormat="1" applyFont="1" applyFill="1" applyBorder="1" applyAlignment="1">
      <alignment horizontal="center" vertical="center" wrapText="1"/>
    </xf>
    <xf numFmtId="168" fontId="7" fillId="2" borderId="2" xfId="2" applyNumberFormat="1" applyFont="1" applyFill="1" applyBorder="1" applyAlignment="1">
      <alignment horizontal="center" vertical="center" wrapText="1"/>
    </xf>
    <xf numFmtId="4" fontId="7" fillId="0" borderId="2" xfId="2" applyNumberFormat="1" applyFont="1" applyFill="1" applyBorder="1" applyAlignment="1">
      <alignment horizontal="center" vertical="center" wrapText="1"/>
    </xf>
    <xf numFmtId="0" fontId="7" fillId="2" borderId="10" xfId="2" applyFont="1" applyFill="1" applyBorder="1" applyAlignment="1">
      <alignment horizontal="center"/>
    </xf>
    <xf numFmtId="0" fontId="7" fillId="2" borderId="10" xfId="2" applyFont="1" applyFill="1" applyBorder="1" applyAlignment="1">
      <alignment horizontal="left" vertical="top"/>
    </xf>
    <xf numFmtId="0" fontId="7" fillId="0" borderId="10" xfId="2" applyFont="1" applyBorder="1" applyAlignment="1">
      <alignment horizontal="left" vertical="center" wrapText="1"/>
    </xf>
    <xf numFmtId="0" fontId="7" fillId="2" borderId="10" xfId="2" applyFont="1" applyFill="1" applyBorder="1" applyAlignment="1">
      <alignment horizontal="left" vertical="top"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7" fillId="2" borderId="10" xfId="2" applyFont="1" applyFill="1" applyBorder="1" applyAlignment="1">
      <alignment horizontal="left" vertical="top"/>
    </xf>
    <xf numFmtId="0" fontId="7" fillId="2" borderId="10" xfId="2" applyFont="1" applyFill="1" applyBorder="1" applyAlignment="1">
      <alignment horizontal="center"/>
    </xf>
    <xf numFmtId="0" fontId="7" fillId="2" borderId="10" xfId="2" applyFont="1" applyFill="1" applyBorder="1" applyAlignment="1">
      <alignment horizontal="left" vertical="top" wrapText="1"/>
    </xf>
    <xf numFmtId="0" fontId="7" fillId="0" borderId="10" xfId="2" applyFont="1" applyBorder="1" applyAlignment="1">
      <alignment horizontal="left" vertical="center" wrapText="1"/>
    </xf>
    <xf numFmtId="0" fontId="7" fillId="0" borderId="2" xfId="2" applyFont="1" applyFill="1" applyBorder="1" applyAlignment="1">
      <alignment horizontal="left" vertical="center" wrapText="1"/>
    </xf>
    <xf numFmtId="0" fontId="7" fillId="2" borderId="2" xfId="2" applyFont="1" applyFill="1" applyBorder="1" applyAlignment="1">
      <alignment horizontal="left" vertical="center" wrapText="1"/>
    </xf>
    <xf numFmtId="0" fontId="7" fillId="2" borderId="2" xfId="2" applyFont="1" applyFill="1" applyBorder="1" applyAlignment="1">
      <alignment horizontal="right" vertical="center" wrapText="1"/>
    </xf>
    <xf numFmtId="0" fontId="7" fillId="2" borderId="10" xfId="2" applyFont="1" applyFill="1" applyBorder="1" applyAlignment="1">
      <alignment horizontal="center"/>
    </xf>
    <xf numFmtId="0" fontId="7" fillId="6" borderId="3" xfId="2" applyFont="1" applyFill="1" applyBorder="1" applyAlignment="1">
      <alignment horizontal="left" vertical="center" wrapText="1"/>
    </xf>
    <xf numFmtId="0" fontId="7" fillId="2" borderId="10" xfId="2" applyFont="1" applyFill="1" applyBorder="1" applyAlignment="1">
      <alignment horizontal="left" vertical="top"/>
    </xf>
    <xf numFmtId="0" fontId="7" fillId="0" borderId="10" xfId="2" applyFont="1" applyBorder="1" applyAlignment="1">
      <alignment horizontal="left" vertical="center" wrapText="1"/>
    </xf>
    <xf numFmtId="0" fontId="7" fillId="2" borderId="10" xfId="2" applyFont="1" applyFill="1" applyBorder="1" applyAlignment="1">
      <alignment horizontal="left" vertical="top"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4" fontId="7" fillId="0" borderId="2" xfId="3" applyNumberFormat="1"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7" fillId="2" borderId="10" xfId="2" applyFont="1" applyFill="1" applyBorder="1" applyAlignment="1">
      <alignment horizontal="left" vertical="top"/>
    </xf>
    <xf numFmtId="0" fontId="7" fillId="2" borderId="10" xfId="2" applyFont="1" applyFill="1" applyBorder="1" applyAlignment="1">
      <alignment horizontal="center"/>
    </xf>
    <xf numFmtId="0" fontId="7" fillId="2" borderId="10" xfId="2" applyFont="1" applyFill="1" applyBorder="1" applyAlignment="1">
      <alignment horizontal="left" vertical="top" wrapText="1"/>
    </xf>
    <xf numFmtId="0" fontId="7" fillId="0" borderId="10" xfId="2" applyFont="1" applyBorder="1" applyAlignment="1">
      <alignment horizontal="left" vertical="center" wrapText="1"/>
    </xf>
    <xf numFmtId="4" fontId="7" fillId="0" borderId="6" xfId="2" applyNumberFormat="1" applyFont="1" applyBorder="1" applyAlignment="1">
      <alignment horizontal="center" vertical="center" wrapText="1"/>
    </xf>
    <xf numFmtId="168" fontId="7" fillId="0" borderId="6" xfId="2" applyNumberFormat="1" applyFont="1" applyBorder="1" applyAlignment="1">
      <alignment horizontal="center" vertical="center" wrapText="1"/>
    </xf>
    <xf numFmtId="4" fontId="7" fillId="0" borderId="6" xfId="3" applyNumberFormat="1" applyFont="1" applyBorder="1" applyAlignment="1">
      <alignment horizontal="center" vertical="center"/>
    </xf>
    <xf numFmtId="168" fontId="7" fillId="0" borderId="4" xfId="2" applyNumberFormat="1" applyFont="1" applyBorder="1" applyAlignment="1">
      <alignment horizontal="center" vertical="center" wrapText="1"/>
    </xf>
    <xf numFmtId="0" fontId="6" fillId="0" borderId="10" xfId="2" applyFont="1" applyBorder="1" applyAlignment="1">
      <alignment horizontal="left" vertical="center" wrapText="1"/>
    </xf>
    <xf numFmtId="0" fontId="7" fillId="2" borderId="10" xfId="2" applyFont="1" applyFill="1" applyBorder="1" applyAlignment="1">
      <alignment horizontal="center" vertical="top"/>
    </xf>
    <xf numFmtId="0" fontId="7" fillId="2" borderId="5" xfId="2" applyFont="1" applyFill="1" applyBorder="1" applyAlignment="1">
      <alignment horizontal="center" vertical="top"/>
    </xf>
    <xf numFmtId="0" fontId="7" fillId="2" borderId="1" xfId="2" applyFont="1" applyFill="1" applyBorder="1" applyAlignment="1">
      <alignment horizontal="center"/>
    </xf>
    <xf numFmtId="0" fontId="7" fillId="2" borderId="10" xfId="2" applyFont="1" applyFill="1" applyBorder="1" applyAlignment="1">
      <alignment horizontal="center"/>
    </xf>
    <xf numFmtId="0" fontId="7" fillId="2" borderId="5" xfId="2" applyFont="1" applyFill="1" applyBorder="1" applyAlignment="1">
      <alignment horizontal="center"/>
    </xf>
    <xf numFmtId="0" fontId="7" fillId="0" borderId="1" xfId="2" applyFont="1" applyBorder="1" applyAlignment="1">
      <alignment horizontal="center"/>
    </xf>
    <xf numFmtId="0" fontId="7" fillId="0" borderId="10" xfId="2" applyFont="1" applyBorder="1" applyAlignment="1">
      <alignment horizontal="center"/>
    </xf>
    <xf numFmtId="0" fontId="7" fillId="0" borderId="5" xfId="2" applyFont="1" applyBorder="1" applyAlignment="1">
      <alignment horizontal="center"/>
    </xf>
    <xf numFmtId="0" fontId="6" fillId="3" borderId="3"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4" xfId="2" applyFont="1" applyFill="1" applyBorder="1" applyAlignment="1">
      <alignment horizontal="left" vertical="center" wrapText="1"/>
    </xf>
    <xf numFmtId="0" fontId="7" fillId="5" borderId="3" xfId="2" applyFont="1" applyFill="1" applyBorder="1" applyAlignment="1">
      <alignment horizontal="left" vertical="center" wrapText="1"/>
    </xf>
    <xf numFmtId="0" fontId="7" fillId="5" borderId="6" xfId="2" applyFont="1" applyFill="1" applyBorder="1" applyAlignment="1">
      <alignment horizontal="left" vertical="center" wrapText="1"/>
    </xf>
    <xf numFmtId="0" fontId="7" fillId="5" borderId="4" xfId="2" applyFont="1" applyFill="1" applyBorder="1" applyAlignment="1">
      <alignment horizontal="left" vertical="center" wrapText="1"/>
    </xf>
    <xf numFmtId="0" fontId="7" fillId="6" borderId="3" xfId="2" applyFont="1" applyFill="1" applyBorder="1" applyAlignment="1">
      <alignment horizontal="left" vertical="center" wrapText="1"/>
    </xf>
    <xf numFmtId="0" fontId="7" fillId="6" borderId="6" xfId="2" applyFont="1" applyFill="1" applyBorder="1" applyAlignment="1">
      <alignment horizontal="left" vertical="center" wrapText="1"/>
    </xf>
    <xf numFmtId="0" fontId="7" fillId="6" borderId="4" xfId="2" applyFont="1" applyFill="1" applyBorder="1" applyAlignment="1">
      <alignment horizontal="left" vertical="center" wrapText="1"/>
    </xf>
    <xf numFmtId="0" fontId="6" fillId="2" borderId="1" xfId="2" applyFont="1" applyFill="1" applyBorder="1" applyAlignment="1">
      <alignment horizontal="left" vertical="top" wrapText="1"/>
    </xf>
    <xf numFmtId="0" fontId="7" fillId="2" borderId="10" xfId="2" applyFont="1" applyFill="1" applyBorder="1" applyAlignment="1">
      <alignment horizontal="left" vertical="top"/>
    </xf>
    <xf numFmtId="0" fontId="7" fillId="2" borderId="5" xfId="2" applyFont="1" applyFill="1" applyBorder="1" applyAlignment="1">
      <alignment horizontal="left" vertical="top"/>
    </xf>
    <xf numFmtId="0" fontId="6" fillId="0" borderId="1" xfId="2" applyFont="1" applyBorder="1" applyAlignment="1">
      <alignment horizontal="left" vertical="center" wrapText="1"/>
    </xf>
    <xf numFmtId="0" fontId="7" fillId="0" borderId="10" xfId="2" applyFont="1" applyBorder="1" applyAlignment="1">
      <alignment horizontal="left" vertical="center" wrapText="1"/>
    </xf>
    <xf numFmtId="0" fontId="7" fillId="0" borderId="5" xfId="2" applyFont="1" applyBorder="1" applyAlignment="1">
      <alignment horizontal="left" vertical="center" wrapText="1"/>
    </xf>
    <xf numFmtId="0" fontId="7" fillId="0" borderId="10" xfId="2" applyFont="1" applyBorder="1" applyAlignment="1">
      <alignment horizontal="center" vertical="center" wrapText="1"/>
    </xf>
    <xf numFmtId="0" fontId="7" fillId="0" borderId="5" xfId="2" applyFont="1" applyBorder="1" applyAlignment="1">
      <alignment horizontal="center" vertical="center" wrapText="1"/>
    </xf>
    <xf numFmtId="0" fontId="7" fillId="2" borderId="10" xfId="2" applyFont="1" applyFill="1" applyBorder="1" applyAlignment="1">
      <alignment horizontal="left" vertical="top" wrapText="1"/>
    </xf>
    <xf numFmtId="0" fontId="7" fillId="2" borderId="1" xfId="2" applyFont="1" applyFill="1" applyBorder="1" applyAlignment="1">
      <alignment horizontal="left" vertical="top" wrapText="1"/>
    </xf>
    <xf numFmtId="0" fontId="7" fillId="2" borderId="5" xfId="2" applyFont="1" applyFill="1" applyBorder="1" applyAlignment="1">
      <alignment horizontal="left" vertical="top" wrapText="1"/>
    </xf>
    <xf numFmtId="164" fontId="6" fillId="0" borderId="3" xfId="2" applyNumberFormat="1" applyFont="1" applyBorder="1" applyAlignment="1">
      <alignment horizontal="center" vertical="center" wrapText="1"/>
    </xf>
    <xf numFmtId="164" fontId="6" fillId="0" borderId="4" xfId="2" applyNumberFormat="1" applyFont="1" applyBorder="1" applyAlignment="1">
      <alignment horizontal="center" vertical="center" wrapText="1"/>
    </xf>
    <xf numFmtId="164" fontId="6" fillId="0" borderId="2" xfId="2" applyNumberFormat="1" applyFont="1" applyBorder="1" applyAlignment="1">
      <alignment horizontal="center" vertical="center" wrapText="1"/>
    </xf>
    <xf numFmtId="0" fontId="3" fillId="0" borderId="0" xfId="1" applyFont="1" applyAlignment="1">
      <alignment horizontal="left" vertical="center"/>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0" xfId="2" applyFont="1" applyBorder="1" applyAlignment="1">
      <alignment horizontal="left" vertical="top" wrapText="1"/>
    </xf>
    <xf numFmtId="0" fontId="9" fillId="0" borderId="2" xfId="3" applyFont="1" applyBorder="1" applyAlignment="1">
      <alignment horizontal="center"/>
    </xf>
    <xf numFmtId="0" fontId="7" fillId="0" borderId="2" xfId="2" applyFont="1" applyBorder="1" applyAlignment="1">
      <alignment horizontal="left" vertical="center" wrapText="1"/>
    </xf>
  </cellXfs>
  <cellStyles count="6">
    <cellStyle name="Гиперссылка" xfId="1" builtinId="8"/>
    <cellStyle name="Обычный" xfId="0" builtinId="0"/>
    <cellStyle name="Обычный 2" xfId="4"/>
    <cellStyle name="Обычный 3" xfId="3"/>
    <cellStyle name="Обычный 6 4" xfId="2"/>
    <cellStyle name="Финансовый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5"/>
  <sheetViews>
    <sheetView zoomScale="60" zoomScaleNormal="60" workbookViewId="0">
      <selection activeCell="H40" sqref="H40"/>
    </sheetView>
  </sheetViews>
  <sheetFormatPr defaultColWidth="9.140625" defaultRowHeight="15.75" x14ac:dyDescent="0.25"/>
  <cols>
    <col min="1" max="1" width="35.85546875" style="2" customWidth="1"/>
    <col min="2" max="2" width="17.42578125" style="2" customWidth="1"/>
    <col min="3" max="3" width="15.28515625"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3</v>
      </c>
      <c r="D3" s="130" t="s">
        <v>4</v>
      </c>
      <c r="E3" s="130" t="s">
        <v>5</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4" t="s">
        <v>19</v>
      </c>
    </row>
    <row r="4" spans="1:32" ht="51.75" customHeight="1" x14ac:dyDescent="0.25">
      <c r="A4" s="131"/>
      <c r="B4" s="131"/>
      <c r="C4" s="131"/>
      <c r="D4" s="131"/>
      <c r="E4" s="131"/>
      <c r="F4" s="5" t="s">
        <v>20</v>
      </c>
      <c r="G4" s="5"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4">
        <v>1</v>
      </c>
      <c r="B5" s="4">
        <v>2</v>
      </c>
      <c r="C5" s="4">
        <v>3</v>
      </c>
      <c r="D5" s="4">
        <v>4</v>
      </c>
      <c r="E5" s="4">
        <v>5</v>
      </c>
      <c r="F5" s="4">
        <v>6</v>
      </c>
      <c r="G5" s="4">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27</v>
      </c>
    </row>
    <row r="9" spans="1:32" x14ac:dyDescent="0.25">
      <c r="A9" s="19" t="s">
        <v>28</v>
      </c>
      <c r="B9" s="20">
        <f>B10</f>
        <v>39754.096999999994</v>
      </c>
      <c r="C9" s="20">
        <f t="shared" ref="C9:E9" si="0">C10</f>
        <v>3465.99</v>
      </c>
      <c r="D9" s="20">
        <f t="shared" si="0"/>
        <v>3465.99</v>
      </c>
      <c r="E9" s="20">
        <f t="shared" si="0"/>
        <v>3465.99</v>
      </c>
      <c r="F9" s="20">
        <f>E9/B9*100</f>
        <v>8.7185730819140481</v>
      </c>
      <c r="G9" s="20">
        <f>E9/C9*100</f>
        <v>100</v>
      </c>
      <c r="H9" s="20">
        <f>H10</f>
        <v>3465.99</v>
      </c>
      <c r="I9" s="20">
        <f t="shared" ref="I9:AE9" si="1">I10</f>
        <v>3465.99</v>
      </c>
      <c r="J9" s="20">
        <f t="shared" si="1"/>
        <v>3281.8249999999998</v>
      </c>
      <c r="K9" s="20">
        <f t="shared" si="1"/>
        <v>0</v>
      </c>
      <c r="L9" s="20">
        <f t="shared" si="1"/>
        <v>3069.62</v>
      </c>
      <c r="M9" s="20">
        <f t="shared" si="1"/>
        <v>0</v>
      </c>
      <c r="N9" s="20">
        <f t="shared" si="1"/>
        <v>3281.8249999999998</v>
      </c>
      <c r="O9" s="20">
        <f t="shared" si="1"/>
        <v>0</v>
      </c>
      <c r="P9" s="20">
        <f t="shared" si="1"/>
        <v>3175.873</v>
      </c>
      <c r="Q9" s="20">
        <f t="shared" si="1"/>
        <v>0</v>
      </c>
      <c r="R9" s="20">
        <f t="shared" si="1"/>
        <v>3281.8249999999998</v>
      </c>
      <c r="S9" s="20">
        <f t="shared" si="1"/>
        <v>0</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39754.096999999994</v>
      </c>
      <c r="C10" s="22">
        <f>C12</f>
        <v>3465.99</v>
      </c>
      <c r="D10" s="22">
        <f>E10</f>
        <v>3465.99</v>
      </c>
      <c r="E10" s="22">
        <f>E12</f>
        <v>3465.99</v>
      </c>
      <c r="F10" s="22">
        <f>E10/B10*100</f>
        <v>8.7185730819140481</v>
      </c>
      <c r="G10" s="22">
        <f>E10/C10*100</f>
        <v>100</v>
      </c>
      <c r="H10" s="23">
        <f>H12</f>
        <v>3465.99</v>
      </c>
      <c r="I10" s="23">
        <f t="shared" ref="I10:AE10" si="2">I12</f>
        <v>3465.99</v>
      </c>
      <c r="J10" s="23">
        <f t="shared" si="2"/>
        <v>3281.8249999999998</v>
      </c>
      <c r="K10" s="23">
        <f t="shared" si="2"/>
        <v>0</v>
      </c>
      <c r="L10" s="23">
        <f t="shared" si="2"/>
        <v>3069.62</v>
      </c>
      <c r="M10" s="23">
        <f t="shared" si="2"/>
        <v>0</v>
      </c>
      <c r="N10" s="23">
        <f t="shared" si="2"/>
        <v>3281.8249999999998</v>
      </c>
      <c r="O10" s="23">
        <f t="shared" si="2"/>
        <v>0</v>
      </c>
      <c r="P10" s="23">
        <f t="shared" si="2"/>
        <v>3175.873</v>
      </c>
      <c r="Q10" s="23">
        <f t="shared" si="2"/>
        <v>0</v>
      </c>
      <c r="R10" s="23">
        <f t="shared" si="2"/>
        <v>3281.8249999999998</v>
      </c>
      <c r="S10" s="23">
        <f t="shared" si="2"/>
        <v>0</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25">
        <f>B12</f>
        <v>39754.096999999994</v>
      </c>
      <c r="C11" s="25">
        <f t="shared" ref="C11:E11" si="3">C12</f>
        <v>3465.99</v>
      </c>
      <c r="D11" s="25">
        <f t="shared" si="3"/>
        <v>3465.99</v>
      </c>
      <c r="E11" s="25">
        <f t="shared" si="3"/>
        <v>3465.99</v>
      </c>
      <c r="F11" s="25">
        <f>E11/B11*100</f>
        <v>8.7185730819140481</v>
      </c>
      <c r="G11" s="25">
        <f>E11/C11*100</f>
        <v>100</v>
      </c>
      <c r="H11" s="25">
        <f>H12</f>
        <v>3465.99</v>
      </c>
      <c r="I11" s="25">
        <f t="shared" ref="I11:AE11" si="4">I12</f>
        <v>3465.99</v>
      </c>
      <c r="J11" s="25">
        <f t="shared" si="4"/>
        <v>3281.8249999999998</v>
      </c>
      <c r="K11" s="25">
        <f t="shared" si="4"/>
        <v>0</v>
      </c>
      <c r="L11" s="25">
        <f t="shared" si="4"/>
        <v>3069.62</v>
      </c>
      <c r="M11" s="25">
        <f t="shared" si="4"/>
        <v>0</v>
      </c>
      <c r="N11" s="25">
        <f t="shared" si="4"/>
        <v>3281.8249999999998</v>
      </c>
      <c r="O11" s="25">
        <f t="shared" si="4"/>
        <v>0</v>
      </c>
      <c r="P11" s="25">
        <f t="shared" si="4"/>
        <v>3175.873</v>
      </c>
      <c r="Q11" s="25">
        <f t="shared" si="4"/>
        <v>0</v>
      </c>
      <c r="R11" s="25">
        <f t="shared" si="4"/>
        <v>3281.8249999999998</v>
      </c>
      <c r="S11" s="25">
        <f t="shared" si="4"/>
        <v>0</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39754.096999999994</v>
      </c>
      <c r="C12" s="22">
        <f>H12</f>
        <v>3465.99</v>
      </c>
      <c r="D12" s="22">
        <f>E12</f>
        <v>3465.99</v>
      </c>
      <c r="E12" s="22">
        <f>I12+K12+M12+O12+Q12+S12+U12+W12+Y12+AA12+AC12+AE12</f>
        <v>3465.99</v>
      </c>
      <c r="F12" s="22">
        <f>E12/B12*100</f>
        <v>8.7185730819140481</v>
      </c>
      <c r="G12" s="22">
        <f>E12/C12*100</f>
        <v>100</v>
      </c>
      <c r="H12" s="22">
        <v>3465.99</v>
      </c>
      <c r="I12" s="22">
        <v>3465.99</v>
      </c>
      <c r="J12" s="22">
        <v>3281.8249999999998</v>
      </c>
      <c r="K12" s="22"/>
      <c r="L12" s="22">
        <v>3069.62</v>
      </c>
      <c r="M12" s="22"/>
      <c r="N12" s="22">
        <v>3281.8249999999998</v>
      </c>
      <c r="O12" s="22"/>
      <c r="P12" s="22">
        <v>3175.873</v>
      </c>
      <c r="Q12" s="22"/>
      <c r="R12" s="22">
        <v>3281.8249999999998</v>
      </c>
      <c r="S12" s="22"/>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604047.12</v>
      </c>
      <c r="C16" s="30">
        <f t="shared" ref="C16:E16" si="5">C17+C18+C20</f>
        <v>0</v>
      </c>
      <c r="D16" s="30">
        <f t="shared" si="5"/>
        <v>0</v>
      </c>
      <c r="E16" s="30">
        <f t="shared" si="5"/>
        <v>0</v>
      </c>
      <c r="F16" s="30">
        <f>IFERROR(E16/B16%,0)</f>
        <v>0</v>
      </c>
      <c r="G16" s="30">
        <f>IFERROR(E16/C16%,0)</f>
        <v>0</v>
      </c>
      <c r="H16" s="30">
        <f>H17+H18+H20</f>
        <v>0</v>
      </c>
      <c r="I16" s="30">
        <f t="shared" ref="I16:AE16" si="6">I17+I18+I20</f>
        <v>0</v>
      </c>
      <c r="J16" s="30">
        <f t="shared" si="6"/>
        <v>0</v>
      </c>
      <c r="K16" s="30">
        <f t="shared" si="6"/>
        <v>0</v>
      </c>
      <c r="L16" s="30">
        <f t="shared" si="6"/>
        <v>0</v>
      </c>
      <c r="M16" s="30">
        <f t="shared" si="6"/>
        <v>0</v>
      </c>
      <c r="N16" s="30">
        <f t="shared" si="6"/>
        <v>0</v>
      </c>
      <c r="O16" s="30">
        <f t="shared" si="6"/>
        <v>0</v>
      </c>
      <c r="P16" s="30">
        <f t="shared" si="6"/>
        <v>0</v>
      </c>
      <c r="Q16" s="30">
        <f t="shared" si="6"/>
        <v>0</v>
      </c>
      <c r="R16" s="30">
        <f t="shared" si="6"/>
        <v>4540.5360000000001</v>
      </c>
      <c r="S16" s="30">
        <f t="shared" si="6"/>
        <v>0</v>
      </c>
      <c r="T16" s="30">
        <f t="shared" si="6"/>
        <v>16837.739999999998</v>
      </c>
      <c r="U16" s="30">
        <f t="shared" si="6"/>
        <v>0</v>
      </c>
      <c r="V16" s="30">
        <f t="shared" si="6"/>
        <v>0</v>
      </c>
      <c r="W16" s="30">
        <f t="shared" si="6"/>
        <v>0</v>
      </c>
      <c r="X16" s="30">
        <f t="shared" si="6"/>
        <v>338588.25</v>
      </c>
      <c r="Y16" s="30">
        <f t="shared" si="6"/>
        <v>0</v>
      </c>
      <c r="Z16" s="30">
        <f t="shared" si="6"/>
        <v>187809.986</v>
      </c>
      <c r="AA16" s="30">
        <f t="shared" si="6"/>
        <v>0</v>
      </c>
      <c r="AB16" s="30">
        <f t="shared" si="6"/>
        <v>2393.7809999999999</v>
      </c>
      <c r="AC16" s="30">
        <f t="shared" si="6"/>
        <v>0</v>
      </c>
      <c r="AD16" s="30">
        <f t="shared" si="6"/>
        <v>53876.827000000005</v>
      </c>
      <c r="AE16" s="30">
        <f t="shared" si="6"/>
        <v>0</v>
      </c>
      <c r="AF16" s="100"/>
    </row>
    <row r="17" spans="1:32" x14ac:dyDescent="0.25">
      <c r="A17" s="21" t="s">
        <v>35</v>
      </c>
      <c r="B17" s="22">
        <f>H17+J17+L17+N17+P17+R17+T17+V17+X17+Z17+AB17+AD17</f>
        <v>97889.347000000009</v>
      </c>
      <c r="C17" s="22">
        <f>C23+C29+C35</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0</v>
      </c>
      <c r="Y17" s="22">
        <f t="shared" si="7"/>
        <v>0</v>
      </c>
      <c r="Z17" s="22">
        <f t="shared" si="7"/>
        <v>76501.275999999998</v>
      </c>
      <c r="AA17" s="22">
        <f t="shared" si="7"/>
        <v>0</v>
      </c>
      <c r="AB17" s="22">
        <f t="shared" si="7"/>
        <v>857.53099999999995</v>
      </c>
      <c r="AC17" s="22">
        <f t="shared" si="7"/>
        <v>0</v>
      </c>
      <c r="AD17" s="22">
        <f t="shared" si="7"/>
        <v>14917.96</v>
      </c>
      <c r="AE17" s="22">
        <f t="shared" si="7"/>
        <v>0</v>
      </c>
      <c r="AF17" s="101"/>
    </row>
    <row r="18" spans="1:32" x14ac:dyDescent="0.25">
      <c r="A18" s="21" t="s">
        <v>29</v>
      </c>
      <c r="B18" s="22">
        <f>H18+J18+L18+N18+P18+R18+T18+V18+X18+Z18+AB18+AD18</f>
        <v>149550.01300000001</v>
      </c>
      <c r="C18" s="22">
        <f>C24+C30+C36</f>
        <v>0</v>
      </c>
      <c r="D18" s="22">
        <f>E18</f>
        <v>0</v>
      </c>
      <c r="E18" s="22">
        <f>I18+K18+M18+O18+Q18+S18+U18+W18+Y18+AA18+AC18+AE18</f>
        <v>0</v>
      </c>
      <c r="F18" s="31">
        <f>IFERROR(E18/B18%,0)</f>
        <v>0</v>
      </c>
      <c r="G18" s="31">
        <f>IFERROR(E18/C18%,0)</f>
        <v>0</v>
      </c>
      <c r="H18" s="22">
        <f t="shared" si="7"/>
        <v>0</v>
      </c>
      <c r="I18" s="22">
        <f t="shared" si="7"/>
        <v>0</v>
      </c>
      <c r="J18" s="22">
        <f t="shared" si="7"/>
        <v>0</v>
      </c>
      <c r="K18" s="22">
        <f t="shared" si="7"/>
        <v>0</v>
      </c>
      <c r="L18" s="22">
        <f t="shared" si="7"/>
        <v>0</v>
      </c>
      <c r="M18" s="22">
        <f t="shared" si="7"/>
        <v>0</v>
      </c>
      <c r="N18" s="22">
        <f t="shared" si="7"/>
        <v>0</v>
      </c>
      <c r="O18" s="22">
        <f t="shared" si="7"/>
        <v>0</v>
      </c>
      <c r="P18" s="22">
        <f t="shared" si="7"/>
        <v>0</v>
      </c>
      <c r="Q18" s="22">
        <f t="shared" si="7"/>
        <v>0</v>
      </c>
      <c r="R18" s="22">
        <f t="shared" si="7"/>
        <v>4540.5360000000001</v>
      </c>
      <c r="S18" s="22">
        <f t="shared" si="7"/>
        <v>0</v>
      </c>
      <c r="T18" s="22">
        <f t="shared" si="7"/>
        <v>0</v>
      </c>
      <c r="U18" s="22">
        <f t="shared" si="7"/>
        <v>0</v>
      </c>
      <c r="V18" s="22">
        <f t="shared" si="7"/>
        <v>0</v>
      </c>
      <c r="W18" s="22">
        <f t="shared" si="7"/>
        <v>0</v>
      </c>
      <c r="X18" s="22">
        <f t="shared" si="7"/>
        <v>112862.75</v>
      </c>
      <c r="Y18" s="22">
        <f t="shared" si="7"/>
        <v>0</v>
      </c>
      <c r="Z18" s="22">
        <f t="shared" si="7"/>
        <v>12643.960000000001</v>
      </c>
      <c r="AA18" s="22">
        <f t="shared" si="7"/>
        <v>0</v>
      </c>
      <c r="AB18" s="22">
        <f t="shared" si="7"/>
        <v>388.9</v>
      </c>
      <c r="AC18" s="22">
        <f t="shared" si="7"/>
        <v>0</v>
      </c>
      <c r="AD18" s="22">
        <f t="shared" si="7"/>
        <v>19113.867000000002</v>
      </c>
      <c r="AE18" s="22">
        <f t="shared" si="7"/>
        <v>0</v>
      </c>
      <c r="AF18" s="101"/>
    </row>
    <row r="19" spans="1:32" ht="31.5" x14ac:dyDescent="0.25">
      <c r="A19" s="32" t="s">
        <v>36</v>
      </c>
      <c r="B19" s="22">
        <f t="shared" ref="B19:B20" si="8">H19+J19+L19+N19+P19+R19+T19+V19+X19+Z19+AB19+AD19</f>
        <v>0</v>
      </c>
      <c r="C19" s="22">
        <f>C25+C31+C37</f>
        <v>0</v>
      </c>
      <c r="D19" s="22">
        <f t="shared" ref="D19:D20" si="9">E19</f>
        <v>0</v>
      </c>
      <c r="E19" s="22">
        <f t="shared" ref="E19:E20" si="10">I19+K19+M19+O19+Q19+S19+U19+W19+Y19+AA19+AC19+AE19</f>
        <v>0</v>
      </c>
      <c r="F19" s="31">
        <f t="shared" ref="F19:F20" si="11">IFERROR(E19/B19%,0)</f>
        <v>0</v>
      </c>
      <c r="G19" s="31">
        <f t="shared" ref="G19:G20" si="12">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356607.76</v>
      </c>
      <c r="C20" s="22">
        <f>C26+C32+C38</f>
        <v>0</v>
      </c>
      <c r="D20" s="22">
        <f t="shared" si="9"/>
        <v>0</v>
      </c>
      <c r="E20" s="22">
        <f t="shared" si="10"/>
        <v>0</v>
      </c>
      <c r="F20" s="31">
        <f t="shared" si="11"/>
        <v>0</v>
      </c>
      <c r="G20" s="31">
        <f t="shared" si="12"/>
        <v>0</v>
      </c>
      <c r="H20" s="22">
        <f t="shared" si="7"/>
        <v>0</v>
      </c>
      <c r="I20" s="22">
        <f t="shared" si="7"/>
        <v>0</v>
      </c>
      <c r="J20" s="22">
        <f t="shared" si="7"/>
        <v>0</v>
      </c>
      <c r="K20" s="22">
        <f t="shared" si="7"/>
        <v>0</v>
      </c>
      <c r="L20" s="22">
        <f t="shared" si="7"/>
        <v>0</v>
      </c>
      <c r="M20" s="22">
        <f t="shared" si="7"/>
        <v>0</v>
      </c>
      <c r="N20" s="22">
        <f t="shared" si="7"/>
        <v>0</v>
      </c>
      <c r="O20" s="22">
        <f t="shared" si="7"/>
        <v>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98664.75</v>
      </c>
      <c r="AA20" s="22">
        <f t="shared" si="7"/>
        <v>0</v>
      </c>
      <c r="AB20" s="22">
        <f t="shared" si="7"/>
        <v>1147.3499999999999</v>
      </c>
      <c r="AC20" s="22">
        <f t="shared" si="7"/>
        <v>0</v>
      </c>
      <c r="AD20" s="22">
        <f t="shared" si="7"/>
        <v>19845</v>
      </c>
      <c r="AE20" s="22">
        <f t="shared" si="7"/>
        <v>0</v>
      </c>
      <c r="AF20" s="102"/>
    </row>
    <row r="21" spans="1:32" ht="20.25"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121037.5</v>
      </c>
      <c r="C22" s="30">
        <f t="shared" ref="C22:E22" si="13">C23+C24+C26</f>
        <v>0</v>
      </c>
      <c r="D22" s="30">
        <f t="shared" si="13"/>
        <v>0</v>
      </c>
      <c r="E22" s="30">
        <f t="shared" si="13"/>
        <v>0</v>
      </c>
      <c r="F22" s="30">
        <f>IFERROR(E22/B22%,0)</f>
        <v>0</v>
      </c>
      <c r="G22" s="30">
        <f>IFERROR(E22/C22%,0)</f>
        <v>0</v>
      </c>
      <c r="H22" s="30">
        <f>H23+H24+H26</f>
        <v>0</v>
      </c>
      <c r="I22" s="30">
        <f t="shared" ref="I22:AE22" si="14">I23+I24+I26</f>
        <v>0</v>
      </c>
      <c r="J22" s="30">
        <f t="shared" si="14"/>
        <v>0</v>
      </c>
      <c r="K22" s="30">
        <f t="shared" si="14"/>
        <v>0</v>
      </c>
      <c r="L22" s="30">
        <f t="shared" si="14"/>
        <v>0</v>
      </c>
      <c r="M22" s="30">
        <f t="shared" si="14"/>
        <v>0</v>
      </c>
      <c r="N22" s="30">
        <f t="shared" si="14"/>
        <v>0</v>
      </c>
      <c r="O22" s="30">
        <f t="shared" si="14"/>
        <v>0</v>
      </c>
      <c r="P22" s="30">
        <f t="shared" si="14"/>
        <v>0</v>
      </c>
      <c r="Q22" s="30">
        <f t="shared" si="14"/>
        <v>0</v>
      </c>
      <c r="R22" s="30">
        <f t="shared" si="14"/>
        <v>0</v>
      </c>
      <c r="S22" s="30">
        <f t="shared" si="14"/>
        <v>0</v>
      </c>
      <c r="T22" s="30">
        <f t="shared" si="14"/>
        <v>0</v>
      </c>
      <c r="U22" s="30">
        <f t="shared" si="14"/>
        <v>0</v>
      </c>
      <c r="V22" s="30">
        <f t="shared" si="14"/>
        <v>0</v>
      </c>
      <c r="W22" s="30">
        <f t="shared" si="14"/>
        <v>0</v>
      </c>
      <c r="X22" s="30">
        <f t="shared" si="14"/>
        <v>0</v>
      </c>
      <c r="Y22" s="30">
        <f t="shared" si="14"/>
        <v>0</v>
      </c>
      <c r="Z22" s="30">
        <f t="shared" si="14"/>
        <v>121037.5</v>
      </c>
      <c r="AA22" s="30">
        <f t="shared" si="14"/>
        <v>0</v>
      </c>
      <c r="AB22" s="30">
        <f t="shared" si="14"/>
        <v>0</v>
      </c>
      <c r="AC22" s="30">
        <f t="shared" si="14"/>
        <v>0</v>
      </c>
      <c r="AD22" s="30">
        <f t="shared" si="14"/>
        <v>0</v>
      </c>
      <c r="AE22" s="30">
        <f t="shared" si="14"/>
        <v>0</v>
      </c>
      <c r="AF22" s="124" t="s">
        <v>39</v>
      </c>
    </row>
    <row r="23" spans="1:32" ht="33.75" customHeight="1" x14ac:dyDescent="0.25">
      <c r="A23" s="21" t="s">
        <v>35</v>
      </c>
      <c r="B23" s="23">
        <f>H23+J23+L23+N23+P23+R23+T23+V23+X23+Z23+AB23+AD23</f>
        <v>54338.400000000001</v>
      </c>
      <c r="C23" s="23">
        <f t="shared" ref="C23:C24" si="15">H23</f>
        <v>0</v>
      </c>
      <c r="D23" s="23">
        <f t="shared" ref="D23:D24" si="16">E23</f>
        <v>0</v>
      </c>
      <c r="E23" s="23">
        <f t="shared" ref="E23:E24" si="17">I23+K23+M23+O23+Q23+S23+U23+W23+Y23+AA23+AC23+AE23</f>
        <v>0</v>
      </c>
      <c r="F23" s="23">
        <f t="shared" ref="F23:F26" si="18">IFERROR(E23/B23%,0)</f>
        <v>0</v>
      </c>
      <c r="G23" s="23">
        <f t="shared" ref="G23:G26" si="19">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27.75" customHeight="1" x14ac:dyDescent="0.25">
      <c r="A24" s="21" t="s">
        <v>29</v>
      </c>
      <c r="B24" s="23">
        <f>H24+J24+L24+N24+P24+R24+T24+V24+X24+Z24+AB24+AD24</f>
        <v>12360.1</v>
      </c>
      <c r="C24" s="23">
        <f t="shared" si="15"/>
        <v>0</v>
      </c>
      <c r="D24" s="23">
        <f t="shared" si="16"/>
        <v>0</v>
      </c>
      <c r="E24" s="23">
        <f t="shared" si="17"/>
        <v>0</v>
      </c>
      <c r="F24" s="23">
        <f t="shared" si="18"/>
        <v>0</v>
      </c>
      <c r="G24" s="23">
        <f t="shared" si="19"/>
        <v>0</v>
      </c>
      <c r="H24" s="22"/>
      <c r="I24" s="22"/>
      <c r="J24" s="22"/>
      <c r="K24" s="22"/>
      <c r="L24" s="22"/>
      <c r="M24" s="22"/>
      <c r="N24" s="22"/>
      <c r="O24" s="22"/>
      <c r="P24" s="22"/>
      <c r="Q24" s="22"/>
      <c r="R24" s="22"/>
      <c r="S24" s="22"/>
      <c r="T24" s="22"/>
      <c r="U24" s="22"/>
      <c r="V24" s="22"/>
      <c r="W24" s="22"/>
      <c r="X24" s="22"/>
      <c r="Y24" s="22"/>
      <c r="Z24" s="22">
        <v>12360.1</v>
      </c>
      <c r="AA24" s="22"/>
      <c r="AB24" s="22"/>
      <c r="AC24" s="22"/>
      <c r="AD24" s="22"/>
      <c r="AE24" s="22"/>
      <c r="AF24" s="116"/>
    </row>
    <row r="25" spans="1:32" ht="31.5"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28.5" customHeight="1" x14ac:dyDescent="0.25">
      <c r="A26" s="21" t="s">
        <v>37</v>
      </c>
      <c r="B26" s="23">
        <f t="shared" ref="B26" si="20">H26+J26+L26+N26+P26+R26+T26+V26+X26+Z26+AB26+AD26</f>
        <v>54339</v>
      </c>
      <c r="C26" s="23">
        <f>H26</f>
        <v>0</v>
      </c>
      <c r="D26" s="23">
        <f>E26</f>
        <v>0</v>
      </c>
      <c r="E26" s="23">
        <f>I26+K26+M26+O26+Q26+S26+U26+W26+Y26+AA26+AC26+AE26</f>
        <v>0</v>
      </c>
      <c r="F26" s="23">
        <f t="shared" si="18"/>
        <v>0</v>
      </c>
      <c r="G26" s="23">
        <f t="shared" si="19"/>
        <v>0</v>
      </c>
      <c r="H26" s="22"/>
      <c r="I26" s="22"/>
      <c r="J26" s="22"/>
      <c r="K26" s="22"/>
      <c r="L26" s="22"/>
      <c r="M26" s="22"/>
      <c r="N26" s="22"/>
      <c r="O26" s="22"/>
      <c r="P26" s="22"/>
      <c r="Q26" s="22"/>
      <c r="R26" s="22"/>
      <c r="S26" s="22"/>
      <c r="T26" s="22"/>
      <c r="U26" s="22"/>
      <c r="V26" s="22"/>
      <c r="W26" s="22"/>
      <c r="X26" s="22"/>
      <c r="Y26" s="22"/>
      <c r="Z26" s="22">
        <v>54339</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388.9</v>
      </c>
      <c r="C28" s="30">
        <f t="shared" ref="C28:E28" si="21">C29+C30+C31+C32</f>
        <v>0</v>
      </c>
      <c r="D28" s="30">
        <f t="shared" si="21"/>
        <v>0</v>
      </c>
      <c r="E28" s="30">
        <f t="shared" si="21"/>
        <v>0</v>
      </c>
      <c r="F28" s="30">
        <f>IFERROR(E28/B28%,0)</f>
        <v>0</v>
      </c>
      <c r="G28" s="30">
        <f>IFERROR(E28/C28%,0)</f>
        <v>0</v>
      </c>
      <c r="H28" s="30">
        <f>H29+H30+H32</f>
        <v>0</v>
      </c>
      <c r="I28" s="30">
        <f t="shared" ref="I28:AE28" si="22">I29+I30+I32</f>
        <v>0</v>
      </c>
      <c r="J28" s="30">
        <f t="shared" si="22"/>
        <v>0</v>
      </c>
      <c r="K28" s="30">
        <f t="shared" si="22"/>
        <v>0</v>
      </c>
      <c r="L28" s="30">
        <f t="shared" si="22"/>
        <v>0</v>
      </c>
      <c r="M28" s="30">
        <f t="shared" si="22"/>
        <v>0</v>
      </c>
      <c r="N28" s="30">
        <f t="shared" si="22"/>
        <v>0</v>
      </c>
      <c r="O28" s="30">
        <f t="shared" si="22"/>
        <v>0</v>
      </c>
      <c r="P28" s="30">
        <f t="shared" si="22"/>
        <v>0</v>
      </c>
      <c r="Q28" s="30">
        <f t="shared" si="22"/>
        <v>0</v>
      </c>
      <c r="R28" s="30">
        <f t="shared" si="22"/>
        <v>0</v>
      </c>
      <c r="S28" s="30">
        <f t="shared" si="22"/>
        <v>0</v>
      </c>
      <c r="T28" s="30">
        <f t="shared" si="22"/>
        <v>0</v>
      </c>
      <c r="U28" s="30">
        <f t="shared" si="22"/>
        <v>0</v>
      </c>
      <c r="V28" s="30">
        <f t="shared" si="22"/>
        <v>0</v>
      </c>
      <c r="W28" s="30">
        <f t="shared" si="22"/>
        <v>0</v>
      </c>
      <c r="X28" s="30">
        <f t="shared" si="22"/>
        <v>0</v>
      </c>
      <c r="Y28" s="30">
        <f t="shared" si="22"/>
        <v>0</v>
      </c>
      <c r="Z28" s="30">
        <f t="shared" si="22"/>
        <v>0</v>
      </c>
      <c r="AA28" s="30">
        <f t="shared" si="22"/>
        <v>0</v>
      </c>
      <c r="AB28" s="30">
        <f t="shared" si="22"/>
        <v>388.9</v>
      </c>
      <c r="AC28" s="30">
        <f t="shared" si="22"/>
        <v>0</v>
      </c>
      <c r="AD28" s="30">
        <f t="shared" si="22"/>
        <v>0</v>
      </c>
      <c r="AE28" s="30">
        <f t="shared" si="22"/>
        <v>0</v>
      </c>
      <c r="AF28" s="124"/>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388.9</v>
      </c>
      <c r="C30" s="22">
        <f>H30</f>
        <v>0</v>
      </c>
      <c r="D30" s="23">
        <f>E30</f>
        <v>0</v>
      </c>
      <c r="E30" s="23">
        <f>I30+K30+M30+O30+Q30+S30+U30+W30+Y30+AA30+AC30+AE30</f>
        <v>0</v>
      </c>
      <c r="F30" s="23">
        <f t="shared" ref="F30" si="23">IFERROR(E30/B30%,0)</f>
        <v>0</v>
      </c>
      <c r="G30" s="23">
        <f t="shared" ref="G30" si="24">IFERROR(E30/C30%,0)</f>
        <v>0</v>
      </c>
      <c r="H30" s="22"/>
      <c r="I30" s="22"/>
      <c r="J30" s="22"/>
      <c r="K30" s="22"/>
      <c r="L30" s="22"/>
      <c r="M30" s="22"/>
      <c r="N30" s="22"/>
      <c r="O30" s="22"/>
      <c r="P30" s="22"/>
      <c r="Q30" s="22"/>
      <c r="R30" s="22"/>
      <c r="S30" s="22"/>
      <c r="T30" s="22"/>
      <c r="U30" s="22"/>
      <c r="V30" s="22"/>
      <c r="W30" s="22"/>
      <c r="X30" s="22"/>
      <c r="Y30" s="22"/>
      <c r="Z30" s="22"/>
      <c r="AA30" s="22"/>
      <c r="AB30" s="22">
        <v>388.9</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36"/>
    </row>
    <row r="34" spans="1:32" ht="31.5" customHeight="1" x14ac:dyDescent="0.25">
      <c r="A34" s="21" t="s">
        <v>34</v>
      </c>
      <c r="B34" s="23">
        <f>B35+B36+B38</f>
        <v>476346.05700000003</v>
      </c>
      <c r="C34" s="23">
        <f t="shared" ref="C34:E34" si="25">C35+C36+C38</f>
        <v>0</v>
      </c>
      <c r="D34" s="23">
        <f t="shared" si="25"/>
        <v>0</v>
      </c>
      <c r="E34" s="23">
        <f t="shared" si="25"/>
        <v>0</v>
      </c>
      <c r="F34" s="23">
        <f>IFERROR(E34/B34%,0)</f>
        <v>0</v>
      </c>
      <c r="G34" s="23">
        <f>IFERROR(E34/C34%,0)</f>
        <v>0</v>
      </c>
      <c r="H34" s="23">
        <f>H35+H36+H38</f>
        <v>0</v>
      </c>
      <c r="I34" s="23">
        <f t="shared" ref="I34:AE34" si="26">I35+I36+I38</f>
        <v>0</v>
      </c>
      <c r="J34" s="23">
        <f t="shared" si="26"/>
        <v>0</v>
      </c>
      <c r="K34" s="23">
        <f t="shared" si="26"/>
        <v>0</v>
      </c>
      <c r="L34" s="23">
        <f t="shared" si="26"/>
        <v>0</v>
      </c>
      <c r="M34" s="23">
        <f t="shared" si="26"/>
        <v>0</v>
      </c>
      <c r="N34" s="23">
        <f t="shared" si="26"/>
        <v>0</v>
      </c>
      <c r="O34" s="23">
        <f t="shared" si="26"/>
        <v>0</v>
      </c>
      <c r="P34" s="23">
        <f t="shared" si="26"/>
        <v>0</v>
      </c>
      <c r="Q34" s="23">
        <f t="shared" si="26"/>
        <v>0</v>
      </c>
      <c r="R34" s="23">
        <f t="shared" si="26"/>
        <v>0</v>
      </c>
      <c r="S34" s="23">
        <f t="shared" si="26"/>
        <v>0</v>
      </c>
      <c r="T34" s="23">
        <f t="shared" si="26"/>
        <v>16837.739999999998</v>
      </c>
      <c r="U34" s="23">
        <f t="shared" si="26"/>
        <v>0</v>
      </c>
      <c r="V34" s="23">
        <f t="shared" si="26"/>
        <v>0</v>
      </c>
      <c r="W34" s="23">
        <f t="shared" si="26"/>
        <v>0</v>
      </c>
      <c r="X34" s="23">
        <f t="shared" si="26"/>
        <v>338588.25</v>
      </c>
      <c r="Y34" s="23">
        <f t="shared" si="26"/>
        <v>0</v>
      </c>
      <c r="Z34" s="23">
        <f t="shared" si="26"/>
        <v>66772.486000000004</v>
      </c>
      <c r="AA34" s="23">
        <f t="shared" si="26"/>
        <v>0</v>
      </c>
      <c r="AB34" s="23">
        <f t="shared" si="26"/>
        <v>2004.8809999999999</v>
      </c>
      <c r="AC34" s="23">
        <f t="shared" si="26"/>
        <v>0</v>
      </c>
      <c r="AD34" s="23">
        <f t="shared" si="26"/>
        <v>52142.7</v>
      </c>
      <c r="AE34" s="23">
        <f t="shared" si="26"/>
        <v>0</v>
      </c>
      <c r="AF34" s="124" t="s">
        <v>42</v>
      </c>
    </row>
    <row r="35" spans="1:32" ht="46.5" customHeight="1" x14ac:dyDescent="0.25">
      <c r="A35" s="21" t="s">
        <v>35</v>
      </c>
      <c r="B35" s="23">
        <f>H35+J35+L35+N35+P35+R35+T35+V35+X35+Z35+AB35+AD35</f>
        <v>43550.947</v>
      </c>
      <c r="C35" s="22">
        <f>H35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c r="Y35" s="22"/>
      <c r="Z35" s="22">
        <v>22162.876</v>
      </c>
      <c r="AA35" s="22"/>
      <c r="AB35" s="22">
        <v>857.53099999999995</v>
      </c>
      <c r="AC35" s="22"/>
      <c r="AD35" s="22">
        <v>14917.96</v>
      </c>
      <c r="AE35" s="22"/>
      <c r="AF35" s="116"/>
    </row>
    <row r="36" spans="1:32" ht="43.5" customHeight="1" x14ac:dyDescent="0.25">
      <c r="A36" s="21" t="s">
        <v>29</v>
      </c>
      <c r="B36" s="23">
        <f>H36+J36+L36+N36+P36+R36+T36+V36+X36+Z36+AB36+AD36</f>
        <v>130526.35</v>
      </c>
      <c r="C36" s="22">
        <f>H36</f>
        <v>0</v>
      </c>
      <c r="D36" s="23">
        <f>E36</f>
        <v>0</v>
      </c>
      <c r="E36" s="23">
        <f>I36+K36+M36+O36+Q36+S36+U36+W36+Y36+AA36+AC36+AE36</f>
        <v>0</v>
      </c>
      <c r="F36" s="31">
        <f>IFERROR(E36/B36%,0)</f>
        <v>0</v>
      </c>
      <c r="G36" s="31">
        <f>IFERROR(E36/C36%,0)</f>
        <v>0</v>
      </c>
      <c r="H36" s="22"/>
      <c r="I36" s="22"/>
      <c r="J36" s="22"/>
      <c r="K36" s="22"/>
      <c r="L36" s="22"/>
      <c r="M36" s="22"/>
      <c r="N36" s="22"/>
      <c r="O36" s="22"/>
      <c r="P36" s="22"/>
      <c r="Q36" s="22"/>
      <c r="R36" s="22"/>
      <c r="S36" s="22"/>
      <c r="T36" s="22"/>
      <c r="U36" s="22"/>
      <c r="V36" s="22"/>
      <c r="W36" s="22"/>
      <c r="X36" s="22">
        <v>112862.75</v>
      </c>
      <c r="Y36" s="22"/>
      <c r="Z36" s="22">
        <v>283.86</v>
      </c>
      <c r="AA36" s="22"/>
      <c r="AB36" s="22"/>
      <c r="AC36" s="22"/>
      <c r="AD36" s="22">
        <v>17379.740000000002</v>
      </c>
      <c r="AE36" s="22"/>
      <c r="AF36" s="116"/>
    </row>
    <row r="37" spans="1:32" ht="41.25" customHeight="1" x14ac:dyDescent="0.25">
      <c r="A37" s="34"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48.75" customHeight="1" x14ac:dyDescent="0.25">
      <c r="A38" s="21" t="s">
        <v>37</v>
      </c>
      <c r="B38" s="23">
        <f t="shared" ref="B38" si="27">H38+J38+L38+N38+P38+R38+T38+V38+X38+Z38+AB38+AD38</f>
        <v>302268.76</v>
      </c>
      <c r="C38" s="22">
        <f t="shared" ref="C38" si="28">H38</f>
        <v>0</v>
      </c>
      <c r="D38" s="23">
        <f t="shared" ref="D38" si="29">E38</f>
        <v>0</v>
      </c>
      <c r="E38" s="23">
        <f t="shared" ref="E38" si="30">I38+K38+M38+O38+Q38+S38+U38+W38+Y38+AA38+AC38+AE38</f>
        <v>0</v>
      </c>
      <c r="F38" s="31">
        <f t="shared" ref="F38" si="31">IFERROR(E38/B38%,0)</f>
        <v>0</v>
      </c>
      <c r="G38" s="31">
        <f t="shared" ref="G38" si="32">IFERROR(E38/C38%,0)</f>
        <v>0</v>
      </c>
      <c r="H38" s="22"/>
      <c r="I38" s="22"/>
      <c r="J38" s="22"/>
      <c r="K38" s="22"/>
      <c r="L38" s="22"/>
      <c r="M38" s="22"/>
      <c r="N38" s="22"/>
      <c r="O38" s="22"/>
      <c r="P38" s="22"/>
      <c r="Q38" s="22"/>
      <c r="R38" s="22"/>
      <c r="S38" s="22"/>
      <c r="T38" s="22">
        <v>11225.16</v>
      </c>
      <c r="U38" s="22"/>
      <c r="V38" s="22"/>
      <c r="W38" s="22"/>
      <c r="X38" s="22">
        <v>225725.5</v>
      </c>
      <c r="Y38" s="22"/>
      <c r="Z38" s="22">
        <v>44325.75</v>
      </c>
      <c r="AA38" s="22"/>
      <c r="AB38" s="22">
        <v>1147.3499999999999</v>
      </c>
      <c r="AC38" s="22"/>
      <c r="AD38" s="22">
        <v>19845</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89.25" customHeight="1" x14ac:dyDescent="0.25">
      <c r="A40" s="21" t="s">
        <v>34</v>
      </c>
      <c r="B40" s="23">
        <f>B41+B42+B44</f>
        <v>1734.127</v>
      </c>
      <c r="C40" s="23">
        <f t="shared" ref="C40:E40" si="33">C41+C42+C44</f>
        <v>0</v>
      </c>
      <c r="D40" s="23">
        <f t="shared" si="33"/>
        <v>0</v>
      </c>
      <c r="E40" s="23">
        <f t="shared" si="33"/>
        <v>0</v>
      </c>
      <c r="F40" s="23">
        <f>IFERROR(E40/B40%,0)</f>
        <v>0</v>
      </c>
      <c r="G40" s="23">
        <f>IFERROR(E40/C40%,0)</f>
        <v>0</v>
      </c>
      <c r="H40" s="23">
        <f>H41+H42+H44</f>
        <v>0</v>
      </c>
      <c r="I40" s="23">
        <f t="shared" ref="I40:AE40" si="34">I41+I42+I44</f>
        <v>0</v>
      </c>
      <c r="J40" s="23">
        <f t="shared" si="34"/>
        <v>0</v>
      </c>
      <c r="K40" s="23">
        <f t="shared" si="34"/>
        <v>0</v>
      </c>
      <c r="L40" s="23">
        <f t="shared" si="34"/>
        <v>0</v>
      </c>
      <c r="M40" s="23">
        <f t="shared" si="34"/>
        <v>0</v>
      </c>
      <c r="N40" s="23">
        <f t="shared" si="34"/>
        <v>0</v>
      </c>
      <c r="O40" s="23">
        <f t="shared" si="34"/>
        <v>0</v>
      </c>
      <c r="P40" s="23">
        <f t="shared" si="34"/>
        <v>0</v>
      </c>
      <c r="Q40" s="23">
        <f t="shared" si="34"/>
        <v>0</v>
      </c>
      <c r="R40" s="23">
        <f t="shared" si="34"/>
        <v>0</v>
      </c>
      <c r="S40" s="23">
        <f t="shared" si="34"/>
        <v>0</v>
      </c>
      <c r="T40" s="23">
        <f t="shared" si="34"/>
        <v>0</v>
      </c>
      <c r="U40" s="23">
        <f t="shared" si="34"/>
        <v>0</v>
      </c>
      <c r="V40" s="23">
        <f t="shared" si="34"/>
        <v>0</v>
      </c>
      <c r="W40" s="23">
        <f t="shared" si="34"/>
        <v>0</v>
      </c>
      <c r="X40" s="23">
        <f t="shared" si="34"/>
        <v>0</v>
      </c>
      <c r="Y40" s="23">
        <f t="shared" si="34"/>
        <v>0</v>
      </c>
      <c r="Z40" s="23">
        <f t="shared" si="34"/>
        <v>0</v>
      </c>
      <c r="AA40" s="23">
        <f t="shared" si="34"/>
        <v>0</v>
      </c>
      <c r="AB40" s="23">
        <f t="shared" si="34"/>
        <v>0</v>
      </c>
      <c r="AC40" s="23">
        <f t="shared" si="34"/>
        <v>0</v>
      </c>
      <c r="AD40" s="23">
        <f t="shared" si="34"/>
        <v>1734.127</v>
      </c>
      <c r="AE40" s="23">
        <f t="shared" si="34"/>
        <v>0</v>
      </c>
      <c r="AF40" s="123" t="s">
        <v>44</v>
      </c>
    </row>
    <row r="41" spans="1:32" x14ac:dyDescent="0.25">
      <c r="A41" s="21" t="s">
        <v>35</v>
      </c>
      <c r="B41" s="23">
        <f>H41+J41+L41+N41+P41+R41+T41+V41+X41+Z41+AB41+AD41</f>
        <v>0</v>
      </c>
      <c r="C41" s="22">
        <f>H41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1734.127</v>
      </c>
      <c r="C42" s="22">
        <f>H42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v>1734.127</v>
      </c>
      <c r="AE42" s="22"/>
      <c r="AF42" s="123"/>
    </row>
    <row r="43" spans="1:32" ht="31.5" x14ac:dyDescent="0.25">
      <c r="A43" s="34" t="s">
        <v>36</v>
      </c>
      <c r="B43" s="23">
        <f t="shared" ref="B43:B44" si="35">H43+J43+L43+N43+P43+R43+T43+V43+X43+Z43+AB43+AD43</f>
        <v>0</v>
      </c>
      <c r="C43" s="22">
        <f t="shared" ref="C43:C44" si="36">H43</f>
        <v>0</v>
      </c>
      <c r="D43" s="23">
        <f t="shared" ref="D43:D44" si="37">E43</f>
        <v>0</v>
      </c>
      <c r="E43" s="23">
        <f t="shared" ref="E43:E44" si="38">I43+K43+M43+O43+Q43+S43+U43+W43+Y43+AA43+AC43+AE43</f>
        <v>0</v>
      </c>
      <c r="F43" s="31">
        <f t="shared" ref="F43:F44" si="39">IFERROR(E43/B43%,0)</f>
        <v>0</v>
      </c>
      <c r="G43" s="31">
        <f t="shared" ref="G43:G44" si="40">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5"/>
        <v>0</v>
      </c>
      <c r="C44" s="22">
        <f t="shared" si="36"/>
        <v>0</v>
      </c>
      <c r="D44" s="23">
        <f t="shared" si="37"/>
        <v>0</v>
      </c>
      <c r="E44" s="23">
        <f t="shared" si="38"/>
        <v>0</v>
      </c>
      <c r="F44" s="31">
        <f t="shared" si="39"/>
        <v>0</v>
      </c>
      <c r="G44" s="31">
        <f t="shared" si="40"/>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3"/>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4540.5360000000001</v>
      </c>
      <c r="C46" s="23">
        <f t="shared" ref="C46:E46" si="41">C47+C48+C50</f>
        <v>0</v>
      </c>
      <c r="D46" s="23">
        <f t="shared" si="41"/>
        <v>0</v>
      </c>
      <c r="E46" s="23">
        <f t="shared" si="41"/>
        <v>0</v>
      </c>
      <c r="F46" s="23">
        <f>IFERROR(E46/B46%,0)</f>
        <v>0</v>
      </c>
      <c r="G46" s="23">
        <f>IFERROR(E46/C46%,0)</f>
        <v>0</v>
      </c>
      <c r="H46" s="23">
        <f>H47+H48+H50</f>
        <v>0</v>
      </c>
      <c r="I46" s="23">
        <f t="shared" ref="I46:AE46" si="42">I47+I48+I50</f>
        <v>0</v>
      </c>
      <c r="J46" s="23">
        <f t="shared" si="42"/>
        <v>0</v>
      </c>
      <c r="K46" s="23">
        <f t="shared" si="42"/>
        <v>0</v>
      </c>
      <c r="L46" s="23">
        <f t="shared" si="42"/>
        <v>0</v>
      </c>
      <c r="M46" s="23">
        <f t="shared" si="42"/>
        <v>0</v>
      </c>
      <c r="N46" s="23">
        <f t="shared" si="42"/>
        <v>0</v>
      </c>
      <c r="O46" s="23">
        <f t="shared" si="42"/>
        <v>0</v>
      </c>
      <c r="P46" s="23">
        <f t="shared" si="42"/>
        <v>0</v>
      </c>
      <c r="Q46" s="23">
        <f t="shared" si="42"/>
        <v>0</v>
      </c>
      <c r="R46" s="23">
        <f t="shared" si="42"/>
        <v>4540.5360000000001</v>
      </c>
      <c r="S46" s="23">
        <f t="shared" si="42"/>
        <v>0</v>
      </c>
      <c r="T46" s="23">
        <f t="shared" si="42"/>
        <v>0</v>
      </c>
      <c r="U46" s="23">
        <f t="shared" si="42"/>
        <v>0</v>
      </c>
      <c r="V46" s="23">
        <f t="shared" si="42"/>
        <v>0</v>
      </c>
      <c r="W46" s="23">
        <f t="shared" si="42"/>
        <v>0</v>
      </c>
      <c r="X46" s="23">
        <f t="shared" si="42"/>
        <v>0</v>
      </c>
      <c r="Y46" s="23">
        <f t="shared" si="42"/>
        <v>0</v>
      </c>
      <c r="Z46" s="23">
        <f t="shared" si="42"/>
        <v>0</v>
      </c>
      <c r="AA46" s="23">
        <f t="shared" si="42"/>
        <v>0</v>
      </c>
      <c r="AB46" s="23">
        <f t="shared" si="42"/>
        <v>0</v>
      </c>
      <c r="AC46" s="23">
        <f t="shared" si="42"/>
        <v>0</v>
      </c>
      <c r="AD46" s="23">
        <f t="shared" si="42"/>
        <v>0</v>
      </c>
      <c r="AE46" s="23">
        <f t="shared" si="42"/>
        <v>0</v>
      </c>
      <c r="AF46" s="123" t="s">
        <v>46</v>
      </c>
    </row>
    <row r="47" spans="1:32" x14ac:dyDescent="0.25">
      <c r="A47" s="21" t="s">
        <v>35</v>
      </c>
      <c r="B47" s="23">
        <f>H47+J47+L47+N47+P47+R47+T47+V47+X47+Z47+AB47+AD47</f>
        <v>0</v>
      </c>
      <c r="C47" s="22">
        <f>H47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4540.5360000000001</v>
      </c>
      <c r="C48" s="22">
        <f>H48</f>
        <v>0</v>
      </c>
      <c r="D48" s="23">
        <f>E48</f>
        <v>0</v>
      </c>
      <c r="E48" s="23">
        <f>I48+K48+M48+O48+Q48+S48+U48+W48+Y48+AA48+AC48+AE48</f>
        <v>0</v>
      </c>
      <c r="F48" s="31">
        <f>IFERROR(E48/B48%,0)</f>
        <v>0</v>
      </c>
      <c r="G48" s="31">
        <f>IFERROR(E48/C48%,0)</f>
        <v>0</v>
      </c>
      <c r="H48" s="22"/>
      <c r="I48" s="22"/>
      <c r="J48" s="22"/>
      <c r="K48" s="22"/>
      <c r="L48" s="22"/>
      <c r="M48" s="22"/>
      <c r="N48" s="22"/>
      <c r="O48" s="22"/>
      <c r="P48" s="22"/>
      <c r="Q48" s="22"/>
      <c r="R48" s="22">
        <v>4540.5360000000001</v>
      </c>
      <c r="S48" s="22"/>
      <c r="T48" s="22"/>
      <c r="U48" s="22"/>
      <c r="V48" s="22"/>
      <c r="W48" s="22"/>
      <c r="X48" s="22"/>
      <c r="Y48" s="22"/>
      <c r="Z48" s="22"/>
      <c r="AA48" s="22"/>
      <c r="AB48" s="22"/>
      <c r="AC48" s="22"/>
      <c r="AD48" s="22"/>
      <c r="AE48" s="22"/>
      <c r="AF48" s="123"/>
    </row>
    <row r="49" spans="1:32" ht="31.5" x14ac:dyDescent="0.25">
      <c r="A49" s="34" t="s">
        <v>36</v>
      </c>
      <c r="B49" s="23">
        <f t="shared" ref="B49:B50" si="43">H49+J49+L49+N49+P49+R49+T49+V49+X49+Z49+AB49+AD49</f>
        <v>0</v>
      </c>
      <c r="C49" s="22">
        <f t="shared" ref="C49:C50" si="44">H49</f>
        <v>0</v>
      </c>
      <c r="D49" s="23">
        <f t="shared" ref="D49:D50" si="45">E49</f>
        <v>0</v>
      </c>
      <c r="E49" s="23">
        <f t="shared" ref="E49:E50" si="46">I49+K49+M49+O49+Q49+S49+U49+W49+Y49+AA49+AC49+AE49</f>
        <v>0</v>
      </c>
      <c r="F49" s="31">
        <f t="shared" ref="F49:F50" si="47">IFERROR(E49/B49%,0)</f>
        <v>0</v>
      </c>
      <c r="G49" s="31">
        <f t="shared" ref="G49:G50" si="48">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3"/>
        <v>0</v>
      </c>
      <c r="C50" s="22">
        <f t="shared" si="44"/>
        <v>0</v>
      </c>
      <c r="D50" s="23">
        <f t="shared" si="45"/>
        <v>0</v>
      </c>
      <c r="E50" s="23">
        <f t="shared" si="46"/>
        <v>0</v>
      </c>
      <c r="F50" s="31">
        <f t="shared" si="47"/>
        <v>0</v>
      </c>
      <c r="G50" s="31">
        <f t="shared" si="48"/>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229690.005</v>
      </c>
      <c r="C52" s="30">
        <f t="shared" ref="C52:E52" si="49">C53+C54+C56</f>
        <v>33912.783000000003</v>
      </c>
      <c r="D52" s="30">
        <f t="shared" si="49"/>
        <v>17885.599999999999</v>
      </c>
      <c r="E52" s="30">
        <f t="shared" si="49"/>
        <v>17885.599999999999</v>
      </c>
      <c r="F52" s="30">
        <f>E52/B52*100</f>
        <v>7.7868429668935741</v>
      </c>
      <c r="G52" s="30">
        <f>E52/C52*100</f>
        <v>52.739994827319236</v>
      </c>
      <c r="H52" s="30">
        <f>H53+H54+H56</f>
        <v>33912.783000000003</v>
      </c>
      <c r="I52" s="30">
        <f t="shared" ref="I52:AE52" si="50">I53+I54+I56</f>
        <v>17885.599999999999</v>
      </c>
      <c r="J52" s="30">
        <f t="shared" si="50"/>
        <v>22577.74</v>
      </c>
      <c r="K52" s="30">
        <f t="shared" si="50"/>
        <v>0</v>
      </c>
      <c r="L52" s="30">
        <f t="shared" si="50"/>
        <v>23431.416000000005</v>
      </c>
      <c r="M52" s="30">
        <f t="shared" si="50"/>
        <v>0</v>
      </c>
      <c r="N52" s="30">
        <f t="shared" si="50"/>
        <v>28452.109000000004</v>
      </c>
      <c r="O52" s="30">
        <f t="shared" si="50"/>
        <v>0</v>
      </c>
      <c r="P52" s="30">
        <f t="shared" si="50"/>
        <v>18063.654000000002</v>
      </c>
      <c r="Q52" s="30">
        <f t="shared" si="50"/>
        <v>0</v>
      </c>
      <c r="R52" s="30">
        <f t="shared" si="50"/>
        <v>17240.697</v>
      </c>
      <c r="S52" s="30">
        <f t="shared" si="50"/>
        <v>0</v>
      </c>
      <c r="T52" s="30">
        <f t="shared" si="50"/>
        <v>19437.449000000004</v>
      </c>
      <c r="U52" s="30">
        <f t="shared" si="50"/>
        <v>0</v>
      </c>
      <c r="V52" s="30">
        <f t="shared" si="50"/>
        <v>12077.357</v>
      </c>
      <c r="W52" s="30">
        <f t="shared" si="50"/>
        <v>0</v>
      </c>
      <c r="X52" s="30">
        <f t="shared" si="50"/>
        <v>11058.033000000001</v>
      </c>
      <c r="Y52" s="30">
        <f t="shared" si="50"/>
        <v>0</v>
      </c>
      <c r="Z52" s="30">
        <f t="shared" si="50"/>
        <v>21173.49</v>
      </c>
      <c r="AA52" s="30">
        <f t="shared" si="50"/>
        <v>0</v>
      </c>
      <c r="AB52" s="30">
        <f t="shared" si="50"/>
        <v>12038.495000000001</v>
      </c>
      <c r="AC52" s="30">
        <f t="shared" si="50"/>
        <v>0</v>
      </c>
      <c r="AD52" s="30">
        <f t="shared" si="50"/>
        <v>10226.781999999999</v>
      </c>
      <c r="AE52" s="30">
        <f t="shared" si="50"/>
        <v>0</v>
      </c>
      <c r="AF52" s="124" t="s">
        <v>48</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H59+H77+H83+H89+H95</f>
        <v>0</v>
      </c>
      <c r="I53" s="22">
        <f t="shared" ref="I53:AE56" si="51">I59+I77+I83+I89+I95</f>
        <v>0</v>
      </c>
      <c r="J53" s="22">
        <f t="shared" si="51"/>
        <v>0</v>
      </c>
      <c r="K53" s="22">
        <f t="shared" si="51"/>
        <v>0</v>
      </c>
      <c r="L53" s="22">
        <f t="shared" si="51"/>
        <v>0</v>
      </c>
      <c r="M53" s="22">
        <f t="shared" si="51"/>
        <v>0</v>
      </c>
      <c r="N53" s="22">
        <f t="shared" si="51"/>
        <v>0</v>
      </c>
      <c r="O53" s="22">
        <f t="shared" si="51"/>
        <v>0</v>
      </c>
      <c r="P53" s="22">
        <f t="shared" si="51"/>
        <v>0</v>
      </c>
      <c r="Q53" s="22">
        <f t="shared" si="51"/>
        <v>0</v>
      </c>
      <c r="R53" s="22">
        <f t="shared" si="51"/>
        <v>0</v>
      </c>
      <c r="S53" s="22">
        <f t="shared" si="51"/>
        <v>0</v>
      </c>
      <c r="T53" s="22">
        <f t="shared" si="51"/>
        <v>0</v>
      </c>
      <c r="U53" s="22">
        <f t="shared" si="51"/>
        <v>0</v>
      </c>
      <c r="V53" s="22">
        <f t="shared" si="51"/>
        <v>0</v>
      </c>
      <c r="W53" s="22">
        <f t="shared" si="51"/>
        <v>0</v>
      </c>
      <c r="X53" s="22">
        <f t="shared" si="51"/>
        <v>0</v>
      </c>
      <c r="Y53" s="22">
        <f t="shared" si="51"/>
        <v>0</v>
      </c>
      <c r="Z53" s="22">
        <f t="shared" si="51"/>
        <v>0</v>
      </c>
      <c r="AA53" s="22">
        <f t="shared" si="51"/>
        <v>0</v>
      </c>
      <c r="AB53" s="22">
        <f t="shared" si="51"/>
        <v>0</v>
      </c>
      <c r="AC53" s="22">
        <f t="shared" si="51"/>
        <v>0</v>
      </c>
      <c r="AD53" s="22">
        <f t="shared" si="51"/>
        <v>0</v>
      </c>
      <c r="AE53" s="22">
        <f t="shared" si="51"/>
        <v>0</v>
      </c>
      <c r="AF53" s="123"/>
    </row>
    <row r="54" spans="1:32" x14ac:dyDescent="0.25">
      <c r="A54" s="21" t="s">
        <v>29</v>
      </c>
      <c r="B54" s="23">
        <f>H54+J54+L54+N54+P54+R54+T54+V54+X54+Z54+AB54+AD54</f>
        <v>229690.005</v>
      </c>
      <c r="C54" s="23">
        <f>C60+C78+C84+C90</f>
        <v>33912.783000000003</v>
      </c>
      <c r="D54" s="23">
        <f>E54</f>
        <v>17885.599999999999</v>
      </c>
      <c r="E54" s="23">
        <f>I54+K54+M54+O54+Q54+S54+U54+W54+Y54+AA54+AC54+AE54</f>
        <v>17885.599999999999</v>
      </c>
      <c r="F54" s="23">
        <f>IFERROR(E54/B54*100,0)</f>
        <v>7.7868429668935741</v>
      </c>
      <c r="G54" s="23">
        <f>IFERROR(E54/C54*100,0)</f>
        <v>52.739994827319236</v>
      </c>
      <c r="H54" s="22">
        <f t="shared" ref="H54:W56" si="52">H60+H78+H84+H90+H96</f>
        <v>33912.783000000003</v>
      </c>
      <c r="I54" s="22">
        <f t="shared" si="52"/>
        <v>17885.599999999999</v>
      </c>
      <c r="J54" s="22">
        <f t="shared" si="52"/>
        <v>22577.74</v>
      </c>
      <c r="K54" s="22">
        <f t="shared" si="52"/>
        <v>0</v>
      </c>
      <c r="L54" s="22">
        <f t="shared" si="52"/>
        <v>23431.416000000005</v>
      </c>
      <c r="M54" s="22">
        <f t="shared" si="52"/>
        <v>0</v>
      </c>
      <c r="N54" s="22">
        <f t="shared" si="52"/>
        <v>28452.109000000004</v>
      </c>
      <c r="O54" s="22">
        <f t="shared" si="52"/>
        <v>0</v>
      </c>
      <c r="P54" s="22">
        <f t="shared" si="52"/>
        <v>18063.654000000002</v>
      </c>
      <c r="Q54" s="22">
        <f t="shared" si="52"/>
        <v>0</v>
      </c>
      <c r="R54" s="22">
        <f t="shared" si="52"/>
        <v>17240.697</v>
      </c>
      <c r="S54" s="22">
        <f t="shared" si="52"/>
        <v>0</v>
      </c>
      <c r="T54" s="22">
        <f t="shared" si="52"/>
        <v>19437.449000000004</v>
      </c>
      <c r="U54" s="22">
        <f t="shared" si="52"/>
        <v>0</v>
      </c>
      <c r="V54" s="22">
        <f t="shared" si="52"/>
        <v>12077.357</v>
      </c>
      <c r="W54" s="22">
        <f t="shared" si="52"/>
        <v>0</v>
      </c>
      <c r="X54" s="22">
        <f t="shared" si="51"/>
        <v>11058.033000000001</v>
      </c>
      <c r="Y54" s="22">
        <f t="shared" si="51"/>
        <v>0</v>
      </c>
      <c r="Z54" s="22">
        <f t="shared" si="51"/>
        <v>21173.49</v>
      </c>
      <c r="AA54" s="22">
        <f t="shared" si="51"/>
        <v>0</v>
      </c>
      <c r="AB54" s="22">
        <f t="shared" si="51"/>
        <v>12038.495000000001</v>
      </c>
      <c r="AC54" s="22">
        <f t="shared" si="51"/>
        <v>0</v>
      </c>
      <c r="AD54" s="22">
        <f t="shared" si="51"/>
        <v>10226.781999999999</v>
      </c>
      <c r="AE54" s="22">
        <f t="shared" si="51"/>
        <v>0</v>
      </c>
      <c r="AF54" s="123"/>
    </row>
    <row r="55" spans="1:32" ht="31.5" x14ac:dyDescent="0.25">
      <c r="A55" s="34" t="s">
        <v>36</v>
      </c>
      <c r="B55" s="23">
        <f t="shared" ref="B55:B56" si="53">H55+J55+L55+N55+P55+R55+T55+V55+X55+Z55+AB55+AD55</f>
        <v>0</v>
      </c>
      <c r="C55" s="23">
        <f t="shared" ref="C55:C56" si="54">C61+C79+C85+C91</f>
        <v>0</v>
      </c>
      <c r="D55" s="23">
        <f t="shared" ref="D55:D56" si="55">E55</f>
        <v>0</v>
      </c>
      <c r="E55" s="23">
        <f t="shared" ref="E55:E56" si="56">I55+K55+M55+O55+Q55+S55+U55+W55+Y55+AA55+AC55+AE55</f>
        <v>0</v>
      </c>
      <c r="F55" s="23">
        <f t="shared" ref="F55:F56" si="57">IFERROR(E55/B55*100,0)</f>
        <v>0</v>
      </c>
      <c r="G55" s="23">
        <f t="shared" ref="G55:G56" si="58">IFERROR(E55/C55*100,0)</f>
        <v>0</v>
      </c>
      <c r="H55" s="22">
        <f t="shared" si="52"/>
        <v>0</v>
      </c>
      <c r="I55" s="22">
        <f t="shared" si="52"/>
        <v>0</v>
      </c>
      <c r="J55" s="22">
        <f t="shared" si="52"/>
        <v>0</v>
      </c>
      <c r="K55" s="22">
        <f t="shared" si="52"/>
        <v>0</v>
      </c>
      <c r="L55" s="22">
        <f t="shared" si="52"/>
        <v>0</v>
      </c>
      <c r="M55" s="22">
        <f t="shared" si="52"/>
        <v>0</v>
      </c>
      <c r="N55" s="22">
        <f t="shared" si="52"/>
        <v>0</v>
      </c>
      <c r="O55" s="22">
        <f t="shared" si="52"/>
        <v>0</v>
      </c>
      <c r="P55" s="22">
        <f t="shared" si="52"/>
        <v>0</v>
      </c>
      <c r="Q55" s="22">
        <f t="shared" si="52"/>
        <v>0</v>
      </c>
      <c r="R55" s="22">
        <f t="shared" si="52"/>
        <v>0</v>
      </c>
      <c r="S55" s="22">
        <f t="shared" si="52"/>
        <v>0</v>
      </c>
      <c r="T55" s="22">
        <f t="shared" si="52"/>
        <v>0</v>
      </c>
      <c r="U55" s="22">
        <f t="shared" si="52"/>
        <v>0</v>
      </c>
      <c r="V55" s="22">
        <f t="shared" si="52"/>
        <v>0</v>
      </c>
      <c r="W55" s="22">
        <f t="shared" si="52"/>
        <v>0</v>
      </c>
      <c r="X55" s="22">
        <f t="shared" si="51"/>
        <v>0</v>
      </c>
      <c r="Y55" s="22">
        <f t="shared" si="51"/>
        <v>0</v>
      </c>
      <c r="Z55" s="22">
        <f t="shared" si="51"/>
        <v>0</v>
      </c>
      <c r="AA55" s="22">
        <f t="shared" si="51"/>
        <v>0</v>
      </c>
      <c r="AB55" s="22">
        <f t="shared" si="51"/>
        <v>0</v>
      </c>
      <c r="AC55" s="22">
        <f t="shared" si="51"/>
        <v>0</v>
      </c>
      <c r="AD55" s="22">
        <f t="shared" si="51"/>
        <v>0</v>
      </c>
      <c r="AE55" s="22">
        <f t="shared" si="51"/>
        <v>0</v>
      </c>
      <c r="AF55" s="123"/>
    </row>
    <row r="56" spans="1:32" x14ac:dyDescent="0.25">
      <c r="A56" s="21" t="s">
        <v>37</v>
      </c>
      <c r="B56" s="23">
        <f t="shared" si="53"/>
        <v>0</v>
      </c>
      <c r="C56" s="23">
        <f t="shared" si="54"/>
        <v>0</v>
      </c>
      <c r="D56" s="23">
        <f t="shared" si="55"/>
        <v>0</v>
      </c>
      <c r="E56" s="23">
        <f t="shared" si="56"/>
        <v>0</v>
      </c>
      <c r="F56" s="23">
        <f t="shared" si="57"/>
        <v>0</v>
      </c>
      <c r="G56" s="23">
        <f t="shared" si="58"/>
        <v>0</v>
      </c>
      <c r="H56" s="22">
        <f t="shared" si="52"/>
        <v>0</v>
      </c>
      <c r="I56" s="22">
        <f t="shared" si="52"/>
        <v>0</v>
      </c>
      <c r="J56" s="22">
        <f t="shared" si="52"/>
        <v>0</v>
      </c>
      <c r="K56" s="22">
        <f t="shared" si="52"/>
        <v>0</v>
      </c>
      <c r="L56" s="22">
        <f t="shared" si="52"/>
        <v>0</v>
      </c>
      <c r="M56" s="22">
        <f t="shared" si="52"/>
        <v>0</v>
      </c>
      <c r="N56" s="22">
        <f t="shared" si="52"/>
        <v>0</v>
      </c>
      <c r="O56" s="22">
        <f t="shared" si="52"/>
        <v>0</v>
      </c>
      <c r="P56" s="22">
        <f t="shared" si="52"/>
        <v>0</v>
      </c>
      <c r="Q56" s="22">
        <f t="shared" si="52"/>
        <v>0</v>
      </c>
      <c r="R56" s="22">
        <f t="shared" si="52"/>
        <v>0</v>
      </c>
      <c r="S56" s="22">
        <f t="shared" si="52"/>
        <v>0</v>
      </c>
      <c r="T56" s="22">
        <f t="shared" si="52"/>
        <v>0</v>
      </c>
      <c r="U56" s="22">
        <f t="shared" si="52"/>
        <v>0</v>
      </c>
      <c r="V56" s="22">
        <f t="shared" si="52"/>
        <v>0</v>
      </c>
      <c r="W56" s="22">
        <f t="shared" si="52"/>
        <v>0</v>
      </c>
      <c r="X56" s="22">
        <f t="shared" si="51"/>
        <v>0</v>
      </c>
      <c r="Y56" s="22">
        <f t="shared" si="51"/>
        <v>0</v>
      </c>
      <c r="Z56" s="22">
        <f t="shared" si="51"/>
        <v>0</v>
      </c>
      <c r="AA56" s="22">
        <f t="shared" si="51"/>
        <v>0</v>
      </c>
      <c r="AB56" s="22">
        <f t="shared" si="51"/>
        <v>0</v>
      </c>
      <c r="AC56" s="22">
        <f t="shared" si="51"/>
        <v>0</v>
      </c>
      <c r="AD56" s="22">
        <f t="shared" si="51"/>
        <v>0</v>
      </c>
      <c r="AE56" s="22">
        <f t="shared" si="51"/>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215219.50599999996</v>
      </c>
      <c r="C58" s="23">
        <f t="shared" ref="C58:E58" si="59">C59+C60+C62</f>
        <v>33667.464</v>
      </c>
      <c r="D58" s="23">
        <f t="shared" si="59"/>
        <v>17651.48</v>
      </c>
      <c r="E58" s="23">
        <f t="shared" si="59"/>
        <v>17651.48</v>
      </c>
      <c r="F58" s="23">
        <f>E58/B58*100</f>
        <v>8.2016171898470969</v>
      </c>
      <c r="G58" s="23">
        <f>E58/C58*100</f>
        <v>52.428896931470689</v>
      </c>
      <c r="H58" s="23">
        <f>H59+H60+H62</f>
        <v>33667.464</v>
      </c>
      <c r="I58" s="23">
        <f t="shared" ref="I58:AE58" si="60">I59+I60+I62</f>
        <v>17651.48</v>
      </c>
      <c r="J58" s="23">
        <f t="shared" si="60"/>
        <v>21980.66</v>
      </c>
      <c r="K58" s="23">
        <f t="shared" si="60"/>
        <v>0</v>
      </c>
      <c r="L58" s="23">
        <f t="shared" si="60"/>
        <v>22854.336000000003</v>
      </c>
      <c r="M58" s="23">
        <f t="shared" si="60"/>
        <v>0</v>
      </c>
      <c r="N58" s="23">
        <f t="shared" si="60"/>
        <v>27865.029000000002</v>
      </c>
      <c r="O58" s="23">
        <f t="shared" si="60"/>
        <v>0</v>
      </c>
      <c r="P58" s="23">
        <f t="shared" si="60"/>
        <v>17496.574000000001</v>
      </c>
      <c r="Q58" s="23">
        <f t="shared" si="60"/>
        <v>0</v>
      </c>
      <c r="R58" s="23">
        <f t="shared" si="60"/>
        <v>16653.616999999998</v>
      </c>
      <c r="S58" s="23">
        <f t="shared" si="60"/>
        <v>0</v>
      </c>
      <c r="T58" s="23">
        <f t="shared" si="60"/>
        <v>18860.369000000002</v>
      </c>
      <c r="U58" s="23">
        <f t="shared" si="60"/>
        <v>0</v>
      </c>
      <c r="V58" s="23">
        <f t="shared" si="60"/>
        <v>11510.277</v>
      </c>
      <c r="W58" s="23">
        <f t="shared" si="60"/>
        <v>0</v>
      </c>
      <c r="X58" s="23">
        <f t="shared" si="60"/>
        <v>10480.953000000001</v>
      </c>
      <c r="Y58" s="23">
        <f t="shared" si="60"/>
        <v>0</v>
      </c>
      <c r="Z58" s="23">
        <f t="shared" si="60"/>
        <v>12955.810000000001</v>
      </c>
      <c r="AA58" s="23">
        <f t="shared" si="60"/>
        <v>0</v>
      </c>
      <c r="AB58" s="23">
        <f t="shared" si="60"/>
        <v>11461.415000000001</v>
      </c>
      <c r="AC58" s="23">
        <f t="shared" si="60"/>
        <v>0</v>
      </c>
      <c r="AD58" s="23">
        <f t="shared" si="60"/>
        <v>9433.0020000000004</v>
      </c>
      <c r="AE58" s="23">
        <f t="shared" si="60"/>
        <v>0</v>
      </c>
      <c r="AF58" s="123"/>
    </row>
    <row r="59" spans="1:32" x14ac:dyDescent="0.25">
      <c r="A59" s="21" t="s">
        <v>35</v>
      </c>
      <c r="B59" s="22">
        <f>B65+B71</f>
        <v>0</v>
      </c>
      <c r="C59" s="22">
        <f>C65+C71</f>
        <v>0</v>
      </c>
      <c r="D59" s="22">
        <f t="shared" ref="D59:E60" si="61">D65+D71</f>
        <v>0</v>
      </c>
      <c r="E59" s="22">
        <f t="shared" si="61"/>
        <v>0</v>
      </c>
      <c r="F59" s="37">
        <f>IFERROR(E59/B59*100,0)</f>
        <v>0</v>
      </c>
      <c r="G59" s="37">
        <f>IFERROR(E59/C59*100,0)</f>
        <v>0</v>
      </c>
      <c r="H59" s="22">
        <f>H65+H71</f>
        <v>0</v>
      </c>
      <c r="I59" s="22">
        <f t="shared" ref="I59:AE62" si="62">I65+I71</f>
        <v>0</v>
      </c>
      <c r="J59" s="22">
        <f t="shared" si="62"/>
        <v>0</v>
      </c>
      <c r="K59" s="22">
        <f t="shared" si="62"/>
        <v>0</v>
      </c>
      <c r="L59" s="22">
        <f t="shared" si="62"/>
        <v>0</v>
      </c>
      <c r="M59" s="22">
        <f t="shared" si="62"/>
        <v>0</v>
      </c>
      <c r="N59" s="22">
        <f t="shared" si="62"/>
        <v>0</v>
      </c>
      <c r="O59" s="22">
        <f t="shared" si="62"/>
        <v>0</v>
      </c>
      <c r="P59" s="22">
        <f t="shared" si="62"/>
        <v>0</v>
      </c>
      <c r="Q59" s="22">
        <f t="shared" si="62"/>
        <v>0</v>
      </c>
      <c r="R59" s="22">
        <f t="shared" si="62"/>
        <v>0</v>
      </c>
      <c r="S59" s="22">
        <f t="shared" si="62"/>
        <v>0</v>
      </c>
      <c r="T59" s="22">
        <f t="shared" si="62"/>
        <v>0</v>
      </c>
      <c r="U59" s="22">
        <f t="shared" si="62"/>
        <v>0</v>
      </c>
      <c r="V59" s="22">
        <f t="shared" si="62"/>
        <v>0</v>
      </c>
      <c r="W59" s="22">
        <f t="shared" si="62"/>
        <v>0</v>
      </c>
      <c r="X59" s="22">
        <f t="shared" si="62"/>
        <v>0</v>
      </c>
      <c r="Y59" s="22">
        <f t="shared" si="62"/>
        <v>0</v>
      </c>
      <c r="Z59" s="22">
        <f t="shared" si="62"/>
        <v>0</v>
      </c>
      <c r="AA59" s="22">
        <f t="shared" si="62"/>
        <v>0</v>
      </c>
      <c r="AB59" s="22">
        <f t="shared" si="62"/>
        <v>0</v>
      </c>
      <c r="AC59" s="22">
        <f t="shared" si="62"/>
        <v>0</v>
      </c>
      <c r="AD59" s="22">
        <f t="shared" si="62"/>
        <v>0</v>
      </c>
      <c r="AE59" s="22">
        <f t="shared" si="62"/>
        <v>0</v>
      </c>
      <c r="AF59" s="123"/>
    </row>
    <row r="60" spans="1:32" x14ac:dyDescent="0.25">
      <c r="A60" s="21" t="s">
        <v>29</v>
      </c>
      <c r="B60" s="22">
        <f>B66+B72</f>
        <v>215219.50599999996</v>
      </c>
      <c r="C60" s="22">
        <f>C66+C72</f>
        <v>33667.464</v>
      </c>
      <c r="D60" s="22">
        <f t="shared" si="61"/>
        <v>17651.48</v>
      </c>
      <c r="E60" s="22">
        <f t="shared" si="61"/>
        <v>17651.48</v>
      </c>
      <c r="F60" s="37">
        <f>IFERROR(E60/B60*100,0)</f>
        <v>8.2016171898470969</v>
      </c>
      <c r="G60" s="37">
        <f>IFERROR(E60/C60*100,0)</f>
        <v>52.428896931470689</v>
      </c>
      <c r="H60" s="22">
        <f>H66+H72</f>
        <v>33667.464</v>
      </c>
      <c r="I60" s="22">
        <f t="shared" si="62"/>
        <v>17651.48</v>
      </c>
      <c r="J60" s="22">
        <f t="shared" si="62"/>
        <v>21980.66</v>
      </c>
      <c r="K60" s="22">
        <f t="shared" si="62"/>
        <v>0</v>
      </c>
      <c r="L60" s="22">
        <f t="shared" si="62"/>
        <v>22854.336000000003</v>
      </c>
      <c r="M60" s="22">
        <f t="shared" si="62"/>
        <v>0</v>
      </c>
      <c r="N60" s="22">
        <f t="shared" si="62"/>
        <v>27865.029000000002</v>
      </c>
      <c r="O60" s="22">
        <f t="shared" si="62"/>
        <v>0</v>
      </c>
      <c r="P60" s="22">
        <f t="shared" si="62"/>
        <v>17496.574000000001</v>
      </c>
      <c r="Q60" s="22">
        <f t="shared" si="62"/>
        <v>0</v>
      </c>
      <c r="R60" s="22">
        <f t="shared" si="62"/>
        <v>16653.616999999998</v>
      </c>
      <c r="S60" s="22">
        <f t="shared" si="62"/>
        <v>0</v>
      </c>
      <c r="T60" s="22">
        <f t="shared" si="62"/>
        <v>18860.369000000002</v>
      </c>
      <c r="U60" s="22">
        <f t="shared" si="62"/>
        <v>0</v>
      </c>
      <c r="V60" s="22">
        <f t="shared" si="62"/>
        <v>11510.277</v>
      </c>
      <c r="W60" s="22">
        <f t="shared" si="62"/>
        <v>0</v>
      </c>
      <c r="X60" s="22">
        <f t="shared" si="62"/>
        <v>10480.953000000001</v>
      </c>
      <c r="Y60" s="22">
        <f t="shared" si="62"/>
        <v>0</v>
      </c>
      <c r="Z60" s="22">
        <f t="shared" si="62"/>
        <v>12955.810000000001</v>
      </c>
      <c r="AA60" s="22">
        <f t="shared" si="62"/>
        <v>0</v>
      </c>
      <c r="AB60" s="22">
        <f t="shared" si="62"/>
        <v>11461.415000000001</v>
      </c>
      <c r="AC60" s="22">
        <f t="shared" si="62"/>
        <v>0</v>
      </c>
      <c r="AD60" s="22">
        <f t="shared" si="62"/>
        <v>9433.0020000000004</v>
      </c>
      <c r="AE60" s="22">
        <f t="shared" si="62"/>
        <v>0</v>
      </c>
      <c r="AF60" s="123"/>
    </row>
    <row r="61" spans="1:32" ht="31.5" x14ac:dyDescent="0.25">
      <c r="A61" s="34" t="s">
        <v>36</v>
      </c>
      <c r="B61" s="22">
        <f t="shared" ref="B61:E62" si="63">B67+B73</f>
        <v>0</v>
      </c>
      <c r="C61" s="22">
        <f t="shared" si="63"/>
        <v>0</v>
      </c>
      <c r="D61" s="22">
        <f t="shared" si="63"/>
        <v>0</v>
      </c>
      <c r="E61" s="22">
        <f t="shared" si="63"/>
        <v>0</v>
      </c>
      <c r="F61" s="37">
        <f t="shared" ref="F61:F62" si="64">IFERROR(E61/B61*100,0)</f>
        <v>0</v>
      </c>
      <c r="G61" s="37">
        <f t="shared" ref="G61:G62" si="65">IFERROR(E61/C61*100,0)</f>
        <v>0</v>
      </c>
      <c r="H61" s="22">
        <f t="shared" ref="H61:W62" si="66">H67+H73</f>
        <v>0</v>
      </c>
      <c r="I61" s="22">
        <f t="shared" si="66"/>
        <v>0</v>
      </c>
      <c r="J61" s="22">
        <f t="shared" si="66"/>
        <v>0</v>
      </c>
      <c r="K61" s="22">
        <f t="shared" si="66"/>
        <v>0</v>
      </c>
      <c r="L61" s="22">
        <f t="shared" si="66"/>
        <v>0</v>
      </c>
      <c r="M61" s="22">
        <f t="shared" si="66"/>
        <v>0</v>
      </c>
      <c r="N61" s="22">
        <f t="shared" si="66"/>
        <v>0</v>
      </c>
      <c r="O61" s="22">
        <f t="shared" si="66"/>
        <v>0</v>
      </c>
      <c r="P61" s="22">
        <f t="shared" si="66"/>
        <v>0</v>
      </c>
      <c r="Q61" s="22">
        <f t="shared" si="66"/>
        <v>0</v>
      </c>
      <c r="R61" s="22">
        <f t="shared" si="66"/>
        <v>0</v>
      </c>
      <c r="S61" s="22">
        <f t="shared" si="66"/>
        <v>0</v>
      </c>
      <c r="T61" s="22">
        <f t="shared" si="66"/>
        <v>0</v>
      </c>
      <c r="U61" s="22">
        <f t="shared" si="66"/>
        <v>0</v>
      </c>
      <c r="V61" s="22">
        <f t="shared" si="66"/>
        <v>0</v>
      </c>
      <c r="W61" s="22">
        <f t="shared" si="66"/>
        <v>0</v>
      </c>
      <c r="X61" s="22">
        <f t="shared" si="62"/>
        <v>0</v>
      </c>
      <c r="Y61" s="22">
        <f t="shared" si="62"/>
        <v>0</v>
      </c>
      <c r="Z61" s="22">
        <f t="shared" si="62"/>
        <v>0</v>
      </c>
      <c r="AA61" s="22">
        <f t="shared" si="62"/>
        <v>0</v>
      </c>
      <c r="AB61" s="22">
        <f t="shared" si="62"/>
        <v>0</v>
      </c>
      <c r="AC61" s="22">
        <f t="shared" si="62"/>
        <v>0</v>
      </c>
      <c r="AD61" s="22">
        <f t="shared" si="62"/>
        <v>0</v>
      </c>
      <c r="AE61" s="22">
        <f t="shared" si="62"/>
        <v>0</v>
      </c>
      <c r="AF61" s="123"/>
    </row>
    <row r="62" spans="1:32" x14ac:dyDescent="0.25">
      <c r="A62" s="21" t="s">
        <v>37</v>
      </c>
      <c r="B62" s="22">
        <f t="shared" si="63"/>
        <v>0</v>
      </c>
      <c r="C62" s="22">
        <f t="shared" si="63"/>
        <v>0</v>
      </c>
      <c r="D62" s="22">
        <f t="shared" si="63"/>
        <v>0</v>
      </c>
      <c r="E62" s="22">
        <f t="shared" si="63"/>
        <v>0</v>
      </c>
      <c r="F62" s="37">
        <f t="shared" si="64"/>
        <v>0</v>
      </c>
      <c r="G62" s="37">
        <f t="shared" si="65"/>
        <v>0</v>
      </c>
      <c r="H62" s="22">
        <f t="shared" si="66"/>
        <v>0</v>
      </c>
      <c r="I62" s="22">
        <f t="shared" si="66"/>
        <v>0</v>
      </c>
      <c r="J62" s="22">
        <f t="shared" si="66"/>
        <v>0</v>
      </c>
      <c r="K62" s="22">
        <f t="shared" si="66"/>
        <v>0</v>
      </c>
      <c r="L62" s="22">
        <f t="shared" si="66"/>
        <v>0</v>
      </c>
      <c r="M62" s="22">
        <f t="shared" si="66"/>
        <v>0</v>
      </c>
      <c r="N62" s="22">
        <f t="shared" si="66"/>
        <v>0</v>
      </c>
      <c r="O62" s="22">
        <f t="shared" si="66"/>
        <v>0</v>
      </c>
      <c r="P62" s="22">
        <f t="shared" si="66"/>
        <v>0</v>
      </c>
      <c r="Q62" s="22">
        <f t="shared" si="66"/>
        <v>0</v>
      </c>
      <c r="R62" s="22">
        <f t="shared" si="66"/>
        <v>0</v>
      </c>
      <c r="S62" s="22">
        <f t="shared" si="66"/>
        <v>0</v>
      </c>
      <c r="T62" s="22">
        <f t="shared" si="66"/>
        <v>0</v>
      </c>
      <c r="U62" s="22">
        <f t="shared" si="66"/>
        <v>0</v>
      </c>
      <c r="V62" s="22">
        <f t="shared" si="66"/>
        <v>0</v>
      </c>
      <c r="W62" s="22">
        <f t="shared" si="66"/>
        <v>0</v>
      </c>
      <c r="X62" s="22">
        <f t="shared" si="62"/>
        <v>0</v>
      </c>
      <c r="Y62" s="22">
        <f t="shared" si="62"/>
        <v>0</v>
      </c>
      <c r="Z62" s="22">
        <f t="shared" si="62"/>
        <v>0</v>
      </c>
      <c r="AA62" s="22">
        <f t="shared" si="62"/>
        <v>0</v>
      </c>
      <c r="AB62" s="22">
        <f t="shared" si="62"/>
        <v>0</v>
      </c>
      <c r="AC62" s="22">
        <f t="shared" si="62"/>
        <v>0</v>
      </c>
      <c r="AD62" s="22">
        <f t="shared" si="62"/>
        <v>0</v>
      </c>
      <c r="AE62" s="22">
        <f t="shared" si="62"/>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23">
        <f>B65+B66+B68</f>
        <v>195874.58499999996</v>
      </c>
      <c r="C64" s="23">
        <f t="shared" ref="C64:E64" si="67">C65+C66+C68</f>
        <v>24766.143</v>
      </c>
      <c r="D64" s="23">
        <f t="shared" si="67"/>
        <v>8911.5</v>
      </c>
      <c r="E64" s="23">
        <f t="shared" si="67"/>
        <v>8911.5</v>
      </c>
      <c r="F64" s="37">
        <f t="shared" ref="F64" si="68">E64/B64*100</f>
        <v>4.5495948338575936</v>
      </c>
      <c r="G64" s="23">
        <f>E64/C64*100</f>
        <v>35.982591233523934</v>
      </c>
      <c r="H64" s="23">
        <f>H65+H66+H68</f>
        <v>24766.143</v>
      </c>
      <c r="I64" s="23">
        <f t="shared" ref="I64:AE64" si="69">I65+I66+I68</f>
        <v>8911.5</v>
      </c>
      <c r="J64" s="23">
        <f t="shared" si="69"/>
        <v>20856.759999999998</v>
      </c>
      <c r="K64" s="23">
        <f t="shared" si="69"/>
        <v>0</v>
      </c>
      <c r="L64" s="23">
        <f t="shared" si="69"/>
        <v>21730.436000000002</v>
      </c>
      <c r="M64" s="23">
        <f t="shared" si="69"/>
        <v>0</v>
      </c>
      <c r="N64" s="23">
        <f t="shared" si="69"/>
        <v>26938.329000000002</v>
      </c>
      <c r="O64" s="23">
        <f t="shared" si="69"/>
        <v>0</v>
      </c>
      <c r="P64" s="23">
        <f t="shared" si="69"/>
        <v>16569.874</v>
      </c>
      <c r="Q64" s="23">
        <f t="shared" si="69"/>
        <v>0</v>
      </c>
      <c r="R64" s="23">
        <f t="shared" si="69"/>
        <v>15726.916999999999</v>
      </c>
      <c r="S64" s="23">
        <f t="shared" si="69"/>
        <v>0</v>
      </c>
      <c r="T64" s="23">
        <f t="shared" si="69"/>
        <v>17933.669000000002</v>
      </c>
      <c r="U64" s="23">
        <f t="shared" si="69"/>
        <v>0</v>
      </c>
      <c r="V64" s="23">
        <f t="shared" si="69"/>
        <v>10583.576999999999</v>
      </c>
      <c r="W64" s="23">
        <f t="shared" si="69"/>
        <v>0</v>
      </c>
      <c r="X64" s="23">
        <f t="shared" si="69"/>
        <v>9554.2530000000006</v>
      </c>
      <c r="Y64" s="23">
        <f t="shared" si="69"/>
        <v>0</v>
      </c>
      <c r="Z64" s="23">
        <f t="shared" si="69"/>
        <v>12029.11</v>
      </c>
      <c r="AA64" s="23">
        <f t="shared" si="69"/>
        <v>0</v>
      </c>
      <c r="AB64" s="23">
        <f t="shared" si="69"/>
        <v>10534.715</v>
      </c>
      <c r="AC64" s="23"/>
      <c r="AD64" s="23">
        <f t="shared" si="69"/>
        <v>8650.8019999999997</v>
      </c>
      <c r="AE64" s="23">
        <f t="shared" si="69"/>
        <v>0</v>
      </c>
      <c r="AF64" s="123"/>
    </row>
    <row r="65" spans="1:32" x14ac:dyDescent="0.25">
      <c r="A65" s="21" t="s">
        <v>35</v>
      </c>
      <c r="B65" s="23">
        <f t="shared" ref="B65" si="70">H65+J65+L65+N65+P65+R65+T65+V65+X65+Z65+AB65+AD65</f>
        <v>0</v>
      </c>
      <c r="C65" s="22">
        <f t="shared" ref="C65" si="71">H65</f>
        <v>0</v>
      </c>
      <c r="D65" s="23">
        <f>E65</f>
        <v>0</v>
      </c>
      <c r="E65" s="23">
        <f>I65+K65+M65+O65+Q65+S65+U65+W65+Y65+AA65+AC65+AE65</f>
        <v>0</v>
      </c>
      <c r="F65" s="37">
        <f>IFERROR(E65/B65*100,0)</f>
        <v>0</v>
      </c>
      <c r="G65" s="37">
        <f>IFERROR(E65/C65*100,0)</f>
        <v>0</v>
      </c>
      <c r="H65" s="22"/>
      <c r="I65" s="22"/>
      <c r="J65" s="22"/>
      <c r="K65" s="22"/>
      <c r="L65" s="22"/>
      <c r="M65" s="2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23">
        <f>H66+J66+L66+N66+P66+R66+T66+V66+X66+Z66+AB66+AD66</f>
        <v>195874.58499999996</v>
      </c>
      <c r="C66" s="22">
        <f>H66</f>
        <v>24766.143</v>
      </c>
      <c r="D66" s="23">
        <f>E66</f>
        <v>8911.5</v>
      </c>
      <c r="E66" s="23">
        <f>I66+K66+M66+O66+Q66+S66+U66+W66+Y66+AA66+AC66+AE66</f>
        <v>8911.5</v>
      </c>
      <c r="F66" s="37">
        <f t="shared" ref="F66:F68" si="72">IFERROR(E66/B66*100,0)</f>
        <v>4.5495948338575936</v>
      </c>
      <c r="G66" s="37">
        <f t="shared" ref="G66:G68" si="73">IFERROR(E66/C66*100,0)</f>
        <v>35.982591233523934</v>
      </c>
      <c r="H66" s="22">
        <v>24766.143</v>
      </c>
      <c r="I66" s="22">
        <v>8911.5</v>
      </c>
      <c r="J66" s="22">
        <v>20856.759999999998</v>
      </c>
      <c r="K66" s="22"/>
      <c r="L66" s="22">
        <v>21730.436000000002</v>
      </c>
      <c r="M66" s="22"/>
      <c r="N66" s="22">
        <v>26938.329000000002</v>
      </c>
      <c r="O66" s="22"/>
      <c r="P66" s="22">
        <v>16569.874</v>
      </c>
      <c r="Q66" s="22"/>
      <c r="R66" s="22">
        <v>15726.916999999999</v>
      </c>
      <c r="S66" s="22"/>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23">
        <f t="shared" ref="B67:B68" si="74">H67+J67+L67+N67+P67+R67+T67+V67+X67+Z67+AB67+AD67</f>
        <v>0</v>
      </c>
      <c r="C67" s="22">
        <f t="shared" ref="C67:C68" si="75">H67</f>
        <v>0</v>
      </c>
      <c r="D67" s="23">
        <f t="shared" ref="D67:D68" si="76">E67</f>
        <v>0</v>
      </c>
      <c r="E67" s="23">
        <f t="shared" ref="E67:E68" si="77">I67+K67+M67+O67+Q67+S67+U67+W67+Y67+AA67+AC67+AE67</f>
        <v>0</v>
      </c>
      <c r="F67" s="37">
        <f t="shared" si="72"/>
        <v>0</v>
      </c>
      <c r="G67" s="37">
        <f t="shared" si="73"/>
        <v>0</v>
      </c>
      <c r="H67" s="22"/>
      <c r="I67" s="22"/>
      <c r="J67" s="22"/>
      <c r="K67" s="22"/>
      <c r="L67" s="22"/>
      <c r="M67" s="2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f t="shared" si="74"/>
        <v>0</v>
      </c>
      <c r="C68" s="22">
        <f t="shared" si="75"/>
        <v>0</v>
      </c>
      <c r="D68" s="23">
        <f t="shared" si="76"/>
        <v>0</v>
      </c>
      <c r="E68" s="23">
        <f t="shared" si="77"/>
        <v>0</v>
      </c>
      <c r="F68" s="37">
        <f t="shared" si="72"/>
        <v>0</v>
      </c>
      <c r="G68" s="37">
        <f t="shared" si="73"/>
        <v>0</v>
      </c>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23">
        <f>B71+B72+B74</f>
        <v>19344.921000000006</v>
      </c>
      <c r="C70" s="23">
        <f t="shared" ref="C70:E70" si="78">C71+C72+C74</f>
        <v>8901.3209999999999</v>
      </c>
      <c r="D70" s="23">
        <f t="shared" si="78"/>
        <v>8739.98</v>
      </c>
      <c r="E70" s="23">
        <f t="shared" si="78"/>
        <v>8739.98</v>
      </c>
      <c r="F70" s="23">
        <f t="shared" ref="F70:G70" si="79">F72</f>
        <v>45.179714096532095</v>
      </c>
      <c r="G70" s="23">
        <f t="shared" si="79"/>
        <v>98.187448806755768</v>
      </c>
      <c r="H70" s="22">
        <f>H71+H72+H74</f>
        <v>8901.3209999999999</v>
      </c>
      <c r="I70" s="22">
        <f t="shared" ref="I70:AE70" si="80">I71+I72+I74</f>
        <v>8739.98</v>
      </c>
      <c r="J70" s="22">
        <f t="shared" si="80"/>
        <v>1123.9000000000001</v>
      </c>
      <c r="K70" s="22">
        <f t="shared" si="80"/>
        <v>0</v>
      </c>
      <c r="L70" s="22">
        <f t="shared" si="80"/>
        <v>1123.9000000000001</v>
      </c>
      <c r="M70" s="22">
        <f t="shared" si="80"/>
        <v>0</v>
      </c>
      <c r="N70" s="22">
        <f t="shared" si="80"/>
        <v>926.7</v>
      </c>
      <c r="O70" s="22">
        <f t="shared" si="80"/>
        <v>0</v>
      </c>
      <c r="P70" s="22">
        <f t="shared" si="80"/>
        <v>926.7</v>
      </c>
      <c r="Q70" s="22">
        <f t="shared" si="80"/>
        <v>0</v>
      </c>
      <c r="R70" s="22">
        <f t="shared" si="80"/>
        <v>926.7</v>
      </c>
      <c r="S70" s="22">
        <f t="shared" si="80"/>
        <v>0</v>
      </c>
      <c r="T70" s="22">
        <f t="shared" si="80"/>
        <v>926.7</v>
      </c>
      <c r="U70" s="22">
        <f t="shared" si="80"/>
        <v>0</v>
      </c>
      <c r="V70" s="22">
        <f t="shared" si="80"/>
        <v>926.7</v>
      </c>
      <c r="W70" s="22">
        <f t="shared" si="80"/>
        <v>0</v>
      </c>
      <c r="X70" s="22">
        <f t="shared" si="80"/>
        <v>926.7</v>
      </c>
      <c r="Y70" s="22">
        <f t="shared" si="80"/>
        <v>0</v>
      </c>
      <c r="Z70" s="22">
        <f t="shared" si="80"/>
        <v>926.7</v>
      </c>
      <c r="AA70" s="22">
        <f t="shared" si="80"/>
        <v>0</v>
      </c>
      <c r="AB70" s="22">
        <f t="shared" si="80"/>
        <v>926.7</v>
      </c>
      <c r="AC70" s="22">
        <f t="shared" si="80"/>
        <v>0</v>
      </c>
      <c r="AD70" s="22">
        <f t="shared" si="80"/>
        <v>782.2</v>
      </c>
      <c r="AE70" s="22">
        <f t="shared" si="80"/>
        <v>0</v>
      </c>
      <c r="AF70" s="115"/>
    </row>
    <row r="71" spans="1:32" x14ac:dyDescent="0.25">
      <c r="A71" s="21" t="s">
        <v>35</v>
      </c>
      <c r="B71" s="23">
        <f>H71+J71+L71+N71+P71+R71+T71+V71+X71+Z71+AB71+AD71</f>
        <v>0</v>
      </c>
      <c r="C71" s="22">
        <f>H71</f>
        <v>0</v>
      </c>
      <c r="D71" s="23">
        <f>E71</f>
        <v>0</v>
      </c>
      <c r="E71" s="23">
        <f>I71+K71+M71+O71+Q71+S71+U71+W71+Y71+AA71+AC71+AE71</f>
        <v>0</v>
      </c>
      <c r="F71" s="23">
        <f>IFERROR(E71/B71*100,0)</f>
        <v>0</v>
      </c>
      <c r="G71" s="23">
        <f>IFERROR(E71/C71*100,0)</f>
        <v>0</v>
      </c>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f>
        <v>8901.3209999999999</v>
      </c>
      <c r="D72" s="23">
        <f>E72</f>
        <v>8739.98</v>
      </c>
      <c r="E72" s="23">
        <f>I72+K72+M72+O72+Q72+S72+U72+W72+Y72+AA72+AC72+AE72</f>
        <v>8739.98</v>
      </c>
      <c r="F72" s="23">
        <f t="shared" ref="F72:F74" si="81">IFERROR(E72/B72*100,0)</f>
        <v>45.179714096532095</v>
      </c>
      <c r="G72" s="23">
        <f t="shared" ref="G72:G74" si="82">IFERROR(E72/C72*100,0)</f>
        <v>98.187448806755768</v>
      </c>
      <c r="H72" s="22">
        <v>8901.3209999999999</v>
      </c>
      <c r="I72" s="22">
        <v>8739.98</v>
      </c>
      <c r="J72" s="22">
        <v>1123.9000000000001</v>
      </c>
      <c r="K72" s="22"/>
      <c r="L72" s="22">
        <v>1123.9000000000001</v>
      </c>
      <c r="M72" s="22"/>
      <c r="N72" s="22">
        <v>926.7</v>
      </c>
      <c r="O72" s="22"/>
      <c r="P72" s="22">
        <v>926.7</v>
      </c>
      <c r="Q72" s="22"/>
      <c r="R72" s="22">
        <v>926.7</v>
      </c>
      <c r="S72" s="22"/>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f t="shared" ref="B73:B74" si="83">H73+J73+L73+N73+P73+R73+T73+V73+X73+Z73+AB73+AD73</f>
        <v>0</v>
      </c>
      <c r="C73" s="22">
        <f t="shared" ref="C73:C74" si="84">H73</f>
        <v>0</v>
      </c>
      <c r="D73" s="23">
        <f t="shared" ref="D73:D74" si="85">E73</f>
        <v>0</v>
      </c>
      <c r="E73" s="23">
        <f t="shared" ref="E73:E74" si="86">I73+K73+M73+O73+Q73+S73+U73+W73+Y73+AA73+AC73+AE73</f>
        <v>0</v>
      </c>
      <c r="F73" s="23">
        <f t="shared" si="81"/>
        <v>0</v>
      </c>
      <c r="G73" s="23">
        <f t="shared" si="82"/>
        <v>0</v>
      </c>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f t="shared" si="83"/>
        <v>0</v>
      </c>
      <c r="C74" s="22">
        <f t="shared" si="84"/>
        <v>0</v>
      </c>
      <c r="D74" s="23">
        <f t="shared" si="85"/>
        <v>0</v>
      </c>
      <c r="E74" s="23">
        <f t="shared" si="86"/>
        <v>0</v>
      </c>
      <c r="F74" s="23">
        <f t="shared" si="81"/>
        <v>0</v>
      </c>
      <c r="G74" s="23">
        <f t="shared" si="82"/>
        <v>0</v>
      </c>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36"/>
    </row>
    <row r="76" spans="1:32" x14ac:dyDescent="0.25">
      <c r="A76" s="21" t="s">
        <v>34</v>
      </c>
      <c r="B76" s="23">
        <f>B77+B78+B80</f>
        <v>6062.2990000000009</v>
      </c>
      <c r="C76" s="23">
        <f t="shared" ref="C76:E76" si="87">C77+C78+C80</f>
        <v>222.51900000000001</v>
      </c>
      <c r="D76" s="23">
        <f t="shared" si="87"/>
        <v>211.32</v>
      </c>
      <c r="E76" s="23">
        <f t="shared" si="87"/>
        <v>211.32</v>
      </c>
      <c r="F76" s="23">
        <f t="shared" ref="F76:G76" si="88">F78</f>
        <v>3.48580629229934</v>
      </c>
      <c r="G76" s="23">
        <f t="shared" si="88"/>
        <v>94.967171342671847</v>
      </c>
      <c r="H76" s="22">
        <f>H77+H78+H80</f>
        <v>222.51900000000001</v>
      </c>
      <c r="I76" s="22">
        <f t="shared" ref="I76:AE76" si="89">I77+I78+I80</f>
        <v>211.32</v>
      </c>
      <c r="J76" s="22">
        <f t="shared" si="89"/>
        <v>529.38</v>
      </c>
      <c r="K76" s="22">
        <f t="shared" si="89"/>
        <v>0</v>
      </c>
      <c r="L76" s="22">
        <f t="shared" si="89"/>
        <v>509.38</v>
      </c>
      <c r="M76" s="22">
        <f t="shared" si="89"/>
        <v>0</v>
      </c>
      <c r="N76" s="22">
        <f t="shared" si="89"/>
        <v>519.38</v>
      </c>
      <c r="O76" s="22">
        <f t="shared" si="89"/>
        <v>0</v>
      </c>
      <c r="P76" s="22">
        <f t="shared" si="89"/>
        <v>499.38</v>
      </c>
      <c r="Q76" s="22">
        <f t="shared" si="89"/>
        <v>0</v>
      </c>
      <c r="R76" s="22">
        <f t="shared" si="89"/>
        <v>519.38</v>
      </c>
      <c r="S76" s="22">
        <f t="shared" si="89"/>
        <v>0</v>
      </c>
      <c r="T76" s="22">
        <f t="shared" si="89"/>
        <v>509.38</v>
      </c>
      <c r="U76" s="22">
        <f t="shared" si="89"/>
        <v>0</v>
      </c>
      <c r="V76" s="22">
        <f t="shared" si="89"/>
        <v>499.38</v>
      </c>
      <c r="W76" s="22">
        <f t="shared" si="89"/>
        <v>0</v>
      </c>
      <c r="X76" s="22">
        <f t="shared" si="89"/>
        <v>509.38</v>
      </c>
      <c r="Y76" s="22">
        <f t="shared" si="89"/>
        <v>0</v>
      </c>
      <c r="Z76" s="22">
        <f t="shared" si="89"/>
        <v>509.38</v>
      </c>
      <c r="AA76" s="22">
        <f t="shared" si="89"/>
        <v>0</v>
      </c>
      <c r="AB76" s="22">
        <f t="shared" si="89"/>
        <v>509.38</v>
      </c>
      <c r="AC76" s="22">
        <f t="shared" si="89"/>
        <v>0</v>
      </c>
      <c r="AD76" s="22">
        <f t="shared" si="89"/>
        <v>725.98</v>
      </c>
      <c r="AE76" s="22">
        <f t="shared" si="89"/>
        <v>0</v>
      </c>
      <c r="AF76" s="124" t="s">
        <v>53</v>
      </c>
    </row>
    <row r="77" spans="1:32" ht="33" customHeight="1" x14ac:dyDescent="0.25">
      <c r="A77" s="21" t="s">
        <v>35</v>
      </c>
      <c r="B77" s="23">
        <f t="shared" ref="B77" si="90">H77+J77+L77+N77+P77+R77+T77+V77+X77+Z77+AB77+AD77</f>
        <v>0</v>
      </c>
      <c r="C77" s="22">
        <f>H77</f>
        <v>0</v>
      </c>
      <c r="D77" s="23">
        <f>E77</f>
        <v>0</v>
      </c>
      <c r="E77" s="23">
        <f>I77+K77+M77+O77+Q77+S77+U77+W77+Y77+AA77+AC77+AE77</f>
        <v>0</v>
      </c>
      <c r="F77" s="23">
        <f>IFERROR(E77/B77*100,0)</f>
        <v>0</v>
      </c>
      <c r="G77" s="23">
        <f>IFERROR(E77/C77*100,0)</f>
        <v>0</v>
      </c>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92.25" customHeight="1" x14ac:dyDescent="0.25">
      <c r="A78" s="21" t="s">
        <v>29</v>
      </c>
      <c r="B78" s="23">
        <f>H78+J78+L78+N78+P78+R78+T78+V78+X78+Z78+AB78+AD78</f>
        <v>6062.2990000000009</v>
      </c>
      <c r="C78" s="22">
        <f>H78</f>
        <v>222.51900000000001</v>
      </c>
      <c r="D78" s="23">
        <f>E78</f>
        <v>211.32</v>
      </c>
      <c r="E78" s="23">
        <f>I78+K78+M78+O78+Q78+S78+U78+W78+Y78+AA78+AC78+AE78</f>
        <v>211.32</v>
      </c>
      <c r="F78" s="23">
        <f>IFERROR(E78/B78*100,0)</f>
        <v>3.48580629229934</v>
      </c>
      <c r="G78" s="23">
        <f>IFERROR(E78/C78*100,0)</f>
        <v>94.967171342671847</v>
      </c>
      <c r="H78" s="22">
        <v>222.51900000000001</v>
      </c>
      <c r="I78" s="22">
        <v>211.32</v>
      </c>
      <c r="J78" s="22">
        <v>529.38</v>
      </c>
      <c r="K78" s="22"/>
      <c r="L78" s="22">
        <v>509.38</v>
      </c>
      <c r="M78" s="22"/>
      <c r="N78" s="22">
        <v>519.38</v>
      </c>
      <c r="O78" s="22"/>
      <c r="P78" s="22">
        <v>499.38</v>
      </c>
      <c r="Q78" s="22"/>
      <c r="R78" s="22">
        <v>519.38</v>
      </c>
      <c r="S78" s="22"/>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f t="shared" ref="B79:B80" si="91">H79+J79+L79+N79+P79+R79+T79+V79+X79+Z79+AB79+AD79</f>
        <v>0</v>
      </c>
      <c r="C79" s="22">
        <f t="shared" ref="C79:C80" si="92">H79</f>
        <v>0</v>
      </c>
      <c r="D79" s="23">
        <f t="shared" ref="D79:D80" si="93">E79</f>
        <v>0</v>
      </c>
      <c r="E79" s="23">
        <f t="shared" ref="E79:E80" si="94">I79+K79+M79+O79+Q79+S79+U79+W79+Y79+AA79+AC79+AE79</f>
        <v>0</v>
      </c>
      <c r="F79" s="23">
        <f t="shared" ref="F79:F80" si="95">IFERROR(E79/B79*100,0)</f>
        <v>0</v>
      </c>
      <c r="G79" s="23">
        <f t="shared" ref="G79:G80" si="96">IFERROR(E79/C79*100,0)</f>
        <v>0</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f t="shared" si="91"/>
        <v>0</v>
      </c>
      <c r="C80" s="22">
        <f t="shared" si="92"/>
        <v>0</v>
      </c>
      <c r="D80" s="23">
        <f t="shared" si="93"/>
        <v>0</v>
      </c>
      <c r="E80" s="23">
        <f t="shared" si="94"/>
        <v>0</v>
      </c>
      <c r="F80" s="23">
        <f t="shared" si="95"/>
        <v>0</v>
      </c>
      <c r="G80" s="23">
        <f t="shared" si="96"/>
        <v>0</v>
      </c>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39"/>
    </row>
    <row r="82" spans="1:32" x14ac:dyDescent="0.25">
      <c r="A82" s="21" t="s">
        <v>34</v>
      </c>
      <c r="B82" s="23">
        <f>B83+B84+B86</f>
        <v>767.6</v>
      </c>
      <c r="C82" s="23">
        <f t="shared" ref="C82:E82" si="97">C83+C84+C86</f>
        <v>22.8</v>
      </c>
      <c r="D82" s="23">
        <f t="shared" si="97"/>
        <v>22.8</v>
      </c>
      <c r="E82" s="23">
        <f t="shared" si="97"/>
        <v>22.8</v>
      </c>
      <c r="F82" s="23">
        <f t="shared" ref="F82:G82" si="98">F84</f>
        <v>2.9702970297029703</v>
      </c>
      <c r="G82" s="23">
        <f t="shared" si="98"/>
        <v>100</v>
      </c>
      <c r="H82" s="22">
        <f>H83+H84+H86</f>
        <v>22.8</v>
      </c>
      <c r="I82" s="22">
        <f t="shared" ref="I82:AE82" si="99">I83+I84+I86</f>
        <v>22.8</v>
      </c>
      <c r="J82" s="22">
        <f t="shared" si="99"/>
        <v>67.7</v>
      </c>
      <c r="K82" s="22">
        <f t="shared" si="99"/>
        <v>0</v>
      </c>
      <c r="L82" s="22">
        <f t="shared" si="99"/>
        <v>67.7</v>
      </c>
      <c r="M82" s="22">
        <f t="shared" si="99"/>
        <v>0</v>
      </c>
      <c r="N82" s="22">
        <f t="shared" si="99"/>
        <v>67.7</v>
      </c>
      <c r="O82" s="22">
        <f t="shared" si="99"/>
        <v>0</v>
      </c>
      <c r="P82" s="22">
        <f t="shared" si="99"/>
        <v>67.7</v>
      </c>
      <c r="Q82" s="22">
        <f t="shared" si="99"/>
        <v>0</v>
      </c>
      <c r="R82" s="22">
        <f t="shared" si="99"/>
        <v>67.7</v>
      </c>
      <c r="S82" s="22">
        <f t="shared" si="99"/>
        <v>0</v>
      </c>
      <c r="T82" s="22">
        <f t="shared" si="99"/>
        <v>67.7</v>
      </c>
      <c r="U82" s="22">
        <f t="shared" si="99"/>
        <v>0</v>
      </c>
      <c r="V82" s="22">
        <f t="shared" si="99"/>
        <v>67.7</v>
      </c>
      <c r="W82" s="22">
        <f t="shared" si="99"/>
        <v>0</v>
      </c>
      <c r="X82" s="22">
        <f t="shared" si="99"/>
        <v>67.7</v>
      </c>
      <c r="Y82" s="22">
        <f t="shared" si="99"/>
        <v>0</v>
      </c>
      <c r="Z82" s="22">
        <f t="shared" si="99"/>
        <v>67.7</v>
      </c>
      <c r="AA82" s="22">
        <f t="shared" si="99"/>
        <v>0</v>
      </c>
      <c r="AB82" s="22">
        <f t="shared" si="99"/>
        <v>67.7</v>
      </c>
      <c r="AC82" s="22">
        <f t="shared" si="99"/>
        <v>0</v>
      </c>
      <c r="AD82" s="22">
        <f t="shared" si="99"/>
        <v>67.8</v>
      </c>
      <c r="AE82" s="22">
        <f t="shared" si="99"/>
        <v>0</v>
      </c>
      <c r="AF82" s="124" t="s">
        <v>55</v>
      </c>
    </row>
    <row r="83" spans="1:32" x14ac:dyDescent="0.25">
      <c r="A83" s="21" t="s">
        <v>35</v>
      </c>
      <c r="B83" s="23">
        <f>H83+J83+L83+N83+P83+R83+T83+V83+X83+Z83+AB83+AD83</f>
        <v>0</v>
      </c>
      <c r="C83" s="22">
        <f>H83</f>
        <v>0</v>
      </c>
      <c r="D83" s="23">
        <f>E83</f>
        <v>0</v>
      </c>
      <c r="E83" s="23">
        <f>I83+K83+M83+O83+Q83+S83+U83+W83+Y83+AA83+AC83+AE83</f>
        <v>0</v>
      </c>
      <c r="F83" s="23">
        <f>IFERROR(E83/B83*100,0)</f>
        <v>0</v>
      </c>
      <c r="G83" s="23">
        <f>IFERROR(E83/C83*100,0)</f>
        <v>0</v>
      </c>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x14ac:dyDescent="0.25">
      <c r="A84" s="21" t="s">
        <v>29</v>
      </c>
      <c r="B84" s="23">
        <f>H84+J84+L84+N84+P84+R84+T84+V84+X84+Z84+AB84+AD84</f>
        <v>767.6</v>
      </c>
      <c r="C84" s="22">
        <f>H84</f>
        <v>22.8</v>
      </c>
      <c r="D84" s="23">
        <f>E84</f>
        <v>22.8</v>
      </c>
      <c r="E84" s="23">
        <f>I84+K84+M84+O84+Q84+S84+U84+W84+Y84+AA84+AC84+AE84</f>
        <v>22.8</v>
      </c>
      <c r="F84" s="23">
        <f>IFERROR(E84/B84*100,0)</f>
        <v>2.9702970297029703</v>
      </c>
      <c r="G84" s="23">
        <f>IFERROR(E84/C84*100,0)</f>
        <v>100</v>
      </c>
      <c r="H84" s="22">
        <v>22.8</v>
      </c>
      <c r="I84" s="22">
        <v>22.8</v>
      </c>
      <c r="J84" s="22">
        <v>67.7</v>
      </c>
      <c r="K84" s="22"/>
      <c r="L84" s="22">
        <v>67.7</v>
      </c>
      <c r="M84" s="22"/>
      <c r="N84" s="22">
        <v>67.7</v>
      </c>
      <c r="O84" s="22"/>
      <c r="P84" s="22">
        <v>67.7</v>
      </c>
      <c r="Q84" s="22"/>
      <c r="R84" s="22">
        <v>67.7</v>
      </c>
      <c r="S84" s="22"/>
      <c r="T84" s="22">
        <v>67.7</v>
      </c>
      <c r="U84" s="22"/>
      <c r="V84" s="22">
        <v>67.7</v>
      </c>
      <c r="W84" s="22"/>
      <c r="X84" s="22">
        <v>67.7</v>
      </c>
      <c r="Y84" s="22"/>
      <c r="Z84" s="22">
        <v>67.7</v>
      </c>
      <c r="AA84" s="22"/>
      <c r="AB84" s="22">
        <v>67.7</v>
      </c>
      <c r="AC84" s="22"/>
      <c r="AD84" s="22">
        <v>67.8</v>
      </c>
      <c r="AE84" s="22"/>
      <c r="AF84" s="123"/>
    </row>
    <row r="85" spans="1:32" ht="31.5" x14ac:dyDescent="0.25">
      <c r="A85" s="34" t="s">
        <v>36</v>
      </c>
      <c r="B85" s="23">
        <f t="shared" ref="B85:B86" si="100">H85+J85+L85+N85+P85+R85+T85+V85+X85+Z85+AB85+AD85</f>
        <v>0</v>
      </c>
      <c r="C85" s="22">
        <f t="shared" ref="C85:C86" si="101">H85</f>
        <v>0</v>
      </c>
      <c r="D85" s="23">
        <f t="shared" ref="D85:D86" si="102">E85</f>
        <v>0</v>
      </c>
      <c r="E85" s="23">
        <f t="shared" ref="E85:E86" si="103">I85+K85+M85+O85+Q85+S85+U85+W85+Y85+AA85+AC85+AE85</f>
        <v>0</v>
      </c>
      <c r="F85" s="23">
        <f>IFERROR(E85/B85*100,0)</f>
        <v>0</v>
      </c>
      <c r="G85" s="23">
        <f t="shared" ref="G85:G86" si="104">IFERROR(E85/C85*100,0)</f>
        <v>0</v>
      </c>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f t="shared" si="100"/>
        <v>0</v>
      </c>
      <c r="C86" s="22">
        <f t="shared" si="101"/>
        <v>0</v>
      </c>
      <c r="D86" s="23">
        <f t="shared" si="102"/>
        <v>0</v>
      </c>
      <c r="E86" s="23">
        <f t="shared" si="103"/>
        <v>0</v>
      </c>
      <c r="F86" s="23">
        <f>IFERROR(E86/B86*100,0)</f>
        <v>0</v>
      </c>
      <c r="G86" s="23">
        <f t="shared" si="104"/>
        <v>0</v>
      </c>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39"/>
    </row>
    <row r="88" spans="1:32" x14ac:dyDescent="0.25">
      <c r="A88" s="21" t="s">
        <v>34</v>
      </c>
      <c r="B88" s="23">
        <f>B89+B90+B92</f>
        <v>7140.6</v>
      </c>
      <c r="C88" s="23">
        <f t="shared" ref="C88:E88" si="105">C89+C90+C92</f>
        <v>0</v>
      </c>
      <c r="D88" s="23">
        <f t="shared" si="105"/>
        <v>0</v>
      </c>
      <c r="E88" s="23">
        <f t="shared" si="105"/>
        <v>0</v>
      </c>
      <c r="F88" s="23">
        <f t="shared" ref="F88:G88" si="106">F90</f>
        <v>0</v>
      </c>
      <c r="G88" s="23">
        <f t="shared" si="106"/>
        <v>0</v>
      </c>
      <c r="H88" s="22">
        <f>H89+H90+H92</f>
        <v>0</v>
      </c>
      <c r="I88" s="22">
        <f t="shared" ref="I88:AE88" si="107">I89+I90+I92</f>
        <v>0</v>
      </c>
      <c r="J88" s="22">
        <f t="shared" si="107"/>
        <v>0</v>
      </c>
      <c r="K88" s="22">
        <f t="shared" si="107"/>
        <v>0</v>
      </c>
      <c r="L88" s="22">
        <f t="shared" si="107"/>
        <v>0</v>
      </c>
      <c r="M88" s="22">
        <f t="shared" si="107"/>
        <v>0</v>
      </c>
      <c r="N88" s="22">
        <f t="shared" si="107"/>
        <v>0</v>
      </c>
      <c r="O88" s="22">
        <f t="shared" si="107"/>
        <v>0</v>
      </c>
      <c r="P88" s="22">
        <f t="shared" si="107"/>
        <v>0</v>
      </c>
      <c r="Q88" s="22">
        <f t="shared" si="107"/>
        <v>0</v>
      </c>
      <c r="R88" s="22">
        <f t="shared" si="107"/>
        <v>0</v>
      </c>
      <c r="S88" s="22">
        <f t="shared" si="107"/>
        <v>0</v>
      </c>
      <c r="T88" s="22">
        <f t="shared" si="107"/>
        <v>0</v>
      </c>
      <c r="U88" s="22">
        <f t="shared" si="107"/>
        <v>0</v>
      </c>
      <c r="V88" s="22">
        <f t="shared" si="107"/>
        <v>0</v>
      </c>
      <c r="W88" s="22">
        <f t="shared" si="107"/>
        <v>0</v>
      </c>
      <c r="X88" s="22">
        <f t="shared" si="107"/>
        <v>0</v>
      </c>
      <c r="Y88" s="22">
        <f t="shared" si="107"/>
        <v>0</v>
      </c>
      <c r="Z88" s="22">
        <f t="shared" si="107"/>
        <v>7140.6</v>
      </c>
      <c r="AA88" s="22">
        <f t="shared" si="107"/>
        <v>0</v>
      </c>
      <c r="AB88" s="22">
        <f t="shared" si="107"/>
        <v>0</v>
      </c>
      <c r="AC88" s="22">
        <f t="shared" si="107"/>
        <v>0</v>
      </c>
      <c r="AD88" s="22">
        <f t="shared" si="107"/>
        <v>0</v>
      </c>
      <c r="AE88" s="22">
        <f t="shared" si="107"/>
        <v>0</v>
      </c>
      <c r="AF88" s="118"/>
    </row>
    <row r="89" spans="1:32" x14ac:dyDescent="0.25">
      <c r="A89" s="21" t="s">
        <v>35</v>
      </c>
      <c r="B89" s="23">
        <f>H89+J89+L89+N89+P89+R89+T89+V89+X89+Z89+AB89+AD89</f>
        <v>0</v>
      </c>
      <c r="C89" s="22">
        <f>H89</f>
        <v>0</v>
      </c>
      <c r="D89" s="23">
        <f>E89</f>
        <v>0</v>
      </c>
      <c r="E89" s="23">
        <f t="shared" ref="E89:E92" si="108">I89+K89+M89+O89+Q89+S89+U89+W89+Y89+AA89+AC89+AE89</f>
        <v>0</v>
      </c>
      <c r="F89" s="31">
        <f t="shared" ref="F89:F92" si="109">IFERROR(E89/B89%,0)</f>
        <v>0</v>
      </c>
      <c r="G89" s="31">
        <f>IFERROR(E89/C89%,0)</f>
        <v>0</v>
      </c>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21" t="s">
        <v>29</v>
      </c>
      <c r="B90" s="23">
        <f>H90+J90+L90+N90+P90+R90+T90+V90+X90+Z90+AB90+AD90</f>
        <v>7140.6</v>
      </c>
      <c r="C90" s="22">
        <f>H90</f>
        <v>0</v>
      </c>
      <c r="D90" s="23">
        <f>E90</f>
        <v>0</v>
      </c>
      <c r="E90" s="23">
        <f t="shared" si="108"/>
        <v>0</v>
      </c>
      <c r="F90" s="31">
        <f t="shared" si="109"/>
        <v>0</v>
      </c>
      <c r="G90" s="31">
        <f>IFERROR(E90/C90%,0)</f>
        <v>0</v>
      </c>
      <c r="H90" s="22"/>
      <c r="I90" s="22"/>
      <c r="J90" s="22"/>
      <c r="K90" s="22"/>
      <c r="L90" s="22"/>
      <c r="M90" s="22"/>
      <c r="N90" s="22"/>
      <c r="O90" s="22"/>
      <c r="P90" s="22"/>
      <c r="Q90" s="22"/>
      <c r="R90" s="22"/>
      <c r="S90" s="22"/>
      <c r="T90" s="22"/>
      <c r="U90" s="22"/>
      <c r="V90" s="22"/>
      <c r="W90" s="22"/>
      <c r="X90" s="22"/>
      <c r="Y90" s="22"/>
      <c r="Z90" s="22">
        <v>7140.6</v>
      </c>
      <c r="AA90" s="22"/>
      <c r="AB90" s="22"/>
      <c r="AC90" s="22"/>
      <c r="AD90" s="22"/>
      <c r="AE90" s="22"/>
      <c r="AF90" s="119"/>
    </row>
    <row r="91" spans="1:32" ht="31.5" x14ac:dyDescent="0.25">
      <c r="A91" s="34" t="s">
        <v>36</v>
      </c>
      <c r="B91" s="23">
        <f t="shared" ref="B91:B92" si="110">H91+J91+L91+N91+P91+R91+T91+V91+X91+Z91+AB91+AD91</f>
        <v>0</v>
      </c>
      <c r="C91" s="22">
        <f t="shared" ref="C91:C92" si="111">H91</f>
        <v>0</v>
      </c>
      <c r="D91" s="23">
        <f t="shared" ref="D91:D92" si="112">E91</f>
        <v>0</v>
      </c>
      <c r="E91" s="23">
        <f t="shared" si="108"/>
        <v>0</v>
      </c>
      <c r="F91" s="31">
        <f t="shared" si="109"/>
        <v>0</v>
      </c>
      <c r="G91" s="31">
        <f t="shared" ref="G91:G92" si="113">IFERROR(E91/C91%,0)</f>
        <v>0</v>
      </c>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f t="shared" si="110"/>
        <v>0</v>
      </c>
      <c r="C92" s="22">
        <f t="shared" si="111"/>
        <v>0</v>
      </c>
      <c r="D92" s="23">
        <f t="shared" si="112"/>
        <v>0</v>
      </c>
      <c r="E92" s="23">
        <f t="shared" si="108"/>
        <v>0</v>
      </c>
      <c r="F92" s="31">
        <f t="shared" si="109"/>
        <v>0</v>
      </c>
      <c r="G92" s="31">
        <f t="shared" si="113"/>
        <v>0</v>
      </c>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57</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40"/>
    </row>
    <row r="94" spans="1:32" x14ac:dyDescent="0.25">
      <c r="A94" s="21" t="s">
        <v>34</v>
      </c>
      <c r="B94" s="23">
        <f>B95+B96+B98</f>
        <v>500</v>
      </c>
      <c r="C94" s="23">
        <f t="shared" ref="C94:E94" si="114">C95+C96+C98</f>
        <v>0</v>
      </c>
      <c r="D94" s="23">
        <f t="shared" si="114"/>
        <v>0</v>
      </c>
      <c r="E94" s="23">
        <f t="shared" si="114"/>
        <v>0</v>
      </c>
      <c r="F94" s="23">
        <f t="shared" ref="F94:G94" si="115">F96</f>
        <v>0</v>
      </c>
      <c r="G94" s="23">
        <f t="shared" si="115"/>
        <v>0</v>
      </c>
      <c r="H94" s="22">
        <f>H95+H96+H98</f>
        <v>0</v>
      </c>
      <c r="I94" s="22">
        <f t="shared" ref="I94:AE94" si="116">I95+I96+I98</f>
        <v>0</v>
      </c>
      <c r="J94" s="22">
        <f t="shared" si="116"/>
        <v>0</v>
      </c>
      <c r="K94" s="22">
        <f t="shared" si="116"/>
        <v>0</v>
      </c>
      <c r="L94" s="22">
        <f t="shared" si="116"/>
        <v>0</v>
      </c>
      <c r="M94" s="22">
        <f t="shared" si="116"/>
        <v>0</v>
      </c>
      <c r="N94" s="22">
        <f t="shared" si="116"/>
        <v>0</v>
      </c>
      <c r="O94" s="22">
        <f t="shared" si="116"/>
        <v>0</v>
      </c>
      <c r="P94" s="22">
        <f t="shared" si="116"/>
        <v>0</v>
      </c>
      <c r="Q94" s="22">
        <f t="shared" si="116"/>
        <v>0</v>
      </c>
      <c r="R94" s="22">
        <f t="shared" si="116"/>
        <v>0</v>
      </c>
      <c r="S94" s="22">
        <f t="shared" si="116"/>
        <v>0</v>
      </c>
      <c r="T94" s="22">
        <f t="shared" si="116"/>
        <v>0</v>
      </c>
      <c r="U94" s="22">
        <f t="shared" si="116"/>
        <v>0</v>
      </c>
      <c r="V94" s="22">
        <f t="shared" si="116"/>
        <v>0</v>
      </c>
      <c r="W94" s="22">
        <f t="shared" si="116"/>
        <v>0</v>
      </c>
      <c r="X94" s="22">
        <f t="shared" si="116"/>
        <v>0</v>
      </c>
      <c r="Y94" s="22">
        <f t="shared" si="116"/>
        <v>0</v>
      </c>
      <c r="Z94" s="22">
        <f t="shared" si="116"/>
        <v>500</v>
      </c>
      <c r="AA94" s="22">
        <f t="shared" si="116"/>
        <v>0</v>
      </c>
      <c r="AB94" s="22">
        <f t="shared" si="116"/>
        <v>0</v>
      </c>
      <c r="AC94" s="22">
        <f t="shared" si="116"/>
        <v>0</v>
      </c>
      <c r="AD94" s="22">
        <f t="shared" si="116"/>
        <v>0</v>
      </c>
      <c r="AE94" s="22">
        <f t="shared" si="116"/>
        <v>0</v>
      </c>
      <c r="AF94" s="121"/>
    </row>
    <row r="95" spans="1:32" x14ac:dyDescent="0.25">
      <c r="A95" s="21" t="s">
        <v>35</v>
      </c>
      <c r="B95" s="23">
        <f>H95+J95+L95+N95+P95+R95+T95+V95+X95+Z95+AB95+AD95</f>
        <v>0</v>
      </c>
      <c r="C95" s="22">
        <f>H95</f>
        <v>0</v>
      </c>
      <c r="D95" s="23">
        <f>E95</f>
        <v>0</v>
      </c>
      <c r="E95" s="23">
        <f t="shared" ref="E95:E98" si="117">I95+K95+M95+O95+Q95+S95+U95+W95+Y95+AA95+AC95+AE95</f>
        <v>0</v>
      </c>
      <c r="F95" s="31">
        <f t="shared" ref="F95:F98" si="118">IFERROR(E95/B95%,0)</f>
        <v>0</v>
      </c>
      <c r="G95" s="31">
        <f>IFERROR(E95/C95%,0)</f>
        <v>0</v>
      </c>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21"/>
    </row>
    <row r="96" spans="1:32" x14ac:dyDescent="0.25">
      <c r="A96" s="21" t="s">
        <v>29</v>
      </c>
      <c r="B96" s="23">
        <f>H96+J96+L96+N96+P96+R96+T96+V96+X96+Z96+AB96+AD96</f>
        <v>500</v>
      </c>
      <c r="C96" s="22">
        <f>H96</f>
        <v>0</v>
      </c>
      <c r="D96" s="23">
        <f>E96</f>
        <v>0</v>
      </c>
      <c r="E96" s="23">
        <f t="shared" si="117"/>
        <v>0</v>
      </c>
      <c r="F96" s="31">
        <f t="shared" si="118"/>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21"/>
    </row>
    <row r="97" spans="1:32" ht="31.5" x14ac:dyDescent="0.25">
      <c r="A97" s="34" t="s">
        <v>36</v>
      </c>
      <c r="B97" s="23">
        <f t="shared" ref="B97:B98" si="119">H97+J97+L97+N97+P97+R97+T97+V97+X97+Z97+AB97+AD97</f>
        <v>0</v>
      </c>
      <c r="C97" s="22">
        <f t="shared" ref="C97:C98" si="120">H97</f>
        <v>0</v>
      </c>
      <c r="D97" s="23">
        <f t="shared" ref="D97:D98" si="121">E97</f>
        <v>0</v>
      </c>
      <c r="E97" s="23">
        <f t="shared" si="117"/>
        <v>0</v>
      </c>
      <c r="F97" s="31">
        <f t="shared" si="118"/>
        <v>0</v>
      </c>
      <c r="G97" s="31">
        <f t="shared" ref="G97:G98" si="122">IFERROR(E97/C97%,0)</f>
        <v>0</v>
      </c>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21"/>
    </row>
    <row r="98" spans="1:32" x14ac:dyDescent="0.25">
      <c r="A98" s="21" t="s">
        <v>37</v>
      </c>
      <c r="B98" s="23">
        <f t="shared" si="119"/>
        <v>0</v>
      </c>
      <c r="C98" s="22">
        <f t="shared" si="120"/>
        <v>0</v>
      </c>
      <c r="D98" s="23">
        <f t="shared" si="121"/>
        <v>0</v>
      </c>
      <c r="E98" s="23">
        <f t="shared" si="117"/>
        <v>0</v>
      </c>
      <c r="F98" s="31">
        <f t="shared" si="118"/>
        <v>0</v>
      </c>
      <c r="G98" s="31">
        <f t="shared" si="122"/>
        <v>0</v>
      </c>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21"/>
    </row>
    <row r="99" spans="1:32" x14ac:dyDescent="0.25">
      <c r="A99" s="109" t="s">
        <v>58</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1"/>
      <c r="AF99" s="40"/>
    </row>
    <row r="100" spans="1:32" x14ac:dyDescent="0.25">
      <c r="A100" s="21" t="s">
        <v>34</v>
      </c>
      <c r="B100" s="23">
        <f>B101+B102+B104</f>
        <v>7367.8</v>
      </c>
      <c r="C100" s="23">
        <f t="shared" ref="C100:E100" si="123">C101+C102+C104</f>
        <v>0</v>
      </c>
      <c r="D100" s="23">
        <f t="shared" si="123"/>
        <v>0</v>
      </c>
      <c r="E100" s="23">
        <f t="shared" si="123"/>
        <v>0</v>
      </c>
      <c r="F100" s="23">
        <f t="shared" ref="F100:G100" si="124">F102</f>
        <v>0</v>
      </c>
      <c r="G100" s="23">
        <f t="shared" si="124"/>
        <v>0</v>
      </c>
      <c r="H100" s="22">
        <f>H101+H102+H104</f>
        <v>0</v>
      </c>
      <c r="I100" s="22">
        <f t="shared" ref="I100:AE100" si="125">I101+I102+I104</f>
        <v>0</v>
      </c>
      <c r="J100" s="22">
        <f t="shared" si="125"/>
        <v>0</v>
      </c>
      <c r="K100" s="22">
        <f t="shared" si="125"/>
        <v>0</v>
      </c>
      <c r="L100" s="22">
        <f t="shared" si="125"/>
        <v>0</v>
      </c>
      <c r="M100" s="22">
        <f t="shared" si="125"/>
        <v>0</v>
      </c>
      <c r="N100" s="22">
        <f t="shared" si="125"/>
        <v>0</v>
      </c>
      <c r="O100" s="22">
        <f t="shared" si="125"/>
        <v>0</v>
      </c>
      <c r="P100" s="22">
        <f t="shared" si="125"/>
        <v>0</v>
      </c>
      <c r="Q100" s="22">
        <f t="shared" si="125"/>
        <v>0</v>
      </c>
      <c r="R100" s="22">
        <f t="shared" si="125"/>
        <v>0</v>
      </c>
      <c r="S100" s="22">
        <f t="shared" si="125"/>
        <v>0</v>
      </c>
      <c r="T100" s="22">
        <f t="shared" si="125"/>
        <v>0</v>
      </c>
      <c r="U100" s="22">
        <f t="shared" si="125"/>
        <v>0</v>
      </c>
      <c r="V100" s="22">
        <f t="shared" si="125"/>
        <v>0</v>
      </c>
      <c r="W100" s="22">
        <f t="shared" si="125"/>
        <v>0</v>
      </c>
      <c r="X100" s="22">
        <f t="shared" si="125"/>
        <v>0</v>
      </c>
      <c r="Y100" s="22">
        <f t="shared" si="125"/>
        <v>0</v>
      </c>
      <c r="Z100" s="22">
        <f t="shared" si="125"/>
        <v>0</v>
      </c>
      <c r="AA100" s="22">
        <f t="shared" si="125"/>
        <v>0</v>
      </c>
      <c r="AB100" s="22">
        <f t="shared" si="125"/>
        <v>0</v>
      </c>
      <c r="AC100" s="22">
        <f t="shared" si="125"/>
        <v>0</v>
      </c>
      <c r="AD100" s="22">
        <f t="shared" si="125"/>
        <v>7367.8</v>
      </c>
      <c r="AE100" s="22">
        <f t="shared" si="125"/>
        <v>0</v>
      </c>
      <c r="AF100" s="121"/>
    </row>
    <row r="101" spans="1:32" x14ac:dyDescent="0.25">
      <c r="A101" s="21" t="s">
        <v>35</v>
      </c>
      <c r="B101" s="23">
        <f>H101+J101+L101+N101+P101+R101+T101+V101+X101+Z101+AB101+AD101</f>
        <v>0</v>
      </c>
      <c r="C101" s="22">
        <f>H101</f>
        <v>0</v>
      </c>
      <c r="D101" s="23">
        <f>E101</f>
        <v>0</v>
      </c>
      <c r="E101" s="23">
        <f t="shared" ref="E101:E104" si="126">I101+K101+M101+O101+Q101+S101+U101+W101+Y101+AA101+AC101+AE101</f>
        <v>0</v>
      </c>
      <c r="F101" s="31">
        <f t="shared" ref="F101:F104" si="127">IFERROR(E101/B101%,0)</f>
        <v>0</v>
      </c>
      <c r="G101" s="31">
        <f>IFERROR(E101/C101%,0)</f>
        <v>0</v>
      </c>
      <c r="H101" s="22">
        <f>H107</f>
        <v>0</v>
      </c>
      <c r="I101" s="22">
        <f t="shared" ref="I101:AE104" si="128">I107</f>
        <v>0</v>
      </c>
      <c r="J101" s="22">
        <f t="shared" si="128"/>
        <v>0</v>
      </c>
      <c r="K101" s="22">
        <f t="shared" si="128"/>
        <v>0</v>
      </c>
      <c r="L101" s="22">
        <f t="shared" si="128"/>
        <v>0</v>
      </c>
      <c r="M101" s="22">
        <f t="shared" si="128"/>
        <v>0</v>
      </c>
      <c r="N101" s="22">
        <f t="shared" si="128"/>
        <v>0</v>
      </c>
      <c r="O101" s="22">
        <f t="shared" si="128"/>
        <v>0</v>
      </c>
      <c r="P101" s="22">
        <f t="shared" si="128"/>
        <v>0</v>
      </c>
      <c r="Q101" s="22">
        <f t="shared" si="128"/>
        <v>0</v>
      </c>
      <c r="R101" s="22">
        <f t="shared" si="128"/>
        <v>0</v>
      </c>
      <c r="S101" s="22">
        <f t="shared" si="128"/>
        <v>0</v>
      </c>
      <c r="T101" s="22">
        <f t="shared" si="128"/>
        <v>0</v>
      </c>
      <c r="U101" s="22">
        <f t="shared" si="128"/>
        <v>0</v>
      </c>
      <c r="V101" s="22">
        <f t="shared" si="128"/>
        <v>0</v>
      </c>
      <c r="W101" s="22">
        <f t="shared" si="128"/>
        <v>0</v>
      </c>
      <c r="X101" s="22">
        <f t="shared" si="128"/>
        <v>0</v>
      </c>
      <c r="Y101" s="22">
        <f t="shared" si="128"/>
        <v>0</v>
      </c>
      <c r="Z101" s="22">
        <f t="shared" si="128"/>
        <v>0</v>
      </c>
      <c r="AA101" s="22">
        <f t="shared" si="128"/>
        <v>0</v>
      </c>
      <c r="AB101" s="22">
        <f t="shared" si="128"/>
        <v>0</v>
      </c>
      <c r="AC101" s="22">
        <f t="shared" si="128"/>
        <v>0</v>
      </c>
      <c r="AD101" s="22">
        <f t="shared" si="128"/>
        <v>0</v>
      </c>
      <c r="AE101" s="22">
        <f t="shared" si="128"/>
        <v>0</v>
      </c>
      <c r="AF101" s="121"/>
    </row>
    <row r="102" spans="1:32" x14ac:dyDescent="0.25">
      <c r="A102" s="21" t="s">
        <v>29</v>
      </c>
      <c r="B102" s="23">
        <f>H102+J102+L102+N102+P102+R102+T102+V102+X102+Z102+AB102+AD102</f>
        <v>7367.8</v>
      </c>
      <c r="C102" s="22">
        <f>H102</f>
        <v>0</v>
      </c>
      <c r="D102" s="23">
        <f>E102</f>
        <v>0</v>
      </c>
      <c r="E102" s="23">
        <f t="shared" si="126"/>
        <v>0</v>
      </c>
      <c r="F102" s="31">
        <f t="shared" si="127"/>
        <v>0</v>
      </c>
      <c r="G102" s="31">
        <f>IFERROR(E102/C102%,0)</f>
        <v>0</v>
      </c>
      <c r="H102" s="22">
        <f t="shared" ref="H102:W104" si="129">H108</f>
        <v>0</v>
      </c>
      <c r="I102" s="22">
        <f t="shared" si="129"/>
        <v>0</v>
      </c>
      <c r="J102" s="22">
        <f t="shared" si="129"/>
        <v>0</v>
      </c>
      <c r="K102" s="22">
        <f t="shared" si="129"/>
        <v>0</v>
      </c>
      <c r="L102" s="22">
        <f t="shared" si="129"/>
        <v>0</v>
      </c>
      <c r="M102" s="22">
        <f t="shared" si="129"/>
        <v>0</v>
      </c>
      <c r="N102" s="22">
        <f t="shared" si="129"/>
        <v>0</v>
      </c>
      <c r="O102" s="22">
        <f t="shared" si="129"/>
        <v>0</v>
      </c>
      <c r="P102" s="22">
        <f t="shared" si="129"/>
        <v>0</v>
      </c>
      <c r="Q102" s="22">
        <f t="shared" si="129"/>
        <v>0</v>
      </c>
      <c r="R102" s="22">
        <f t="shared" si="129"/>
        <v>0</v>
      </c>
      <c r="S102" s="22">
        <f t="shared" si="129"/>
        <v>0</v>
      </c>
      <c r="T102" s="22">
        <f t="shared" si="129"/>
        <v>0</v>
      </c>
      <c r="U102" s="22">
        <f t="shared" si="129"/>
        <v>0</v>
      </c>
      <c r="V102" s="22">
        <f t="shared" si="129"/>
        <v>0</v>
      </c>
      <c r="W102" s="22">
        <f t="shared" si="129"/>
        <v>0</v>
      </c>
      <c r="X102" s="22">
        <f t="shared" si="128"/>
        <v>0</v>
      </c>
      <c r="Y102" s="22">
        <f t="shared" si="128"/>
        <v>0</v>
      </c>
      <c r="Z102" s="22">
        <f t="shared" si="128"/>
        <v>0</v>
      </c>
      <c r="AA102" s="22">
        <f t="shared" si="128"/>
        <v>0</v>
      </c>
      <c r="AB102" s="22">
        <f t="shared" si="128"/>
        <v>0</v>
      </c>
      <c r="AC102" s="22">
        <f t="shared" si="128"/>
        <v>0</v>
      </c>
      <c r="AD102" s="22">
        <f t="shared" si="128"/>
        <v>7367.8</v>
      </c>
      <c r="AE102" s="22">
        <f t="shared" si="128"/>
        <v>0</v>
      </c>
      <c r="AF102" s="121"/>
    </row>
    <row r="103" spans="1:32" ht="31.5" x14ac:dyDescent="0.25">
      <c r="A103" s="34" t="s">
        <v>36</v>
      </c>
      <c r="B103" s="23">
        <f t="shared" ref="B103:B104" si="130">H103+J103+L103+N103+P103+R103+T103+V103+X103+Z103+AB103+AD103</f>
        <v>0</v>
      </c>
      <c r="C103" s="22">
        <f t="shared" ref="C103:C104" si="131">H103</f>
        <v>0</v>
      </c>
      <c r="D103" s="23">
        <f t="shared" ref="D103:D104" si="132">E103</f>
        <v>0</v>
      </c>
      <c r="E103" s="23">
        <f t="shared" si="126"/>
        <v>0</v>
      </c>
      <c r="F103" s="31">
        <f t="shared" si="127"/>
        <v>0</v>
      </c>
      <c r="G103" s="31">
        <f t="shared" ref="G103:G104" si="133">IFERROR(E103/C103%,0)</f>
        <v>0</v>
      </c>
      <c r="H103" s="22">
        <f t="shared" si="129"/>
        <v>0</v>
      </c>
      <c r="I103" s="22">
        <f t="shared" si="129"/>
        <v>0</v>
      </c>
      <c r="J103" s="22">
        <f t="shared" si="129"/>
        <v>0</v>
      </c>
      <c r="K103" s="22">
        <f t="shared" si="129"/>
        <v>0</v>
      </c>
      <c r="L103" s="22">
        <f t="shared" si="129"/>
        <v>0</v>
      </c>
      <c r="M103" s="22">
        <f t="shared" si="129"/>
        <v>0</v>
      </c>
      <c r="N103" s="22">
        <f t="shared" si="129"/>
        <v>0</v>
      </c>
      <c r="O103" s="22">
        <f t="shared" si="129"/>
        <v>0</v>
      </c>
      <c r="P103" s="22">
        <f t="shared" si="129"/>
        <v>0</v>
      </c>
      <c r="Q103" s="22">
        <f t="shared" si="129"/>
        <v>0</v>
      </c>
      <c r="R103" s="22">
        <f t="shared" si="129"/>
        <v>0</v>
      </c>
      <c r="S103" s="22">
        <f t="shared" si="129"/>
        <v>0</v>
      </c>
      <c r="T103" s="22">
        <f t="shared" si="129"/>
        <v>0</v>
      </c>
      <c r="U103" s="22">
        <f t="shared" si="129"/>
        <v>0</v>
      </c>
      <c r="V103" s="22">
        <f t="shared" si="129"/>
        <v>0</v>
      </c>
      <c r="W103" s="22">
        <f t="shared" si="129"/>
        <v>0</v>
      </c>
      <c r="X103" s="22">
        <f t="shared" si="128"/>
        <v>0</v>
      </c>
      <c r="Y103" s="22">
        <f t="shared" si="128"/>
        <v>0</v>
      </c>
      <c r="Z103" s="22">
        <f t="shared" si="128"/>
        <v>0</v>
      </c>
      <c r="AA103" s="22">
        <f t="shared" si="128"/>
        <v>0</v>
      </c>
      <c r="AB103" s="22">
        <f t="shared" si="128"/>
        <v>0</v>
      </c>
      <c r="AC103" s="22">
        <f t="shared" si="128"/>
        <v>0</v>
      </c>
      <c r="AD103" s="22">
        <f t="shared" si="128"/>
        <v>0</v>
      </c>
      <c r="AE103" s="22">
        <f t="shared" si="128"/>
        <v>0</v>
      </c>
      <c r="AF103" s="121"/>
    </row>
    <row r="104" spans="1:32" x14ac:dyDescent="0.25">
      <c r="A104" s="21" t="s">
        <v>37</v>
      </c>
      <c r="B104" s="23">
        <f t="shared" si="130"/>
        <v>0</v>
      </c>
      <c r="C104" s="22">
        <f t="shared" si="131"/>
        <v>0</v>
      </c>
      <c r="D104" s="23">
        <f t="shared" si="132"/>
        <v>0</v>
      </c>
      <c r="E104" s="23">
        <f t="shared" si="126"/>
        <v>0</v>
      </c>
      <c r="F104" s="31">
        <f t="shared" si="127"/>
        <v>0</v>
      </c>
      <c r="G104" s="31">
        <f t="shared" si="133"/>
        <v>0</v>
      </c>
      <c r="H104" s="22">
        <f t="shared" si="129"/>
        <v>0</v>
      </c>
      <c r="I104" s="22">
        <f t="shared" si="129"/>
        <v>0</v>
      </c>
      <c r="J104" s="22">
        <f t="shared" si="129"/>
        <v>0</v>
      </c>
      <c r="K104" s="22">
        <f t="shared" si="129"/>
        <v>0</v>
      </c>
      <c r="L104" s="22">
        <f t="shared" si="129"/>
        <v>0</v>
      </c>
      <c r="M104" s="22">
        <f t="shared" si="129"/>
        <v>0</v>
      </c>
      <c r="N104" s="22">
        <f t="shared" si="129"/>
        <v>0</v>
      </c>
      <c r="O104" s="22">
        <f t="shared" si="129"/>
        <v>0</v>
      </c>
      <c r="P104" s="22">
        <f t="shared" si="129"/>
        <v>0</v>
      </c>
      <c r="Q104" s="22">
        <f t="shared" si="129"/>
        <v>0</v>
      </c>
      <c r="R104" s="22">
        <f t="shared" si="129"/>
        <v>0</v>
      </c>
      <c r="S104" s="22">
        <f t="shared" si="129"/>
        <v>0</v>
      </c>
      <c r="T104" s="22">
        <f t="shared" si="129"/>
        <v>0</v>
      </c>
      <c r="U104" s="22">
        <f t="shared" si="129"/>
        <v>0</v>
      </c>
      <c r="V104" s="22">
        <f t="shared" si="129"/>
        <v>0</v>
      </c>
      <c r="W104" s="22">
        <f t="shared" si="129"/>
        <v>0</v>
      </c>
      <c r="X104" s="22">
        <f t="shared" si="128"/>
        <v>0</v>
      </c>
      <c r="Y104" s="22">
        <f t="shared" si="128"/>
        <v>0</v>
      </c>
      <c r="Z104" s="22">
        <f t="shared" si="128"/>
        <v>0</v>
      </c>
      <c r="AA104" s="22">
        <f t="shared" si="128"/>
        <v>0</v>
      </c>
      <c r="AB104" s="22">
        <f t="shared" si="128"/>
        <v>0</v>
      </c>
      <c r="AC104" s="22">
        <f t="shared" si="128"/>
        <v>0</v>
      </c>
      <c r="AD104" s="22">
        <f t="shared" si="128"/>
        <v>0</v>
      </c>
      <c r="AE104" s="22">
        <f t="shared" si="128"/>
        <v>0</v>
      </c>
      <c r="AF104" s="121"/>
    </row>
    <row r="105" spans="1:32" x14ac:dyDescent="0.25">
      <c r="A105" s="112" t="s">
        <v>59</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4"/>
      <c r="AF105" s="40"/>
    </row>
    <row r="106" spans="1:32" x14ac:dyDescent="0.25">
      <c r="A106" s="21" t="s">
        <v>34</v>
      </c>
      <c r="B106" s="23">
        <f>B107+B108+B110</f>
        <v>7367.8</v>
      </c>
      <c r="C106" s="23">
        <f t="shared" ref="C106:E106" si="134">C107+C108+C110</f>
        <v>0</v>
      </c>
      <c r="D106" s="23">
        <f t="shared" si="134"/>
        <v>0</v>
      </c>
      <c r="E106" s="23">
        <f t="shared" si="134"/>
        <v>0</v>
      </c>
      <c r="F106" s="23">
        <f t="shared" ref="F106:G106" si="135">F108</f>
        <v>0</v>
      </c>
      <c r="G106" s="23">
        <f t="shared" si="135"/>
        <v>0</v>
      </c>
      <c r="H106" s="22">
        <f>H107+H108+H110</f>
        <v>0</v>
      </c>
      <c r="I106" s="22">
        <f t="shared" ref="I106:AE106" si="136">I107+I108+I110</f>
        <v>0</v>
      </c>
      <c r="J106" s="22">
        <f t="shared" si="136"/>
        <v>0</v>
      </c>
      <c r="K106" s="22">
        <f t="shared" si="136"/>
        <v>0</v>
      </c>
      <c r="L106" s="22">
        <f t="shared" si="136"/>
        <v>0</v>
      </c>
      <c r="M106" s="22">
        <f t="shared" si="136"/>
        <v>0</v>
      </c>
      <c r="N106" s="22">
        <f t="shared" si="136"/>
        <v>0</v>
      </c>
      <c r="O106" s="22">
        <f t="shared" si="136"/>
        <v>0</v>
      </c>
      <c r="P106" s="22">
        <f t="shared" si="136"/>
        <v>0</v>
      </c>
      <c r="Q106" s="22">
        <f t="shared" si="136"/>
        <v>0</v>
      </c>
      <c r="R106" s="22">
        <f t="shared" si="136"/>
        <v>0</v>
      </c>
      <c r="S106" s="22">
        <f t="shared" si="136"/>
        <v>0</v>
      </c>
      <c r="T106" s="22">
        <f t="shared" si="136"/>
        <v>0</v>
      </c>
      <c r="U106" s="22">
        <f t="shared" si="136"/>
        <v>0</v>
      </c>
      <c r="V106" s="22">
        <f t="shared" si="136"/>
        <v>0</v>
      </c>
      <c r="W106" s="22">
        <f t="shared" si="136"/>
        <v>0</v>
      </c>
      <c r="X106" s="22">
        <f t="shared" si="136"/>
        <v>0</v>
      </c>
      <c r="Y106" s="22">
        <f t="shared" si="136"/>
        <v>0</v>
      </c>
      <c r="Z106" s="22">
        <f t="shared" si="136"/>
        <v>0</v>
      </c>
      <c r="AA106" s="22">
        <f t="shared" si="136"/>
        <v>0</v>
      </c>
      <c r="AB106" s="22">
        <f t="shared" si="136"/>
        <v>0</v>
      </c>
      <c r="AC106" s="22">
        <f t="shared" si="136"/>
        <v>0</v>
      </c>
      <c r="AD106" s="22">
        <f t="shared" si="136"/>
        <v>7367.8</v>
      </c>
      <c r="AE106" s="22">
        <f t="shared" si="136"/>
        <v>0</v>
      </c>
      <c r="AF106" s="121"/>
    </row>
    <row r="107" spans="1:32" x14ac:dyDescent="0.25">
      <c r="A107" s="21" t="s">
        <v>35</v>
      </c>
      <c r="B107" s="23">
        <f>H107+J107+L107+N107+P107+R107+T107+V107+X107+Z107+AB107+AD107</f>
        <v>0</v>
      </c>
      <c r="C107" s="22">
        <f>H107</f>
        <v>0</v>
      </c>
      <c r="D107" s="23">
        <f>E107</f>
        <v>0</v>
      </c>
      <c r="E107" s="23">
        <f t="shared" ref="E107:E110" si="137">I107+K107+M107+O107+Q107+S107+U107+W107+Y107+AA107+AC107+AE107</f>
        <v>0</v>
      </c>
      <c r="F107" s="31">
        <f t="shared" ref="F107:F110" si="138">IFERROR(E107/B107%,0)</f>
        <v>0</v>
      </c>
      <c r="G107" s="31">
        <f>IFERROR(E107/C107%,0)</f>
        <v>0</v>
      </c>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7367.8</v>
      </c>
      <c r="C108" s="22">
        <f>H108</f>
        <v>0</v>
      </c>
      <c r="D108" s="23">
        <f>E108</f>
        <v>0</v>
      </c>
      <c r="E108" s="23">
        <f t="shared" si="137"/>
        <v>0</v>
      </c>
      <c r="F108" s="31">
        <f t="shared" si="138"/>
        <v>0</v>
      </c>
      <c r="G108" s="31">
        <f>IFERROR(E108/C108%,0)</f>
        <v>0</v>
      </c>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v>7367.8</v>
      </c>
      <c r="AE108" s="22"/>
      <c r="AF108" s="121"/>
    </row>
    <row r="109" spans="1:32" ht="31.5" x14ac:dyDescent="0.25">
      <c r="A109" s="34" t="s">
        <v>36</v>
      </c>
      <c r="B109" s="23">
        <f t="shared" ref="B109:B110" si="139">H109+J109+L109+N109+P109+R109+T109+V109+X109+Z109+AB109+AD109</f>
        <v>0</v>
      </c>
      <c r="C109" s="22">
        <f t="shared" ref="C109:C110" si="140">H109</f>
        <v>0</v>
      </c>
      <c r="D109" s="23">
        <f t="shared" ref="D109:D110" si="141">E109</f>
        <v>0</v>
      </c>
      <c r="E109" s="23">
        <f t="shared" si="137"/>
        <v>0</v>
      </c>
      <c r="F109" s="31">
        <f t="shared" si="138"/>
        <v>0</v>
      </c>
      <c r="G109" s="31">
        <f t="shared" ref="G109:G110" si="142">IFERROR(E109/C109%,0)</f>
        <v>0</v>
      </c>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f t="shared" si="139"/>
        <v>0</v>
      </c>
      <c r="C110" s="22">
        <f t="shared" si="140"/>
        <v>0</v>
      </c>
      <c r="D110" s="23">
        <f t="shared" si="141"/>
        <v>0</v>
      </c>
      <c r="E110" s="23">
        <f t="shared" si="137"/>
        <v>0</v>
      </c>
      <c r="F110" s="31">
        <f t="shared" si="138"/>
        <v>0</v>
      </c>
      <c r="G110" s="31">
        <f t="shared" si="142"/>
        <v>0</v>
      </c>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109" t="s">
        <v>60</v>
      </c>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1"/>
      <c r="AF111" s="40"/>
    </row>
    <row r="112" spans="1:32" x14ac:dyDescent="0.25">
      <c r="A112" s="21" t="s">
        <v>34</v>
      </c>
      <c r="B112" s="23">
        <f>B113+B114+B116</f>
        <v>3180.5</v>
      </c>
      <c r="C112" s="23">
        <f t="shared" ref="C112:E112" si="143">C113+C114+C116</f>
        <v>0</v>
      </c>
      <c r="D112" s="23">
        <f t="shared" si="143"/>
        <v>0</v>
      </c>
      <c r="E112" s="23">
        <f t="shared" si="143"/>
        <v>0</v>
      </c>
      <c r="F112" s="23">
        <f t="shared" ref="F112:G112" si="144">F114</f>
        <v>0</v>
      </c>
      <c r="G112" s="23">
        <f t="shared" si="144"/>
        <v>0</v>
      </c>
      <c r="H112" s="22">
        <f>H113+H114+H116</f>
        <v>0</v>
      </c>
      <c r="I112" s="22">
        <f t="shared" ref="I112:AE112" si="145">I113+I114+I116</f>
        <v>0</v>
      </c>
      <c r="J112" s="22">
        <f t="shared" si="145"/>
        <v>0</v>
      </c>
      <c r="K112" s="22">
        <f t="shared" si="145"/>
        <v>0</v>
      </c>
      <c r="L112" s="22">
        <f t="shared" si="145"/>
        <v>0</v>
      </c>
      <c r="M112" s="22">
        <f t="shared" si="145"/>
        <v>0</v>
      </c>
      <c r="N112" s="22">
        <f t="shared" si="145"/>
        <v>0</v>
      </c>
      <c r="O112" s="22">
        <f t="shared" si="145"/>
        <v>0</v>
      </c>
      <c r="P112" s="22">
        <f t="shared" si="145"/>
        <v>0</v>
      </c>
      <c r="Q112" s="22">
        <f t="shared" si="145"/>
        <v>0</v>
      </c>
      <c r="R112" s="22">
        <f t="shared" si="145"/>
        <v>0</v>
      </c>
      <c r="S112" s="22">
        <f t="shared" si="145"/>
        <v>0</v>
      </c>
      <c r="T112" s="22">
        <f t="shared" si="145"/>
        <v>0</v>
      </c>
      <c r="U112" s="22">
        <f t="shared" si="145"/>
        <v>0</v>
      </c>
      <c r="V112" s="22">
        <f t="shared" si="145"/>
        <v>0</v>
      </c>
      <c r="W112" s="22">
        <f t="shared" si="145"/>
        <v>0</v>
      </c>
      <c r="X112" s="22">
        <f t="shared" si="145"/>
        <v>0</v>
      </c>
      <c r="Y112" s="22">
        <f t="shared" si="145"/>
        <v>0</v>
      </c>
      <c r="Z112" s="22">
        <f t="shared" si="145"/>
        <v>3180.5</v>
      </c>
      <c r="AA112" s="22">
        <f t="shared" si="145"/>
        <v>0</v>
      </c>
      <c r="AB112" s="22">
        <f t="shared" si="145"/>
        <v>0</v>
      </c>
      <c r="AC112" s="22">
        <f t="shared" si="145"/>
        <v>0</v>
      </c>
      <c r="AD112" s="22">
        <f t="shared" si="145"/>
        <v>0</v>
      </c>
      <c r="AE112" s="22">
        <f t="shared" si="145"/>
        <v>0</v>
      </c>
      <c r="AF112" s="121"/>
    </row>
    <row r="113" spans="1:32" x14ac:dyDescent="0.25">
      <c r="A113" s="21" t="s">
        <v>35</v>
      </c>
      <c r="B113" s="23">
        <f>H113+J113+L113+N113+P113+R113+T113+V113+X113+Z113+AB113+AD113</f>
        <v>0</v>
      </c>
      <c r="C113" s="22">
        <f>H113</f>
        <v>0</v>
      </c>
      <c r="D113" s="23">
        <f>E113</f>
        <v>0</v>
      </c>
      <c r="E113" s="23">
        <f t="shared" ref="E113:E116" si="146">I113+K113+M113+O113+Q113+S113+U113+W113+Y113+AA113+AC113+AE113</f>
        <v>0</v>
      </c>
      <c r="F113" s="31">
        <f t="shared" ref="F113:F116" si="147">IFERROR(E113/B113%,0)</f>
        <v>0</v>
      </c>
      <c r="G113" s="31">
        <f>IFERROR(E113/C113%,0)</f>
        <v>0</v>
      </c>
      <c r="H113" s="22">
        <f>H119</f>
        <v>0</v>
      </c>
      <c r="I113" s="22">
        <f t="shared" ref="I113:AE113" si="148">I119</f>
        <v>0</v>
      </c>
      <c r="J113" s="22">
        <f t="shared" si="148"/>
        <v>0</v>
      </c>
      <c r="K113" s="22">
        <f t="shared" si="148"/>
        <v>0</v>
      </c>
      <c r="L113" s="22">
        <f t="shared" si="148"/>
        <v>0</v>
      </c>
      <c r="M113" s="22">
        <f t="shared" si="148"/>
        <v>0</v>
      </c>
      <c r="N113" s="22">
        <f t="shared" si="148"/>
        <v>0</v>
      </c>
      <c r="O113" s="22">
        <f t="shared" si="148"/>
        <v>0</v>
      </c>
      <c r="P113" s="22">
        <f t="shared" si="148"/>
        <v>0</v>
      </c>
      <c r="Q113" s="22">
        <f t="shared" si="148"/>
        <v>0</v>
      </c>
      <c r="R113" s="22">
        <f t="shared" si="148"/>
        <v>0</v>
      </c>
      <c r="S113" s="22">
        <f t="shared" si="148"/>
        <v>0</v>
      </c>
      <c r="T113" s="22">
        <f t="shared" si="148"/>
        <v>0</v>
      </c>
      <c r="U113" s="22">
        <f t="shared" si="148"/>
        <v>0</v>
      </c>
      <c r="V113" s="22">
        <f t="shared" si="148"/>
        <v>0</v>
      </c>
      <c r="W113" s="22">
        <f t="shared" si="148"/>
        <v>0</v>
      </c>
      <c r="X113" s="22">
        <f t="shared" si="148"/>
        <v>0</v>
      </c>
      <c r="Y113" s="22">
        <f t="shared" si="148"/>
        <v>0</v>
      </c>
      <c r="Z113" s="22">
        <f t="shared" si="148"/>
        <v>0</v>
      </c>
      <c r="AA113" s="22">
        <f t="shared" si="148"/>
        <v>0</v>
      </c>
      <c r="AB113" s="22">
        <f t="shared" si="148"/>
        <v>0</v>
      </c>
      <c r="AC113" s="22">
        <f t="shared" si="148"/>
        <v>0</v>
      </c>
      <c r="AD113" s="22">
        <f t="shared" si="148"/>
        <v>0</v>
      </c>
      <c r="AE113" s="22">
        <f t="shared" si="148"/>
        <v>0</v>
      </c>
      <c r="AF113" s="121"/>
    </row>
    <row r="114" spans="1:32" x14ac:dyDescent="0.25">
      <c r="A114" s="21" t="s">
        <v>29</v>
      </c>
      <c r="B114" s="23">
        <f>H114+J114+L114+N114+P114+R114+T114+V114+X114+Z114+AB114+AD114</f>
        <v>3180.5</v>
      </c>
      <c r="C114" s="22">
        <f>H114</f>
        <v>0</v>
      </c>
      <c r="D114" s="23">
        <f>E114</f>
        <v>0</v>
      </c>
      <c r="E114" s="23">
        <f t="shared" si="146"/>
        <v>0</v>
      </c>
      <c r="F114" s="31">
        <f t="shared" si="147"/>
        <v>0</v>
      </c>
      <c r="G114" s="31">
        <f>IFERROR(E114/C114%,0)</f>
        <v>0</v>
      </c>
      <c r="H114" s="22">
        <f t="shared" ref="H114:AE116" si="149">H120</f>
        <v>0</v>
      </c>
      <c r="I114" s="22">
        <f t="shared" si="149"/>
        <v>0</v>
      </c>
      <c r="J114" s="22">
        <f t="shared" si="149"/>
        <v>0</v>
      </c>
      <c r="K114" s="22">
        <f t="shared" si="149"/>
        <v>0</v>
      </c>
      <c r="L114" s="22">
        <f t="shared" si="149"/>
        <v>0</v>
      </c>
      <c r="M114" s="22">
        <f t="shared" si="149"/>
        <v>0</v>
      </c>
      <c r="N114" s="22">
        <f t="shared" si="149"/>
        <v>0</v>
      </c>
      <c r="O114" s="22">
        <f t="shared" si="149"/>
        <v>0</v>
      </c>
      <c r="P114" s="22">
        <f t="shared" si="149"/>
        <v>0</v>
      </c>
      <c r="Q114" s="22">
        <f t="shared" si="149"/>
        <v>0</v>
      </c>
      <c r="R114" s="22">
        <f t="shared" si="149"/>
        <v>0</v>
      </c>
      <c r="S114" s="22">
        <f t="shared" si="149"/>
        <v>0</v>
      </c>
      <c r="T114" s="22">
        <f t="shared" si="149"/>
        <v>0</v>
      </c>
      <c r="U114" s="22">
        <f t="shared" si="149"/>
        <v>0</v>
      </c>
      <c r="V114" s="22">
        <f t="shared" si="149"/>
        <v>0</v>
      </c>
      <c r="W114" s="22">
        <f t="shared" si="149"/>
        <v>0</v>
      </c>
      <c r="X114" s="22">
        <f t="shared" si="149"/>
        <v>0</v>
      </c>
      <c r="Y114" s="22">
        <f t="shared" si="149"/>
        <v>0</v>
      </c>
      <c r="Z114" s="22">
        <f t="shared" si="149"/>
        <v>3180.5</v>
      </c>
      <c r="AA114" s="22">
        <f t="shared" si="149"/>
        <v>0</v>
      </c>
      <c r="AB114" s="22">
        <f t="shared" si="149"/>
        <v>0</v>
      </c>
      <c r="AC114" s="22">
        <f t="shared" si="149"/>
        <v>0</v>
      </c>
      <c r="AD114" s="22">
        <f t="shared" si="149"/>
        <v>0</v>
      </c>
      <c r="AE114" s="22">
        <f t="shared" si="149"/>
        <v>0</v>
      </c>
      <c r="AF114" s="121"/>
    </row>
    <row r="115" spans="1:32" ht="31.5" x14ac:dyDescent="0.25">
      <c r="A115" s="34" t="s">
        <v>36</v>
      </c>
      <c r="B115" s="23">
        <f t="shared" ref="B115:B116" si="150">H115+J115+L115+N115+P115+R115+T115+V115+X115+Z115+AB115+AD115</f>
        <v>0</v>
      </c>
      <c r="C115" s="22">
        <f t="shared" ref="C115:C116" si="151">H115</f>
        <v>0</v>
      </c>
      <c r="D115" s="23">
        <f t="shared" ref="D115:D116" si="152">E115</f>
        <v>0</v>
      </c>
      <c r="E115" s="23">
        <f t="shared" si="146"/>
        <v>0</v>
      </c>
      <c r="F115" s="31">
        <f t="shared" si="147"/>
        <v>0</v>
      </c>
      <c r="G115" s="31">
        <f t="shared" ref="G115:G116" si="153">IFERROR(E115/C115%,0)</f>
        <v>0</v>
      </c>
      <c r="H115" s="22">
        <f t="shared" si="149"/>
        <v>0</v>
      </c>
      <c r="I115" s="22">
        <f t="shared" si="149"/>
        <v>0</v>
      </c>
      <c r="J115" s="22">
        <f t="shared" si="149"/>
        <v>0</v>
      </c>
      <c r="K115" s="22">
        <f t="shared" si="149"/>
        <v>0</v>
      </c>
      <c r="L115" s="22">
        <f t="shared" si="149"/>
        <v>0</v>
      </c>
      <c r="M115" s="22">
        <f t="shared" si="149"/>
        <v>0</v>
      </c>
      <c r="N115" s="22">
        <f t="shared" si="149"/>
        <v>0</v>
      </c>
      <c r="O115" s="22">
        <f t="shared" si="149"/>
        <v>0</v>
      </c>
      <c r="P115" s="22">
        <f t="shared" si="149"/>
        <v>0</v>
      </c>
      <c r="Q115" s="22">
        <f t="shared" si="149"/>
        <v>0</v>
      </c>
      <c r="R115" s="22">
        <f t="shared" si="149"/>
        <v>0</v>
      </c>
      <c r="S115" s="22">
        <f t="shared" si="149"/>
        <v>0</v>
      </c>
      <c r="T115" s="22">
        <f t="shared" si="149"/>
        <v>0</v>
      </c>
      <c r="U115" s="22">
        <f t="shared" si="149"/>
        <v>0</v>
      </c>
      <c r="V115" s="22">
        <f t="shared" si="149"/>
        <v>0</v>
      </c>
      <c r="W115" s="22">
        <f t="shared" si="149"/>
        <v>0</v>
      </c>
      <c r="X115" s="22">
        <f t="shared" si="149"/>
        <v>0</v>
      </c>
      <c r="Y115" s="22">
        <f t="shared" si="149"/>
        <v>0</v>
      </c>
      <c r="Z115" s="22">
        <f t="shared" si="149"/>
        <v>0</v>
      </c>
      <c r="AA115" s="22">
        <f t="shared" si="149"/>
        <v>0</v>
      </c>
      <c r="AB115" s="22">
        <f t="shared" si="149"/>
        <v>0</v>
      </c>
      <c r="AC115" s="22">
        <f t="shared" si="149"/>
        <v>0</v>
      </c>
      <c r="AD115" s="22">
        <f t="shared" si="149"/>
        <v>0</v>
      </c>
      <c r="AE115" s="22">
        <f t="shared" si="149"/>
        <v>0</v>
      </c>
      <c r="AF115" s="121"/>
    </row>
    <row r="116" spans="1:32" x14ac:dyDescent="0.25">
      <c r="A116" s="21" t="s">
        <v>37</v>
      </c>
      <c r="B116" s="23">
        <f t="shared" si="150"/>
        <v>0</v>
      </c>
      <c r="C116" s="22">
        <f t="shared" si="151"/>
        <v>0</v>
      </c>
      <c r="D116" s="23">
        <f t="shared" si="152"/>
        <v>0</v>
      </c>
      <c r="E116" s="23">
        <f t="shared" si="146"/>
        <v>0</v>
      </c>
      <c r="F116" s="31">
        <f t="shared" si="147"/>
        <v>0</v>
      </c>
      <c r="G116" s="31">
        <f t="shared" si="153"/>
        <v>0</v>
      </c>
      <c r="H116" s="22">
        <f t="shared" si="149"/>
        <v>0</v>
      </c>
      <c r="I116" s="22">
        <f t="shared" si="149"/>
        <v>0</v>
      </c>
      <c r="J116" s="22">
        <f t="shared" si="149"/>
        <v>0</v>
      </c>
      <c r="K116" s="22">
        <f t="shared" si="149"/>
        <v>0</v>
      </c>
      <c r="L116" s="22">
        <f t="shared" si="149"/>
        <v>0</v>
      </c>
      <c r="M116" s="22">
        <f t="shared" si="149"/>
        <v>0</v>
      </c>
      <c r="N116" s="22">
        <f t="shared" si="149"/>
        <v>0</v>
      </c>
      <c r="O116" s="22">
        <f t="shared" si="149"/>
        <v>0</v>
      </c>
      <c r="P116" s="22">
        <f t="shared" si="149"/>
        <v>0</v>
      </c>
      <c r="Q116" s="22">
        <f t="shared" si="149"/>
        <v>0</v>
      </c>
      <c r="R116" s="22">
        <f t="shared" si="149"/>
        <v>0</v>
      </c>
      <c r="S116" s="22">
        <f t="shared" si="149"/>
        <v>0</v>
      </c>
      <c r="T116" s="22">
        <f t="shared" si="149"/>
        <v>0</v>
      </c>
      <c r="U116" s="22">
        <f t="shared" si="149"/>
        <v>0</v>
      </c>
      <c r="V116" s="22">
        <f t="shared" si="149"/>
        <v>0</v>
      </c>
      <c r="W116" s="22">
        <f t="shared" si="149"/>
        <v>0</v>
      </c>
      <c r="X116" s="22">
        <f t="shared" si="149"/>
        <v>0</v>
      </c>
      <c r="Y116" s="22">
        <f t="shared" si="149"/>
        <v>0</v>
      </c>
      <c r="Z116" s="22">
        <f t="shared" si="149"/>
        <v>0</v>
      </c>
      <c r="AA116" s="22">
        <f t="shared" si="149"/>
        <v>0</v>
      </c>
      <c r="AB116" s="22">
        <f t="shared" si="149"/>
        <v>0</v>
      </c>
      <c r="AC116" s="22">
        <f t="shared" si="149"/>
        <v>0</v>
      </c>
      <c r="AD116" s="22">
        <f t="shared" si="149"/>
        <v>0</v>
      </c>
      <c r="AE116" s="22">
        <f t="shared" si="149"/>
        <v>0</v>
      </c>
      <c r="AF116" s="121"/>
    </row>
    <row r="117" spans="1:32" x14ac:dyDescent="0.25">
      <c r="A117" s="112" t="s">
        <v>61</v>
      </c>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4"/>
      <c r="AF117" s="40"/>
    </row>
    <row r="118" spans="1:32" x14ac:dyDescent="0.25">
      <c r="A118" s="21" t="s">
        <v>34</v>
      </c>
      <c r="B118" s="23">
        <f>B119+B120+B122</f>
        <v>3180.5</v>
      </c>
      <c r="C118" s="23">
        <f t="shared" ref="C118:E118" si="154">C119+C120+C122</f>
        <v>0</v>
      </c>
      <c r="D118" s="23">
        <f t="shared" si="154"/>
        <v>0</v>
      </c>
      <c r="E118" s="23">
        <f t="shared" si="154"/>
        <v>0</v>
      </c>
      <c r="F118" s="23">
        <f t="shared" ref="F118:G118" si="155">F120</f>
        <v>0</v>
      </c>
      <c r="G118" s="23">
        <f t="shared" si="155"/>
        <v>0</v>
      </c>
      <c r="H118" s="22">
        <f>H119+H120+H122</f>
        <v>0</v>
      </c>
      <c r="I118" s="22">
        <f t="shared" ref="I118:AE118" si="156">I119+I120+I122</f>
        <v>0</v>
      </c>
      <c r="J118" s="22">
        <f t="shared" si="156"/>
        <v>0</v>
      </c>
      <c r="K118" s="22">
        <f t="shared" si="156"/>
        <v>0</v>
      </c>
      <c r="L118" s="22">
        <f t="shared" si="156"/>
        <v>0</v>
      </c>
      <c r="M118" s="22">
        <f t="shared" si="156"/>
        <v>0</v>
      </c>
      <c r="N118" s="22">
        <f t="shared" si="156"/>
        <v>0</v>
      </c>
      <c r="O118" s="22">
        <f t="shared" si="156"/>
        <v>0</v>
      </c>
      <c r="P118" s="22">
        <f t="shared" si="156"/>
        <v>0</v>
      </c>
      <c r="Q118" s="22">
        <f t="shared" si="156"/>
        <v>0</v>
      </c>
      <c r="R118" s="22">
        <f t="shared" si="156"/>
        <v>0</v>
      </c>
      <c r="S118" s="22">
        <f t="shared" si="156"/>
        <v>0</v>
      </c>
      <c r="T118" s="22">
        <f t="shared" si="156"/>
        <v>0</v>
      </c>
      <c r="U118" s="22">
        <f t="shared" si="156"/>
        <v>0</v>
      </c>
      <c r="V118" s="22">
        <f t="shared" si="156"/>
        <v>0</v>
      </c>
      <c r="W118" s="22">
        <f t="shared" si="156"/>
        <v>0</v>
      </c>
      <c r="X118" s="22">
        <f t="shared" si="156"/>
        <v>0</v>
      </c>
      <c r="Y118" s="22">
        <f t="shared" si="156"/>
        <v>0</v>
      </c>
      <c r="Z118" s="22">
        <f t="shared" si="156"/>
        <v>3180.5</v>
      </c>
      <c r="AA118" s="22">
        <f t="shared" si="156"/>
        <v>0</v>
      </c>
      <c r="AB118" s="22">
        <f t="shared" si="156"/>
        <v>0</v>
      </c>
      <c r="AC118" s="22">
        <f t="shared" si="156"/>
        <v>0</v>
      </c>
      <c r="AD118" s="22">
        <f t="shared" si="156"/>
        <v>0</v>
      </c>
      <c r="AE118" s="22">
        <f t="shared" si="156"/>
        <v>0</v>
      </c>
      <c r="AF118" s="121"/>
    </row>
    <row r="119" spans="1:32" x14ac:dyDescent="0.25">
      <c r="A119" s="21" t="s">
        <v>35</v>
      </c>
      <c r="B119" s="23">
        <f>H119+J119+L119+N119+P119+R119+T119+V119+X119+Z119+AB119+AD119</f>
        <v>0</v>
      </c>
      <c r="C119" s="22">
        <f>H119</f>
        <v>0</v>
      </c>
      <c r="D119" s="23">
        <f>E119</f>
        <v>0</v>
      </c>
      <c r="E119" s="23">
        <f t="shared" ref="E119:E122" si="157">I119+K119+M119+O119+Q119+S119+U119+W119+Y119+AA119+AC119+AE119</f>
        <v>0</v>
      </c>
      <c r="F119" s="31">
        <f t="shared" ref="F119:F122" si="158">IFERROR(E119/B119%,0)</f>
        <v>0</v>
      </c>
      <c r="G119" s="31">
        <f>IFERROR(E119/C119%,0)</f>
        <v>0</v>
      </c>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121"/>
    </row>
    <row r="120" spans="1:32" x14ac:dyDescent="0.25">
      <c r="A120" s="21" t="s">
        <v>29</v>
      </c>
      <c r="B120" s="23">
        <f>H120+J120+L120+N120+P120+R120+T120+V120+X120+Z120+AB120+AD120</f>
        <v>3180.5</v>
      </c>
      <c r="C120" s="22">
        <f>H120</f>
        <v>0</v>
      </c>
      <c r="D120" s="23">
        <f>E120</f>
        <v>0</v>
      </c>
      <c r="E120" s="23">
        <f t="shared" si="157"/>
        <v>0</v>
      </c>
      <c r="F120" s="31">
        <f t="shared" si="158"/>
        <v>0</v>
      </c>
      <c r="G120" s="31">
        <f>IFERROR(E120/C120%,0)</f>
        <v>0</v>
      </c>
      <c r="H120" s="22"/>
      <c r="I120" s="22"/>
      <c r="J120" s="22"/>
      <c r="K120" s="22"/>
      <c r="L120" s="22"/>
      <c r="M120" s="22"/>
      <c r="N120" s="22"/>
      <c r="O120" s="22"/>
      <c r="P120" s="22"/>
      <c r="Q120" s="22"/>
      <c r="R120" s="22"/>
      <c r="S120" s="22"/>
      <c r="T120" s="22"/>
      <c r="U120" s="22"/>
      <c r="V120" s="22"/>
      <c r="W120" s="22"/>
      <c r="X120" s="22"/>
      <c r="Y120" s="22"/>
      <c r="Z120" s="22">
        <v>3180.5</v>
      </c>
      <c r="AA120" s="22"/>
      <c r="AB120" s="22"/>
      <c r="AC120" s="22"/>
      <c r="AD120" s="22"/>
      <c r="AE120" s="22"/>
      <c r="AF120" s="121"/>
    </row>
    <row r="121" spans="1:32" ht="31.5" x14ac:dyDescent="0.25">
      <c r="A121" s="34" t="s">
        <v>36</v>
      </c>
      <c r="B121" s="23">
        <f t="shared" ref="B121:B122" si="159">H121+J121+L121+N121+P121+R121+T121+V121+X121+Z121+AB121+AD121</f>
        <v>0</v>
      </c>
      <c r="C121" s="22">
        <f t="shared" ref="C121:C122" si="160">H121</f>
        <v>0</v>
      </c>
      <c r="D121" s="23">
        <f t="shared" ref="D121:D122" si="161">E121</f>
        <v>0</v>
      </c>
      <c r="E121" s="23">
        <f t="shared" si="157"/>
        <v>0</v>
      </c>
      <c r="F121" s="31">
        <f t="shared" si="158"/>
        <v>0</v>
      </c>
      <c r="G121" s="31">
        <f t="shared" ref="G121:G122" si="162">IFERROR(E121/C121%,0)</f>
        <v>0</v>
      </c>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121"/>
    </row>
    <row r="122" spans="1:32" x14ac:dyDescent="0.25">
      <c r="A122" s="21" t="s">
        <v>37</v>
      </c>
      <c r="B122" s="23">
        <f t="shared" si="159"/>
        <v>0</v>
      </c>
      <c r="C122" s="22">
        <f t="shared" si="160"/>
        <v>0</v>
      </c>
      <c r="D122" s="23">
        <f t="shared" si="161"/>
        <v>0</v>
      </c>
      <c r="E122" s="23">
        <f t="shared" si="157"/>
        <v>0</v>
      </c>
      <c r="F122" s="31">
        <f t="shared" si="158"/>
        <v>0</v>
      </c>
      <c r="G122" s="31">
        <f t="shared" si="162"/>
        <v>0</v>
      </c>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122"/>
    </row>
    <row r="123" spans="1:32" x14ac:dyDescent="0.25">
      <c r="A123" s="24" t="s">
        <v>62</v>
      </c>
      <c r="B123" s="41">
        <f>B124+B125+B127</f>
        <v>844285.42500000005</v>
      </c>
      <c r="C123" s="41">
        <f t="shared" ref="C123:E123" si="163">C124+C125+C127</f>
        <v>33912.783000000003</v>
      </c>
      <c r="D123" s="41">
        <f t="shared" si="163"/>
        <v>17885.599999999999</v>
      </c>
      <c r="E123" s="41">
        <f t="shared" si="163"/>
        <v>17885.599999999999</v>
      </c>
      <c r="F123" s="41">
        <f>E123/B123*100</f>
        <v>2.1184305058920088</v>
      </c>
      <c r="G123" s="41">
        <f>E123/C123*100</f>
        <v>52.739994827319236</v>
      </c>
      <c r="H123" s="41">
        <f>H124+H125+H127</f>
        <v>33912.783000000003</v>
      </c>
      <c r="I123" s="41">
        <f t="shared" ref="I123:AE123" si="164">I124+I125+I127</f>
        <v>17885.599999999999</v>
      </c>
      <c r="J123" s="41">
        <f t="shared" si="164"/>
        <v>22577.74</v>
      </c>
      <c r="K123" s="41">
        <f t="shared" si="164"/>
        <v>0</v>
      </c>
      <c r="L123" s="41">
        <f t="shared" si="164"/>
        <v>23431.416000000005</v>
      </c>
      <c r="M123" s="41">
        <f t="shared" si="164"/>
        <v>0</v>
      </c>
      <c r="N123" s="41">
        <f t="shared" si="164"/>
        <v>28452.109000000004</v>
      </c>
      <c r="O123" s="41">
        <f t="shared" si="164"/>
        <v>0</v>
      </c>
      <c r="P123" s="41">
        <f t="shared" si="164"/>
        <v>18063.654000000002</v>
      </c>
      <c r="Q123" s="41">
        <f t="shared" si="164"/>
        <v>0</v>
      </c>
      <c r="R123" s="41">
        <f t="shared" si="164"/>
        <v>21781.233</v>
      </c>
      <c r="S123" s="41">
        <f t="shared" si="164"/>
        <v>0</v>
      </c>
      <c r="T123" s="41">
        <f t="shared" si="164"/>
        <v>36275.188999999998</v>
      </c>
      <c r="U123" s="41">
        <f t="shared" si="164"/>
        <v>0</v>
      </c>
      <c r="V123" s="41">
        <f t="shared" si="164"/>
        <v>12077.357</v>
      </c>
      <c r="W123" s="41">
        <f t="shared" si="164"/>
        <v>0</v>
      </c>
      <c r="X123" s="41">
        <f t="shared" si="164"/>
        <v>349646.283</v>
      </c>
      <c r="Y123" s="41">
        <f t="shared" si="164"/>
        <v>0</v>
      </c>
      <c r="Z123" s="41">
        <f t="shared" si="164"/>
        <v>212163.976</v>
      </c>
      <c r="AA123" s="41">
        <f t="shared" si="164"/>
        <v>0</v>
      </c>
      <c r="AB123" s="41">
        <f t="shared" si="164"/>
        <v>14432.276</v>
      </c>
      <c r="AC123" s="41">
        <f t="shared" si="164"/>
        <v>0</v>
      </c>
      <c r="AD123" s="41">
        <f t="shared" si="164"/>
        <v>71471.409</v>
      </c>
      <c r="AE123" s="41">
        <f t="shared" si="164"/>
        <v>0</v>
      </c>
      <c r="AF123" s="100"/>
    </row>
    <row r="124" spans="1:32" x14ac:dyDescent="0.25">
      <c r="A124" s="21" t="s">
        <v>35</v>
      </c>
      <c r="B124" s="42">
        <f>H124+J124+L124+N124+P124+R124+T124+V124+X124+Z124+AB124+AD124</f>
        <v>97889.347000000009</v>
      </c>
      <c r="C124" s="42">
        <f>H124</f>
        <v>0</v>
      </c>
      <c r="D124" s="42">
        <f t="shared" ref="D124:E127" si="165">D17+D53</f>
        <v>0</v>
      </c>
      <c r="E124" s="42">
        <f t="shared" si="165"/>
        <v>0</v>
      </c>
      <c r="F124" s="37">
        <f>IFERROR(E124/B124*100,0)</f>
        <v>0</v>
      </c>
      <c r="G124" s="37">
        <f>IFERROR(E124/C124*100,0)</f>
        <v>0</v>
      </c>
      <c r="H124" s="42">
        <f>H17+H53+H101+H113</f>
        <v>0</v>
      </c>
      <c r="I124" s="42">
        <f t="shared" ref="I124:AE127" si="166">I17+I53+I101+I113</f>
        <v>0</v>
      </c>
      <c r="J124" s="42">
        <f t="shared" si="166"/>
        <v>0</v>
      </c>
      <c r="K124" s="42">
        <f t="shared" si="166"/>
        <v>0</v>
      </c>
      <c r="L124" s="42">
        <f t="shared" si="166"/>
        <v>0</v>
      </c>
      <c r="M124" s="42">
        <f t="shared" si="166"/>
        <v>0</v>
      </c>
      <c r="N124" s="42">
        <f t="shared" si="166"/>
        <v>0</v>
      </c>
      <c r="O124" s="42">
        <f t="shared" si="166"/>
        <v>0</v>
      </c>
      <c r="P124" s="42">
        <f t="shared" si="166"/>
        <v>0</v>
      </c>
      <c r="Q124" s="42">
        <f t="shared" si="166"/>
        <v>0</v>
      </c>
      <c r="R124" s="42">
        <f t="shared" si="166"/>
        <v>0</v>
      </c>
      <c r="S124" s="42">
        <f t="shared" si="166"/>
        <v>0</v>
      </c>
      <c r="T124" s="42">
        <f t="shared" si="166"/>
        <v>5612.58</v>
      </c>
      <c r="U124" s="42">
        <f t="shared" si="166"/>
        <v>0</v>
      </c>
      <c r="V124" s="42">
        <f t="shared" si="166"/>
        <v>0</v>
      </c>
      <c r="W124" s="42">
        <f t="shared" si="166"/>
        <v>0</v>
      </c>
      <c r="X124" s="42">
        <f t="shared" si="166"/>
        <v>0</v>
      </c>
      <c r="Y124" s="42">
        <f t="shared" si="166"/>
        <v>0</v>
      </c>
      <c r="Z124" s="42">
        <f t="shared" si="166"/>
        <v>76501.275999999998</v>
      </c>
      <c r="AA124" s="42">
        <f t="shared" si="166"/>
        <v>0</v>
      </c>
      <c r="AB124" s="42">
        <f t="shared" si="166"/>
        <v>857.53099999999995</v>
      </c>
      <c r="AC124" s="42">
        <f t="shared" si="166"/>
        <v>0</v>
      </c>
      <c r="AD124" s="42">
        <f t="shared" si="166"/>
        <v>14917.96</v>
      </c>
      <c r="AE124" s="42">
        <f t="shared" si="166"/>
        <v>0</v>
      </c>
      <c r="AF124" s="101"/>
    </row>
    <row r="125" spans="1:32" x14ac:dyDescent="0.25">
      <c r="A125" s="21" t="s">
        <v>29</v>
      </c>
      <c r="B125" s="42">
        <f t="shared" ref="B125:B127" si="167">H125+J125+L125+N125+P125+R125+T125+V125+X125+Z125+AB125+AD125</f>
        <v>389788.31800000003</v>
      </c>
      <c r="C125" s="42">
        <f t="shared" ref="C125:C127" si="168">H125</f>
        <v>33912.783000000003</v>
      </c>
      <c r="D125" s="42">
        <f t="shared" si="165"/>
        <v>17885.599999999999</v>
      </c>
      <c r="E125" s="42">
        <f t="shared" si="165"/>
        <v>17885.599999999999</v>
      </c>
      <c r="F125" s="37">
        <f>IFERROR(E125/B125*100,0)</f>
        <v>4.5885418248989183</v>
      </c>
      <c r="G125" s="37">
        <f>IFERROR(E125/C125*100,0)</f>
        <v>52.739994827319236</v>
      </c>
      <c r="H125" s="42">
        <f t="shared" ref="H125:W127" si="169">H18+H54+H102+H114</f>
        <v>33912.783000000003</v>
      </c>
      <c r="I125" s="42">
        <f t="shared" si="169"/>
        <v>17885.599999999999</v>
      </c>
      <c r="J125" s="42">
        <f t="shared" si="169"/>
        <v>22577.74</v>
      </c>
      <c r="K125" s="42">
        <f t="shared" si="169"/>
        <v>0</v>
      </c>
      <c r="L125" s="42">
        <f t="shared" si="169"/>
        <v>23431.416000000005</v>
      </c>
      <c r="M125" s="42">
        <f t="shared" si="169"/>
        <v>0</v>
      </c>
      <c r="N125" s="42">
        <f t="shared" si="169"/>
        <v>28452.109000000004</v>
      </c>
      <c r="O125" s="42">
        <f t="shared" si="169"/>
        <v>0</v>
      </c>
      <c r="P125" s="42">
        <f t="shared" si="169"/>
        <v>18063.654000000002</v>
      </c>
      <c r="Q125" s="42">
        <f t="shared" si="169"/>
        <v>0</v>
      </c>
      <c r="R125" s="42">
        <f t="shared" si="169"/>
        <v>21781.233</v>
      </c>
      <c r="S125" s="42">
        <f t="shared" si="169"/>
        <v>0</v>
      </c>
      <c r="T125" s="42">
        <f t="shared" si="169"/>
        <v>19437.449000000004</v>
      </c>
      <c r="U125" s="42">
        <f t="shared" si="169"/>
        <v>0</v>
      </c>
      <c r="V125" s="42">
        <f t="shared" si="169"/>
        <v>12077.357</v>
      </c>
      <c r="W125" s="42">
        <f t="shared" si="169"/>
        <v>0</v>
      </c>
      <c r="X125" s="42">
        <f t="shared" si="166"/>
        <v>123920.783</v>
      </c>
      <c r="Y125" s="42">
        <f t="shared" si="166"/>
        <v>0</v>
      </c>
      <c r="Z125" s="42">
        <f t="shared" si="166"/>
        <v>36997.950000000004</v>
      </c>
      <c r="AA125" s="42">
        <f t="shared" si="166"/>
        <v>0</v>
      </c>
      <c r="AB125" s="42">
        <f t="shared" si="166"/>
        <v>12427.395</v>
      </c>
      <c r="AC125" s="42">
        <f t="shared" si="166"/>
        <v>0</v>
      </c>
      <c r="AD125" s="42">
        <f t="shared" si="166"/>
        <v>36708.449000000001</v>
      </c>
      <c r="AE125" s="42">
        <f t="shared" si="166"/>
        <v>0</v>
      </c>
      <c r="AF125" s="101"/>
    </row>
    <row r="126" spans="1:32" ht="31.5" x14ac:dyDescent="0.25">
      <c r="A126" s="34" t="s">
        <v>36</v>
      </c>
      <c r="B126" s="42">
        <f t="shared" si="167"/>
        <v>0</v>
      </c>
      <c r="C126" s="42">
        <f t="shared" si="168"/>
        <v>0</v>
      </c>
      <c r="D126" s="42">
        <f t="shared" si="165"/>
        <v>0</v>
      </c>
      <c r="E126" s="42">
        <f t="shared" si="165"/>
        <v>0</v>
      </c>
      <c r="F126" s="37">
        <f t="shared" ref="F126:F127" si="170">IFERROR(E126/B126*100,0)</f>
        <v>0</v>
      </c>
      <c r="G126" s="37">
        <f t="shared" ref="G126:G127" si="171">IFERROR(E126/C126*100,0)</f>
        <v>0</v>
      </c>
      <c r="H126" s="42">
        <f t="shared" si="169"/>
        <v>0</v>
      </c>
      <c r="I126" s="42">
        <f t="shared" si="166"/>
        <v>0</v>
      </c>
      <c r="J126" s="42">
        <f t="shared" si="166"/>
        <v>0</v>
      </c>
      <c r="K126" s="42">
        <f t="shared" si="166"/>
        <v>0</v>
      </c>
      <c r="L126" s="42">
        <f t="shared" si="166"/>
        <v>0</v>
      </c>
      <c r="M126" s="42">
        <f t="shared" si="166"/>
        <v>0</v>
      </c>
      <c r="N126" s="42">
        <f t="shared" si="166"/>
        <v>0</v>
      </c>
      <c r="O126" s="42">
        <f t="shared" si="166"/>
        <v>0</v>
      </c>
      <c r="P126" s="42">
        <f t="shared" si="166"/>
        <v>0</v>
      </c>
      <c r="Q126" s="42">
        <f t="shared" si="166"/>
        <v>0</v>
      </c>
      <c r="R126" s="42">
        <f t="shared" si="166"/>
        <v>0</v>
      </c>
      <c r="S126" s="42">
        <f t="shared" si="166"/>
        <v>0</v>
      </c>
      <c r="T126" s="42">
        <f t="shared" si="166"/>
        <v>0</v>
      </c>
      <c r="U126" s="42">
        <f t="shared" si="166"/>
        <v>0</v>
      </c>
      <c r="V126" s="42">
        <f t="shared" si="166"/>
        <v>0</v>
      </c>
      <c r="W126" s="42">
        <f t="shared" si="166"/>
        <v>0</v>
      </c>
      <c r="X126" s="42">
        <f t="shared" si="166"/>
        <v>0</v>
      </c>
      <c r="Y126" s="42">
        <f t="shared" si="166"/>
        <v>0</v>
      </c>
      <c r="Z126" s="42">
        <f t="shared" si="166"/>
        <v>0</v>
      </c>
      <c r="AA126" s="42">
        <f t="shared" si="166"/>
        <v>0</v>
      </c>
      <c r="AB126" s="42">
        <f t="shared" si="166"/>
        <v>0</v>
      </c>
      <c r="AC126" s="42">
        <f t="shared" si="166"/>
        <v>0</v>
      </c>
      <c r="AD126" s="42">
        <f t="shared" si="166"/>
        <v>0</v>
      </c>
      <c r="AE126" s="42">
        <f t="shared" si="166"/>
        <v>0</v>
      </c>
      <c r="AF126" s="101"/>
    </row>
    <row r="127" spans="1:32" x14ac:dyDescent="0.25">
      <c r="A127" s="21" t="s">
        <v>37</v>
      </c>
      <c r="B127" s="42">
        <f t="shared" si="167"/>
        <v>356607.76</v>
      </c>
      <c r="C127" s="42">
        <f t="shared" si="168"/>
        <v>0</v>
      </c>
      <c r="D127" s="42">
        <f t="shared" si="165"/>
        <v>0</v>
      </c>
      <c r="E127" s="42">
        <f t="shared" si="165"/>
        <v>0</v>
      </c>
      <c r="F127" s="37">
        <f t="shared" si="170"/>
        <v>0</v>
      </c>
      <c r="G127" s="37">
        <f t="shared" si="171"/>
        <v>0</v>
      </c>
      <c r="H127" s="42">
        <f t="shared" si="169"/>
        <v>0</v>
      </c>
      <c r="I127" s="42">
        <f t="shared" si="166"/>
        <v>0</v>
      </c>
      <c r="J127" s="42">
        <f t="shared" si="166"/>
        <v>0</v>
      </c>
      <c r="K127" s="42">
        <f t="shared" si="166"/>
        <v>0</v>
      </c>
      <c r="L127" s="42">
        <f t="shared" si="166"/>
        <v>0</v>
      </c>
      <c r="M127" s="42">
        <f t="shared" si="166"/>
        <v>0</v>
      </c>
      <c r="N127" s="42">
        <f t="shared" si="166"/>
        <v>0</v>
      </c>
      <c r="O127" s="42">
        <f t="shared" si="166"/>
        <v>0</v>
      </c>
      <c r="P127" s="42">
        <f t="shared" si="166"/>
        <v>0</v>
      </c>
      <c r="Q127" s="42">
        <f t="shared" si="166"/>
        <v>0</v>
      </c>
      <c r="R127" s="42">
        <f t="shared" si="166"/>
        <v>0</v>
      </c>
      <c r="S127" s="42">
        <f t="shared" si="166"/>
        <v>0</v>
      </c>
      <c r="T127" s="42">
        <f t="shared" si="166"/>
        <v>11225.16</v>
      </c>
      <c r="U127" s="42">
        <f t="shared" si="166"/>
        <v>0</v>
      </c>
      <c r="V127" s="42">
        <f t="shared" si="166"/>
        <v>0</v>
      </c>
      <c r="W127" s="42">
        <f t="shared" si="166"/>
        <v>0</v>
      </c>
      <c r="X127" s="42">
        <f t="shared" si="166"/>
        <v>225725.5</v>
      </c>
      <c r="Y127" s="42">
        <f t="shared" si="166"/>
        <v>0</v>
      </c>
      <c r="Z127" s="42">
        <f t="shared" si="166"/>
        <v>98664.75</v>
      </c>
      <c r="AA127" s="42">
        <f t="shared" si="166"/>
        <v>0</v>
      </c>
      <c r="AB127" s="42">
        <f t="shared" si="166"/>
        <v>1147.3499999999999</v>
      </c>
      <c r="AC127" s="42">
        <f t="shared" si="166"/>
        <v>0</v>
      </c>
      <c r="AD127" s="42">
        <f t="shared" si="166"/>
        <v>19845</v>
      </c>
      <c r="AE127" s="42">
        <f t="shared" si="166"/>
        <v>0</v>
      </c>
      <c r="AF127" s="102"/>
    </row>
    <row r="128" spans="1:32" x14ac:dyDescent="0.25">
      <c r="A128" s="106" t="s">
        <v>63</v>
      </c>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8"/>
      <c r="AF128" s="9"/>
    </row>
    <row r="129" spans="1:32" x14ac:dyDescent="0.25">
      <c r="A129" s="10" t="s">
        <v>25</v>
      </c>
      <c r="B129" s="26"/>
      <c r="C129" s="26"/>
      <c r="D129" s="26"/>
      <c r="E129" s="26"/>
      <c r="F129" s="26"/>
      <c r="G129" s="26"/>
      <c r="H129" s="26"/>
      <c r="I129" s="26"/>
      <c r="J129" s="26"/>
      <c r="K129" s="26"/>
      <c r="L129" s="26"/>
      <c r="M129" s="26"/>
      <c r="N129" s="26"/>
      <c r="O129" s="26"/>
      <c r="P129" s="26"/>
      <c r="Q129" s="26"/>
      <c r="R129" s="26"/>
      <c r="S129" s="26"/>
      <c r="T129" s="26"/>
      <c r="U129" s="26"/>
      <c r="V129" s="26"/>
      <c r="W129" s="26"/>
      <c r="X129" s="27"/>
      <c r="Y129" s="17"/>
      <c r="Z129" s="17"/>
      <c r="AA129" s="17"/>
      <c r="AB129" s="17"/>
      <c r="AC129" s="17"/>
      <c r="AD129" s="17"/>
      <c r="AE129" s="17"/>
      <c r="AF129" s="18"/>
    </row>
    <row r="130" spans="1:32" x14ac:dyDescent="0.25">
      <c r="A130" s="109" t="s">
        <v>64</v>
      </c>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1"/>
      <c r="AF130" s="28"/>
    </row>
    <row r="131" spans="1:32" x14ac:dyDescent="0.25">
      <c r="A131" s="29" t="s">
        <v>34</v>
      </c>
      <c r="B131" s="30">
        <f>B132+B133+B135</f>
        <v>9358.1959999999999</v>
      </c>
      <c r="C131" s="30">
        <f t="shared" ref="C131:E131" si="172">C132+C133+C135</f>
        <v>309.10599999999999</v>
      </c>
      <c r="D131" s="30">
        <f t="shared" si="172"/>
        <v>290.38</v>
      </c>
      <c r="E131" s="30">
        <f t="shared" si="172"/>
        <v>290.38</v>
      </c>
      <c r="F131" s="30">
        <f>E131/B131*100</f>
        <v>3.102948474257218</v>
      </c>
      <c r="G131" s="30">
        <f>E131/C131*100</f>
        <v>93.941884013898147</v>
      </c>
      <c r="H131" s="30">
        <f>H132+H133+H135</f>
        <v>309.10599999999999</v>
      </c>
      <c r="I131" s="30">
        <f t="shared" ref="I131:AE131" si="173">I132+I133+I135</f>
        <v>290.38</v>
      </c>
      <c r="J131" s="30">
        <f t="shared" si="173"/>
        <v>520.11699999999996</v>
      </c>
      <c r="K131" s="30">
        <f t="shared" si="173"/>
        <v>0</v>
      </c>
      <c r="L131" s="30">
        <f t="shared" si="173"/>
        <v>519.91700000000003</v>
      </c>
      <c r="M131" s="30">
        <f t="shared" si="173"/>
        <v>0</v>
      </c>
      <c r="N131" s="30">
        <f t="shared" si="173"/>
        <v>519.91700000000003</v>
      </c>
      <c r="O131" s="30">
        <f t="shared" si="173"/>
        <v>0</v>
      </c>
      <c r="P131" s="30">
        <f t="shared" si="173"/>
        <v>519.91700000000003</v>
      </c>
      <c r="Q131" s="30">
        <f t="shared" si="173"/>
        <v>0</v>
      </c>
      <c r="R131" s="30">
        <f t="shared" si="173"/>
        <v>645.81700000000001</v>
      </c>
      <c r="S131" s="30">
        <f t="shared" si="173"/>
        <v>0</v>
      </c>
      <c r="T131" s="30">
        <f t="shared" si="173"/>
        <v>519.91600000000005</v>
      </c>
      <c r="U131" s="30">
        <f t="shared" si="173"/>
        <v>0</v>
      </c>
      <c r="V131" s="30">
        <f t="shared" si="173"/>
        <v>519.91600000000005</v>
      </c>
      <c r="W131" s="30">
        <f t="shared" si="173"/>
        <v>0</v>
      </c>
      <c r="X131" s="30">
        <f t="shared" si="173"/>
        <v>519.91600000000005</v>
      </c>
      <c r="Y131" s="30">
        <f t="shared" si="173"/>
        <v>0</v>
      </c>
      <c r="Z131" s="30">
        <f t="shared" si="173"/>
        <v>3700.4160000000002</v>
      </c>
      <c r="AA131" s="30">
        <f t="shared" si="173"/>
        <v>0</v>
      </c>
      <c r="AB131" s="30">
        <f t="shared" si="173"/>
        <v>519.91700000000003</v>
      </c>
      <c r="AC131" s="30">
        <f t="shared" si="173"/>
        <v>0</v>
      </c>
      <c r="AD131" s="30">
        <f t="shared" si="173"/>
        <v>543.32399999999996</v>
      </c>
      <c r="AE131" s="30">
        <f t="shared" si="173"/>
        <v>0</v>
      </c>
      <c r="AF131" s="103"/>
    </row>
    <row r="132" spans="1:32" x14ac:dyDescent="0.25">
      <c r="A132" s="21" t="s">
        <v>35</v>
      </c>
      <c r="B132" s="23">
        <f>H132+J132+L132+N132+P132+R132+T132+V132+X132+Z132+AB132+AD132</f>
        <v>0</v>
      </c>
      <c r="C132" s="23">
        <f>C138+C144</f>
        <v>0</v>
      </c>
      <c r="D132" s="23">
        <f>E132</f>
        <v>0</v>
      </c>
      <c r="E132" s="23">
        <f>I132+K132+M132+O132+Q132+S132+U132+W132+Y132+AA132+AC132+AE132</f>
        <v>0</v>
      </c>
      <c r="F132" s="37">
        <f>IFERROR(E132/B132*100,0)</f>
        <v>0</v>
      </c>
      <c r="G132" s="37">
        <f>IFERROR(E132/C132*100,0)</f>
        <v>0</v>
      </c>
      <c r="H132" s="23">
        <f>H138+H144</f>
        <v>0</v>
      </c>
      <c r="I132" s="23">
        <f t="shared" ref="I132:AE135" si="174">I138+I144</f>
        <v>0</v>
      </c>
      <c r="J132" s="23">
        <f t="shared" si="174"/>
        <v>0</v>
      </c>
      <c r="K132" s="23">
        <f t="shared" si="174"/>
        <v>0</v>
      </c>
      <c r="L132" s="23">
        <f t="shared" si="174"/>
        <v>0</v>
      </c>
      <c r="M132" s="23">
        <f t="shared" si="174"/>
        <v>0</v>
      </c>
      <c r="N132" s="23">
        <f t="shared" si="174"/>
        <v>0</v>
      </c>
      <c r="O132" s="23">
        <f t="shared" si="174"/>
        <v>0</v>
      </c>
      <c r="P132" s="23">
        <f t="shared" si="174"/>
        <v>0</v>
      </c>
      <c r="Q132" s="23">
        <f t="shared" si="174"/>
        <v>0</v>
      </c>
      <c r="R132" s="23">
        <f t="shared" si="174"/>
        <v>0</v>
      </c>
      <c r="S132" s="23">
        <f t="shared" si="174"/>
        <v>0</v>
      </c>
      <c r="T132" s="23">
        <f t="shared" si="174"/>
        <v>0</v>
      </c>
      <c r="U132" s="23">
        <f t="shared" si="174"/>
        <v>0</v>
      </c>
      <c r="V132" s="23">
        <f t="shared" si="174"/>
        <v>0</v>
      </c>
      <c r="W132" s="23">
        <f t="shared" si="174"/>
        <v>0</v>
      </c>
      <c r="X132" s="23">
        <f t="shared" si="174"/>
        <v>0</v>
      </c>
      <c r="Y132" s="23">
        <f t="shared" si="174"/>
        <v>0</v>
      </c>
      <c r="Z132" s="23">
        <f t="shared" si="174"/>
        <v>0</v>
      </c>
      <c r="AA132" s="23">
        <f t="shared" si="174"/>
        <v>0</v>
      </c>
      <c r="AB132" s="23">
        <f t="shared" si="174"/>
        <v>0</v>
      </c>
      <c r="AC132" s="23">
        <f t="shared" si="174"/>
        <v>0</v>
      </c>
      <c r="AD132" s="23">
        <f t="shared" si="174"/>
        <v>0</v>
      </c>
      <c r="AE132" s="23">
        <f t="shared" si="174"/>
        <v>0</v>
      </c>
      <c r="AF132" s="104"/>
    </row>
    <row r="133" spans="1:32" x14ac:dyDescent="0.25">
      <c r="A133" s="21" t="s">
        <v>29</v>
      </c>
      <c r="B133" s="23">
        <f>H133+J133+L133+N133+P133+R133+T133+V133+X133+Z133+AB133+AD133</f>
        <v>9358.1959999999999</v>
      </c>
      <c r="C133" s="23">
        <f>C139+C145</f>
        <v>309.10599999999999</v>
      </c>
      <c r="D133" s="23">
        <f>E133</f>
        <v>290.38</v>
      </c>
      <c r="E133" s="23">
        <f>I133+K133+M133+O133+Q133+S133+U133+W133+Y133+AA133+AC133+AE133</f>
        <v>290.38</v>
      </c>
      <c r="F133" s="37">
        <f>IFERROR(E133/B133*100,0)</f>
        <v>3.102948474257218</v>
      </c>
      <c r="G133" s="37">
        <f>IFERROR(E133/C133*100,0)</f>
        <v>93.941884013898147</v>
      </c>
      <c r="H133" s="23">
        <f>H139+H145</f>
        <v>309.10599999999999</v>
      </c>
      <c r="I133" s="23">
        <f t="shared" si="174"/>
        <v>290.38</v>
      </c>
      <c r="J133" s="23">
        <f t="shared" si="174"/>
        <v>520.11699999999996</v>
      </c>
      <c r="K133" s="23">
        <f t="shared" si="174"/>
        <v>0</v>
      </c>
      <c r="L133" s="23">
        <f t="shared" si="174"/>
        <v>519.91700000000003</v>
      </c>
      <c r="M133" s="23">
        <f t="shared" si="174"/>
        <v>0</v>
      </c>
      <c r="N133" s="23">
        <f t="shared" si="174"/>
        <v>519.91700000000003</v>
      </c>
      <c r="O133" s="23">
        <f t="shared" si="174"/>
        <v>0</v>
      </c>
      <c r="P133" s="23">
        <f t="shared" si="174"/>
        <v>519.91700000000003</v>
      </c>
      <c r="Q133" s="23">
        <f t="shared" si="174"/>
        <v>0</v>
      </c>
      <c r="R133" s="23">
        <f t="shared" si="174"/>
        <v>645.81700000000001</v>
      </c>
      <c r="S133" s="23">
        <f t="shared" si="174"/>
        <v>0</v>
      </c>
      <c r="T133" s="23">
        <f t="shared" si="174"/>
        <v>519.91600000000005</v>
      </c>
      <c r="U133" s="23">
        <f t="shared" si="174"/>
        <v>0</v>
      </c>
      <c r="V133" s="23">
        <f t="shared" si="174"/>
        <v>519.91600000000005</v>
      </c>
      <c r="W133" s="23">
        <f t="shared" si="174"/>
        <v>0</v>
      </c>
      <c r="X133" s="23">
        <f t="shared" si="174"/>
        <v>519.91600000000005</v>
      </c>
      <c r="Y133" s="23">
        <f t="shared" si="174"/>
        <v>0</v>
      </c>
      <c r="Z133" s="23">
        <f t="shared" si="174"/>
        <v>3700.4160000000002</v>
      </c>
      <c r="AA133" s="23">
        <f t="shared" si="174"/>
        <v>0</v>
      </c>
      <c r="AB133" s="23">
        <f t="shared" si="174"/>
        <v>519.91700000000003</v>
      </c>
      <c r="AC133" s="23">
        <f t="shared" si="174"/>
        <v>0</v>
      </c>
      <c r="AD133" s="23">
        <f t="shared" si="174"/>
        <v>543.32399999999996</v>
      </c>
      <c r="AE133" s="23">
        <f t="shared" si="174"/>
        <v>0</v>
      </c>
      <c r="AF133" s="104"/>
    </row>
    <row r="134" spans="1:32" ht="31.5" x14ac:dyDescent="0.25">
      <c r="A134" s="34" t="s">
        <v>36</v>
      </c>
      <c r="B134" s="23">
        <f t="shared" ref="B134:B135" si="175">H134+J134+L134+N134+P134+R134+T134+V134+X134+Z134+AB134+AD134</f>
        <v>0</v>
      </c>
      <c r="C134" s="23">
        <f t="shared" ref="C134:C135" si="176">C140+C146</f>
        <v>0</v>
      </c>
      <c r="D134" s="23">
        <f t="shared" ref="D134:D135" si="177">E134</f>
        <v>0</v>
      </c>
      <c r="E134" s="23">
        <f>I134+K134+M134+O134+Q134+S134+U134+W134+Y134+AA134+AC134+AE134</f>
        <v>0</v>
      </c>
      <c r="F134" s="37">
        <f t="shared" ref="F134:F135" si="178">IFERROR(E134/B134*100,0)</f>
        <v>0</v>
      </c>
      <c r="G134" s="37">
        <f t="shared" ref="G134:G135" si="179">IFERROR(E134/C134*100,0)</f>
        <v>0</v>
      </c>
      <c r="H134" s="23">
        <f t="shared" ref="H134:W135" si="180">H140+H146</f>
        <v>0</v>
      </c>
      <c r="I134" s="23">
        <f t="shared" si="180"/>
        <v>0</v>
      </c>
      <c r="J134" s="23">
        <f t="shared" si="180"/>
        <v>0</v>
      </c>
      <c r="K134" s="23">
        <f t="shared" si="180"/>
        <v>0</v>
      </c>
      <c r="L134" s="23">
        <f t="shared" si="180"/>
        <v>0</v>
      </c>
      <c r="M134" s="23">
        <f t="shared" si="180"/>
        <v>0</v>
      </c>
      <c r="N134" s="23">
        <f t="shared" si="180"/>
        <v>0</v>
      </c>
      <c r="O134" s="23">
        <f t="shared" si="180"/>
        <v>0</v>
      </c>
      <c r="P134" s="23">
        <f t="shared" si="180"/>
        <v>0</v>
      </c>
      <c r="Q134" s="23">
        <f t="shared" si="180"/>
        <v>0</v>
      </c>
      <c r="R134" s="23">
        <f t="shared" si="180"/>
        <v>0</v>
      </c>
      <c r="S134" s="23">
        <f t="shared" si="180"/>
        <v>0</v>
      </c>
      <c r="T134" s="23">
        <f t="shared" si="180"/>
        <v>0</v>
      </c>
      <c r="U134" s="23">
        <f t="shared" si="180"/>
        <v>0</v>
      </c>
      <c r="V134" s="23">
        <f t="shared" si="180"/>
        <v>0</v>
      </c>
      <c r="W134" s="23">
        <f t="shared" si="180"/>
        <v>0</v>
      </c>
      <c r="X134" s="23">
        <f t="shared" si="174"/>
        <v>0</v>
      </c>
      <c r="Y134" s="23">
        <f t="shared" si="174"/>
        <v>0</v>
      </c>
      <c r="Z134" s="23">
        <f t="shared" si="174"/>
        <v>0</v>
      </c>
      <c r="AA134" s="23">
        <f t="shared" si="174"/>
        <v>0</v>
      </c>
      <c r="AB134" s="23">
        <f t="shared" si="174"/>
        <v>0</v>
      </c>
      <c r="AC134" s="23">
        <f t="shared" si="174"/>
        <v>0</v>
      </c>
      <c r="AD134" s="23">
        <f t="shared" si="174"/>
        <v>0</v>
      </c>
      <c r="AE134" s="23">
        <f t="shared" si="174"/>
        <v>0</v>
      </c>
      <c r="AF134" s="104"/>
    </row>
    <row r="135" spans="1:32" x14ac:dyDescent="0.25">
      <c r="A135" s="21" t="s">
        <v>37</v>
      </c>
      <c r="B135" s="23">
        <f t="shared" si="175"/>
        <v>0</v>
      </c>
      <c r="C135" s="23">
        <f t="shared" si="176"/>
        <v>0</v>
      </c>
      <c r="D135" s="23">
        <f t="shared" si="177"/>
        <v>0</v>
      </c>
      <c r="E135" s="23">
        <f>I135+K135+M135+O135+Q135+S135+U135+W135+Y135+AA135+AC135+AE135</f>
        <v>0</v>
      </c>
      <c r="F135" s="37">
        <f t="shared" si="178"/>
        <v>0</v>
      </c>
      <c r="G135" s="37">
        <f t="shared" si="179"/>
        <v>0</v>
      </c>
      <c r="H135" s="23">
        <f t="shared" si="180"/>
        <v>0</v>
      </c>
      <c r="I135" s="23">
        <f t="shared" si="180"/>
        <v>0</v>
      </c>
      <c r="J135" s="23">
        <f t="shared" si="180"/>
        <v>0</v>
      </c>
      <c r="K135" s="23">
        <f t="shared" si="180"/>
        <v>0</v>
      </c>
      <c r="L135" s="23">
        <f t="shared" si="180"/>
        <v>0</v>
      </c>
      <c r="M135" s="23">
        <f t="shared" si="180"/>
        <v>0</v>
      </c>
      <c r="N135" s="23">
        <f t="shared" si="180"/>
        <v>0</v>
      </c>
      <c r="O135" s="23">
        <f t="shared" si="180"/>
        <v>0</v>
      </c>
      <c r="P135" s="23">
        <f t="shared" si="180"/>
        <v>0</v>
      </c>
      <c r="Q135" s="23">
        <f t="shared" si="180"/>
        <v>0</v>
      </c>
      <c r="R135" s="23">
        <f t="shared" si="180"/>
        <v>0</v>
      </c>
      <c r="S135" s="23">
        <f t="shared" si="180"/>
        <v>0</v>
      </c>
      <c r="T135" s="23">
        <f t="shared" si="180"/>
        <v>0</v>
      </c>
      <c r="U135" s="23">
        <f t="shared" si="180"/>
        <v>0</v>
      </c>
      <c r="V135" s="23">
        <f t="shared" si="180"/>
        <v>0</v>
      </c>
      <c r="W135" s="23">
        <f t="shared" si="180"/>
        <v>0</v>
      </c>
      <c r="X135" s="23">
        <f t="shared" si="174"/>
        <v>0</v>
      </c>
      <c r="Y135" s="23">
        <f t="shared" si="174"/>
        <v>0</v>
      </c>
      <c r="Z135" s="23">
        <f t="shared" si="174"/>
        <v>0</v>
      </c>
      <c r="AA135" s="23">
        <f t="shared" si="174"/>
        <v>0</v>
      </c>
      <c r="AB135" s="23">
        <f t="shared" si="174"/>
        <v>0</v>
      </c>
      <c r="AC135" s="23">
        <f t="shared" si="174"/>
        <v>0</v>
      </c>
      <c r="AD135" s="23">
        <f t="shared" si="174"/>
        <v>0</v>
      </c>
      <c r="AE135" s="23">
        <f t="shared" si="174"/>
        <v>0</v>
      </c>
      <c r="AF135" s="105"/>
    </row>
    <row r="136" spans="1:32" x14ac:dyDescent="0.25">
      <c r="A136" s="112" t="s">
        <v>65</v>
      </c>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4"/>
      <c r="AF136" s="43"/>
    </row>
    <row r="137" spans="1:32" x14ac:dyDescent="0.25">
      <c r="A137" s="21" t="s">
        <v>34</v>
      </c>
      <c r="B137" s="23">
        <f>B138+B139+B141</f>
        <v>6177.6959999999999</v>
      </c>
      <c r="C137" s="23">
        <f t="shared" ref="C137:E137" si="181">C138+C139+C141</f>
        <v>309.10599999999999</v>
      </c>
      <c r="D137" s="23">
        <f t="shared" si="181"/>
        <v>290.38</v>
      </c>
      <c r="E137" s="23">
        <f t="shared" si="181"/>
        <v>290.38</v>
      </c>
      <c r="F137" s="23">
        <f>IFERROR(E137/B137*100,0)</f>
        <v>4.7004579053420565</v>
      </c>
      <c r="G137" s="23">
        <f>IFERROR(E137/C137*100,0)</f>
        <v>93.941884013898147</v>
      </c>
      <c r="H137" s="23">
        <f>H138+H139+H141</f>
        <v>309.10599999999999</v>
      </c>
      <c r="I137" s="23">
        <f t="shared" ref="I137:AE137" si="182">I138+I139+I141</f>
        <v>290.38</v>
      </c>
      <c r="J137" s="23">
        <f t="shared" si="182"/>
        <v>520.11699999999996</v>
      </c>
      <c r="K137" s="23">
        <f t="shared" si="182"/>
        <v>0</v>
      </c>
      <c r="L137" s="23">
        <f t="shared" si="182"/>
        <v>519.91700000000003</v>
      </c>
      <c r="M137" s="23">
        <f t="shared" si="182"/>
        <v>0</v>
      </c>
      <c r="N137" s="23">
        <f t="shared" si="182"/>
        <v>519.91700000000003</v>
      </c>
      <c r="O137" s="23">
        <f t="shared" si="182"/>
        <v>0</v>
      </c>
      <c r="P137" s="23">
        <f t="shared" si="182"/>
        <v>519.91700000000003</v>
      </c>
      <c r="Q137" s="23">
        <f t="shared" si="182"/>
        <v>0</v>
      </c>
      <c r="R137" s="23">
        <f t="shared" si="182"/>
        <v>645.81700000000001</v>
      </c>
      <c r="S137" s="23">
        <f t="shared" si="182"/>
        <v>0</v>
      </c>
      <c r="T137" s="23">
        <f t="shared" si="182"/>
        <v>519.91600000000005</v>
      </c>
      <c r="U137" s="23">
        <f t="shared" si="182"/>
        <v>0</v>
      </c>
      <c r="V137" s="23">
        <f t="shared" si="182"/>
        <v>519.91600000000005</v>
      </c>
      <c r="W137" s="23">
        <f t="shared" si="182"/>
        <v>0</v>
      </c>
      <c r="X137" s="23">
        <f t="shared" si="182"/>
        <v>519.91600000000005</v>
      </c>
      <c r="Y137" s="23">
        <f t="shared" si="182"/>
        <v>0</v>
      </c>
      <c r="Z137" s="23">
        <f t="shared" si="182"/>
        <v>519.91600000000005</v>
      </c>
      <c r="AA137" s="23">
        <f t="shared" si="182"/>
        <v>0</v>
      </c>
      <c r="AB137" s="23">
        <f t="shared" si="182"/>
        <v>519.91700000000003</v>
      </c>
      <c r="AC137" s="23">
        <f t="shared" si="182"/>
        <v>0</v>
      </c>
      <c r="AD137" s="23">
        <f t="shared" si="182"/>
        <v>543.32399999999996</v>
      </c>
      <c r="AE137" s="23">
        <f t="shared" si="182"/>
        <v>0</v>
      </c>
      <c r="AF137" s="115" t="s">
        <v>66</v>
      </c>
    </row>
    <row r="138" spans="1:32" x14ac:dyDescent="0.25">
      <c r="A138" s="21" t="s">
        <v>35</v>
      </c>
      <c r="B138" s="23">
        <f>H138+J138+L138+N138+P138+R138+T138+V138+X138+Z138+AB138+AD138</f>
        <v>0</v>
      </c>
      <c r="C138" s="22">
        <f>H138</f>
        <v>0</v>
      </c>
      <c r="D138" s="23">
        <f>E138</f>
        <v>0</v>
      </c>
      <c r="E138" s="23">
        <f>I138+K138+M138+O138+Q138+S138+U138+W138+Y138+AA138+AC138+AE138</f>
        <v>0</v>
      </c>
      <c r="F138" s="23">
        <f>IFERROR(E138/B138*100,0)</f>
        <v>0</v>
      </c>
      <c r="G138" s="23">
        <f>IFERROR(E138/C138*100,0)</f>
        <v>0</v>
      </c>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116"/>
    </row>
    <row r="139" spans="1:32" x14ac:dyDescent="0.25">
      <c r="A139" s="21" t="s">
        <v>29</v>
      </c>
      <c r="B139" s="23">
        <f>H139+J139+L139+N139+P139+R139+T139+V139+X139+Z139+AB139+AD139</f>
        <v>6177.6959999999999</v>
      </c>
      <c r="C139" s="22">
        <f>H139</f>
        <v>309.10599999999999</v>
      </c>
      <c r="D139" s="23">
        <f>E139</f>
        <v>290.38</v>
      </c>
      <c r="E139" s="23">
        <f>I139+K139+M139+O139+Q139+S139+U139+W139+Y139+AA139+AC139+AE139</f>
        <v>290.38</v>
      </c>
      <c r="F139" s="23">
        <f>IFERROR(E139/B139*100,0)</f>
        <v>4.7004579053420565</v>
      </c>
      <c r="G139" s="23">
        <f>IFERROR(E139/C139*100,0)</f>
        <v>93.941884013898147</v>
      </c>
      <c r="H139" s="22">
        <v>309.10599999999999</v>
      </c>
      <c r="I139" s="22">
        <v>290.38</v>
      </c>
      <c r="J139" s="22">
        <v>520.11699999999996</v>
      </c>
      <c r="K139" s="22"/>
      <c r="L139" s="22">
        <v>519.91700000000003</v>
      </c>
      <c r="M139" s="22"/>
      <c r="N139" s="22">
        <v>519.91700000000003</v>
      </c>
      <c r="O139" s="22"/>
      <c r="P139" s="22">
        <v>519.91700000000003</v>
      </c>
      <c r="Q139" s="22"/>
      <c r="R139" s="22">
        <v>645.81700000000001</v>
      </c>
      <c r="S139" s="22"/>
      <c r="T139" s="22">
        <v>519.91600000000005</v>
      </c>
      <c r="U139" s="22"/>
      <c r="V139" s="22">
        <v>519.91600000000005</v>
      </c>
      <c r="W139" s="22"/>
      <c r="X139" s="22">
        <v>519.91600000000005</v>
      </c>
      <c r="Y139" s="22"/>
      <c r="Z139" s="22">
        <v>519.91600000000005</v>
      </c>
      <c r="AA139" s="22"/>
      <c r="AB139" s="22">
        <v>519.91700000000003</v>
      </c>
      <c r="AC139" s="22">
        <v>0</v>
      </c>
      <c r="AD139" s="22">
        <v>543.32399999999996</v>
      </c>
      <c r="AE139" s="22"/>
      <c r="AF139" s="116"/>
    </row>
    <row r="140" spans="1:32" ht="31.5" x14ac:dyDescent="0.25">
      <c r="A140" s="34" t="s">
        <v>36</v>
      </c>
      <c r="B140" s="23">
        <f t="shared" ref="B140:B141" si="183">H140+J140+L140+N140+P140+R140+T140+V140+X140+Z140+AB140+AD140</f>
        <v>0</v>
      </c>
      <c r="C140" s="22">
        <f t="shared" ref="C140:C141" si="184">H140</f>
        <v>0</v>
      </c>
      <c r="D140" s="23">
        <f t="shared" ref="D140:D141" si="185">E140</f>
        <v>0</v>
      </c>
      <c r="E140" s="23">
        <f t="shared" ref="E140:E141" si="186">I140+K140+M140+O140+Q140+S140+U140+W140+Y140+AA140+AC140+AE140</f>
        <v>0</v>
      </c>
      <c r="F140" s="23">
        <f t="shared" ref="F140:F141" si="187">IFERROR(E140/B140*100,0)</f>
        <v>0</v>
      </c>
      <c r="G140" s="23">
        <f t="shared" ref="G140:G141" si="188">IFERROR(E140/C140*100,0)</f>
        <v>0</v>
      </c>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116"/>
    </row>
    <row r="141" spans="1:32" x14ac:dyDescent="0.25">
      <c r="A141" s="21" t="s">
        <v>37</v>
      </c>
      <c r="B141" s="23">
        <f t="shared" si="183"/>
        <v>0</v>
      </c>
      <c r="C141" s="22">
        <f t="shared" si="184"/>
        <v>0</v>
      </c>
      <c r="D141" s="23">
        <f t="shared" si="185"/>
        <v>0</v>
      </c>
      <c r="E141" s="23">
        <f t="shared" si="186"/>
        <v>0</v>
      </c>
      <c r="F141" s="23">
        <f t="shared" si="187"/>
        <v>0</v>
      </c>
      <c r="G141" s="23">
        <f t="shared" si="188"/>
        <v>0</v>
      </c>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117"/>
    </row>
    <row r="142" spans="1:32" x14ac:dyDescent="0.25">
      <c r="A142" s="112" t="s">
        <v>67</v>
      </c>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4"/>
      <c r="AF142" s="36"/>
    </row>
    <row r="143" spans="1:32" x14ac:dyDescent="0.25">
      <c r="A143" s="21" t="s">
        <v>34</v>
      </c>
      <c r="B143" s="23">
        <f>B144+B145+B147</f>
        <v>3180.5</v>
      </c>
      <c r="C143" s="23">
        <f t="shared" ref="C143:E143" si="189">C144+C145+C147</f>
        <v>0</v>
      </c>
      <c r="D143" s="23">
        <f t="shared" si="189"/>
        <v>0</v>
      </c>
      <c r="E143" s="23">
        <f t="shared" si="189"/>
        <v>0</v>
      </c>
      <c r="F143" s="23">
        <f>IFERROR(E143/B143*100,0)</f>
        <v>0</v>
      </c>
      <c r="G143" s="23">
        <f>IFERROR(E143/C143*100,0)</f>
        <v>0</v>
      </c>
      <c r="H143" s="23">
        <f>H144+H145+H147</f>
        <v>0</v>
      </c>
      <c r="I143" s="23">
        <f t="shared" ref="I143:AE143" si="190">I144+I145+I147</f>
        <v>0</v>
      </c>
      <c r="J143" s="23">
        <f t="shared" si="190"/>
        <v>0</v>
      </c>
      <c r="K143" s="23">
        <f t="shared" si="190"/>
        <v>0</v>
      </c>
      <c r="L143" s="23">
        <f t="shared" si="190"/>
        <v>0</v>
      </c>
      <c r="M143" s="23">
        <f t="shared" si="190"/>
        <v>0</v>
      </c>
      <c r="N143" s="23">
        <f t="shared" si="190"/>
        <v>0</v>
      </c>
      <c r="O143" s="23">
        <f t="shared" si="190"/>
        <v>0</v>
      </c>
      <c r="P143" s="23">
        <f t="shared" si="190"/>
        <v>0</v>
      </c>
      <c r="Q143" s="23">
        <f t="shared" si="190"/>
        <v>0</v>
      </c>
      <c r="R143" s="23">
        <f t="shared" si="190"/>
        <v>0</v>
      </c>
      <c r="S143" s="23">
        <f t="shared" si="190"/>
        <v>0</v>
      </c>
      <c r="T143" s="23">
        <f t="shared" si="190"/>
        <v>0</v>
      </c>
      <c r="U143" s="23">
        <f t="shared" si="190"/>
        <v>0</v>
      </c>
      <c r="V143" s="23">
        <f t="shared" si="190"/>
        <v>0</v>
      </c>
      <c r="W143" s="23">
        <f t="shared" si="190"/>
        <v>0</v>
      </c>
      <c r="X143" s="23">
        <f t="shared" si="190"/>
        <v>0</v>
      </c>
      <c r="Y143" s="23">
        <f t="shared" si="190"/>
        <v>0</v>
      </c>
      <c r="Z143" s="23">
        <f t="shared" si="190"/>
        <v>3180.5</v>
      </c>
      <c r="AA143" s="23">
        <f t="shared" si="190"/>
        <v>0</v>
      </c>
      <c r="AB143" s="23">
        <f t="shared" si="190"/>
        <v>0</v>
      </c>
      <c r="AC143" s="23">
        <f t="shared" si="190"/>
        <v>0</v>
      </c>
      <c r="AD143" s="23">
        <f t="shared" si="190"/>
        <v>0</v>
      </c>
      <c r="AE143" s="23">
        <f t="shared" si="190"/>
        <v>0</v>
      </c>
      <c r="AF143" s="98"/>
    </row>
    <row r="144" spans="1:32" x14ac:dyDescent="0.25">
      <c r="A144" s="21" t="s">
        <v>35</v>
      </c>
      <c r="B144" s="23">
        <f>H144+J144+L144+N144+P144+R144+T144+V144+X144+Z144+AB144+AD144</f>
        <v>0</v>
      </c>
      <c r="C144" s="22">
        <f>H144</f>
        <v>0</v>
      </c>
      <c r="D144" s="23">
        <f>E144</f>
        <v>0</v>
      </c>
      <c r="E144" s="23">
        <f>I144+K144+M144+O144+Q144+S144+U144+W144+Y144+AA144+AC144+AE144</f>
        <v>0</v>
      </c>
      <c r="F144" s="23">
        <f>IFERROR(E144/B144*100,0)</f>
        <v>0</v>
      </c>
      <c r="G144" s="23">
        <f>IFERROR(E144/C144*100,0)</f>
        <v>0</v>
      </c>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98"/>
    </row>
    <row r="145" spans="1:32" x14ac:dyDescent="0.25">
      <c r="A145" s="21" t="s">
        <v>29</v>
      </c>
      <c r="B145" s="23">
        <f>H145+J145+L145+N145+P145+R145+T145+V145+X145+Z145+AB145+AD145</f>
        <v>3180.5</v>
      </c>
      <c r="C145" s="22">
        <f>H145</f>
        <v>0</v>
      </c>
      <c r="D145" s="23">
        <f>E145</f>
        <v>0</v>
      </c>
      <c r="E145" s="23">
        <f>I145+K145+M145+O145+Q145+S145+U145+W145+Y145+AA145+AC145+AE145</f>
        <v>0</v>
      </c>
      <c r="F145" s="23">
        <f>IFERROR(E145/B145*100,0)</f>
        <v>0</v>
      </c>
      <c r="G145" s="23">
        <f>IFERROR(E145/C145*100,0)</f>
        <v>0</v>
      </c>
      <c r="H145" s="22"/>
      <c r="I145" s="22"/>
      <c r="J145" s="22"/>
      <c r="K145" s="22"/>
      <c r="L145" s="22"/>
      <c r="M145" s="22"/>
      <c r="N145" s="22"/>
      <c r="O145" s="22"/>
      <c r="P145" s="22"/>
      <c r="Q145" s="22"/>
      <c r="R145" s="22"/>
      <c r="S145" s="22"/>
      <c r="T145" s="22"/>
      <c r="U145" s="22"/>
      <c r="V145" s="22"/>
      <c r="W145" s="22"/>
      <c r="X145" s="22"/>
      <c r="Y145" s="22"/>
      <c r="Z145" s="22">
        <v>3180.5</v>
      </c>
      <c r="AA145" s="22"/>
      <c r="AB145" s="22"/>
      <c r="AC145" s="22"/>
      <c r="AD145" s="22"/>
      <c r="AE145" s="22"/>
      <c r="AF145" s="98"/>
    </row>
    <row r="146" spans="1:32" ht="31.5" x14ac:dyDescent="0.25">
      <c r="A146" s="34" t="s">
        <v>36</v>
      </c>
      <c r="B146" s="23">
        <f t="shared" ref="B146:B147" si="191">H146+J146+L146+N146+P146+R146+T146+V146+X146+Z146+AB146+AD146</f>
        <v>0</v>
      </c>
      <c r="C146" s="22">
        <f t="shared" ref="C146:C147" si="192">H146</f>
        <v>0</v>
      </c>
      <c r="D146" s="23">
        <f t="shared" ref="D146:D147" si="193">E146</f>
        <v>0</v>
      </c>
      <c r="E146" s="23">
        <f t="shared" ref="E146:E147" si="194">I146+K146+M146+O146+Q146+S146+U146+W146+Y146+AA146+AC146+AE146</f>
        <v>0</v>
      </c>
      <c r="F146" s="23">
        <f t="shared" ref="F146:F147" si="195">IFERROR(E146/B146*100,0)</f>
        <v>0</v>
      </c>
      <c r="G146" s="23">
        <f t="shared" ref="G146:G147" si="196">IFERROR(E146/C146*100,0)</f>
        <v>0</v>
      </c>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98"/>
    </row>
    <row r="147" spans="1:32" x14ac:dyDescent="0.25">
      <c r="A147" s="21" t="s">
        <v>37</v>
      </c>
      <c r="B147" s="23">
        <f t="shared" si="191"/>
        <v>0</v>
      </c>
      <c r="C147" s="22">
        <f t="shared" si="192"/>
        <v>0</v>
      </c>
      <c r="D147" s="23">
        <f t="shared" si="193"/>
        <v>0</v>
      </c>
      <c r="E147" s="23">
        <f t="shared" si="194"/>
        <v>0</v>
      </c>
      <c r="F147" s="23">
        <f t="shared" si="195"/>
        <v>0</v>
      </c>
      <c r="G147" s="23">
        <f t="shared" si="196"/>
        <v>0</v>
      </c>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99"/>
    </row>
    <row r="148" spans="1:32" x14ac:dyDescent="0.25">
      <c r="A148" s="24" t="s">
        <v>68</v>
      </c>
      <c r="B148" s="30">
        <f>B149+B150+B152</f>
        <v>9358.1959999999999</v>
      </c>
      <c r="C148" s="30">
        <f t="shared" ref="C148:E148" si="197">C149+C150+C152</f>
        <v>309.10599999999999</v>
      </c>
      <c r="D148" s="30">
        <f t="shared" si="197"/>
        <v>290.38</v>
      </c>
      <c r="E148" s="30">
        <f t="shared" si="197"/>
        <v>290.38</v>
      </c>
      <c r="F148" s="30">
        <f>IFERROR(E148/B148*100,0)</f>
        <v>3.102948474257218</v>
      </c>
      <c r="G148" s="30">
        <f>IFERROR(E148/C148*100,0)</f>
        <v>93.941884013898147</v>
      </c>
      <c r="H148" s="30">
        <f>H149+H150+H152</f>
        <v>309.10599999999999</v>
      </c>
      <c r="I148" s="30">
        <f t="shared" ref="I148:AE148" si="198">I149+I150+I152</f>
        <v>290.38</v>
      </c>
      <c r="J148" s="30">
        <f t="shared" si="198"/>
        <v>520.11699999999996</v>
      </c>
      <c r="K148" s="30">
        <f t="shared" si="198"/>
        <v>0</v>
      </c>
      <c r="L148" s="30">
        <f t="shared" si="198"/>
        <v>519.91700000000003</v>
      </c>
      <c r="M148" s="30">
        <f t="shared" si="198"/>
        <v>0</v>
      </c>
      <c r="N148" s="30">
        <f t="shared" si="198"/>
        <v>519.91700000000003</v>
      </c>
      <c r="O148" s="30">
        <f t="shared" si="198"/>
        <v>0</v>
      </c>
      <c r="P148" s="30">
        <f t="shared" si="198"/>
        <v>519.91700000000003</v>
      </c>
      <c r="Q148" s="30">
        <f t="shared" si="198"/>
        <v>0</v>
      </c>
      <c r="R148" s="30">
        <f t="shared" si="198"/>
        <v>645.81700000000001</v>
      </c>
      <c r="S148" s="30">
        <f t="shared" si="198"/>
        <v>0</v>
      </c>
      <c r="T148" s="30">
        <f t="shared" si="198"/>
        <v>519.91600000000005</v>
      </c>
      <c r="U148" s="30">
        <f t="shared" si="198"/>
        <v>0</v>
      </c>
      <c r="V148" s="30">
        <f t="shared" si="198"/>
        <v>519.91600000000005</v>
      </c>
      <c r="W148" s="30">
        <f t="shared" si="198"/>
        <v>0</v>
      </c>
      <c r="X148" s="30">
        <f t="shared" si="198"/>
        <v>519.91600000000005</v>
      </c>
      <c r="Y148" s="30">
        <f t="shared" si="198"/>
        <v>0</v>
      </c>
      <c r="Z148" s="30">
        <f t="shared" si="198"/>
        <v>3700.4160000000002</v>
      </c>
      <c r="AA148" s="30">
        <f t="shared" si="198"/>
        <v>0</v>
      </c>
      <c r="AB148" s="30">
        <f t="shared" si="198"/>
        <v>519.91700000000003</v>
      </c>
      <c r="AC148" s="30">
        <f t="shared" si="198"/>
        <v>0</v>
      </c>
      <c r="AD148" s="30">
        <f t="shared" si="198"/>
        <v>543.32399999999996</v>
      </c>
      <c r="AE148" s="30">
        <f t="shared" si="198"/>
        <v>0</v>
      </c>
      <c r="AF148" s="100"/>
    </row>
    <row r="149" spans="1:32" x14ac:dyDescent="0.25">
      <c r="A149" s="21" t="s">
        <v>35</v>
      </c>
      <c r="B149" s="23">
        <f>H149+J149+L149+N149+P149+R149+T149+V149+X149+Z149+AB149+AD149</f>
        <v>0</v>
      </c>
      <c r="C149" s="23">
        <f>C132</f>
        <v>0</v>
      </c>
      <c r="D149" s="23">
        <f>E149</f>
        <v>0</v>
      </c>
      <c r="E149" s="23">
        <f>I149+K149+M149+O149+Q149+S149+U149+W149+Y149+AA149+AC149+AE149</f>
        <v>0</v>
      </c>
      <c r="F149" s="23">
        <f t="shared" ref="F149:F152" si="199">IFERROR(E149/B149*100,0)</f>
        <v>0</v>
      </c>
      <c r="G149" s="23">
        <f t="shared" ref="G149:G152" si="200">IFERROR(E149/C149*100,0)</f>
        <v>0</v>
      </c>
      <c r="H149" s="23">
        <f>H132</f>
        <v>0</v>
      </c>
      <c r="I149" s="23">
        <f t="shared" ref="I149:AE152" si="201">I132</f>
        <v>0</v>
      </c>
      <c r="J149" s="23">
        <f t="shared" si="201"/>
        <v>0</v>
      </c>
      <c r="K149" s="23">
        <f t="shared" si="201"/>
        <v>0</v>
      </c>
      <c r="L149" s="23">
        <f t="shared" si="201"/>
        <v>0</v>
      </c>
      <c r="M149" s="23">
        <f t="shared" si="201"/>
        <v>0</v>
      </c>
      <c r="N149" s="23">
        <f t="shared" si="201"/>
        <v>0</v>
      </c>
      <c r="O149" s="23">
        <f t="shared" si="201"/>
        <v>0</v>
      </c>
      <c r="P149" s="23">
        <f t="shared" si="201"/>
        <v>0</v>
      </c>
      <c r="Q149" s="23">
        <f t="shared" si="201"/>
        <v>0</v>
      </c>
      <c r="R149" s="23">
        <f t="shared" si="201"/>
        <v>0</v>
      </c>
      <c r="S149" s="23">
        <f t="shared" si="201"/>
        <v>0</v>
      </c>
      <c r="T149" s="23">
        <f t="shared" si="201"/>
        <v>0</v>
      </c>
      <c r="U149" s="23">
        <f t="shared" si="201"/>
        <v>0</v>
      </c>
      <c r="V149" s="23">
        <f t="shared" si="201"/>
        <v>0</v>
      </c>
      <c r="W149" s="23">
        <f t="shared" si="201"/>
        <v>0</v>
      </c>
      <c r="X149" s="23">
        <f t="shared" si="201"/>
        <v>0</v>
      </c>
      <c r="Y149" s="23">
        <f t="shared" si="201"/>
        <v>0</v>
      </c>
      <c r="Z149" s="23">
        <f t="shared" si="201"/>
        <v>0</v>
      </c>
      <c r="AA149" s="23">
        <f t="shared" si="201"/>
        <v>0</v>
      </c>
      <c r="AB149" s="23">
        <f t="shared" si="201"/>
        <v>0</v>
      </c>
      <c r="AC149" s="23">
        <f t="shared" si="201"/>
        <v>0</v>
      </c>
      <c r="AD149" s="23">
        <f t="shared" si="201"/>
        <v>0</v>
      </c>
      <c r="AE149" s="23">
        <f t="shared" si="201"/>
        <v>0</v>
      </c>
      <c r="AF149" s="101"/>
    </row>
    <row r="150" spans="1:32" x14ac:dyDescent="0.25">
      <c r="A150" s="21" t="s">
        <v>31</v>
      </c>
      <c r="B150" s="23">
        <f>H150+J150+L150+N150+P150+R150+T150+V150+X150+Z150+AB150+AD150</f>
        <v>9358.1959999999999</v>
      </c>
      <c r="C150" s="23">
        <f>C133</f>
        <v>309.10599999999999</v>
      </c>
      <c r="D150" s="23">
        <f>E150</f>
        <v>290.38</v>
      </c>
      <c r="E150" s="23">
        <f>I150+K150+M150+O150+Q150+S150+U150+W150+Y150+AA150+AC150+AE150</f>
        <v>290.38</v>
      </c>
      <c r="F150" s="23">
        <f t="shared" si="199"/>
        <v>3.102948474257218</v>
      </c>
      <c r="G150" s="23">
        <f t="shared" si="200"/>
        <v>93.941884013898147</v>
      </c>
      <c r="H150" s="23">
        <f t="shared" ref="H150:W152" si="202">H133</f>
        <v>309.10599999999999</v>
      </c>
      <c r="I150" s="23">
        <f t="shared" si="202"/>
        <v>290.38</v>
      </c>
      <c r="J150" s="23">
        <f t="shared" si="202"/>
        <v>520.11699999999996</v>
      </c>
      <c r="K150" s="23">
        <f t="shared" si="202"/>
        <v>0</v>
      </c>
      <c r="L150" s="23">
        <f t="shared" si="202"/>
        <v>519.91700000000003</v>
      </c>
      <c r="M150" s="23">
        <f t="shared" si="202"/>
        <v>0</v>
      </c>
      <c r="N150" s="23">
        <f t="shared" si="202"/>
        <v>519.91700000000003</v>
      </c>
      <c r="O150" s="23">
        <f t="shared" si="202"/>
        <v>0</v>
      </c>
      <c r="P150" s="23">
        <f t="shared" si="202"/>
        <v>519.91700000000003</v>
      </c>
      <c r="Q150" s="23">
        <f t="shared" si="202"/>
        <v>0</v>
      </c>
      <c r="R150" s="23">
        <f t="shared" si="202"/>
        <v>645.81700000000001</v>
      </c>
      <c r="S150" s="23">
        <f t="shared" si="202"/>
        <v>0</v>
      </c>
      <c r="T150" s="23">
        <f t="shared" si="202"/>
        <v>519.91600000000005</v>
      </c>
      <c r="U150" s="23">
        <f t="shared" si="202"/>
        <v>0</v>
      </c>
      <c r="V150" s="23">
        <f t="shared" si="202"/>
        <v>519.91600000000005</v>
      </c>
      <c r="W150" s="23">
        <f t="shared" si="202"/>
        <v>0</v>
      </c>
      <c r="X150" s="23">
        <f t="shared" si="201"/>
        <v>519.91600000000005</v>
      </c>
      <c r="Y150" s="23">
        <f t="shared" si="201"/>
        <v>0</v>
      </c>
      <c r="Z150" s="23">
        <f t="shared" si="201"/>
        <v>3700.4160000000002</v>
      </c>
      <c r="AA150" s="23">
        <f t="shared" si="201"/>
        <v>0</v>
      </c>
      <c r="AB150" s="23">
        <f t="shared" si="201"/>
        <v>519.91700000000003</v>
      </c>
      <c r="AC150" s="23">
        <f t="shared" si="201"/>
        <v>0</v>
      </c>
      <c r="AD150" s="23">
        <f t="shared" si="201"/>
        <v>543.32399999999996</v>
      </c>
      <c r="AE150" s="23">
        <f t="shared" si="201"/>
        <v>0</v>
      </c>
      <c r="AF150" s="101"/>
    </row>
    <row r="151" spans="1:32" ht="31.5" x14ac:dyDescent="0.25">
      <c r="A151" s="34" t="s">
        <v>36</v>
      </c>
      <c r="B151" s="22">
        <f>H151+J151+L151+N151+P151+R151+T151+V151+X151+Z151+AB151+AD151</f>
        <v>0</v>
      </c>
      <c r="C151" s="23">
        <f>C134</f>
        <v>0</v>
      </c>
      <c r="D151" s="23">
        <f>E151</f>
        <v>0</v>
      </c>
      <c r="E151" s="23">
        <f>I151+K151+M151+O151+Q151+S151+U151+W151+Y151+AA151+AC151+AE151</f>
        <v>0</v>
      </c>
      <c r="F151" s="23">
        <f t="shared" si="199"/>
        <v>0</v>
      </c>
      <c r="G151" s="23">
        <f t="shared" si="200"/>
        <v>0</v>
      </c>
      <c r="H151" s="23">
        <f t="shared" si="202"/>
        <v>0</v>
      </c>
      <c r="I151" s="23">
        <f t="shared" si="202"/>
        <v>0</v>
      </c>
      <c r="J151" s="23">
        <f t="shared" si="202"/>
        <v>0</v>
      </c>
      <c r="K151" s="23">
        <f t="shared" si="202"/>
        <v>0</v>
      </c>
      <c r="L151" s="23">
        <f t="shared" si="202"/>
        <v>0</v>
      </c>
      <c r="M151" s="23">
        <f t="shared" si="202"/>
        <v>0</v>
      </c>
      <c r="N151" s="23">
        <f t="shared" si="202"/>
        <v>0</v>
      </c>
      <c r="O151" s="23">
        <f t="shared" si="202"/>
        <v>0</v>
      </c>
      <c r="P151" s="23">
        <f t="shared" si="202"/>
        <v>0</v>
      </c>
      <c r="Q151" s="23">
        <f t="shared" si="202"/>
        <v>0</v>
      </c>
      <c r="R151" s="23">
        <f t="shared" si="202"/>
        <v>0</v>
      </c>
      <c r="S151" s="23">
        <f t="shared" si="202"/>
        <v>0</v>
      </c>
      <c r="T151" s="23">
        <f t="shared" si="202"/>
        <v>0</v>
      </c>
      <c r="U151" s="23">
        <f t="shared" si="202"/>
        <v>0</v>
      </c>
      <c r="V151" s="23">
        <f t="shared" si="202"/>
        <v>0</v>
      </c>
      <c r="W151" s="23">
        <f t="shared" si="202"/>
        <v>0</v>
      </c>
      <c r="X151" s="23">
        <f t="shared" si="201"/>
        <v>0</v>
      </c>
      <c r="Y151" s="23">
        <f t="shared" si="201"/>
        <v>0</v>
      </c>
      <c r="Z151" s="23">
        <f t="shared" si="201"/>
        <v>0</v>
      </c>
      <c r="AA151" s="23">
        <f t="shared" si="201"/>
        <v>0</v>
      </c>
      <c r="AB151" s="23">
        <f t="shared" si="201"/>
        <v>0</v>
      </c>
      <c r="AC151" s="23">
        <f t="shared" si="201"/>
        <v>0</v>
      </c>
      <c r="AD151" s="23">
        <f t="shared" si="201"/>
        <v>0</v>
      </c>
      <c r="AE151" s="23">
        <f t="shared" si="201"/>
        <v>0</v>
      </c>
      <c r="AF151" s="101"/>
    </row>
    <row r="152" spans="1:32" x14ac:dyDescent="0.25">
      <c r="A152" s="21" t="s">
        <v>37</v>
      </c>
      <c r="B152" s="22">
        <f>H152+J152+L152+N152+P152+R152+T152+V152+X152+Z152+AB152+AD152</f>
        <v>0</v>
      </c>
      <c r="C152" s="23">
        <f>C135</f>
        <v>0</v>
      </c>
      <c r="D152" s="23">
        <f>E152</f>
        <v>0</v>
      </c>
      <c r="E152" s="23">
        <f>I152+K152+M152+O152+Q152+S152+U152+W152+Y152+AA152+AC152+AE152</f>
        <v>0</v>
      </c>
      <c r="F152" s="23">
        <f t="shared" si="199"/>
        <v>0</v>
      </c>
      <c r="G152" s="23">
        <f t="shared" si="200"/>
        <v>0</v>
      </c>
      <c r="H152" s="23">
        <f t="shared" si="202"/>
        <v>0</v>
      </c>
      <c r="I152" s="23">
        <f t="shared" si="202"/>
        <v>0</v>
      </c>
      <c r="J152" s="23">
        <f t="shared" si="202"/>
        <v>0</v>
      </c>
      <c r="K152" s="23">
        <f t="shared" si="202"/>
        <v>0</v>
      </c>
      <c r="L152" s="23">
        <f t="shared" si="202"/>
        <v>0</v>
      </c>
      <c r="M152" s="23">
        <f t="shared" si="202"/>
        <v>0</v>
      </c>
      <c r="N152" s="23">
        <f t="shared" si="202"/>
        <v>0</v>
      </c>
      <c r="O152" s="23">
        <f t="shared" si="202"/>
        <v>0</v>
      </c>
      <c r="P152" s="23">
        <f t="shared" si="202"/>
        <v>0</v>
      </c>
      <c r="Q152" s="23">
        <f t="shared" si="202"/>
        <v>0</v>
      </c>
      <c r="R152" s="23">
        <f t="shared" si="202"/>
        <v>0</v>
      </c>
      <c r="S152" s="23">
        <f t="shared" si="202"/>
        <v>0</v>
      </c>
      <c r="T152" s="23">
        <f t="shared" si="202"/>
        <v>0</v>
      </c>
      <c r="U152" s="23">
        <f t="shared" si="202"/>
        <v>0</v>
      </c>
      <c r="V152" s="23">
        <f t="shared" si="202"/>
        <v>0</v>
      </c>
      <c r="W152" s="23">
        <f t="shared" si="202"/>
        <v>0</v>
      </c>
      <c r="X152" s="23">
        <f t="shared" si="201"/>
        <v>0</v>
      </c>
      <c r="Y152" s="23">
        <f t="shared" si="201"/>
        <v>0</v>
      </c>
      <c r="Z152" s="23">
        <f t="shared" si="201"/>
        <v>0</v>
      </c>
      <c r="AA152" s="23">
        <f t="shared" si="201"/>
        <v>0</v>
      </c>
      <c r="AB152" s="23">
        <f t="shared" si="201"/>
        <v>0</v>
      </c>
      <c r="AC152" s="23">
        <f t="shared" si="201"/>
        <v>0</v>
      </c>
      <c r="AD152" s="23">
        <f t="shared" si="201"/>
        <v>0</v>
      </c>
      <c r="AE152" s="23">
        <f t="shared" si="201"/>
        <v>0</v>
      </c>
      <c r="AF152" s="101"/>
    </row>
    <row r="153" spans="1:32" ht="31.5" x14ac:dyDescent="0.25">
      <c r="A153" s="24" t="s">
        <v>69</v>
      </c>
      <c r="B153" s="44">
        <f>B154+B155+B157</f>
        <v>890217.21799999999</v>
      </c>
      <c r="C153" s="44">
        <f t="shared" ref="C153:E153" si="203">C154+C155+C157</f>
        <v>37687.879000000001</v>
      </c>
      <c r="D153" s="44">
        <f t="shared" si="203"/>
        <v>21641.969999999998</v>
      </c>
      <c r="E153" s="44">
        <f t="shared" si="203"/>
        <v>21641.969999999998</v>
      </c>
      <c r="F153" s="44">
        <f>E153/B153*100</f>
        <v>2.4310886784038814</v>
      </c>
      <c r="G153" s="44">
        <f>E153/C153*100</f>
        <v>57.424218539865294</v>
      </c>
      <c r="H153" s="44">
        <f>H154+H155+H157</f>
        <v>37687.879000000001</v>
      </c>
      <c r="I153" s="44">
        <f t="shared" ref="I153:AE153" si="204">I154+I155+I157</f>
        <v>21641.969999999998</v>
      </c>
      <c r="J153" s="44">
        <f t="shared" si="204"/>
        <v>26379.682000000001</v>
      </c>
      <c r="K153" s="44">
        <f t="shared" si="204"/>
        <v>0</v>
      </c>
      <c r="L153" s="44">
        <f t="shared" si="204"/>
        <v>27020.953000000005</v>
      </c>
      <c r="M153" s="44">
        <f t="shared" si="204"/>
        <v>0</v>
      </c>
      <c r="N153" s="44">
        <f t="shared" si="204"/>
        <v>32253.851000000006</v>
      </c>
      <c r="O153" s="44">
        <f t="shared" si="204"/>
        <v>0</v>
      </c>
      <c r="P153" s="44">
        <f t="shared" si="204"/>
        <v>21759.444000000003</v>
      </c>
      <c r="Q153" s="44">
        <f t="shared" si="204"/>
        <v>0</v>
      </c>
      <c r="R153" s="44">
        <f t="shared" si="204"/>
        <v>25708.875</v>
      </c>
      <c r="S153" s="44">
        <f t="shared" si="204"/>
        <v>0</v>
      </c>
      <c r="T153" s="44">
        <f t="shared" si="204"/>
        <v>40216.904999999999</v>
      </c>
      <c r="U153" s="44">
        <f t="shared" si="204"/>
        <v>0</v>
      </c>
      <c r="V153" s="44">
        <f t="shared" si="204"/>
        <v>16152.05</v>
      </c>
      <c r="W153" s="44">
        <f t="shared" si="204"/>
        <v>0</v>
      </c>
      <c r="X153" s="44">
        <f t="shared" si="204"/>
        <v>353693.41099999996</v>
      </c>
      <c r="Y153" s="44">
        <f t="shared" si="204"/>
        <v>0</v>
      </c>
      <c r="Z153" s="44">
        <f t="shared" si="204"/>
        <v>215859.76500000001</v>
      </c>
      <c r="AA153" s="44">
        <f t="shared" si="204"/>
        <v>0</v>
      </c>
      <c r="AB153" s="44">
        <f t="shared" si="204"/>
        <v>18234.018</v>
      </c>
      <c r="AC153" s="44">
        <f t="shared" si="204"/>
        <v>0</v>
      </c>
      <c r="AD153" s="44">
        <f t="shared" si="204"/>
        <v>75250.385000000009</v>
      </c>
      <c r="AE153" s="44">
        <f t="shared" si="204"/>
        <v>0</v>
      </c>
      <c r="AF153" s="101"/>
    </row>
    <row r="154" spans="1:32" x14ac:dyDescent="0.25">
      <c r="A154" s="21" t="s">
        <v>35</v>
      </c>
      <c r="B154" s="23">
        <f>H154+J154+L154+N154+P154+R154+T154+V154+X154+Z154+AB154+AD154</f>
        <v>97889.347000000009</v>
      </c>
      <c r="C154" s="23">
        <f>H154</f>
        <v>0</v>
      </c>
      <c r="D154" s="23">
        <f>E154</f>
        <v>0</v>
      </c>
      <c r="E154" s="23">
        <f>I154+K154+M154+O154+Q154+S154+U154+W154+Y154+AA154+AC154+AE154</f>
        <v>0</v>
      </c>
      <c r="F154" s="23">
        <f>IFERROR(E154/B154*100,0)</f>
        <v>0</v>
      </c>
      <c r="G154" s="23">
        <f>IFERROR(E154/C154*100,0)</f>
        <v>0</v>
      </c>
      <c r="H154" s="23">
        <f>H159</f>
        <v>0</v>
      </c>
      <c r="I154" s="23">
        <f t="shared" ref="I154:AE157" si="205">I159</f>
        <v>0</v>
      </c>
      <c r="J154" s="23">
        <f t="shared" si="205"/>
        <v>0</v>
      </c>
      <c r="K154" s="23">
        <f t="shared" si="205"/>
        <v>0</v>
      </c>
      <c r="L154" s="23">
        <f t="shared" si="205"/>
        <v>0</v>
      </c>
      <c r="M154" s="23">
        <f t="shared" si="205"/>
        <v>0</v>
      </c>
      <c r="N154" s="23">
        <f t="shared" si="205"/>
        <v>0</v>
      </c>
      <c r="O154" s="23">
        <f t="shared" si="205"/>
        <v>0</v>
      </c>
      <c r="P154" s="23">
        <f t="shared" si="205"/>
        <v>0</v>
      </c>
      <c r="Q154" s="23">
        <f t="shared" si="205"/>
        <v>0</v>
      </c>
      <c r="R154" s="23">
        <f t="shared" si="205"/>
        <v>0</v>
      </c>
      <c r="S154" s="23">
        <f t="shared" si="205"/>
        <v>0</v>
      </c>
      <c r="T154" s="23">
        <f t="shared" si="205"/>
        <v>5612.58</v>
      </c>
      <c r="U154" s="23">
        <f t="shared" si="205"/>
        <v>0</v>
      </c>
      <c r="V154" s="23">
        <f t="shared" si="205"/>
        <v>0</v>
      </c>
      <c r="W154" s="23">
        <f t="shared" si="205"/>
        <v>0</v>
      </c>
      <c r="X154" s="23">
        <f t="shared" si="205"/>
        <v>0</v>
      </c>
      <c r="Y154" s="23">
        <f t="shared" si="205"/>
        <v>0</v>
      </c>
      <c r="Z154" s="23">
        <f t="shared" si="205"/>
        <v>76501.275999999998</v>
      </c>
      <c r="AA154" s="23">
        <f t="shared" si="205"/>
        <v>0</v>
      </c>
      <c r="AB154" s="23">
        <f t="shared" si="205"/>
        <v>857.53099999999995</v>
      </c>
      <c r="AC154" s="23">
        <f t="shared" si="205"/>
        <v>0</v>
      </c>
      <c r="AD154" s="23">
        <f t="shared" si="205"/>
        <v>14917.96</v>
      </c>
      <c r="AE154" s="23">
        <f t="shared" si="205"/>
        <v>0</v>
      </c>
      <c r="AF154" s="101"/>
    </row>
    <row r="155" spans="1:32" x14ac:dyDescent="0.25">
      <c r="A155" s="21" t="s">
        <v>29</v>
      </c>
      <c r="B155" s="23">
        <f t="shared" ref="B155:B157" si="206">H155+J155+L155+N155+P155+R155+T155+V155+X155+Z155+AB155+AD155</f>
        <v>435720.11099999998</v>
      </c>
      <c r="C155" s="23">
        <f t="shared" ref="C155:C157" si="207">H155</f>
        <v>37687.879000000001</v>
      </c>
      <c r="D155" s="23">
        <f t="shared" ref="D155:D157" si="208">E155</f>
        <v>21641.969999999998</v>
      </c>
      <c r="E155" s="23">
        <f t="shared" ref="E155:E157" si="209">I155+K155+M155+O155+Q155+S155+U155+W155+Y155+AA155+AC155+AE155</f>
        <v>21641.969999999998</v>
      </c>
      <c r="F155" s="23">
        <f t="shared" ref="F155:F157" si="210">IFERROR(E155/B155*100,0)</f>
        <v>4.9669431026101982</v>
      </c>
      <c r="G155" s="23">
        <f t="shared" ref="G155:G157" si="211">IFERROR(E155/C155*100,0)</f>
        <v>57.424218539865294</v>
      </c>
      <c r="H155" s="23">
        <f t="shared" ref="H155:W157" si="212">H160</f>
        <v>37687.879000000001</v>
      </c>
      <c r="I155" s="23">
        <f t="shared" si="212"/>
        <v>21641.969999999998</v>
      </c>
      <c r="J155" s="23">
        <f t="shared" si="212"/>
        <v>26379.682000000001</v>
      </c>
      <c r="K155" s="23">
        <f t="shared" si="212"/>
        <v>0</v>
      </c>
      <c r="L155" s="23">
        <f t="shared" si="212"/>
        <v>27020.953000000005</v>
      </c>
      <c r="M155" s="23">
        <f t="shared" si="212"/>
        <v>0</v>
      </c>
      <c r="N155" s="23">
        <f t="shared" si="212"/>
        <v>32253.851000000006</v>
      </c>
      <c r="O155" s="23">
        <f t="shared" si="212"/>
        <v>0</v>
      </c>
      <c r="P155" s="23">
        <f t="shared" si="212"/>
        <v>21759.444000000003</v>
      </c>
      <c r="Q155" s="23">
        <f t="shared" si="212"/>
        <v>0</v>
      </c>
      <c r="R155" s="23">
        <f t="shared" si="212"/>
        <v>25708.875</v>
      </c>
      <c r="S155" s="23">
        <f t="shared" si="212"/>
        <v>0</v>
      </c>
      <c r="T155" s="23">
        <f t="shared" si="212"/>
        <v>23379.165000000005</v>
      </c>
      <c r="U155" s="23">
        <f t="shared" si="212"/>
        <v>0</v>
      </c>
      <c r="V155" s="23">
        <f t="shared" si="212"/>
        <v>16152.05</v>
      </c>
      <c r="W155" s="23">
        <f t="shared" si="212"/>
        <v>0</v>
      </c>
      <c r="X155" s="23">
        <f t="shared" si="205"/>
        <v>127967.91099999999</v>
      </c>
      <c r="Y155" s="23">
        <f t="shared" si="205"/>
        <v>0</v>
      </c>
      <c r="Z155" s="23">
        <f t="shared" si="205"/>
        <v>40693.739000000001</v>
      </c>
      <c r="AA155" s="23">
        <f t="shared" si="205"/>
        <v>0</v>
      </c>
      <c r="AB155" s="23">
        <f t="shared" si="205"/>
        <v>16229.137000000001</v>
      </c>
      <c r="AC155" s="23">
        <f t="shared" si="205"/>
        <v>0</v>
      </c>
      <c r="AD155" s="23">
        <f t="shared" si="205"/>
        <v>40487.425000000003</v>
      </c>
      <c r="AE155" s="23">
        <f t="shared" si="205"/>
        <v>0</v>
      </c>
      <c r="AF155" s="101"/>
    </row>
    <row r="156" spans="1:32" ht="31.5" x14ac:dyDescent="0.25">
      <c r="A156" s="34" t="s">
        <v>36</v>
      </c>
      <c r="B156" s="23">
        <f t="shared" si="206"/>
        <v>0</v>
      </c>
      <c r="C156" s="23">
        <f t="shared" si="207"/>
        <v>0</v>
      </c>
      <c r="D156" s="23">
        <f t="shared" si="208"/>
        <v>0</v>
      </c>
      <c r="E156" s="23">
        <f t="shared" si="209"/>
        <v>0</v>
      </c>
      <c r="F156" s="23">
        <f t="shared" si="210"/>
        <v>0</v>
      </c>
      <c r="G156" s="23">
        <f t="shared" si="211"/>
        <v>0</v>
      </c>
      <c r="H156" s="23">
        <f t="shared" si="212"/>
        <v>0</v>
      </c>
      <c r="I156" s="23">
        <f t="shared" si="212"/>
        <v>0</v>
      </c>
      <c r="J156" s="23">
        <f t="shared" si="212"/>
        <v>0</v>
      </c>
      <c r="K156" s="23">
        <f t="shared" si="212"/>
        <v>0</v>
      </c>
      <c r="L156" s="23">
        <f t="shared" si="212"/>
        <v>0</v>
      </c>
      <c r="M156" s="23">
        <f t="shared" si="212"/>
        <v>0</v>
      </c>
      <c r="N156" s="23">
        <f t="shared" si="212"/>
        <v>0</v>
      </c>
      <c r="O156" s="23">
        <f t="shared" si="212"/>
        <v>0</v>
      </c>
      <c r="P156" s="23">
        <f t="shared" si="212"/>
        <v>0</v>
      </c>
      <c r="Q156" s="23">
        <f t="shared" si="212"/>
        <v>0</v>
      </c>
      <c r="R156" s="23">
        <f t="shared" si="212"/>
        <v>0</v>
      </c>
      <c r="S156" s="23">
        <f t="shared" si="212"/>
        <v>0</v>
      </c>
      <c r="T156" s="23">
        <f t="shared" si="212"/>
        <v>0</v>
      </c>
      <c r="U156" s="23">
        <f t="shared" si="212"/>
        <v>0</v>
      </c>
      <c r="V156" s="23">
        <f t="shared" si="212"/>
        <v>0</v>
      </c>
      <c r="W156" s="23">
        <f t="shared" si="212"/>
        <v>0</v>
      </c>
      <c r="X156" s="23">
        <f t="shared" si="205"/>
        <v>0</v>
      </c>
      <c r="Y156" s="23">
        <f t="shared" si="205"/>
        <v>0</v>
      </c>
      <c r="Z156" s="23">
        <f t="shared" si="205"/>
        <v>0</v>
      </c>
      <c r="AA156" s="23">
        <f t="shared" si="205"/>
        <v>0</v>
      </c>
      <c r="AB156" s="23">
        <f t="shared" si="205"/>
        <v>0</v>
      </c>
      <c r="AC156" s="23">
        <f t="shared" si="205"/>
        <v>0</v>
      </c>
      <c r="AD156" s="23">
        <f t="shared" si="205"/>
        <v>0</v>
      </c>
      <c r="AE156" s="23">
        <f t="shared" si="205"/>
        <v>0</v>
      </c>
      <c r="AF156" s="101"/>
    </row>
    <row r="157" spans="1:32" x14ac:dyDescent="0.25">
      <c r="A157" s="21" t="s">
        <v>37</v>
      </c>
      <c r="B157" s="23">
        <f t="shared" si="206"/>
        <v>356607.76</v>
      </c>
      <c r="C157" s="23">
        <f t="shared" si="207"/>
        <v>0</v>
      </c>
      <c r="D157" s="23">
        <f t="shared" si="208"/>
        <v>0</v>
      </c>
      <c r="E157" s="23">
        <f t="shared" si="209"/>
        <v>0</v>
      </c>
      <c r="F157" s="23">
        <f t="shared" si="210"/>
        <v>0</v>
      </c>
      <c r="G157" s="23">
        <f t="shared" si="211"/>
        <v>0</v>
      </c>
      <c r="H157" s="23">
        <f t="shared" si="212"/>
        <v>0</v>
      </c>
      <c r="I157" s="23">
        <f t="shared" si="212"/>
        <v>0</v>
      </c>
      <c r="J157" s="23">
        <f t="shared" si="212"/>
        <v>0</v>
      </c>
      <c r="K157" s="23">
        <f t="shared" si="212"/>
        <v>0</v>
      </c>
      <c r="L157" s="23">
        <f t="shared" si="212"/>
        <v>0</v>
      </c>
      <c r="M157" s="23">
        <f t="shared" si="212"/>
        <v>0</v>
      </c>
      <c r="N157" s="23">
        <f t="shared" si="212"/>
        <v>0</v>
      </c>
      <c r="O157" s="23">
        <f t="shared" si="212"/>
        <v>0</v>
      </c>
      <c r="P157" s="23">
        <f t="shared" si="212"/>
        <v>0</v>
      </c>
      <c r="Q157" s="23">
        <f t="shared" si="212"/>
        <v>0</v>
      </c>
      <c r="R157" s="23">
        <f t="shared" si="212"/>
        <v>0</v>
      </c>
      <c r="S157" s="23">
        <f t="shared" si="212"/>
        <v>0</v>
      </c>
      <c r="T157" s="23">
        <f t="shared" si="212"/>
        <v>11225.16</v>
      </c>
      <c r="U157" s="23">
        <f t="shared" si="212"/>
        <v>0</v>
      </c>
      <c r="V157" s="23">
        <f t="shared" si="212"/>
        <v>0</v>
      </c>
      <c r="W157" s="23">
        <f t="shared" si="212"/>
        <v>0</v>
      </c>
      <c r="X157" s="23">
        <f t="shared" si="205"/>
        <v>225725.5</v>
      </c>
      <c r="Y157" s="23">
        <f t="shared" si="205"/>
        <v>0</v>
      </c>
      <c r="Z157" s="23">
        <f t="shared" si="205"/>
        <v>98664.75</v>
      </c>
      <c r="AA157" s="23">
        <f t="shared" si="205"/>
        <v>0</v>
      </c>
      <c r="AB157" s="23">
        <f t="shared" si="205"/>
        <v>1147.3499999999999</v>
      </c>
      <c r="AC157" s="23">
        <f t="shared" si="205"/>
        <v>0</v>
      </c>
      <c r="AD157" s="23">
        <f t="shared" si="205"/>
        <v>19845</v>
      </c>
      <c r="AE157" s="23">
        <f t="shared" si="205"/>
        <v>0</v>
      </c>
      <c r="AF157" s="102"/>
    </row>
    <row r="158" spans="1:32" ht="31.5" x14ac:dyDescent="0.25">
      <c r="A158" s="45" t="s">
        <v>70</v>
      </c>
      <c r="B158" s="46">
        <f>B159+B160+B162</f>
        <v>890217.21799999999</v>
      </c>
      <c r="C158" s="46">
        <f t="shared" ref="C158:E158" si="213">C159+C160+C162</f>
        <v>37687.879000000001</v>
      </c>
      <c r="D158" s="46">
        <f t="shared" si="213"/>
        <v>21641.969999999998</v>
      </c>
      <c r="E158" s="46">
        <f t="shared" si="213"/>
        <v>21641.969999999998</v>
      </c>
      <c r="F158" s="46">
        <f>IFERROR(E158/B158%,0)</f>
        <v>2.4310886784038814</v>
      </c>
      <c r="G158" s="46">
        <f>IFERROR(E158/C158%,0)</f>
        <v>57.424218539865294</v>
      </c>
      <c r="H158" s="46">
        <f>H159+H160+H162</f>
        <v>37687.879000000001</v>
      </c>
      <c r="I158" s="46">
        <f t="shared" ref="I158:AE158" si="214">I159+I160+I162</f>
        <v>21641.969999999998</v>
      </c>
      <c r="J158" s="46">
        <f t="shared" si="214"/>
        <v>26379.682000000001</v>
      </c>
      <c r="K158" s="46">
        <f t="shared" si="214"/>
        <v>0</v>
      </c>
      <c r="L158" s="46">
        <f t="shared" si="214"/>
        <v>27020.953000000005</v>
      </c>
      <c r="M158" s="46">
        <f t="shared" si="214"/>
        <v>0</v>
      </c>
      <c r="N158" s="46">
        <f t="shared" si="214"/>
        <v>32253.851000000006</v>
      </c>
      <c r="O158" s="46">
        <f t="shared" si="214"/>
        <v>0</v>
      </c>
      <c r="P158" s="46">
        <f t="shared" si="214"/>
        <v>21759.444000000003</v>
      </c>
      <c r="Q158" s="46">
        <f t="shared" si="214"/>
        <v>0</v>
      </c>
      <c r="R158" s="46">
        <f t="shared" si="214"/>
        <v>25708.875</v>
      </c>
      <c r="S158" s="46">
        <f t="shared" si="214"/>
        <v>0</v>
      </c>
      <c r="T158" s="46">
        <f t="shared" si="214"/>
        <v>40216.904999999999</v>
      </c>
      <c r="U158" s="46">
        <f t="shared" si="214"/>
        <v>0</v>
      </c>
      <c r="V158" s="46">
        <f t="shared" si="214"/>
        <v>16152.05</v>
      </c>
      <c r="W158" s="46">
        <f t="shared" si="214"/>
        <v>0</v>
      </c>
      <c r="X158" s="46">
        <f t="shared" si="214"/>
        <v>353693.41099999996</v>
      </c>
      <c r="Y158" s="46">
        <f t="shared" si="214"/>
        <v>0</v>
      </c>
      <c r="Z158" s="46">
        <f t="shared" si="214"/>
        <v>215859.76500000001</v>
      </c>
      <c r="AA158" s="46">
        <f t="shared" si="214"/>
        <v>0</v>
      </c>
      <c r="AB158" s="46">
        <f t="shared" si="214"/>
        <v>18234.018</v>
      </c>
      <c r="AC158" s="46">
        <f t="shared" si="214"/>
        <v>0</v>
      </c>
      <c r="AD158" s="46">
        <f t="shared" si="214"/>
        <v>75250.385000000009</v>
      </c>
      <c r="AE158" s="46">
        <f t="shared" si="214"/>
        <v>0</v>
      </c>
      <c r="AF158" s="103"/>
    </row>
    <row r="159" spans="1:32" x14ac:dyDescent="0.25">
      <c r="A159" s="21" t="s">
        <v>35</v>
      </c>
      <c r="B159" s="23">
        <f>B17+B53+B101+B132</f>
        <v>97889.347000000009</v>
      </c>
      <c r="C159" s="23">
        <f>C17+C53+C101+C132</f>
        <v>0</v>
      </c>
      <c r="D159" s="23">
        <f>D17+D53+D101+D132</f>
        <v>0</v>
      </c>
      <c r="E159" s="23">
        <f>E17+E53+E101+E132</f>
        <v>0</v>
      </c>
      <c r="F159" s="23">
        <f t="shared" ref="F159:F162" si="215">IFERROR(E159/B159%,0)</f>
        <v>0</v>
      </c>
      <c r="G159" s="23">
        <f t="shared" ref="G159:G162" si="216">IFERROR(E159/C159%,0)</f>
        <v>0</v>
      </c>
      <c r="H159" s="23">
        <f t="shared" ref="H159:AE159" si="217">H17+H53+H101+H132</f>
        <v>0</v>
      </c>
      <c r="I159" s="23">
        <f t="shared" si="217"/>
        <v>0</v>
      </c>
      <c r="J159" s="23">
        <f t="shared" si="217"/>
        <v>0</v>
      </c>
      <c r="K159" s="23">
        <f t="shared" si="217"/>
        <v>0</v>
      </c>
      <c r="L159" s="23">
        <f t="shared" si="217"/>
        <v>0</v>
      </c>
      <c r="M159" s="23">
        <f t="shared" si="217"/>
        <v>0</v>
      </c>
      <c r="N159" s="23">
        <f t="shared" si="217"/>
        <v>0</v>
      </c>
      <c r="O159" s="23">
        <f t="shared" si="217"/>
        <v>0</v>
      </c>
      <c r="P159" s="23">
        <f t="shared" si="217"/>
        <v>0</v>
      </c>
      <c r="Q159" s="23">
        <f t="shared" si="217"/>
        <v>0</v>
      </c>
      <c r="R159" s="23">
        <f t="shared" si="217"/>
        <v>0</v>
      </c>
      <c r="S159" s="23">
        <f t="shared" si="217"/>
        <v>0</v>
      </c>
      <c r="T159" s="23">
        <f t="shared" si="217"/>
        <v>5612.58</v>
      </c>
      <c r="U159" s="23">
        <f t="shared" si="217"/>
        <v>0</v>
      </c>
      <c r="V159" s="23">
        <f t="shared" si="217"/>
        <v>0</v>
      </c>
      <c r="W159" s="23">
        <f t="shared" si="217"/>
        <v>0</v>
      </c>
      <c r="X159" s="23">
        <f t="shared" si="217"/>
        <v>0</v>
      </c>
      <c r="Y159" s="23">
        <f t="shared" si="217"/>
        <v>0</v>
      </c>
      <c r="Z159" s="23">
        <f t="shared" si="217"/>
        <v>76501.275999999998</v>
      </c>
      <c r="AA159" s="23">
        <f t="shared" si="217"/>
        <v>0</v>
      </c>
      <c r="AB159" s="23">
        <f t="shared" si="217"/>
        <v>857.53099999999995</v>
      </c>
      <c r="AC159" s="23">
        <f t="shared" si="217"/>
        <v>0</v>
      </c>
      <c r="AD159" s="23">
        <f t="shared" si="217"/>
        <v>14917.96</v>
      </c>
      <c r="AE159" s="23">
        <f t="shared" si="217"/>
        <v>0</v>
      </c>
      <c r="AF159" s="104"/>
    </row>
    <row r="160" spans="1:32" x14ac:dyDescent="0.25">
      <c r="A160" s="21" t="s">
        <v>29</v>
      </c>
      <c r="B160" s="23">
        <f>B10+B18+B54+B102+B133</f>
        <v>435720.11099999998</v>
      </c>
      <c r="C160" s="23">
        <f>C10+C18+C54+C102+C133</f>
        <v>37687.879000000001</v>
      </c>
      <c r="D160" s="23">
        <f>D10+D18+D54+D102+D133</f>
        <v>21641.969999999998</v>
      </c>
      <c r="E160" s="23">
        <f>E10+E18+E54+E102+E133</f>
        <v>21641.969999999998</v>
      </c>
      <c r="F160" s="23">
        <f t="shared" si="215"/>
        <v>4.9669431026101982</v>
      </c>
      <c r="G160" s="23">
        <f t="shared" si="216"/>
        <v>57.424218539865294</v>
      </c>
      <c r="H160" s="23">
        <f t="shared" ref="H160:AE160" si="218">H10+H18+H54+H102+H133</f>
        <v>37687.879000000001</v>
      </c>
      <c r="I160" s="23">
        <f t="shared" si="218"/>
        <v>21641.969999999998</v>
      </c>
      <c r="J160" s="23">
        <f t="shared" si="218"/>
        <v>26379.682000000001</v>
      </c>
      <c r="K160" s="23">
        <f t="shared" si="218"/>
        <v>0</v>
      </c>
      <c r="L160" s="23">
        <f t="shared" si="218"/>
        <v>27020.953000000005</v>
      </c>
      <c r="M160" s="23">
        <f t="shared" si="218"/>
        <v>0</v>
      </c>
      <c r="N160" s="23">
        <f t="shared" si="218"/>
        <v>32253.851000000006</v>
      </c>
      <c r="O160" s="23">
        <f t="shared" si="218"/>
        <v>0</v>
      </c>
      <c r="P160" s="23">
        <f t="shared" si="218"/>
        <v>21759.444000000003</v>
      </c>
      <c r="Q160" s="23">
        <f t="shared" si="218"/>
        <v>0</v>
      </c>
      <c r="R160" s="23">
        <f t="shared" si="218"/>
        <v>25708.875</v>
      </c>
      <c r="S160" s="23">
        <f t="shared" si="218"/>
        <v>0</v>
      </c>
      <c r="T160" s="23">
        <f t="shared" si="218"/>
        <v>23379.165000000005</v>
      </c>
      <c r="U160" s="23">
        <f t="shared" si="218"/>
        <v>0</v>
      </c>
      <c r="V160" s="23">
        <f t="shared" si="218"/>
        <v>16152.05</v>
      </c>
      <c r="W160" s="23">
        <f t="shared" si="218"/>
        <v>0</v>
      </c>
      <c r="X160" s="23">
        <f t="shared" si="218"/>
        <v>127967.91099999999</v>
      </c>
      <c r="Y160" s="23">
        <f t="shared" si="218"/>
        <v>0</v>
      </c>
      <c r="Z160" s="23">
        <f t="shared" si="218"/>
        <v>40693.739000000001</v>
      </c>
      <c r="AA160" s="23">
        <f t="shared" si="218"/>
        <v>0</v>
      </c>
      <c r="AB160" s="23">
        <f t="shared" si="218"/>
        <v>16229.137000000001</v>
      </c>
      <c r="AC160" s="23">
        <f t="shared" si="218"/>
        <v>0</v>
      </c>
      <c r="AD160" s="23">
        <f t="shared" si="218"/>
        <v>40487.425000000003</v>
      </c>
      <c r="AE160" s="23">
        <f t="shared" si="218"/>
        <v>0</v>
      </c>
      <c r="AF160" s="104"/>
    </row>
    <row r="161" spans="1:32" ht="31.5" x14ac:dyDescent="0.25">
      <c r="A161" s="34" t="s">
        <v>36</v>
      </c>
      <c r="B161" s="23">
        <f t="shared" ref="B161:E162" si="219">B19+B55++B103+B134</f>
        <v>0</v>
      </c>
      <c r="C161" s="23">
        <f t="shared" si="219"/>
        <v>0</v>
      </c>
      <c r="D161" s="23">
        <f t="shared" si="219"/>
        <v>0</v>
      </c>
      <c r="E161" s="23">
        <f t="shared" si="219"/>
        <v>0</v>
      </c>
      <c r="F161" s="23">
        <f t="shared" si="215"/>
        <v>0</v>
      </c>
      <c r="G161" s="23">
        <f t="shared" si="216"/>
        <v>0</v>
      </c>
      <c r="H161" s="23">
        <f t="shared" ref="H161:AE162" si="220">H19+H55++H103+H134</f>
        <v>0</v>
      </c>
      <c r="I161" s="23">
        <f t="shared" si="220"/>
        <v>0</v>
      </c>
      <c r="J161" s="23">
        <f t="shared" si="220"/>
        <v>0</v>
      </c>
      <c r="K161" s="23">
        <f t="shared" si="220"/>
        <v>0</v>
      </c>
      <c r="L161" s="23">
        <f t="shared" si="220"/>
        <v>0</v>
      </c>
      <c r="M161" s="23">
        <f t="shared" si="220"/>
        <v>0</v>
      </c>
      <c r="N161" s="23">
        <f t="shared" si="220"/>
        <v>0</v>
      </c>
      <c r="O161" s="23">
        <f t="shared" si="220"/>
        <v>0</v>
      </c>
      <c r="P161" s="23">
        <f t="shared" si="220"/>
        <v>0</v>
      </c>
      <c r="Q161" s="23">
        <f t="shared" si="220"/>
        <v>0</v>
      </c>
      <c r="R161" s="23">
        <f t="shared" si="220"/>
        <v>0</v>
      </c>
      <c r="S161" s="23">
        <f t="shared" si="220"/>
        <v>0</v>
      </c>
      <c r="T161" s="23">
        <f t="shared" si="220"/>
        <v>0</v>
      </c>
      <c r="U161" s="23">
        <f t="shared" si="220"/>
        <v>0</v>
      </c>
      <c r="V161" s="23">
        <f t="shared" si="220"/>
        <v>0</v>
      </c>
      <c r="W161" s="23">
        <f t="shared" si="220"/>
        <v>0</v>
      </c>
      <c r="X161" s="23">
        <f t="shared" si="220"/>
        <v>0</v>
      </c>
      <c r="Y161" s="23">
        <f t="shared" si="220"/>
        <v>0</v>
      </c>
      <c r="Z161" s="23">
        <f t="shared" si="220"/>
        <v>0</v>
      </c>
      <c r="AA161" s="23">
        <f t="shared" si="220"/>
        <v>0</v>
      </c>
      <c r="AB161" s="23">
        <f t="shared" si="220"/>
        <v>0</v>
      </c>
      <c r="AC161" s="23">
        <f t="shared" si="220"/>
        <v>0</v>
      </c>
      <c r="AD161" s="23">
        <f t="shared" si="220"/>
        <v>0</v>
      </c>
      <c r="AE161" s="23">
        <f t="shared" si="220"/>
        <v>0</v>
      </c>
      <c r="AF161" s="104"/>
    </row>
    <row r="162" spans="1:32" x14ac:dyDescent="0.25">
      <c r="A162" s="21" t="s">
        <v>37</v>
      </c>
      <c r="B162" s="23">
        <f t="shared" si="219"/>
        <v>356607.76</v>
      </c>
      <c r="C162" s="23">
        <f t="shared" si="219"/>
        <v>0</v>
      </c>
      <c r="D162" s="23">
        <f t="shared" si="219"/>
        <v>0</v>
      </c>
      <c r="E162" s="23">
        <f t="shared" si="219"/>
        <v>0</v>
      </c>
      <c r="F162" s="23">
        <f t="shared" si="215"/>
        <v>0</v>
      </c>
      <c r="G162" s="23">
        <f t="shared" si="216"/>
        <v>0</v>
      </c>
      <c r="H162" s="23">
        <f t="shared" si="220"/>
        <v>0</v>
      </c>
      <c r="I162" s="23">
        <f t="shared" si="220"/>
        <v>0</v>
      </c>
      <c r="J162" s="23">
        <f t="shared" si="220"/>
        <v>0</v>
      </c>
      <c r="K162" s="23">
        <f t="shared" si="220"/>
        <v>0</v>
      </c>
      <c r="L162" s="23">
        <f t="shared" si="220"/>
        <v>0</v>
      </c>
      <c r="M162" s="23">
        <f t="shared" si="220"/>
        <v>0</v>
      </c>
      <c r="N162" s="23">
        <f t="shared" si="220"/>
        <v>0</v>
      </c>
      <c r="O162" s="23">
        <f t="shared" si="220"/>
        <v>0</v>
      </c>
      <c r="P162" s="23">
        <f t="shared" si="220"/>
        <v>0</v>
      </c>
      <c r="Q162" s="23">
        <f t="shared" si="220"/>
        <v>0</v>
      </c>
      <c r="R162" s="23">
        <f t="shared" si="220"/>
        <v>0</v>
      </c>
      <c r="S162" s="23">
        <f t="shared" si="220"/>
        <v>0</v>
      </c>
      <c r="T162" s="23">
        <f t="shared" si="220"/>
        <v>11225.16</v>
      </c>
      <c r="U162" s="23">
        <f t="shared" si="220"/>
        <v>0</v>
      </c>
      <c r="V162" s="23">
        <f t="shared" si="220"/>
        <v>0</v>
      </c>
      <c r="W162" s="23">
        <f t="shared" si="220"/>
        <v>0</v>
      </c>
      <c r="X162" s="23">
        <f t="shared" si="220"/>
        <v>225725.5</v>
      </c>
      <c r="Y162" s="23">
        <f t="shared" si="220"/>
        <v>0</v>
      </c>
      <c r="Z162" s="23">
        <f t="shared" si="220"/>
        <v>98664.75</v>
      </c>
      <c r="AA162" s="23">
        <f t="shared" si="220"/>
        <v>0</v>
      </c>
      <c r="AB162" s="23">
        <f t="shared" si="220"/>
        <v>1147.3499999999999</v>
      </c>
      <c r="AC162" s="23">
        <f t="shared" si="220"/>
        <v>0</v>
      </c>
      <c r="AD162" s="23">
        <f t="shared" si="220"/>
        <v>19845</v>
      </c>
      <c r="AE162" s="23">
        <f t="shared" si="220"/>
        <v>0</v>
      </c>
      <c r="AF162" s="105"/>
    </row>
    <row r="165" spans="1:32" ht="16.5" x14ac:dyDescent="0.25">
      <c r="A165" s="47" t="s">
        <v>71</v>
      </c>
      <c r="B165" s="47"/>
      <c r="C165" s="47"/>
      <c r="D165" s="47"/>
    </row>
    <row r="166" spans="1:32" ht="16.5" x14ac:dyDescent="0.25">
      <c r="A166" s="47"/>
      <c r="B166" s="47"/>
      <c r="C166" s="47"/>
      <c r="D166" s="47"/>
    </row>
    <row r="167" spans="1:32" ht="16.5" x14ac:dyDescent="0.25">
      <c r="A167" s="47" t="s">
        <v>72</v>
      </c>
      <c r="B167" s="48"/>
      <c r="C167" s="48"/>
      <c r="D167" s="47"/>
    </row>
    <row r="168" spans="1:32" ht="16.5" x14ac:dyDescent="0.25">
      <c r="A168" s="47" t="s">
        <v>73</v>
      </c>
      <c r="B168" s="47"/>
      <c r="C168" s="47"/>
      <c r="D168" s="47"/>
    </row>
    <row r="169" spans="1:32" ht="16.5" x14ac:dyDescent="0.25">
      <c r="A169" s="47"/>
      <c r="B169" s="47"/>
      <c r="C169" s="47"/>
      <c r="D169" s="47"/>
    </row>
    <row r="170" spans="1:32" ht="16.5" x14ac:dyDescent="0.25">
      <c r="A170" s="47"/>
      <c r="B170" s="47"/>
      <c r="C170" s="47"/>
      <c r="D170" s="47"/>
    </row>
    <row r="171" spans="1:32" ht="16.5" x14ac:dyDescent="0.25">
      <c r="A171" s="47"/>
      <c r="B171" s="47"/>
      <c r="C171" s="47"/>
      <c r="D171" s="47"/>
    </row>
    <row r="172" spans="1:32" ht="16.5" x14ac:dyDescent="0.25">
      <c r="A172" s="47" t="s">
        <v>74</v>
      </c>
      <c r="B172" s="47"/>
      <c r="C172" s="47"/>
      <c r="D172" s="47"/>
    </row>
    <row r="173" spans="1:32" ht="16.5" x14ac:dyDescent="0.25">
      <c r="A173" s="47"/>
      <c r="B173" s="47"/>
      <c r="C173" s="47"/>
      <c r="D173" s="47"/>
    </row>
    <row r="174" spans="1:32" ht="16.5" x14ac:dyDescent="0.25">
      <c r="A174" s="47" t="s">
        <v>75</v>
      </c>
      <c r="B174" s="48"/>
      <c r="C174" s="48"/>
      <c r="D174" s="47"/>
    </row>
    <row r="175" spans="1:32" ht="16.5" x14ac:dyDescent="0.25">
      <c r="A175" s="47"/>
      <c r="B175" s="47"/>
      <c r="C175" s="47"/>
      <c r="D175" s="47"/>
    </row>
  </sheetData>
  <mergeCells count="68">
    <mergeCell ref="A1:AD1"/>
    <mergeCell ref="A3:A4"/>
    <mergeCell ref="B3:B4"/>
    <mergeCell ref="C3:C4"/>
    <mergeCell ref="D3:D4"/>
    <mergeCell ref="E3:E4"/>
    <mergeCell ref="F3:G3"/>
    <mergeCell ref="H3:I3"/>
    <mergeCell ref="J3:K3"/>
    <mergeCell ref="L3:M3"/>
    <mergeCell ref="AF8:AF12"/>
    <mergeCell ref="N3:O3"/>
    <mergeCell ref="P3:Q3"/>
    <mergeCell ref="R3:S3"/>
    <mergeCell ref="T3:U3"/>
    <mergeCell ref="V3:W3"/>
    <mergeCell ref="X3:Y3"/>
    <mergeCell ref="Z3:AA3"/>
    <mergeCell ref="AB3:AC3"/>
    <mergeCell ref="AD3:AE3"/>
    <mergeCell ref="A6:AE6"/>
    <mergeCell ref="A8:AE8"/>
    <mergeCell ref="A45:AE45"/>
    <mergeCell ref="A13:AE13"/>
    <mergeCell ref="A15:AE15"/>
    <mergeCell ref="AF16:AF20"/>
    <mergeCell ref="A21:AE21"/>
    <mergeCell ref="AF22:AF26"/>
    <mergeCell ref="A27:AE27"/>
    <mergeCell ref="AF28:AF32"/>
    <mergeCell ref="A33:AE33"/>
    <mergeCell ref="AF34:AF38"/>
    <mergeCell ref="A39:AE39"/>
    <mergeCell ref="AF40:AF44"/>
    <mergeCell ref="A87:AE87"/>
    <mergeCell ref="AF46:AF50"/>
    <mergeCell ref="A51:AE51"/>
    <mergeCell ref="AF52:AF68"/>
    <mergeCell ref="A57:AE57"/>
    <mergeCell ref="A63:AE63"/>
    <mergeCell ref="A69:AE69"/>
    <mergeCell ref="AF70:AF74"/>
    <mergeCell ref="A75:AE75"/>
    <mergeCell ref="AF76:AF80"/>
    <mergeCell ref="A81:AE81"/>
    <mergeCell ref="AF82:AF86"/>
    <mergeCell ref="AF123:AF127"/>
    <mergeCell ref="AF88:AF92"/>
    <mergeCell ref="A93:AE93"/>
    <mergeCell ref="AF94:AF98"/>
    <mergeCell ref="A99:AE99"/>
    <mergeCell ref="AF100:AF104"/>
    <mergeCell ref="A105:AE105"/>
    <mergeCell ref="AF106:AF110"/>
    <mergeCell ref="A111:AE111"/>
    <mergeCell ref="AF112:AF116"/>
    <mergeCell ref="A117:AE117"/>
    <mergeCell ref="AF118:AF122"/>
    <mergeCell ref="AF143:AF147"/>
    <mergeCell ref="AF148:AF152"/>
    <mergeCell ref="AF153:AF157"/>
    <mergeCell ref="AF158:AF162"/>
    <mergeCell ref="A128:AE128"/>
    <mergeCell ref="A130:AE130"/>
    <mergeCell ref="AF131:AF135"/>
    <mergeCell ref="A136:AE136"/>
    <mergeCell ref="AF137:AF141"/>
    <mergeCell ref="A142:AE142"/>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3"/>
  <sheetViews>
    <sheetView zoomScale="60" zoomScaleNormal="60" workbookViewId="0">
      <selection sqref="A1:XFD1048576"/>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76</v>
      </c>
      <c r="D3" s="130" t="s">
        <v>77</v>
      </c>
      <c r="E3" s="130" t="s">
        <v>78</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54" t="s">
        <v>19</v>
      </c>
    </row>
    <row r="4" spans="1:32" ht="51.75" customHeight="1" x14ac:dyDescent="0.25">
      <c r="A4" s="131"/>
      <c r="B4" s="131"/>
      <c r="C4" s="131"/>
      <c r="D4" s="131"/>
      <c r="E4" s="131"/>
      <c r="F4" s="53" t="s">
        <v>20</v>
      </c>
      <c r="G4" s="53"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54">
        <v>1</v>
      </c>
      <c r="B5" s="54">
        <v>2</v>
      </c>
      <c r="C5" s="54">
        <v>3</v>
      </c>
      <c r="D5" s="54">
        <v>4</v>
      </c>
      <c r="E5" s="54">
        <v>5</v>
      </c>
      <c r="F5" s="54">
        <v>6</v>
      </c>
      <c r="G5" s="54">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27</v>
      </c>
    </row>
    <row r="9" spans="1:32" x14ac:dyDescent="0.25">
      <c r="A9" s="19" t="s">
        <v>28</v>
      </c>
      <c r="B9" s="20">
        <f>B10</f>
        <v>39754.091999999997</v>
      </c>
      <c r="C9" s="20">
        <f t="shared" ref="C9:E9" si="0">C10</f>
        <v>6747.8099999999995</v>
      </c>
      <c r="D9" s="20">
        <f t="shared" si="0"/>
        <v>6747.8099999999995</v>
      </c>
      <c r="E9" s="20">
        <f t="shared" si="0"/>
        <v>6747.8099999999995</v>
      </c>
      <c r="F9" s="20">
        <f>E9/B9*100</f>
        <v>16.973875293139635</v>
      </c>
      <c r="G9" s="20">
        <f>E9/C9*100</f>
        <v>100</v>
      </c>
      <c r="H9" s="20">
        <f>H10</f>
        <v>3465.99</v>
      </c>
      <c r="I9" s="20">
        <f t="shared" ref="I9:AE9" si="1">I10</f>
        <v>3465.99</v>
      </c>
      <c r="J9" s="20">
        <f t="shared" si="1"/>
        <v>3281.82</v>
      </c>
      <c r="K9" s="20">
        <f t="shared" si="1"/>
        <v>3281.82</v>
      </c>
      <c r="L9" s="20">
        <f t="shared" si="1"/>
        <v>3069.62</v>
      </c>
      <c r="M9" s="20">
        <f t="shared" si="1"/>
        <v>0</v>
      </c>
      <c r="N9" s="20">
        <f t="shared" si="1"/>
        <v>3281.8249999999998</v>
      </c>
      <c r="O9" s="20">
        <f t="shared" si="1"/>
        <v>0</v>
      </c>
      <c r="P9" s="20">
        <f t="shared" si="1"/>
        <v>3175.873</v>
      </c>
      <c r="Q9" s="20">
        <f t="shared" si="1"/>
        <v>0</v>
      </c>
      <c r="R9" s="20">
        <f t="shared" si="1"/>
        <v>3281.8249999999998</v>
      </c>
      <c r="S9" s="20">
        <f t="shared" si="1"/>
        <v>0</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39754.091999999997</v>
      </c>
      <c r="C10" s="22">
        <f>C12</f>
        <v>6747.8099999999995</v>
      </c>
      <c r="D10" s="22">
        <f>E10</f>
        <v>6747.8099999999995</v>
      </c>
      <c r="E10" s="22">
        <f>E12</f>
        <v>6747.8099999999995</v>
      </c>
      <c r="F10" s="22">
        <f>E10/B10*100</f>
        <v>16.973875293139635</v>
      </c>
      <c r="G10" s="22">
        <f>E10/C10*100</f>
        <v>100</v>
      </c>
      <c r="H10" s="23">
        <f>H12</f>
        <v>3465.99</v>
      </c>
      <c r="I10" s="23">
        <f t="shared" ref="I10:AE10" si="2">I12</f>
        <v>3465.99</v>
      </c>
      <c r="J10" s="23">
        <f t="shared" si="2"/>
        <v>3281.82</v>
      </c>
      <c r="K10" s="23">
        <f t="shared" si="2"/>
        <v>3281.82</v>
      </c>
      <c r="L10" s="23">
        <f t="shared" si="2"/>
        <v>3069.62</v>
      </c>
      <c r="M10" s="23">
        <f t="shared" si="2"/>
        <v>0</v>
      </c>
      <c r="N10" s="23">
        <f t="shared" si="2"/>
        <v>3281.8249999999998</v>
      </c>
      <c r="O10" s="23">
        <f t="shared" si="2"/>
        <v>0</v>
      </c>
      <c r="P10" s="23">
        <f t="shared" si="2"/>
        <v>3175.873</v>
      </c>
      <c r="Q10" s="23">
        <f t="shared" si="2"/>
        <v>0</v>
      </c>
      <c r="R10" s="23">
        <f t="shared" si="2"/>
        <v>3281.8249999999998</v>
      </c>
      <c r="S10" s="23">
        <f t="shared" si="2"/>
        <v>0</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61">
        <f>B12</f>
        <v>39754.091999999997</v>
      </c>
      <c r="C11" s="61">
        <f t="shared" ref="C11:E11" si="3">C12</f>
        <v>6747.8099999999995</v>
      </c>
      <c r="D11" s="61">
        <f t="shared" si="3"/>
        <v>6747.8099999999995</v>
      </c>
      <c r="E11" s="61">
        <f t="shared" si="3"/>
        <v>6747.8099999999995</v>
      </c>
      <c r="F11" s="25">
        <f>E11/B11*100</f>
        <v>16.973875293139635</v>
      </c>
      <c r="G11" s="25">
        <f>E11/C11*100</f>
        <v>100</v>
      </c>
      <c r="H11" s="25">
        <f>H12</f>
        <v>3465.99</v>
      </c>
      <c r="I11" s="25">
        <f t="shared" ref="I11:AE11" si="4">I12</f>
        <v>3465.99</v>
      </c>
      <c r="J11" s="25">
        <f t="shared" si="4"/>
        <v>3281.82</v>
      </c>
      <c r="K11" s="25">
        <f t="shared" si="4"/>
        <v>3281.82</v>
      </c>
      <c r="L11" s="25">
        <f t="shared" si="4"/>
        <v>3069.62</v>
      </c>
      <c r="M11" s="25">
        <f t="shared" si="4"/>
        <v>0</v>
      </c>
      <c r="N11" s="25">
        <f t="shared" si="4"/>
        <v>3281.8249999999998</v>
      </c>
      <c r="O11" s="25">
        <f t="shared" si="4"/>
        <v>0</v>
      </c>
      <c r="P11" s="25">
        <f t="shared" si="4"/>
        <v>3175.873</v>
      </c>
      <c r="Q11" s="25">
        <f t="shared" si="4"/>
        <v>0</v>
      </c>
      <c r="R11" s="25">
        <f t="shared" si="4"/>
        <v>3281.8249999999998</v>
      </c>
      <c r="S11" s="25">
        <f t="shared" si="4"/>
        <v>0</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39754.091999999997</v>
      </c>
      <c r="C12" s="22">
        <f>H12+J12</f>
        <v>6747.8099999999995</v>
      </c>
      <c r="D12" s="22">
        <f>E12</f>
        <v>6747.8099999999995</v>
      </c>
      <c r="E12" s="22">
        <f>I12+K12+M12+O12+Q12+S12+U12+W12+Y12+AA12+AC12+AE12</f>
        <v>6747.8099999999995</v>
      </c>
      <c r="F12" s="22">
        <f>E12/B12*100</f>
        <v>16.973875293139635</v>
      </c>
      <c r="G12" s="22">
        <f>E12/C12*100</f>
        <v>100</v>
      </c>
      <c r="H12" s="22">
        <v>3465.99</v>
      </c>
      <c r="I12" s="22">
        <v>3465.99</v>
      </c>
      <c r="J12" s="22">
        <v>3281.82</v>
      </c>
      <c r="K12" s="22">
        <v>3281.82</v>
      </c>
      <c r="L12" s="22">
        <v>3069.62</v>
      </c>
      <c r="M12" s="22"/>
      <c r="N12" s="22">
        <v>3281.8249999999998</v>
      </c>
      <c r="O12" s="22"/>
      <c r="P12" s="22">
        <v>3175.873</v>
      </c>
      <c r="Q12" s="22"/>
      <c r="R12" s="22">
        <v>3281.8249999999998</v>
      </c>
      <c r="S12" s="22"/>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604047.12400000007</v>
      </c>
      <c r="C16" s="41">
        <f t="shared" ref="C16:E16" si="5">C17+C18+C20</f>
        <v>4540.54</v>
      </c>
      <c r="D16" s="30">
        <f t="shared" si="5"/>
        <v>4540.54</v>
      </c>
      <c r="E16" s="30">
        <f t="shared" si="5"/>
        <v>4540.54</v>
      </c>
      <c r="F16" s="30">
        <f>IFERROR(E16/B16%,0)</f>
        <v>0.75168638664025811</v>
      </c>
      <c r="G16" s="30">
        <f>IFERROR(E16/C16%,0)</f>
        <v>100</v>
      </c>
      <c r="H16" s="30">
        <f>H17+H18+H20</f>
        <v>0</v>
      </c>
      <c r="I16" s="30">
        <f t="shared" ref="I16:AE16" si="6">I17+I18+I20</f>
        <v>0</v>
      </c>
      <c r="J16" s="30">
        <f t="shared" si="6"/>
        <v>4540.54</v>
      </c>
      <c r="K16" s="30">
        <f t="shared" si="6"/>
        <v>4540.54</v>
      </c>
      <c r="L16" s="30">
        <f t="shared" si="6"/>
        <v>0</v>
      </c>
      <c r="M16" s="30">
        <f t="shared" si="6"/>
        <v>0</v>
      </c>
      <c r="N16" s="30">
        <f t="shared" si="6"/>
        <v>0</v>
      </c>
      <c r="O16" s="30">
        <f t="shared" si="6"/>
        <v>0</v>
      </c>
      <c r="P16" s="30">
        <f t="shared" si="6"/>
        <v>0</v>
      </c>
      <c r="Q16" s="30">
        <f t="shared" si="6"/>
        <v>0</v>
      </c>
      <c r="R16" s="30">
        <f t="shared" si="6"/>
        <v>0</v>
      </c>
      <c r="S16" s="30">
        <f t="shared" si="6"/>
        <v>0</v>
      </c>
      <c r="T16" s="30">
        <f t="shared" si="6"/>
        <v>16837.739999999998</v>
      </c>
      <c r="U16" s="30">
        <f t="shared" si="6"/>
        <v>0</v>
      </c>
      <c r="V16" s="30">
        <f t="shared" si="6"/>
        <v>0</v>
      </c>
      <c r="W16" s="30">
        <f t="shared" si="6"/>
        <v>0</v>
      </c>
      <c r="X16" s="30">
        <f t="shared" si="6"/>
        <v>338588.25</v>
      </c>
      <c r="Y16" s="30">
        <f t="shared" si="6"/>
        <v>0</v>
      </c>
      <c r="Z16" s="30">
        <f t="shared" si="6"/>
        <v>187809.986</v>
      </c>
      <c r="AA16" s="30">
        <f t="shared" si="6"/>
        <v>0</v>
      </c>
      <c r="AB16" s="30">
        <f t="shared" si="6"/>
        <v>2393.7809999999999</v>
      </c>
      <c r="AC16" s="30">
        <f t="shared" si="6"/>
        <v>0</v>
      </c>
      <c r="AD16" s="30">
        <f t="shared" si="6"/>
        <v>53876.827000000005</v>
      </c>
      <c r="AE16" s="30">
        <f t="shared" si="6"/>
        <v>0</v>
      </c>
      <c r="AF16" s="100"/>
    </row>
    <row r="17" spans="1:32" x14ac:dyDescent="0.25">
      <c r="A17" s="21" t="s">
        <v>35</v>
      </c>
      <c r="B17" s="22">
        <f>H17+J17+L17+N17+P17+R17+T17+V17+X17+Z17+AB17+AD17</f>
        <v>97889.347000000009</v>
      </c>
      <c r="C17" s="22">
        <f>C23+C29+C35</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0</v>
      </c>
      <c r="Y17" s="22">
        <f t="shared" si="7"/>
        <v>0</v>
      </c>
      <c r="Z17" s="22">
        <f t="shared" si="7"/>
        <v>76501.275999999998</v>
      </c>
      <c r="AA17" s="22">
        <f t="shared" si="7"/>
        <v>0</v>
      </c>
      <c r="AB17" s="22">
        <f t="shared" si="7"/>
        <v>857.53099999999995</v>
      </c>
      <c r="AC17" s="22">
        <f t="shared" si="7"/>
        <v>0</v>
      </c>
      <c r="AD17" s="22">
        <f t="shared" si="7"/>
        <v>14917.96</v>
      </c>
      <c r="AE17" s="22">
        <f t="shared" si="7"/>
        <v>0</v>
      </c>
      <c r="AF17" s="101"/>
    </row>
    <row r="18" spans="1:32" x14ac:dyDescent="0.25">
      <c r="A18" s="21" t="s">
        <v>29</v>
      </c>
      <c r="B18" s="22">
        <f>H18+J18+L18+N18+P18+R18+T18+V18+X18+Z18+AB18+AD18</f>
        <v>149550.01699999999</v>
      </c>
      <c r="C18" s="22">
        <f>C24+C30+C36+C42+C48</f>
        <v>4540.54</v>
      </c>
      <c r="D18" s="22">
        <f>E18</f>
        <v>4540.54</v>
      </c>
      <c r="E18" s="22">
        <f>I18+K18+M18+O18+Q18+S18+U18+W18+Y18+AA18+AC18+AE18</f>
        <v>4540.54</v>
      </c>
      <c r="F18" s="31">
        <f>IFERROR(E18/B18%,0)</f>
        <v>3.0361347267516523</v>
      </c>
      <c r="G18" s="31">
        <f>IFERROR(E18/C18%,0)</f>
        <v>100</v>
      </c>
      <c r="H18" s="22">
        <f t="shared" si="7"/>
        <v>0</v>
      </c>
      <c r="I18" s="22">
        <f t="shared" si="7"/>
        <v>0</v>
      </c>
      <c r="J18" s="22">
        <f t="shared" si="7"/>
        <v>4540.54</v>
      </c>
      <c r="K18" s="22">
        <f t="shared" si="7"/>
        <v>4540.54</v>
      </c>
      <c r="L18" s="22">
        <f t="shared" si="7"/>
        <v>0</v>
      </c>
      <c r="M18" s="22">
        <f t="shared" si="7"/>
        <v>0</v>
      </c>
      <c r="N18" s="22">
        <f t="shared" si="7"/>
        <v>0</v>
      </c>
      <c r="O18" s="22">
        <f t="shared" si="7"/>
        <v>0</v>
      </c>
      <c r="P18" s="22">
        <f t="shared" si="7"/>
        <v>0</v>
      </c>
      <c r="Q18" s="22">
        <f t="shared" si="7"/>
        <v>0</v>
      </c>
      <c r="R18" s="22">
        <f t="shared" si="7"/>
        <v>0</v>
      </c>
      <c r="S18" s="22">
        <f t="shared" si="7"/>
        <v>0</v>
      </c>
      <c r="T18" s="22">
        <f t="shared" si="7"/>
        <v>0</v>
      </c>
      <c r="U18" s="22">
        <f t="shared" si="7"/>
        <v>0</v>
      </c>
      <c r="V18" s="22">
        <f t="shared" si="7"/>
        <v>0</v>
      </c>
      <c r="W18" s="22">
        <f t="shared" si="7"/>
        <v>0</v>
      </c>
      <c r="X18" s="22">
        <f t="shared" si="7"/>
        <v>112862.75</v>
      </c>
      <c r="Y18" s="22">
        <f t="shared" si="7"/>
        <v>0</v>
      </c>
      <c r="Z18" s="22">
        <f t="shared" si="7"/>
        <v>12643.960000000001</v>
      </c>
      <c r="AA18" s="22">
        <f t="shared" si="7"/>
        <v>0</v>
      </c>
      <c r="AB18" s="22">
        <f t="shared" si="7"/>
        <v>388.9</v>
      </c>
      <c r="AC18" s="22">
        <f t="shared" si="7"/>
        <v>0</v>
      </c>
      <c r="AD18" s="22">
        <f t="shared" si="7"/>
        <v>19113.867000000002</v>
      </c>
      <c r="AE18" s="22">
        <f t="shared" si="7"/>
        <v>0</v>
      </c>
      <c r="AF18" s="101"/>
    </row>
    <row r="19" spans="1:32" ht="31.5" x14ac:dyDescent="0.25">
      <c r="A19" s="32" t="s">
        <v>36</v>
      </c>
      <c r="B19" s="22">
        <f t="shared" ref="B19:B20" si="8">H19+J19+L19+N19+P19+R19+T19+V19+X19+Z19+AB19+AD19</f>
        <v>0</v>
      </c>
      <c r="C19" s="22">
        <f>C25+C31+C37</f>
        <v>0</v>
      </c>
      <c r="D19" s="22">
        <f t="shared" ref="D19:D20" si="9">E19</f>
        <v>0</v>
      </c>
      <c r="E19" s="22">
        <f t="shared" ref="E19:E20" si="10">I19+K19+M19+O19+Q19+S19+U19+W19+Y19+AA19+AC19+AE19</f>
        <v>0</v>
      </c>
      <c r="F19" s="31">
        <f t="shared" ref="F19:F20" si="11">IFERROR(E19/B19%,0)</f>
        <v>0</v>
      </c>
      <c r="G19" s="31">
        <f t="shared" ref="G19:G20" si="12">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356607.76</v>
      </c>
      <c r="C20" s="22">
        <f>C26+C32+C38</f>
        <v>0</v>
      </c>
      <c r="D20" s="22">
        <f t="shared" si="9"/>
        <v>0</v>
      </c>
      <c r="E20" s="22">
        <f t="shared" si="10"/>
        <v>0</v>
      </c>
      <c r="F20" s="31">
        <f t="shared" si="11"/>
        <v>0</v>
      </c>
      <c r="G20" s="31">
        <f t="shared" si="12"/>
        <v>0</v>
      </c>
      <c r="H20" s="22">
        <f t="shared" si="7"/>
        <v>0</v>
      </c>
      <c r="I20" s="22">
        <f t="shared" si="7"/>
        <v>0</v>
      </c>
      <c r="J20" s="22">
        <f t="shared" si="7"/>
        <v>0</v>
      </c>
      <c r="K20" s="22">
        <f t="shared" si="7"/>
        <v>0</v>
      </c>
      <c r="L20" s="22">
        <f t="shared" si="7"/>
        <v>0</v>
      </c>
      <c r="M20" s="22">
        <f t="shared" si="7"/>
        <v>0</v>
      </c>
      <c r="N20" s="22">
        <f t="shared" si="7"/>
        <v>0</v>
      </c>
      <c r="O20" s="22">
        <f t="shared" si="7"/>
        <v>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98664.75</v>
      </c>
      <c r="AA20" s="22">
        <f t="shared" si="7"/>
        <v>0</v>
      </c>
      <c r="AB20" s="22">
        <f t="shared" si="7"/>
        <v>1147.3499999999999</v>
      </c>
      <c r="AC20" s="22">
        <f t="shared" si="7"/>
        <v>0</v>
      </c>
      <c r="AD20" s="22">
        <f t="shared" si="7"/>
        <v>19845</v>
      </c>
      <c r="AE20" s="22">
        <f t="shared" si="7"/>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121037.5</v>
      </c>
      <c r="C22" s="30">
        <f t="shared" ref="C22:E22" si="13">C23+C24+C26</f>
        <v>0</v>
      </c>
      <c r="D22" s="30">
        <f t="shared" si="13"/>
        <v>0</v>
      </c>
      <c r="E22" s="30">
        <f t="shared" si="13"/>
        <v>0</v>
      </c>
      <c r="F22" s="30">
        <f>IFERROR(E22/B22%,0)</f>
        <v>0</v>
      </c>
      <c r="G22" s="30">
        <f>IFERROR(E22/C22%,0)</f>
        <v>0</v>
      </c>
      <c r="H22" s="30">
        <f>H23+H24+H26</f>
        <v>0</v>
      </c>
      <c r="I22" s="30">
        <f t="shared" ref="I22:AE22" si="14">I23+I24+I26</f>
        <v>0</v>
      </c>
      <c r="J22" s="30">
        <f t="shared" si="14"/>
        <v>0</v>
      </c>
      <c r="K22" s="30">
        <f t="shared" si="14"/>
        <v>0</v>
      </c>
      <c r="L22" s="30">
        <f t="shared" si="14"/>
        <v>0</v>
      </c>
      <c r="M22" s="30">
        <f t="shared" si="14"/>
        <v>0</v>
      </c>
      <c r="N22" s="30">
        <f t="shared" si="14"/>
        <v>0</v>
      </c>
      <c r="O22" s="30">
        <f t="shared" si="14"/>
        <v>0</v>
      </c>
      <c r="P22" s="30">
        <f t="shared" si="14"/>
        <v>0</v>
      </c>
      <c r="Q22" s="30">
        <f t="shared" si="14"/>
        <v>0</v>
      </c>
      <c r="R22" s="30">
        <f t="shared" si="14"/>
        <v>0</v>
      </c>
      <c r="S22" s="30">
        <f t="shared" si="14"/>
        <v>0</v>
      </c>
      <c r="T22" s="30">
        <f t="shared" si="14"/>
        <v>0</v>
      </c>
      <c r="U22" s="30">
        <f t="shared" si="14"/>
        <v>0</v>
      </c>
      <c r="V22" s="30">
        <f t="shared" si="14"/>
        <v>0</v>
      </c>
      <c r="W22" s="30">
        <f t="shared" si="14"/>
        <v>0</v>
      </c>
      <c r="X22" s="30">
        <f t="shared" si="14"/>
        <v>0</v>
      </c>
      <c r="Y22" s="30">
        <f t="shared" si="14"/>
        <v>0</v>
      </c>
      <c r="Z22" s="30">
        <f t="shared" si="14"/>
        <v>121037.5</v>
      </c>
      <c r="AA22" s="30">
        <f t="shared" si="14"/>
        <v>0</v>
      </c>
      <c r="AB22" s="30">
        <f t="shared" si="14"/>
        <v>0</v>
      </c>
      <c r="AC22" s="30">
        <f t="shared" si="14"/>
        <v>0</v>
      </c>
      <c r="AD22" s="30">
        <f t="shared" si="14"/>
        <v>0</v>
      </c>
      <c r="AE22" s="30">
        <f t="shared" si="14"/>
        <v>0</v>
      </c>
      <c r="AF22" s="124" t="s">
        <v>79</v>
      </c>
    </row>
    <row r="23" spans="1:32" ht="46.5" customHeight="1" x14ac:dyDescent="0.25">
      <c r="A23" s="21" t="s">
        <v>35</v>
      </c>
      <c r="B23" s="23">
        <f>H23+J23+L23+N23+P23+R23+T23+V23+X23+Z23+AB23+AD23</f>
        <v>54338.400000000001</v>
      </c>
      <c r="C23" s="23">
        <f>H23+J23</f>
        <v>0</v>
      </c>
      <c r="D23" s="23">
        <f t="shared" ref="D23:D24" si="15">E23</f>
        <v>0</v>
      </c>
      <c r="E23" s="23">
        <f t="shared" ref="E23:E24" si="16">I23+K23+M23+O23+Q23+S23+U23+W23+Y23+AA23+AC23+AE23</f>
        <v>0</v>
      </c>
      <c r="F23" s="23">
        <f t="shared" ref="F23:F26" si="17">IFERROR(E23/B23%,0)</f>
        <v>0</v>
      </c>
      <c r="G23" s="23">
        <f t="shared" ref="G23:G26" si="18">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41.25" customHeight="1" x14ac:dyDescent="0.25">
      <c r="A24" s="21" t="s">
        <v>29</v>
      </c>
      <c r="B24" s="23">
        <f>H24+J24+L24+N24+P24+R24+T24+V24+X24+Z24+AB24+AD24</f>
        <v>12360.1</v>
      </c>
      <c r="C24" s="23">
        <f t="shared" ref="C24:C26" si="19">H24+J24</f>
        <v>0</v>
      </c>
      <c r="D24" s="23">
        <f t="shared" si="15"/>
        <v>0</v>
      </c>
      <c r="E24" s="23">
        <f t="shared" si="16"/>
        <v>0</v>
      </c>
      <c r="F24" s="23">
        <f t="shared" si="17"/>
        <v>0</v>
      </c>
      <c r="G24" s="23">
        <f t="shared" si="18"/>
        <v>0</v>
      </c>
      <c r="H24" s="22"/>
      <c r="I24" s="22"/>
      <c r="J24" s="22"/>
      <c r="K24" s="22"/>
      <c r="L24" s="22"/>
      <c r="M24" s="22"/>
      <c r="N24" s="22"/>
      <c r="O24" s="22"/>
      <c r="P24" s="22"/>
      <c r="Q24" s="22"/>
      <c r="R24" s="22"/>
      <c r="S24" s="22"/>
      <c r="T24" s="22"/>
      <c r="U24" s="22"/>
      <c r="V24" s="22"/>
      <c r="W24" s="22"/>
      <c r="X24" s="22"/>
      <c r="Y24" s="22"/>
      <c r="Z24" s="22">
        <v>12360.1</v>
      </c>
      <c r="AA24" s="22"/>
      <c r="AB24" s="22"/>
      <c r="AC24" s="22"/>
      <c r="AD24" s="22"/>
      <c r="AE24" s="22"/>
      <c r="AF24" s="116"/>
    </row>
    <row r="25" spans="1:32" ht="37.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39.75" customHeight="1" x14ac:dyDescent="0.25">
      <c r="A26" s="21" t="s">
        <v>37</v>
      </c>
      <c r="B26" s="23">
        <f t="shared" ref="B26" si="20">H26+J26+L26+N26+P26+R26+T26+V26+X26+Z26+AB26+AD26</f>
        <v>54339</v>
      </c>
      <c r="C26" s="23">
        <f t="shared" si="19"/>
        <v>0</v>
      </c>
      <c r="D26" s="23">
        <f>E26</f>
        <v>0</v>
      </c>
      <c r="E26" s="23">
        <f>I26+K26+M26+O26+Q26+S26+U26+W26+Y26+AA26+AC26+AE26</f>
        <v>0</v>
      </c>
      <c r="F26" s="23">
        <f t="shared" si="17"/>
        <v>0</v>
      </c>
      <c r="G26" s="23">
        <f t="shared" si="18"/>
        <v>0</v>
      </c>
      <c r="H26" s="22"/>
      <c r="I26" s="22"/>
      <c r="J26" s="22"/>
      <c r="K26" s="22"/>
      <c r="L26" s="22"/>
      <c r="M26" s="22"/>
      <c r="N26" s="22"/>
      <c r="O26" s="22"/>
      <c r="P26" s="22"/>
      <c r="Q26" s="22"/>
      <c r="R26" s="22"/>
      <c r="S26" s="22"/>
      <c r="T26" s="22"/>
      <c r="U26" s="22"/>
      <c r="V26" s="22"/>
      <c r="W26" s="22"/>
      <c r="X26" s="22"/>
      <c r="Y26" s="22"/>
      <c r="Z26" s="22">
        <v>54339</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388.9</v>
      </c>
      <c r="C28" s="30">
        <f t="shared" ref="C28:E28" si="21">C29+C30+C31+C32</f>
        <v>0</v>
      </c>
      <c r="D28" s="30">
        <f t="shared" si="21"/>
        <v>0</v>
      </c>
      <c r="E28" s="30">
        <f t="shared" si="21"/>
        <v>0</v>
      </c>
      <c r="F28" s="30">
        <f>IFERROR(E28/B28%,0)</f>
        <v>0</v>
      </c>
      <c r="G28" s="30">
        <f>IFERROR(E28/C28%,0)</f>
        <v>0</v>
      </c>
      <c r="H28" s="30">
        <f>H29+H30+H32</f>
        <v>0</v>
      </c>
      <c r="I28" s="30">
        <f t="shared" ref="I28:AE28" si="22">I29+I30+I32</f>
        <v>0</v>
      </c>
      <c r="J28" s="30">
        <f t="shared" si="22"/>
        <v>0</v>
      </c>
      <c r="K28" s="30">
        <f t="shared" si="22"/>
        <v>0</v>
      </c>
      <c r="L28" s="30">
        <f t="shared" si="22"/>
        <v>0</v>
      </c>
      <c r="M28" s="30">
        <f t="shared" si="22"/>
        <v>0</v>
      </c>
      <c r="N28" s="30">
        <f t="shared" si="22"/>
        <v>0</v>
      </c>
      <c r="O28" s="30">
        <f t="shared" si="22"/>
        <v>0</v>
      </c>
      <c r="P28" s="30">
        <f t="shared" si="22"/>
        <v>0</v>
      </c>
      <c r="Q28" s="30">
        <f t="shared" si="22"/>
        <v>0</v>
      </c>
      <c r="R28" s="30">
        <f t="shared" si="22"/>
        <v>0</v>
      </c>
      <c r="S28" s="30">
        <f t="shared" si="22"/>
        <v>0</v>
      </c>
      <c r="T28" s="30">
        <f t="shared" si="22"/>
        <v>0</v>
      </c>
      <c r="U28" s="30">
        <f t="shared" si="22"/>
        <v>0</v>
      </c>
      <c r="V28" s="30">
        <f t="shared" si="22"/>
        <v>0</v>
      </c>
      <c r="W28" s="30">
        <f t="shared" si="22"/>
        <v>0</v>
      </c>
      <c r="X28" s="30">
        <f t="shared" si="22"/>
        <v>0</v>
      </c>
      <c r="Y28" s="30">
        <f t="shared" si="22"/>
        <v>0</v>
      </c>
      <c r="Z28" s="30">
        <f t="shared" si="22"/>
        <v>0</v>
      </c>
      <c r="AA28" s="30">
        <f t="shared" si="22"/>
        <v>0</v>
      </c>
      <c r="AB28" s="30">
        <f t="shared" si="22"/>
        <v>388.9</v>
      </c>
      <c r="AC28" s="30">
        <f t="shared" si="22"/>
        <v>0</v>
      </c>
      <c r="AD28" s="30">
        <f t="shared" si="22"/>
        <v>0</v>
      </c>
      <c r="AE28" s="30">
        <f t="shared" si="22"/>
        <v>0</v>
      </c>
      <c r="AF28" s="124"/>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388.9</v>
      </c>
      <c r="C30" s="22">
        <f>H30+J30</f>
        <v>0</v>
      </c>
      <c r="D30" s="23">
        <f>E30</f>
        <v>0</v>
      </c>
      <c r="E30" s="23">
        <f>I30+K30+M30+O30+Q30+S30+U30+W30+Y30+AA30+AC30+AE30</f>
        <v>0</v>
      </c>
      <c r="F30" s="23">
        <f t="shared" ref="F30" si="23">IFERROR(E30/B30%,0)</f>
        <v>0</v>
      </c>
      <c r="G30" s="23">
        <f t="shared" ref="G30" si="24">IFERROR(E30/C30%,0)</f>
        <v>0</v>
      </c>
      <c r="H30" s="22"/>
      <c r="I30" s="22"/>
      <c r="J30" s="22"/>
      <c r="K30" s="22"/>
      <c r="L30" s="22"/>
      <c r="M30" s="22"/>
      <c r="N30" s="22"/>
      <c r="O30" s="22"/>
      <c r="P30" s="22"/>
      <c r="Q30" s="22"/>
      <c r="R30" s="22"/>
      <c r="S30" s="22"/>
      <c r="T30" s="22"/>
      <c r="U30" s="22"/>
      <c r="V30" s="22"/>
      <c r="W30" s="22"/>
      <c r="X30" s="22"/>
      <c r="Y30" s="22"/>
      <c r="Z30" s="22"/>
      <c r="AA30" s="22"/>
      <c r="AB30" s="22">
        <v>388.9</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50"/>
    </row>
    <row r="34" spans="1:32" ht="63.75" customHeight="1" x14ac:dyDescent="0.25">
      <c r="A34" s="21" t="s">
        <v>34</v>
      </c>
      <c r="B34" s="23">
        <f>B35+B36+B38</f>
        <v>476346.05700000003</v>
      </c>
      <c r="C34" s="23">
        <f t="shared" ref="C34:E34" si="25">C35+C36+C38</f>
        <v>0</v>
      </c>
      <c r="D34" s="23">
        <f t="shared" si="25"/>
        <v>0</v>
      </c>
      <c r="E34" s="23">
        <f t="shared" si="25"/>
        <v>0</v>
      </c>
      <c r="F34" s="23">
        <f>IFERROR(E34/B34%,0)</f>
        <v>0</v>
      </c>
      <c r="G34" s="23">
        <f>IFERROR(E34/C34%,0)</f>
        <v>0</v>
      </c>
      <c r="H34" s="23">
        <f>H35+H36+H38</f>
        <v>0</v>
      </c>
      <c r="I34" s="23">
        <f t="shared" ref="I34:AE34" si="26">I35+I36+I38</f>
        <v>0</v>
      </c>
      <c r="J34" s="23">
        <f t="shared" si="26"/>
        <v>0</v>
      </c>
      <c r="K34" s="23">
        <f t="shared" si="26"/>
        <v>0</v>
      </c>
      <c r="L34" s="23">
        <f t="shared" si="26"/>
        <v>0</v>
      </c>
      <c r="M34" s="23">
        <f t="shared" si="26"/>
        <v>0</v>
      </c>
      <c r="N34" s="23">
        <f t="shared" si="26"/>
        <v>0</v>
      </c>
      <c r="O34" s="23">
        <f t="shared" si="26"/>
        <v>0</v>
      </c>
      <c r="P34" s="23">
        <f t="shared" si="26"/>
        <v>0</v>
      </c>
      <c r="Q34" s="23">
        <f t="shared" si="26"/>
        <v>0</v>
      </c>
      <c r="R34" s="23">
        <f t="shared" si="26"/>
        <v>0</v>
      </c>
      <c r="S34" s="23">
        <f t="shared" si="26"/>
        <v>0</v>
      </c>
      <c r="T34" s="23">
        <f t="shared" si="26"/>
        <v>16837.739999999998</v>
      </c>
      <c r="U34" s="23">
        <f t="shared" si="26"/>
        <v>0</v>
      </c>
      <c r="V34" s="23">
        <f t="shared" si="26"/>
        <v>0</v>
      </c>
      <c r="W34" s="23">
        <f t="shared" si="26"/>
        <v>0</v>
      </c>
      <c r="X34" s="23">
        <f t="shared" si="26"/>
        <v>338588.25</v>
      </c>
      <c r="Y34" s="23">
        <f t="shared" si="26"/>
        <v>0</v>
      </c>
      <c r="Z34" s="23">
        <f t="shared" si="26"/>
        <v>66772.486000000004</v>
      </c>
      <c r="AA34" s="23">
        <f t="shared" si="26"/>
        <v>0</v>
      </c>
      <c r="AB34" s="23">
        <f t="shared" si="26"/>
        <v>2004.8809999999999</v>
      </c>
      <c r="AC34" s="23">
        <f t="shared" si="26"/>
        <v>0</v>
      </c>
      <c r="AD34" s="23">
        <f t="shared" si="26"/>
        <v>52142.7</v>
      </c>
      <c r="AE34" s="23">
        <f t="shared" si="26"/>
        <v>0</v>
      </c>
      <c r="AF34" s="124" t="s">
        <v>80</v>
      </c>
    </row>
    <row r="35" spans="1:32" ht="80.25" customHeight="1" x14ac:dyDescent="0.25">
      <c r="A35" s="21" t="s">
        <v>35</v>
      </c>
      <c r="B35" s="23">
        <f>H35+J35+L35+N35+P35+R35+T35+V35+X35+Z35+AB35+AD35</f>
        <v>43550.947</v>
      </c>
      <c r="C35" s="22">
        <f>H35+J35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c r="Y35" s="22"/>
      <c r="Z35" s="22">
        <v>22162.876</v>
      </c>
      <c r="AA35" s="22"/>
      <c r="AB35" s="22">
        <v>857.53099999999995</v>
      </c>
      <c r="AC35" s="22"/>
      <c r="AD35" s="22">
        <v>14917.96</v>
      </c>
      <c r="AE35" s="22"/>
      <c r="AF35" s="116"/>
    </row>
    <row r="36" spans="1:32" ht="72" customHeight="1" x14ac:dyDescent="0.25">
      <c r="A36" s="21" t="s">
        <v>29</v>
      </c>
      <c r="B36" s="23">
        <f>H36+J36+L36+N36+P36+R36+T36+V36+X36+Z36+AB36+AD36</f>
        <v>130526.35</v>
      </c>
      <c r="C36" s="22">
        <f>H36+J36</f>
        <v>0</v>
      </c>
      <c r="D36" s="23">
        <f>E36</f>
        <v>0</v>
      </c>
      <c r="E36" s="23">
        <f>I36+K36+M36+O36+Q36+S36+U36+W36+Y36+AA36+AC36+AE36</f>
        <v>0</v>
      </c>
      <c r="F36" s="31">
        <f>IFERROR(E36/B36%,0)</f>
        <v>0</v>
      </c>
      <c r="G36" s="31">
        <f>IFERROR(E36/C36%,0)</f>
        <v>0</v>
      </c>
      <c r="H36" s="22"/>
      <c r="I36" s="22"/>
      <c r="J36" s="22"/>
      <c r="K36" s="22"/>
      <c r="L36" s="22"/>
      <c r="M36" s="22"/>
      <c r="N36" s="22"/>
      <c r="O36" s="22"/>
      <c r="P36" s="22"/>
      <c r="Q36" s="22"/>
      <c r="R36" s="22"/>
      <c r="S36" s="22"/>
      <c r="T36" s="22"/>
      <c r="U36" s="22"/>
      <c r="V36" s="22"/>
      <c r="W36" s="22"/>
      <c r="X36" s="22">
        <v>112862.75</v>
      </c>
      <c r="Y36" s="22"/>
      <c r="Z36" s="22">
        <v>283.86</v>
      </c>
      <c r="AA36" s="22"/>
      <c r="AB36" s="22"/>
      <c r="AC36" s="22"/>
      <c r="AD36" s="22">
        <v>17379.740000000002</v>
      </c>
      <c r="AE36" s="22"/>
      <c r="AF36" s="116"/>
    </row>
    <row r="37" spans="1:32" ht="69.75" customHeight="1" x14ac:dyDescent="0.25">
      <c r="A37" s="34"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60" customHeight="1" x14ac:dyDescent="0.25">
      <c r="A38" s="21" t="s">
        <v>37</v>
      </c>
      <c r="B38" s="23">
        <f t="shared" ref="B38" si="27">H38+J38+L38+N38+P38+R38+T38+V38+X38+Z38+AB38+AD38</f>
        <v>302268.76</v>
      </c>
      <c r="C38" s="22">
        <f>H38+J38</f>
        <v>0</v>
      </c>
      <c r="D38" s="23">
        <f t="shared" ref="D38" si="28">E38</f>
        <v>0</v>
      </c>
      <c r="E38" s="23">
        <f t="shared" ref="E38" si="29">I38+K38+M38+O38+Q38+S38+U38+W38+Y38+AA38+AC38+AE38</f>
        <v>0</v>
      </c>
      <c r="F38" s="31">
        <f t="shared" ref="F38" si="30">IFERROR(E38/B38%,0)</f>
        <v>0</v>
      </c>
      <c r="G38" s="31">
        <f t="shared" ref="G38" si="31">IFERROR(E38/C38%,0)</f>
        <v>0</v>
      </c>
      <c r="H38" s="22"/>
      <c r="I38" s="22"/>
      <c r="J38" s="22"/>
      <c r="K38" s="22"/>
      <c r="L38" s="22"/>
      <c r="M38" s="22"/>
      <c r="N38" s="22"/>
      <c r="O38" s="22"/>
      <c r="P38" s="22"/>
      <c r="Q38" s="22"/>
      <c r="R38" s="22"/>
      <c r="S38" s="22"/>
      <c r="T38" s="22">
        <v>11225.16</v>
      </c>
      <c r="U38" s="22"/>
      <c r="V38" s="22"/>
      <c r="W38" s="22"/>
      <c r="X38" s="22">
        <v>225725.5</v>
      </c>
      <c r="Y38" s="22"/>
      <c r="Z38" s="22">
        <v>44325.75</v>
      </c>
      <c r="AA38" s="22"/>
      <c r="AB38" s="22">
        <v>1147.3499999999999</v>
      </c>
      <c r="AC38" s="22"/>
      <c r="AD38" s="22">
        <v>19845</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89.25" customHeight="1" x14ac:dyDescent="0.25">
      <c r="A40" s="21" t="s">
        <v>34</v>
      </c>
      <c r="B40" s="23">
        <f>B41+B42+B44</f>
        <v>1734.127</v>
      </c>
      <c r="C40" s="23">
        <f t="shared" ref="C40:E40" si="32">C41+C42+C44</f>
        <v>0</v>
      </c>
      <c r="D40" s="23">
        <f t="shared" si="32"/>
        <v>0</v>
      </c>
      <c r="E40" s="23">
        <f t="shared" si="32"/>
        <v>0</v>
      </c>
      <c r="F40" s="23">
        <f>IFERROR(E40/B40%,0)</f>
        <v>0</v>
      </c>
      <c r="G40" s="23">
        <f>IFERROR(E40/C40%,0)</f>
        <v>0</v>
      </c>
      <c r="H40" s="23">
        <f>H41+H42+H44</f>
        <v>0</v>
      </c>
      <c r="I40" s="23">
        <f t="shared" ref="I40:AE40" si="33">I41+I42+I44</f>
        <v>0</v>
      </c>
      <c r="J40" s="23">
        <f t="shared" si="33"/>
        <v>0</v>
      </c>
      <c r="K40" s="23">
        <f t="shared" si="33"/>
        <v>0</v>
      </c>
      <c r="L40" s="23">
        <f t="shared" si="33"/>
        <v>0</v>
      </c>
      <c r="M40" s="23">
        <f t="shared" si="33"/>
        <v>0</v>
      </c>
      <c r="N40" s="23">
        <f t="shared" si="33"/>
        <v>0</v>
      </c>
      <c r="O40" s="23">
        <f t="shared" si="33"/>
        <v>0</v>
      </c>
      <c r="P40" s="23">
        <f t="shared" si="33"/>
        <v>0</v>
      </c>
      <c r="Q40" s="23">
        <f t="shared" si="33"/>
        <v>0</v>
      </c>
      <c r="R40" s="23">
        <f t="shared" si="33"/>
        <v>0</v>
      </c>
      <c r="S40" s="23">
        <f t="shared" si="33"/>
        <v>0</v>
      </c>
      <c r="T40" s="23">
        <f t="shared" si="33"/>
        <v>0</v>
      </c>
      <c r="U40" s="23">
        <f t="shared" si="33"/>
        <v>0</v>
      </c>
      <c r="V40" s="23">
        <f t="shared" si="33"/>
        <v>0</v>
      </c>
      <c r="W40" s="23">
        <f t="shared" si="33"/>
        <v>0</v>
      </c>
      <c r="X40" s="23">
        <f t="shared" si="33"/>
        <v>0</v>
      </c>
      <c r="Y40" s="23">
        <f t="shared" si="33"/>
        <v>0</v>
      </c>
      <c r="Z40" s="23">
        <f t="shared" si="33"/>
        <v>0</v>
      </c>
      <c r="AA40" s="23">
        <f t="shared" si="33"/>
        <v>0</v>
      </c>
      <c r="AB40" s="23">
        <f t="shared" si="33"/>
        <v>0</v>
      </c>
      <c r="AC40" s="23">
        <f t="shared" si="33"/>
        <v>0</v>
      </c>
      <c r="AD40" s="23">
        <f t="shared" si="33"/>
        <v>1734.127</v>
      </c>
      <c r="AE40" s="23">
        <f t="shared" si="33"/>
        <v>0</v>
      </c>
      <c r="AF40" s="123" t="s">
        <v>44</v>
      </c>
    </row>
    <row r="41" spans="1:32" x14ac:dyDescent="0.25">
      <c r="A41" s="21" t="s">
        <v>35</v>
      </c>
      <c r="B41" s="23">
        <f>H41+J41+L41+N41+P41+R41+T41+V41+X41+Z41+AB41+AD41</f>
        <v>0</v>
      </c>
      <c r="C41" s="22">
        <f>H41+J41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1734.127</v>
      </c>
      <c r="C42" s="22">
        <f t="shared" ref="C42:C44" si="34">H42+J42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v>1734.127</v>
      </c>
      <c r="AE42" s="22"/>
      <c r="AF42" s="123"/>
    </row>
    <row r="43" spans="1:32" ht="31.5" x14ac:dyDescent="0.25">
      <c r="A43" s="34" t="s">
        <v>36</v>
      </c>
      <c r="B43" s="23">
        <f t="shared" ref="B43:B44" si="35">H43+J43+L43+N43+P43+R43+T43+V43+X43+Z43+AB43+AD43</f>
        <v>0</v>
      </c>
      <c r="C43" s="22">
        <f t="shared" si="34"/>
        <v>0</v>
      </c>
      <c r="D43" s="23">
        <f t="shared" ref="D43:D44" si="36">E43</f>
        <v>0</v>
      </c>
      <c r="E43" s="23">
        <f t="shared" ref="E43:E44" si="37">I43+K43+M43+O43+Q43+S43+U43+W43+Y43+AA43+AC43+AE43</f>
        <v>0</v>
      </c>
      <c r="F43" s="31">
        <f t="shared" ref="F43:F44" si="38">IFERROR(E43/B43%,0)</f>
        <v>0</v>
      </c>
      <c r="G43" s="31">
        <f t="shared" ref="G43:G44" si="39">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5"/>
        <v>0</v>
      </c>
      <c r="C44" s="22">
        <f t="shared" si="34"/>
        <v>0</v>
      </c>
      <c r="D44" s="23">
        <f t="shared" si="36"/>
        <v>0</v>
      </c>
      <c r="E44" s="23">
        <f t="shared" si="37"/>
        <v>0</v>
      </c>
      <c r="F44" s="31">
        <f t="shared" si="38"/>
        <v>0</v>
      </c>
      <c r="G44" s="31">
        <f t="shared" si="39"/>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 t="shared" ref="C46:E46" si="40">C47+C48+C50</f>
        <v>4540.54</v>
      </c>
      <c r="D46" s="23">
        <f t="shared" si="40"/>
        <v>4540.54</v>
      </c>
      <c r="E46" s="23">
        <f t="shared" si="40"/>
        <v>4540.54</v>
      </c>
      <c r="F46" s="23">
        <f>IFERROR(E46/B46%,0)</f>
        <v>100</v>
      </c>
      <c r="G46" s="23">
        <f>IFERROR(E46/C46%,0)</f>
        <v>100</v>
      </c>
      <c r="H46" s="23">
        <f>H47+H48+H50</f>
        <v>0</v>
      </c>
      <c r="I46" s="23">
        <f t="shared" ref="I46:AE46" si="41">I47+I48+I50</f>
        <v>0</v>
      </c>
      <c r="J46" s="23">
        <f t="shared" si="41"/>
        <v>4540.54</v>
      </c>
      <c r="K46" s="23">
        <f t="shared" si="41"/>
        <v>4540.54</v>
      </c>
      <c r="L46" s="23">
        <f t="shared" si="41"/>
        <v>0</v>
      </c>
      <c r="M46" s="23">
        <f t="shared" si="41"/>
        <v>0</v>
      </c>
      <c r="N46" s="23">
        <f t="shared" si="41"/>
        <v>0</v>
      </c>
      <c r="O46" s="23">
        <f t="shared" si="41"/>
        <v>0</v>
      </c>
      <c r="P46" s="23">
        <f t="shared" si="41"/>
        <v>0</v>
      </c>
      <c r="Q46" s="23">
        <f t="shared" si="41"/>
        <v>0</v>
      </c>
      <c r="R46" s="23">
        <f t="shared" si="41"/>
        <v>0</v>
      </c>
      <c r="S46" s="23">
        <f t="shared" si="41"/>
        <v>0</v>
      </c>
      <c r="T46" s="23">
        <f t="shared" si="41"/>
        <v>0</v>
      </c>
      <c r="U46" s="23">
        <f t="shared" si="41"/>
        <v>0</v>
      </c>
      <c r="V46" s="23">
        <f t="shared" si="41"/>
        <v>0</v>
      </c>
      <c r="W46" s="23">
        <f t="shared" si="41"/>
        <v>0</v>
      </c>
      <c r="X46" s="23">
        <f t="shared" si="41"/>
        <v>0</v>
      </c>
      <c r="Y46" s="23">
        <f t="shared" si="41"/>
        <v>0</v>
      </c>
      <c r="Z46" s="23">
        <f t="shared" si="41"/>
        <v>0</v>
      </c>
      <c r="AA46" s="23">
        <f t="shared" si="41"/>
        <v>0</v>
      </c>
      <c r="AB46" s="23">
        <f t="shared" si="41"/>
        <v>0</v>
      </c>
      <c r="AC46" s="23">
        <f t="shared" si="41"/>
        <v>0</v>
      </c>
      <c r="AD46" s="23">
        <f t="shared" si="41"/>
        <v>0</v>
      </c>
      <c r="AE46" s="23">
        <f t="shared" si="41"/>
        <v>0</v>
      </c>
      <c r="AF46" s="123" t="s">
        <v>81</v>
      </c>
    </row>
    <row r="47" spans="1:32" x14ac:dyDescent="0.25">
      <c r="A47" s="21" t="s">
        <v>35</v>
      </c>
      <c r="B47" s="23">
        <f>H47+J47+L47+N47+P47+R47+T47+V47+X47+Z47+AB47+AD47</f>
        <v>0</v>
      </c>
      <c r="C47" s="22">
        <f>H47+J47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 t="shared" ref="C48:C50" si="42">H48+J48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 t="shared" ref="B49:B50" si="43">H49+J49+L49+N49+P49+R49+T49+V49+X49+Z49+AB49+AD49</f>
        <v>0</v>
      </c>
      <c r="C49" s="22">
        <f t="shared" si="42"/>
        <v>0</v>
      </c>
      <c r="D49" s="23">
        <f t="shared" ref="D49:D50" si="44">E49</f>
        <v>0</v>
      </c>
      <c r="E49" s="23">
        <f t="shared" ref="E49:E50" si="45">I49+K49+M49+O49+Q49+S49+U49+W49+Y49+AA49+AC49+AE49</f>
        <v>0</v>
      </c>
      <c r="F49" s="31">
        <f t="shared" ref="F49:F50" si="46">IFERROR(E49/B49%,0)</f>
        <v>0</v>
      </c>
      <c r="G49" s="31">
        <f t="shared" ref="G49:G50" si="47">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3"/>
        <v>0</v>
      </c>
      <c r="C50" s="22">
        <f t="shared" si="42"/>
        <v>0</v>
      </c>
      <c r="D50" s="23">
        <f t="shared" si="44"/>
        <v>0</v>
      </c>
      <c r="E50" s="23">
        <f t="shared" si="45"/>
        <v>0</v>
      </c>
      <c r="F50" s="31">
        <f t="shared" si="46"/>
        <v>0</v>
      </c>
      <c r="G50" s="31">
        <f t="shared" si="47"/>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230131.70299999998</v>
      </c>
      <c r="C52" s="30">
        <f t="shared" ref="C52:E52" si="48">C53+C54+C56</f>
        <v>56932.22099999999</v>
      </c>
      <c r="D52" s="30">
        <f t="shared" si="48"/>
        <v>56323.53100000001</v>
      </c>
      <c r="E52" s="30">
        <f t="shared" si="48"/>
        <v>56323.53100000001</v>
      </c>
      <c r="F52" s="30">
        <f>E52/B52*100</f>
        <v>24.474477121476834</v>
      </c>
      <c r="G52" s="30">
        <f>E52/C52*100</f>
        <v>98.930851476881642</v>
      </c>
      <c r="H52" s="30">
        <f>H53+H54+H56</f>
        <v>33912.783000000003</v>
      </c>
      <c r="I52" s="30">
        <f t="shared" ref="I52:AE52" si="49">I53+I54+I56</f>
        <v>33901.583000000006</v>
      </c>
      <c r="J52" s="30">
        <f t="shared" si="49"/>
        <v>23019.438000000002</v>
      </c>
      <c r="K52" s="30">
        <f t="shared" si="49"/>
        <v>22421.948000000004</v>
      </c>
      <c r="L52" s="30">
        <f t="shared" si="49"/>
        <v>23431.416000000005</v>
      </c>
      <c r="M52" s="30">
        <f t="shared" si="49"/>
        <v>0</v>
      </c>
      <c r="N52" s="30">
        <f t="shared" si="49"/>
        <v>28452.109000000004</v>
      </c>
      <c r="O52" s="30">
        <f t="shared" si="49"/>
        <v>0</v>
      </c>
      <c r="P52" s="30">
        <f t="shared" si="49"/>
        <v>18063.654000000002</v>
      </c>
      <c r="Q52" s="30">
        <f t="shared" si="49"/>
        <v>0</v>
      </c>
      <c r="R52" s="30">
        <f t="shared" si="49"/>
        <v>17240.697</v>
      </c>
      <c r="S52" s="30">
        <f t="shared" si="49"/>
        <v>0</v>
      </c>
      <c r="T52" s="30">
        <f t="shared" si="49"/>
        <v>19437.449000000004</v>
      </c>
      <c r="U52" s="30">
        <f t="shared" si="49"/>
        <v>0</v>
      </c>
      <c r="V52" s="30">
        <f t="shared" si="49"/>
        <v>12077.357</v>
      </c>
      <c r="W52" s="30">
        <f t="shared" si="49"/>
        <v>0</v>
      </c>
      <c r="X52" s="30">
        <f t="shared" si="49"/>
        <v>11058.033000000001</v>
      </c>
      <c r="Y52" s="30">
        <f t="shared" si="49"/>
        <v>0</v>
      </c>
      <c r="Z52" s="30">
        <f t="shared" si="49"/>
        <v>21173.49</v>
      </c>
      <c r="AA52" s="30">
        <f t="shared" si="49"/>
        <v>0</v>
      </c>
      <c r="AB52" s="30">
        <f t="shared" si="49"/>
        <v>12038.495000000001</v>
      </c>
      <c r="AC52" s="30">
        <f t="shared" si="49"/>
        <v>0</v>
      </c>
      <c r="AD52" s="30">
        <f t="shared" si="49"/>
        <v>10226.781999999999</v>
      </c>
      <c r="AE52" s="30">
        <f t="shared" si="49"/>
        <v>0</v>
      </c>
      <c r="AF52" s="124" t="s">
        <v>82</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H59+H77+H83+H89+H95</f>
        <v>0</v>
      </c>
      <c r="I53" s="22">
        <f t="shared" ref="I53:AE56" si="50">I59+I77+I83+I89+I95</f>
        <v>0</v>
      </c>
      <c r="J53" s="22">
        <f t="shared" si="50"/>
        <v>0</v>
      </c>
      <c r="K53" s="22">
        <f t="shared" si="50"/>
        <v>0</v>
      </c>
      <c r="L53" s="22">
        <f t="shared" si="50"/>
        <v>0</v>
      </c>
      <c r="M53" s="22">
        <f t="shared" si="50"/>
        <v>0</v>
      </c>
      <c r="N53" s="22">
        <f t="shared" si="50"/>
        <v>0</v>
      </c>
      <c r="O53" s="22">
        <f t="shared" si="50"/>
        <v>0</v>
      </c>
      <c r="P53" s="22">
        <f t="shared" si="50"/>
        <v>0</v>
      </c>
      <c r="Q53" s="22">
        <f t="shared" si="50"/>
        <v>0</v>
      </c>
      <c r="R53" s="22">
        <f t="shared" si="50"/>
        <v>0</v>
      </c>
      <c r="S53" s="22">
        <f t="shared" si="50"/>
        <v>0</v>
      </c>
      <c r="T53" s="22">
        <f t="shared" si="50"/>
        <v>0</v>
      </c>
      <c r="U53" s="22">
        <f t="shared" si="50"/>
        <v>0</v>
      </c>
      <c r="V53" s="22">
        <f t="shared" si="50"/>
        <v>0</v>
      </c>
      <c r="W53" s="22">
        <f t="shared" si="50"/>
        <v>0</v>
      </c>
      <c r="X53" s="22">
        <f t="shared" si="50"/>
        <v>0</v>
      </c>
      <c r="Y53" s="22">
        <f t="shared" si="50"/>
        <v>0</v>
      </c>
      <c r="Z53" s="22">
        <f t="shared" si="50"/>
        <v>0</v>
      </c>
      <c r="AA53" s="22">
        <f t="shared" si="50"/>
        <v>0</v>
      </c>
      <c r="AB53" s="22">
        <f t="shared" si="50"/>
        <v>0</v>
      </c>
      <c r="AC53" s="22">
        <f t="shared" si="50"/>
        <v>0</v>
      </c>
      <c r="AD53" s="22">
        <f t="shared" si="50"/>
        <v>0</v>
      </c>
      <c r="AE53" s="22">
        <f t="shared" si="50"/>
        <v>0</v>
      </c>
      <c r="AF53" s="123"/>
    </row>
    <row r="54" spans="1:32" x14ac:dyDescent="0.25">
      <c r="A54" s="21" t="s">
        <v>29</v>
      </c>
      <c r="B54" s="23">
        <f>H54+J54+L54+N54+P54+R54+T54+V54+X54+Z54+AB54+AD54</f>
        <v>230131.70299999998</v>
      </c>
      <c r="C54" s="23">
        <f>C60+C78+C84+C90</f>
        <v>56932.22099999999</v>
      </c>
      <c r="D54" s="23">
        <f>E54</f>
        <v>56323.53100000001</v>
      </c>
      <c r="E54" s="23">
        <f>I54+K54+M54+O54+Q54+S54+U54+W54+Y54+AA54+AC54+AE54</f>
        <v>56323.53100000001</v>
      </c>
      <c r="F54" s="23">
        <f>IFERROR(E54/B54*100,0)</f>
        <v>24.474477121476834</v>
      </c>
      <c r="G54" s="23">
        <f>IFERROR(E54/C54*100,0)</f>
        <v>98.930851476881642</v>
      </c>
      <c r="H54" s="22">
        <f t="shared" ref="H54:W56" si="51">H60+H78+H84+H90+H96</f>
        <v>33912.783000000003</v>
      </c>
      <c r="I54" s="22">
        <f t="shared" si="51"/>
        <v>33901.583000000006</v>
      </c>
      <c r="J54" s="22">
        <f t="shared" si="51"/>
        <v>23019.438000000002</v>
      </c>
      <c r="K54" s="22">
        <f t="shared" si="51"/>
        <v>22421.948000000004</v>
      </c>
      <c r="L54" s="22">
        <f t="shared" si="51"/>
        <v>23431.416000000005</v>
      </c>
      <c r="M54" s="22">
        <f t="shared" si="51"/>
        <v>0</v>
      </c>
      <c r="N54" s="22">
        <f t="shared" si="51"/>
        <v>28452.109000000004</v>
      </c>
      <c r="O54" s="22">
        <f t="shared" si="51"/>
        <v>0</v>
      </c>
      <c r="P54" s="22">
        <f t="shared" si="51"/>
        <v>18063.654000000002</v>
      </c>
      <c r="Q54" s="22">
        <f t="shared" si="51"/>
        <v>0</v>
      </c>
      <c r="R54" s="22">
        <f t="shared" si="51"/>
        <v>17240.697</v>
      </c>
      <c r="S54" s="22">
        <f t="shared" si="51"/>
        <v>0</v>
      </c>
      <c r="T54" s="22">
        <f t="shared" si="51"/>
        <v>19437.449000000004</v>
      </c>
      <c r="U54" s="22">
        <f t="shared" si="51"/>
        <v>0</v>
      </c>
      <c r="V54" s="22">
        <f t="shared" si="51"/>
        <v>12077.357</v>
      </c>
      <c r="W54" s="22">
        <f t="shared" si="51"/>
        <v>0</v>
      </c>
      <c r="X54" s="22">
        <f t="shared" si="50"/>
        <v>11058.033000000001</v>
      </c>
      <c r="Y54" s="22">
        <f t="shared" si="50"/>
        <v>0</v>
      </c>
      <c r="Z54" s="22">
        <f t="shared" si="50"/>
        <v>21173.49</v>
      </c>
      <c r="AA54" s="22">
        <f t="shared" si="50"/>
        <v>0</v>
      </c>
      <c r="AB54" s="22">
        <f t="shared" si="50"/>
        <v>12038.495000000001</v>
      </c>
      <c r="AC54" s="22">
        <f t="shared" si="50"/>
        <v>0</v>
      </c>
      <c r="AD54" s="22">
        <f t="shared" si="50"/>
        <v>10226.781999999999</v>
      </c>
      <c r="AE54" s="22">
        <f t="shared" si="50"/>
        <v>0</v>
      </c>
      <c r="AF54" s="123"/>
    </row>
    <row r="55" spans="1:32" ht="31.5" x14ac:dyDescent="0.25">
      <c r="A55" s="34" t="s">
        <v>36</v>
      </c>
      <c r="B55" s="23">
        <f t="shared" ref="B55:B56" si="52">H55+J55+L55+N55+P55+R55+T55+V55+X55+Z55+AB55+AD55</f>
        <v>0</v>
      </c>
      <c r="C55" s="23">
        <f t="shared" ref="C55:C56" si="53">C61+C79+C85+C91</f>
        <v>0</v>
      </c>
      <c r="D55" s="23">
        <f t="shared" ref="D55:D56" si="54">E55</f>
        <v>0</v>
      </c>
      <c r="E55" s="23">
        <f t="shared" ref="E55:E56" si="55">I55+K55+M55+O55+Q55+S55+U55+W55+Y55+AA55+AC55+AE55</f>
        <v>0</v>
      </c>
      <c r="F55" s="23">
        <f t="shared" ref="F55:F56" si="56">IFERROR(E55/B55*100,0)</f>
        <v>0</v>
      </c>
      <c r="G55" s="23">
        <f t="shared" ref="G55:G56" si="57">IFERROR(E55/C55*100,0)</f>
        <v>0</v>
      </c>
      <c r="H55" s="22">
        <f t="shared" si="51"/>
        <v>0</v>
      </c>
      <c r="I55" s="22">
        <f t="shared" si="51"/>
        <v>0</v>
      </c>
      <c r="J55" s="22">
        <f t="shared" si="51"/>
        <v>0</v>
      </c>
      <c r="K55" s="22">
        <f t="shared" si="51"/>
        <v>0</v>
      </c>
      <c r="L55" s="22">
        <f t="shared" si="51"/>
        <v>0</v>
      </c>
      <c r="M55" s="22">
        <f t="shared" si="51"/>
        <v>0</v>
      </c>
      <c r="N55" s="22">
        <f t="shared" si="51"/>
        <v>0</v>
      </c>
      <c r="O55" s="22">
        <f t="shared" si="51"/>
        <v>0</v>
      </c>
      <c r="P55" s="22">
        <f t="shared" si="51"/>
        <v>0</v>
      </c>
      <c r="Q55" s="22">
        <f t="shared" si="51"/>
        <v>0</v>
      </c>
      <c r="R55" s="22">
        <f t="shared" si="51"/>
        <v>0</v>
      </c>
      <c r="S55" s="22">
        <f t="shared" si="51"/>
        <v>0</v>
      </c>
      <c r="T55" s="22">
        <f t="shared" si="51"/>
        <v>0</v>
      </c>
      <c r="U55" s="22">
        <f t="shared" si="51"/>
        <v>0</v>
      </c>
      <c r="V55" s="22">
        <f t="shared" si="51"/>
        <v>0</v>
      </c>
      <c r="W55" s="22">
        <f t="shared" si="51"/>
        <v>0</v>
      </c>
      <c r="X55" s="22">
        <f t="shared" si="50"/>
        <v>0</v>
      </c>
      <c r="Y55" s="22">
        <f t="shared" si="50"/>
        <v>0</v>
      </c>
      <c r="Z55" s="22">
        <f t="shared" si="50"/>
        <v>0</v>
      </c>
      <c r="AA55" s="22">
        <f t="shared" si="50"/>
        <v>0</v>
      </c>
      <c r="AB55" s="22">
        <f t="shared" si="50"/>
        <v>0</v>
      </c>
      <c r="AC55" s="22">
        <f t="shared" si="50"/>
        <v>0</v>
      </c>
      <c r="AD55" s="22">
        <f t="shared" si="50"/>
        <v>0</v>
      </c>
      <c r="AE55" s="22">
        <f t="shared" si="50"/>
        <v>0</v>
      </c>
      <c r="AF55" s="123"/>
    </row>
    <row r="56" spans="1:32" x14ac:dyDescent="0.25">
      <c r="A56" s="21" t="s">
        <v>37</v>
      </c>
      <c r="B56" s="23">
        <f t="shared" si="52"/>
        <v>0</v>
      </c>
      <c r="C56" s="23">
        <f t="shared" si="53"/>
        <v>0</v>
      </c>
      <c r="D56" s="23">
        <f t="shared" si="54"/>
        <v>0</v>
      </c>
      <c r="E56" s="23">
        <f t="shared" si="55"/>
        <v>0</v>
      </c>
      <c r="F56" s="23">
        <f t="shared" si="56"/>
        <v>0</v>
      </c>
      <c r="G56" s="23">
        <f t="shared" si="57"/>
        <v>0</v>
      </c>
      <c r="H56" s="22">
        <f t="shared" si="51"/>
        <v>0</v>
      </c>
      <c r="I56" s="22">
        <f t="shared" si="51"/>
        <v>0</v>
      </c>
      <c r="J56" s="22">
        <f t="shared" si="51"/>
        <v>0</v>
      </c>
      <c r="K56" s="22">
        <f t="shared" si="51"/>
        <v>0</v>
      </c>
      <c r="L56" s="22">
        <f t="shared" si="51"/>
        <v>0</v>
      </c>
      <c r="M56" s="22">
        <f t="shared" si="51"/>
        <v>0</v>
      </c>
      <c r="N56" s="22">
        <f t="shared" si="51"/>
        <v>0</v>
      </c>
      <c r="O56" s="22">
        <f t="shared" si="51"/>
        <v>0</v>
      </c>
      <c r="P56" s="22">
        <f t="shared" si="51"/>
        <v>0</v>
      </c>
      <c r="Q56" s="22">
        <f t="shared" si="51"/>
        <v>0</v>
      </c>
      <c r="R56" s="22">
        <f t="shared" si="51"/>
        <v>0</v>
      </c>
      <c r="S56" s="22">
        <f t="shared" si="51"/>
        <v>0</v>
      </c>
      <c r="T56" s="22">
        <f t="shared" si="51"/>
        <v>0</v>
      </c>
      <c r="U56" s="22">
        <f t="shared" si="51"/>
        <v>0</v>
      </c>
      <c r="V56" s="22">
        <f t="shared" si="51"/>
        <v>0</v>
      </c>
      <c r="W56" s="22">
        <f t="shared" si="51"/>
        <v>0</v>
      </c>
      <c r="X56" s="22">
        <f t="shared" si="50"/>
        <v>0</v>
      </c>
      <c r="Y56" s="22">
        <f t="shared" si="50"/>
        <v>0</v>
      </c>
      <c r="Z56" s="22">
        <f t="shared" si="50"/>
        <v>0</v>
      </c>
      <c r="AA56" s="22">
        <f t="shared" si="50"/>
        <v>0</v>
      </c>
      <c r="AB56" s="22">
        <f t="shared" si="50"/>
        <v>0</v>
      </c>
      <c r="AC56" s="22">
        <f t="shared" si="50"/>
        <v>0</v>
      </c>
      <c r="AD56" s="22">
        <f t="shared" si="50"/>
        <v>0</v>
      </c>
      <c r="AE56" s="22">
        <f t="shared" si="50"/>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215661.204</v>
      </c>
      <c r="C58" s="23">
        <f t="shared" ref="C58:E58" si="58">C59+C60+C62</f>
        <v>56089.821999999993</v>
      </c>
      <c r="D58" s="23">
        <f t="shared" si="58"/>
        <v>55648.120999999999</v>
      </c>
      <c r="E58" s="23">
        <f t="shared" si="58"/>
        <v>55648.120999999999</v>
      </c>
      <c r="F58" s="23">
        <f>E58/B58*100</f>
        <v>25.803491758304382</v>
      </c>
      <c r="G58" s="23">
        <f>E58/C58*100</f>
        <v>99.212511318007046</v>
      </c>
      <c r="H58" s="23">
        <f>H59+H60+H62</f>
        <v>33667.464</v>
      </c>
      <c r="I58" s="23">
        <f t="shared" ref="I58:AE58" si="59">I59+I60+I62</f>
        <v>33667.463000000003</v>
      </c>
      <c r="J58" s="23">
        <f t="shared" si="59"/>
        <v>22422.358</v>
      </c>
      <c r="K58" s="23">
        <f t="shared" si="59"/>
        <v>21980.658000000003</v>
      </c>
      <c r="L58" s="23">
        <f t="shared" si="59"/>
        <v>22854.336000000003</v>
      </c>
      <c r="M58" s="23">
        <f t="shared" si="59"/>
        <v>0</v>
      </c>
      <c r="N58" s="23">
        <f t="shared" si="59"/>
        <v>27865.029000000002</v>
      </c>
      <c r="O58" s="23">
        <f t="shared" si="59"/>
        <v>0</v>
      </c>
      <c r="P58" s="23">
        <f t="shared" si="59"/>
        <v>17496.574000000001</v>
      </c>
      <c r="Q58" s="23">
        <f t="shared" si="59"/>
        <v>0</v>
      </c>
      <c r="R58" s="23">
        <f t="shared" si="59"/>
        <v>16653.616999999998</v>
      </c>
      <c r="S58" s="23">
        <f t="shared" si="59"/>
        <v>0</v>
      </c>
      <c r="T58" s="23">
        <f t="shared" si="59"/>
        <v>18860.369000000002</v>
      </c>
      <c r="U58" s="23">
        <f t="shared" si="59"/>
        <v>0</v>
      </c>
      <c r="V58" s="23">
        <f t="shared" si="59"/>
        <v>11510.277</v>
      </c>
      <c r="W58" s="23">
        <f t="shared" si="59"/>
        <v>0</v>
      </c>
      <c r="X58" s="23">
        <f t="shared" si="59"/>
        <v>10480.953000000001</v>
      </c>
      <c r="Y58" s="23">
        <f t="shared" si="59"/>
        <v>0</v>
      </c>
      <c r="Z58" s="23">
        <f t="shared" si="59"/>
        <v>12955.810000000001</v>
      </c>
      <c r="AA58" s="23">
        <f t="shared" si="59"/>
        <v>0</v>
      </c>
      <c r="AB58" s="23">
        <f t="shared" si="59"/>
        <v>11461.415000000001</v>
      </c>
      <c r="AC58" s="23">
        <f t="shared" si="59"/>
        <v>0</v>
      </c>
      <c r="AD58" s="23">
        <f t="shared" si="59"/>
        <v>9433.0020000000004</v>
      </c>
      <c r="AE58" s="23">
        <f t="shared" si="59"/>
        <v>0</v>
      </c>
      <c r="AF58" s="123"/>
    </row>
    <row r="59" spans="1:32" x14ac:dyDescent="0.25">
      <c r="A59" s="21" t="s">
        <v>35</v>
      </c>
      <c r="B59" s="22">
        <f>B65+B71</f>
        <v>0</v>
      </c>
      <c r="C59" s="22">
        <f>C65+C71</f>
        <v>0</v>
      </c>
      <c r="D59" s="22">
        <f t="shared" ref="D59:E60" si="60">D65+D71</f>
        <v>0</v>
      </c>
      <c r="E59" s="22">
        <f t="shared" si="60"/>
        <v>0</v>
      </c>
      <c r="F59" s="37">
        <f>IFERROR(E59/B59*100,0)</f>
        <v>0</v>
      </c>
      <c r="G59" s="37">
        <f>IFERROR(E59/C59*100,0)</f>
        <v>0</v>
      </c>
      <c r="H59" s="22">
        <f>H65+H71</f>
        <v>0</v>
      </c>
      <c r="I59" s="22">
        <f t="shared" ref="I59:AE62" si="61">I65+I71</f>
        <v>0</v>
      </c>
      <c r="J59" s="22">
        <f t="shared" si="61"/>
        <v>0</v>
      </c>
      <c r="K59" s="22">
        <f t="shared" si="61"/>
        <v>0</v>
      </c>
      <c r="L59" s="22">
        <f t="shared" si="61"/>
        <v>0</v>
      </c>
      <c r="M59" s="22">
        <f t="shared" si="61"/>
        <v>0</v>
      </c>
      <c r="N59" s="22">
        <f t="shared" si="61"/>
        <v>0</v>
      </c>
      <c r="O59" s="22">
        <f t="shared" si="61"/>
        <v>0</v>
      </c>
      <c r="P59" s="22">
        <f t="shared" si="61"/>
        <v>0</v>
      </c>
      <c r="Q59" s="22">
        <f t="shared" si="61"/>
        <v>0</v>
      </c>
      <c r="R59" s="22">
        <f t="shared" si="61"/>
        <v>0</v>
      </c>
      <c r="S59" s="22">
        <f t="shared" si="61"/>
        <v>0</v>
      </c>
      <c r="T59" s="22">
        <f t="shared" si="61"/>
        <v>0</v>
      </c>
      <c r="U59" s="22">
        <f t="shared" si="61"/>
        <v>0</v>
      </c>
      <c r="V59" s="22">
        <f t="shared" si="61"/>
        <v>0</v>
      </c>
      <c r="W59" s="22">
        <f t="shared" si="61"/>
        <v>0</v>
      </c>
      <c r="X59" s="22">
        <f t="shared" si="61"/>
        <v>0</v>
      </c>
      <c r="Y59" s="22">
        <f t="shared" si="61"/>
        <v>0</v>
      </c>
      <c r="Z59" s="22">
        <f t="shared" si="61"/>
        <v>0</v>
      </c>
      <c r="AA59" s="22">
        <f t="shared" si="61"/>
        <v>0</v>
      </c>
      <c r="AB59" s="22">
        <f t="shared" si="61"/>
        <v>0</v>
      </c>
      <c r="AC59" s="22">
        <f t="shared" si="61"/>
        <v>0</v>
      </c>
      <c r="AD59" s="22">
        <f t="shared" si="61"/>
        <v>0</v>
      </c>
      <c r="AE59" s="22">
        <f t="shared" si="61"/>
        <v>0</v>
      </c>
      <c r="AF59" s="123"/>
    </row>
    <row r="60" spans="1:32" x14ac:dyDescent="0.25">
      <c r="A60" s="21" t="s">
        <v>29</v>
      </c>
      <c r="B60" s="22">
        <f>B66+B72</f>
        <v>215661.204</v>
      </c>
      <c r="C60" s="22">
        <f>C66+C72</f>
        <v>56089.821999999993</v>
      </c>
      <c r="D60" s="22">
        <f t="shared" si="60"/>
        <v>55648.120999999999</v>
      </c>
      <c r="E60" s="22">
        <f t="shared" si="60"/>
        <v>55648.120999999999</v>
      </c>
      <c r="F60" s="37">
        <f>IFERROR(E60/B60*100,0)</f>
        <v>25.803491758304382</v>
      </c>
      <c r="G60" s="37">
        <f>IFERROR(E60/C60*100,0)</f>
        <v>99.212511318007046</v>
      </c>
      <c r="H60" s="22">
        <f>H66+H72</f>
        <v>33667.464</v>
      </c>
      <c r="I60" s="22">
        <f t="shared" si="61"/>
        <v>33667.463000000003</v>
      </c>
      <c r="J60" s="22">
        <f t="shared" si="61"/>
        <v>22422.358</v>
      </c>
      <c r="K60" s="22">
        <f t="shared" si="61"/>
        <v>21980.658000000003</v>
      </c>
      <c r="L60" s="22">
        <f t="shared" si="61"/>
        <v>22854.336000000003</v>
      </c>
      <c r="M60" s="22">
        <f t="shared" si="61"/>
        <v>0</v>
      </c>
      <c r="N60" s="22">
        <f t="shared" si="61"/>
        <v>27865.029000000002</v>
      </c>
      <c r="O60" s="22">
        <f t="shared" si="61"/>
        <v>0</v>
      </c>
      <c r="P60" s="22">
        <f t="shared" si="61"/>
        <v>17496.574000000001</v>
      </c>
      <c r="Q60" s="22">
        <f t="shared" si="61"/>
        <v>0</v>
      </c>
      <c r="R60" s="22">
        <f t="shared" si="61"/>
        <v>16653.616999999998</v>
      </c>
      <c r="S60" s="22">
        <f t="shared" si="61"/>
        <v>0</v>
      </c>
      <c r="T60" s="22">
        <f t="shared" si="61"/>
        <v>18860.369000000002</v>
      </c>
      <c r="U60" s="22">
        <f t="shared" si="61"/>
        <v>0</v>
      </c>
      <c r="V60" s="22">
        <f t="shared" si="61"/>
        <v>11510.277</v>
      </c>
      <c r="W60" s="22">
        <f t="shared" si="61"/>
        <v>0</v>
      </c>
      <c r="X60" s="22">
        <f t="shared" si="61"/>
        <v>10480.953000000001</v>
      </c>
      <c r="Y60" s="22">
        <f t="shared" si="61"/>
        <v>0</v>
      </c>
      <c r="Z60" s="22">
        <f t="shared" si="61"/>
        <v>12955.810000000001</v>
      </c>
      <c r="AA60" s="22">
        <f t="shared" si="61"/>
        <v>0</v>
      </c>
      <c r="AB60" s="22">
        <f t="shared" si="61"/>
        <v>11461.415000000001</v>
      </c>
      <c r="AC60" s="22">
        <f t="shared" si="61"/>
        <v>0</v>
      </c>
      <c r="AD60" s="22">
        <f t="shared" si="61"/>
        <v>9433.0020000000004</v>
      </c>
      <c r="AE60" s="22">
        <f t="shared" si="61"/>
        <v>0</v>
      </c>
      <c r="AF60" s="123"/>
    </row>
    <row r="61" spans="1:32" ht="31.5" x14ac:dyDescent="0.25">
      <c r="A61" s="34" t="s">
        <v>36</v>
      </c>
      <c r="B61" s="22">
        <f t="shared" ref="B61:E62" si="62">B67+B73</f>
        <v>0</v>
      </c>
      <c r="C61" s="22">
        <f t="shared" si="62"/>
        <v>0</v>
      </c>
      <c r="D61" s="22">
        <f t="shared" si="62"/>
        <v>0</v>
      </c>
      <c r="E61" s="22">
        <f t="shared" si="62"/>
        <v>0</v>
      </c>
      <c r="F61" s="37">
        <f t="shared" ref="F61:F62" si="63">IFERROR(E61/B61*100,0)</f>
        <v>0</v>
      </c>
      <c r="G61" s="37">
        <f t="shared" ref="G61:G62" si="64">IFERROR(E61/C61*100,0)</f>
        <v>0</v>
      </c>
      <c r="H61" s="22">
        <f t="shared" ref="H61:W62" si="65">H67+H73</f>
        <v>0</v>
      </c>
      <c r="I61" s="22">
        <f t="shared" si="65"/>
        <v>0</v>
      </c>
      <c r="J61" s="22">
        <f t="shared" si="65"/>
        <v>0</v>
      </c>
      <c r="K61" s="22">
        <f t="shared" si="65"/>
        <v>0</v>
      </c>
      <c r="L61" s="22">
        <f t="shared" si="65"/>
        <v>0</v>
      </c>
      <c r="M61" s="22">
        <f t="shared" si="65"/>
        <v>0</v>
      </c>
      <c r="N61" s="22">
        <f t="shared" si="65"/>
        <v>0</v>
      </c>
      <c r="O61" s="22">
        <f t="shared" si="65"/>
        <v>0</v>
      </c>
      <c r="P61" s="22">
        <f t="shared" si="65"/>
        <v>0</v>
      </c>
      <c r="Q61" s="22">
        <f t="shared" si="65"/>
        <v>0</v>
      </c>
      <c r="R61" s="22">
        <f t="shared" si="65"/>
        <v>0</v>
      </c>
      <c r="S61" s="22">
        <f t="shared" si="65"/>
        <v>0</v>
      </c>
      <c r="T61" s="22">
        <f t="shared" si="65"/>
        <v>0</v>
      </c>
      <c r="U61" s="22">
        <f t="shared" si="65"/>
        <v>0</v>
      </c>
      <c r="V61" s="22">
        <f t="shared" si="65"/>
        <v>0</v>
      </c>
      <c r="W61" s="22">
        <f t="shared" si="65"/>
        <v>0</v>
      </c>
      <c r="X61" s="22">
        <f t="shared" si="61"/>
        <v>0</v>
      </c>
      <c r="Y61" s="22">
        <f t="shared" si="61"/>
        <v>0</v>
      </c>
      <c r="Z61" s="22">
        <f t="shared" si="61"/>
        <v>0</v>
      </c>
      <c r="AA61" s="22">
        <f t="shared" si="61"/>
        <v>0</v>
      </c>
      <c r="AB61" s="22">
        <f t="shared" si="61"/>
        <v>0</v>
      </c>
      <c r="AC61" s="22">
        <f t="shared" si="61"/>
        <v>0</v>
      </c>
      <c r="AD61" s="22">
        <f t="shared" si="61"/>
        <v>0</v>
      </c>
      <c r="AE61" s="22">
        <f t="shared" si="61"/>
        <v>0</v>
      </c>
      <c r="AF61" s="123"/>
    </row>
    <row r="62" spans="1:32" x14ac:dyDescent="0.25">
      <c r="A62" s="21" t="s">
        <v>37</v>
      </c>
      <c r="B62" s="22">
        <f t="shared" si="62"/>
        <v>0</v>
      </c>
      <c r="C62" s="22">
        <f t="shared" si="62"/>
        <v>0</v>
      </c>
      <c r="D62" s="22">
        <f t="shared" si="62"/>
        <v>0</v>
      </c>
      <c r="E62" s="22">
        <f t="shared" si="62"/>
        <v>0</v>
      </c>
      <c r="F62" s="37">
        <f t="shared" si="63"/>
        <v>0</v>
      </c>
      <c r="G62" s="37">
        <f t="shared" si="64"/>
        <v>0</v>
      </c>
      <c r="H62" s="22">
        <f t="shared" si="65"/>
        <v>0</v>
      </c>
      <c r="I62" s="22">
        <f t="shared" si="65"/>
        <v>0</v>
      </c>
      <c r="J62" s="22">
        <f t="shared" si="65"/>
        <v>0</v>
      </c>
      <c r="K62" s="22">
        <f t="shared" si="65"/>
        <v>0</v>
      </c>
      <c r="L62" s="22">
        <f t="shared" si="65"/>
        <v>0</v>
      </c>
      <c r="M62" s="22">
        <f t="shared" si="65"/>
        <v>0</v>
      </c>
      <c r="N62" s="22">
        <f t="shared" si="65"/>
        <v>0</v>
      </c>
      <c r="O62" s="22">
        <f t="shared" si="65"/>
        <v>0</v>
      </c>
      <c r="P62" s="22">
        <f t="shared" si="65"/>
        <v>0</v>
      </c>
      <c r="Q62" s="22">
        <f t="shared" si="65"/>
        <v>0</v>
      </c>
      <c r="R62" s="22">
        <f t="shared" si="65"/>
        <v>0</v>
      </c>
      <c r="S62" s="22">
        <f t="shared" si="65"/>
        <v>0</v>
      </c>
      <c r="T62" s="22">
        <f t="shared" si="65"/>
        <v>0</v>
      </c>
      <c r="U62" s="22">
        <f t="shared" si="65"/>
        <v>0</v>
      </c>
      <c r="V62" s="22">
        <f t="shared" si="65"/>
        <v>0</v>
      </c>
      <c r="W62" s="22">
        <f t="shared" si="65"/>
        <v>0</v>
      </c>
      <c r="X62" s="22">
        <f t="shared" si="61"/>
        <v>0</v>
      </c>
      <c r="Y62" s="22">
        <f t="shared" si="61"/>
        <v>0</v>
      </c>
      <c r="Z62" s="22">
        <f t="shared" si="61"/>
        <v>0</v>
      </c>
      <c r="AA62" s="22">
        <f t="shared" si="61"/>
        <v>0</v>
      </c>
      <c r="AB62" s="22">
        <f t="shared" si="61"/>
        <v>0</v>
      </c>
      <c r="AC62" s="22">
        <f t="shared" si="61"/>
        <v>0</v>
      </c>
      <c r="AD62" s="22">
        <f t="shared" si="61"/>
        <v>0</v>
      </c>
      <c r="AE62" s="22">
        <f t="shared" si="61"/>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196316.283</v>
      </c>
      <c r="C64" s="37">
        <f t="shared" ref="C64:E64" si="66">C65+C66+C68</f>
        <v>46064.600999999995</v>
      </c>
      <c r="D64" s="37">
        <f t="shared" si="66"/>
        <v>45622.900999999998</v>
      </c>
      <c r="E64" s="37">
        <f t="shared" si="66"/>
        <v>45622.900999999998</v>
      </c>
      <c r="F64" s="37">
        <f t="shared" ref="F64" si="67">E64/B64*100</f>
        <v>23.239489003568796</v>
      </c>
      <c r="G64" s="37">
        <f>E64/C64*100</f>
        <v>99.04112921763938</v>
      </c>
      <c r="H64" s="37">
        <f>H65+H66+H68</f>
        <v>24766.143</v>
      </c>
      <c r="I64" s="37">
        <f t="shared" ref="I64:AE64" si="68">I65+I66+I68</f>
        <v>24766.143</v>
      </c>
      <c r="J64" s="37">
        <f t="shared" si="68"/>
        <v>21298.457999999999</v>
      </c>
      <c r="K64" s="37">
        <f t="shared" si="68"/>
        <v>20856.758000000002</v>
      </c>
      <c r="L64" s="37">
        <f t="shared" si="68"/>
        <v>21730.436000000002</v>
      </c>
      <c r="M64" s="37">
        <f t="shared" si="68"/>
        <v>0</v>
      </c>
      <c r="N64" s="23">
        <f t="shared" si="68"/>
        <v>26938.329000000002</v>
      </c>
      <c r="O64" s="23">
        <f t="shared" si="68"/>
        <v>0</v>
      </c>
      <c r="P64" s="23">
        <f t="shared" si="68"/>
        <v>16569.874</v>
      </c>
      <c r="Q64" s="23">
        <f t="shared" si="68"/>
        <v>0</v>
      </c>
      <c r="R64" s="23">
        <f t="shared" si="68"/>
        <v>15726.916999999999</v>
      </c>
      <c r="S64" s="23">
        <f t="shared" si="68"/>
        <v>0</v>
      </c>
      <c r="T64" s="23">
        <f t="shared" si="68"/>
        <v>17933.669000000002</v>
      </c>
      <c r="U64" s="23">
        <f t="shared" si="68"/>
        <v>0</v>
      </c>
      <c r="V64" s="23">
        <f t="shared" si="68"/>
        <v>10583.576999999999</v>
      </c>
      <c r="W64" s="23">
        <f t="shared" si="68"/>
        <v>0</v>
      </c>
      <c r="X64" s="23">
        <f t="shared" si="68"/>
        <v>9554.2530000000006</v>
      </c>
      <c r="Y64" s="23">
        <f t="shared" si="68"/>
        <v>0</v>
      </c>
      <c r="Z64" s="23">
        <f t="shared" si="68"/>
        <v>12029.11</v>
      </c>
      <c r="AA64" s="23">
        <f t="shared" si="68"/>
        <v>0</v>
      </c>
      <c r="AB64" s="23">
        <f t="shared" si="68"/>
        <v>10534.715</v>
      </c>
      <c r="AC64" s="23"/>
      <c r="AD64" s="23">
        <f t="shared" si="68"/>
        <v>8650.8019999999997</v>
      </c>
      <c r="AE64" s="23">
        <f t="shared" si="68"/>
        <v>0</v>
      </c>
      <c r="AF64" s="123"/>
    </row>
    <row r="65" spans="1:32" x14ac:dyDescent="0.25">
      <c r="A65" s="21" t="s">
        <v>35</v>
      </c>
      <c r="B65" s="37">
        <f t="shared" ref="B65" si="69">H65+J65+L65+N65+P65+R65+T65+V65+X65+Z65+AB65+AD65</f>
        <v>0</v>
      </c>
      <c r="C65" s="62">
        <f>H65+J65</f>
        <v>0</v>
      </c>
      <c r="D65" s="37">
        <f>E65</f>
        <v>0</v>
      </c>
      <c r="E65" s="37">
        <f>I65+K65+M65+O65+Q65+S65+U65+W65+Y65+AA65+AC65+AE65</f>
        <v>0</v>
      </c>
      <c r="F65" s="37">
        <f>IFERROR(E65/B65*100,0)</f>
        <v>0</v>
      </c>
      <c r="G65" s="37">
        <f>IFERROR(E65/C65*100,0)</f>
        <v>0</v>
      </c>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196316.283</v>
      </c>
      <c r="C66" s="62">
        <f t="shared" ref="C66:C68" si="70">H66+J66</f>
        <v>46064.600999999995</v>
      </c>
      <c r="D66" s="37">
        <f>E66</f>
        <v>45622.900999999998</v>
      </c>
      <c r="E66" s="37">
        <f>I66+K66+M66+O66+Q66+S66+U66+W66+Y66+AA66+AC66+AE66</f>
        <v>45622.900999999998</v>
      </c>
      <c r="F66" s="37">
        <f t="shared" ref="F66:F68" si="71">IFERROR(E66/B66*100,0)</f>
        <v>23.239489003568796</v>
      </c>
      <c r="G66" s="37">
        <f t="shared" ref="G66:G68" si="72">IFERROR(E66/C66*100,0)</f>
        <v>99.04112921763938</v>
      </c>
      <c r="H66" s="62">
        <v>24766.143</v>
      </c>
      <c r="I66" s="62">
        <v>24766.143</v>
      </c>
      <c r="J66" s="62">
        <v>21298.457999999999</v>
      </c>
      <c r="K66" s="62">
        <v>20856.758000000002</v>
      </c>
      <c r="L66" s="62">
        <v>21730.436000000002</v>
      </c>
      <c r="M66" s="62"/>
      <c r="N66" s="22">
        <v>26938.329000000002</v>
      </c>
      <c r="O66" s="22"/>
      <c r="P66" s="22">
        <v>16569.874</v>
      </c>
      <c r="Q66" s="22"/>
      <c r="R66" s="22">
        <v>15726.916999999999</v>
      </c>
      <c r="S66" s="22"/>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37">
        <f t="shared" ref="B67:B68" si="73">H67+J67+L67+N67+P67+R67+T67+V67+X67+Z67+AB67+AD67</f>
        <v>0</v>
      </c>
      <c r="C67" s="62">
        <f t="shared" si="70"/>
        <v>0</v>
      </c>
      <c r="D67" s="37">
        <f t="shared" ref="D67:D68" si="74">E67</f>
        <v>0</v>
      </c>
      <c r="E67" s="37">
        <f t="shared" ref="E67:E68" si="75">I67+K67+M67+O67+Q67+S67+U67+W67+Y67+AA67+AC67+AE67</f>
        <v>0</v>
      </c>
      <c r="F67" s="37">
        <f t="shared" si="71"/>
        <v>0</v>
      </c>
      <c r="G67" s="37">
        <f t="shared" si="72"/>
        <v>0</v>
      </c>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f t="shared" si="73"/>
        <v>0</v>
      </c>
      <c r="C68" s="22">
        <f t="shared" si="70"/>
        <v>0</v>
      </c>
      <c r="D68" s="23">
        <f t="shared" si="74"/>
        <v>0</v>
      </c>
      <c r="E68" s="23">
        <f t="shared" si="75"/>
        <v>0</v>
      </c>
      <c r="F68" s="37">
        <f t="shared" si="71"/>
        <v>0</v>
      </c>
      <c r="G68" s="37">
        <f t="shared" si="72"/>
        <v>0</v>
      </c>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 t="shared" ref="C70:E70" si="76">C71+C72+C74</f>
        <v>10025.221</v>
      </c>
      <c r="D70" s="37">
        <f t="shared" si="76"/>
        <v>10025.219999999999</v>
      </c>
      <c r="E70" s="37">
        <f t="shared" si="76"/>
        <v>10025.219999999999</v>
      </c>
      <c r="F70" s="23">
        <f t="shared" ref="F70:G70" si="77">F72</f>
        <v>51.82352515164056</v>
      </c>
      <c r="G70" s="23">
        <f t="shared" si="77"/>
        <v>99.999990025157544</v>
      </c>
      <c r="H70" s="22">
        <f>H71+H72+H74</f>
        <v>8901.3209999999999</v>
      </c>
      <c r="I70" s="22">
        <f t="shared" ref="I70:AE70" si="78">I71+I72+I74</f>
        <v>8901.32</v>
      </c>
      <c r="J70" s="22">
        <f t="shared" si="78"/>
        <v>1123.9000000000001</v>
      </c>
      <c r="K70" s="22">
        <f t="shared" si="78"/>
        <v>1123.9000000000001</v>
      </c>
      <c r="L70" s="22">
        <f t="shared" si="78"/>
        <v>1123.9000000000001</v>
      </c>
      <c r="M70" s="22">
        <f t="shared" si="78"/>
        <v>0</v>
      </c>
      <c r="N70" s="22">
        <f t="shared" si="78"/>
        <v>926.7</v>
      </c>
      <c r="O70" s="22">
        <f t="shared" si="78"/>
        <v>0</v>
      </c>
      <c r="P70" s="22">
        <f t="shared" si="78"/>
        <v>926.7</v>
      </c>
      <c r="Q70" s="22">
        <f t="shared" si="78"/>
        <v>0</v>
      </c>
      <c r="R70" s="22">
        <f t="shared" si="78"/>
        <v>926.7</v>
      </c>
      <c r="S70" s="22">
        <f t="shared" si="78"/>
        <v>0</v>
      </c>
      <c r="T70" s="22">
        <f t="shared" si="78"/>
        <v>926.7</v>
      </c>
      <c r="U70" s="22">
        <f t="shared" si="78"/>
        <v>0</v>
      </c>
      <c r="V70" s="22">
        <f t="shared" si="78"/>
        <v>926.7</v>
      </c>
      <c r="W70" s="22">
        <f t="shared" si="78"/>
        <v>0</v>
      </c>
      <c r="X70" s="22">
        <f t="shared" si="78"/>
        <v>926.7</v>
      </c>
      <c r="Y70" s="22">
        <f t="shared" si="78"/>
        <v>0</v>
      </c>
      <c r="Z70" s="22">
        <f t="shared" si="78"/>
        <v>926.7</v>
      </c>
      <c r="AA70" s="22">
        <f t="shared" si="78"/>
        <v>0</v>
      </c>
      <c r="AB70" s="22">
        <f t="shared" si="78"/>
        <v>926.7</v>
      </c>
      <c r="AC70" s="22">
        <f t="shared" si="78"/>
        <v>0</v>
      </c>
      <c r="AD70" s="22">
        <f t="shared" si="78"/>
        <v>782.2</v>
      </c>
      <c r="AE70" s="22">
        <f t="shared" si="78"/>
        <v>0</v>
      </c>
      <c r="AF70" s="115"/>
    </row>
    <row r="71" spans="1:32" x14ac:dyDescent="0.25">
      <c r="A71" s="21" t="s">
        <v>35</v>
      </c>
      <c r="B71" s="23">
        <f>H71+J71+L71+N71+P71+R71+T71+V71+X71+Z71+AB71+AD71</f>
        <v>0</v>
      </c>
      <c r="C71" s="22">
        <f>H71+J71</f>
        <v>0</v>
      </c>
      <c r="D71" s="23">
        <f>E71</f>
        <v>0</v>
      </c>
      <c r="E71" s="23">
        <f>I71+K71+M71+O71+Q71+S71+U71+W71+Y71+AA71+AC71+AE71</f>
        <v>0</v>
      </c>
      <c r="F71" s="23">
        <f>IFERROR(E71/B71*100,0)</f>
        <v>0</v>
      </c>
      <c r="G71" s="23">
        <f>IFERROR(E71/C71*100,0)</f>
        <v>0</v>
      </c>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 t="shared" ref="C72:C74" si="79">H72+J72</f>
        <v>10025.221</v>
      </c>
      <c r="D72" s="23">
        <f>E72</f>
        <v>10025.219999999999</v>
      </c>
      <c r="E72" s="23">
        <f>I72+K72+M72+O72+Q72+S72+U72+W72+Y72+AA72+AC72+AE72</f>
        <v>10025.219999999999</v>
      </c>
      <c r="F72" s="23">
        <f t="shared" ref="F72:F74" si="80">IFERROR(E72/B72*100,0)</f>
        <v>51.82352515164056</v>
      </c>
      <c r="G72" s="23">
        <f t="shared" ref="G72:G74" si="81">IFERROR(E72/C72*100,0)</f>
        <v>99.999990025157544</v>
      </c>
      <c r="H72" s="22">
        <v>8901.3209999999999</v>
      </c>
      <c r="I72" s="22">
        <v>8901.32</v>
      </c>
      <c r="J72" s="22">
        <v>1123.9000000000001</v>
      </c>
      <c r="K72" s="22">
        <v>1123.9000000000001</v>
      </c>
      <c r="L72" s="22">
        <v>1123.9000000000001</v>
      </c>
      <c r="M72" s="22"/>
      <c r="N72" s="22">
        <v>926.7</v>
      </c>
      <c r="O72" s="22"/>
      <c r="P72" s="22">
        <v>926.7</v>
      </c>
      <c r="Q72" s="22"/>
      <c r="R72" s="22">
        <v>926.7</v>
      </c>
      <c r="S72" s="22"/>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f t="shared" ref="B73:B74" si="82">H73+J73+L73+N73+P73+R73+T73+V73+X73+Z73+AB73+AD73</f>
        <v>0</v>
      </c>
      <c r="C73" s="22">
        <f t="shared" si="79"/>
        <v>0</v>
      </c>
      <c r="D73" s="23">
        <f t="shared" ref="D73:D74" si="83">E73</f>
        <v>0</v>
      </c>
      <c r="E73" s="23">
        <f t="shared" ref="E73:E74" si="84">I73+K73+M73+O73+Q73+S73+U73+W73+Y73+AA73+AC73+AE73</f>
        <v>0</v>
      </c>
      <c r="F73" s="23">
        <f t="shared" si="80"/>
        <v>0</v>
      </c>
      <c r="G73" s="23">
        <f t="shared" si="81"/>
        <v>0</v>
      </c>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f t="shared" si="82"/>
        <v>0</v>
      </c>
      <c r="C74" s="22">
        <f t="shared" si="79"/>
        <v>0</v>
      </c>
      <c r="D74" s="23">
        <f t="shared" si="83"/>
        <v>0</v>
      </c>
      <c r="E74" s="23">
        <f t="shared" si="84"/>
        <v>0</v>
      </c>
      <c r="F74" s="23">
        <f t="shared" si="80"/>
        <v>0</v>
      </c>
      <c r="G74" s="23">
        <f t="shared" si="81"/>
        <v>0</v>
      </c>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50"/>
    </row>
    <row r="76" spans="1:32" x14ac:dyDescent="0.25">
      <c r="A76" s="21" t="s">
        <v>34</v>
      </c>
      <c r="B76" s="23">
        <f>B77+B78+B80</f>
        <v>6062.2990000000009</v>
      </c>
      <c r="C76" s="37">
        <f t="shared" ref="C76:E76" si="85">C77+C78+C80</f>
        <v>751.899</v>
      </c>
      <c r="D76" s="37">
        <f t="shared" si="85"/>
        <v>635.80999999999995</v>
      </c>
      <c r="E76" s="23">
        <f t="shared" si="85"/>
        <v>635.80999999999995</v>
      </c>
      <c r="F76" s="23">
        <f t="shared" ref="F76:G76" si="86">F78</f>
        <v>10.487935352578285</v>
      </c>
      <c r="G76" s="23">
        <f t="shared" si="86"/>
        <v>84.560559330441976</v>
      </c>
      <c r="H76" s="22">
        <f>H77+H78+H80</f>
        <v>222.51900000000001</v>
      </c>
      <c r="I76" s="22">
        <f t="shared" ref="I76:AE76" si="87">I77+I78+I80</f>
        <v>211.32</v>
      </c>
      <c r="J76" s="22">
        <f t="shared" si="87"/>
        <v>529.38</v>
      </c>
      <c r="K76" s="22">
        <f t="shared" si="87"/>
        <v>424.49</v>
      </c>
      <c r="L76" s="22">
        <f t="shared" si="87"/>
        <v>509.38</v>
      </c>
      <c r="M76" s="22">
        <f t="shared" si="87"/>
        <v>0</v>
      </c>
      <c r="N76" s="22">
        <f t="shared" si="87"/>
        <v>519.38</v>
      </c>
      <c r="O76" s="22">
        <f t="shared" si="87"/>
        <v>0</v>
      </c>
      <c r="P76" s="22">
        <f t="shared" si="87"/>
        <v>499.38</v>
      </c>
      <c r="Q76" s="22">
        <f t="shared" si="87"/>
        <v>0</v>
      </c>
      <c r="R76" s="22">
        <f t="shared" si="87"/>
        <v>519.38</v>
      </c>
      <c r="S76" s="22">
        <f t="shared" si="87"/>
        <v>0</v>
      </c>
      <c r="T76" s="22">
        <f t="shared" si="87"/>
        <v>509.38</v>
      </c>
      <c r="U76" s="22">
        <f t="shared" si="87"/>
        <v>0</v>
      </c>
      <c r="V76" s="22">
        <f t="shared" si="87"/>
        <v>499.38</v>
      </c>
      <c r="W76" s="22">
        <f t="shared" si="87"/>
        <v>0</v>
      </c>
      <c r="X76" s="22">
        <f t="shared" si="87"/>
        <v>509.38</v>
      </c>
      <c r="Y76" s="22">
        <f t="shared" si="87"/>
        <v>0</v>
      </c>
      <c r="Z76" s="22">
        <f t="shared" si="87"/>
        <v>509.38</v>
      </c>
      <c r="AA76" s="22">
        <f t="shared" si="87"/>
        <v>0</v>
      </c>
      <c r="AB76" s="22">
        <f t="shared" si="87"/>
        <v>509.38</v>
      </c>
      <c r="AC76" s="22">
        <f t="shared" si="87"/>
        <v>0</v>
      </c>
      <c r="AD76" s="22">
        <f t="shared" si="87"/>
        <v>725.98</v>
      </c>
      <c r="AE76" s="22">
        <f t="shared" si="87"/>
        <v>0</v>
      </c>
      <c r="AF76" s="124" t="s">
        <v>53</v>
      </c>
    </row>
    <row r="77" spans="1:32" ht="33" customHeight="1" x14ac:dyDescent="0.25">
      <c r="A77" s="21" t="s">
        <v>35</v>
      </c>
      <c r="B77" s="23">
        <f t="shared" ref="B77" si="88">H77+J77+L77+N77+P77+R77+T77+V77+X77+Z77+AB77+AD77</f>
        <v>0</v>
      </c>
      <c r="C77" s="22">
        <f>H77+J77</f>
        <v>0</v>
      </c>
      <c r="D77" s="23">
        <f>E77</f>
        <v>0</v>
      </c>
      <c r="E77" s="23">
        <f>I77+K77+M77+O77+Q77+S77+U77+W77+Y77+AA77+AC77+AE77</f>
        <v>0</v>
      </c>
      <c r="F77" s="23">
        <f>IFERROR(E77/B77*100,0)</f>
        <v>0</v>
      </c>
      <c r="G77" s="23">
        <f>IFERROR(E77/C77*100,0)</f>
        <v>0</v>
      </c>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 t="shared" ref="C78:C80" si="89">H78+J78</f>
        <v>751.899</v>
      </c>
      <c r="D78" s="23">
        <f>E78</f>
        <v>635.80999999999995</v>
      </c>
      <c r="E78" s="23">
        <f>I78+K78+M78+O78+Q78+S78+U78+W78+Y78+AA78+AC78+AE78</f>
        <v>635.80999999999995</v>
      </c>
      <c r="F78" s="23">
        <f>IFERROR(E78/B78*100,0)</f>
        <v>10.487935352578285</v>
      </c>
      <c r="G78" s="23">
        <f>IFERROR(E78/C78*100,0)</f>
        <v>84.560559330441976</v>
      </c>
      <c r="H78" s="22">
        <v>222.51900000000001</v>
      </c>
      <c r="I78" s="22">
        <v>211.32</v>
      </c>
      <c r="J78" s="22">
        <v>529.38</v>
      </c>
      <c r="K78" s="22">
        <v>424.49</v>
      </c>
      <c r="L78" s="22">
        <v>509.38</v>
      </c>
      <c r="M78" s="22"/>
      <c r="N78" s="22">
        <v>519.38</v>
      </c>
      <c r="O78" s="22"/>
      <c r="P78" s="22">
        <v>499.38</v>
      </c>
      <c r="Q78" s="22"/>
      <c r="R78" s="22">
        <v>519.38</v>
      </c>
      <c r="S78" s="22"/>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f t="shared" ref="B79:B80" si="90">H79+J79+L79+N79+P79+R79+T79+V79+X79+Z79+AB79+AD79</f>
        <v>0</v>
      </c>
      <c r="C79" s="22">
        <f t="shared" si="89"/>
        <v>0</v>
      </c>
      <c r="D79" s="23">
        <f t="shared" ref="D79:D80" si="91">E79</f>
        <v>0</v>
      </c>
      <c r="E79" s="23">
        <f t="shared" ref="E79:E80" si="92">I79+K79+M79+O79+Q79+S79+U79+W79+Y79+AA79+AC79+AE79</f>
        <v>0</v>
      </c>
      <c r="F79" s="23">
        <f t="shared" ref="F79:F80" si="93">IFERROR(E79/B79*100,0)</f>
        <v>0</v>
      </c>
      <c r="G79" s="23">
        <f t="shared" ref="G79:G80" si="94">IFERROR(E79/C79*100,0)</f>
        <v>0</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f t="shared" si="90"/>
        <v>0</v>
      </c>
      <c r="C80" s="22">
        <f t="shared" si="89"/>
        <v>0</v>
      </c>
      <c r="D80" s="23">
        <f t="shared" si="91"/>
        <v>0</v>
      </c>
      <c r="E80" s="23">
        <f t="shared" si="92"/>
        <v>0</v>
      </c>
      <c r="F80" s="23">
        <f t="shared" si="93"/>
        <v>0</v>
      </c>
      <c r="G80" s="23">
        <f t="shared" si="94"/>
        <v>0</v>
      </c>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52"/>
    </row>
    <row r="82" spans="1:32" ht="24.75" customHeight="1" x14ac:dyDescent="0.25">
      <c r="A82" s="21" t="s">
        <v>34</v>
      </c>
      <c r="B82" s="37">
        <f>B83+B84+B86</f>
        <v>767.6</v>
      </c>
      <c r="C82" s="37">
        <f t="shared" ref="C82:E82" si="95">C83+C84+C86</f>
        <v>90.5</v>
      </c>
      <c r="D82" s="37">
        <f t="shared" si="95"/>
        <v>39.6</v>
      </c>
      <c r="E82" s="23">
        <f t="shared" si="95"/>
        <v>39.6</v>
      </c>
      <c r="F82" s="23">
        <f t="shared" ref="F82:G82" si="96">F84</f>
        <v>5.1589369463262118</v>
      </c>
      <c r="G82" s="23">
        <f t="shared" si="96"/>
        <v>43.75690607734807</v>
      </c>
      <c r="H82" s="22">
        <f>H83+H84+H86</f>
        <v>22.8</v>
      </c>
      <c r="I82" s="22">
        <f t="shared" ref="I82:AE82" si="97">I83+I84+I86</f>
        <v>22.8</v>
      </c>
      <c r="J82" s="22">
        <f t="shared" si="97"/>
        <v>67.7</v>
      </c>
      <c r="K82" s="22">
        <f t="shared" si="97"/>
        <v>16.8</v>
      </c>
      <c r="L82" s="22">
        <f t="shared" si="97"/>
        <v>67.7</v>
      </c>
      <c r="M82" s="22">
        <f t="shared" si="97"/>
        <v>0</v>
      </c>
      <c r="N82" s="22">
        <f t="shared" si="97"/>
        <v>67.7</v>
      </c>
      <c r="O82" s="22">
        <f t="shared" si="97"/>
        <v>0</v>
      </c>
      <c r="P82" s="22">
        <f t="shared" si="97"/>
        <v>67.7</v>
      </c>
      <c r="Q82" s="22">
        <f t="shared" si="97"/>
        <v>0</v>
      </c>
      <c r="R82" s="22">
        <f t="shared" si="97"/>
        <v>67.7</v>
      </c>
      <c r="S82" s="22">
        <f t="shared" si="97"/>
        <v>0</v>
      </c>
      <c r="T82" s="22">
        <f t="shared" si="97"/>
        <v>67.7</v>
      </c>
      <c r="U82" s="22">
        <f t="shared" si="97"/>
        <v>0</v>
      </c>
      <c r="V82" s="22">
        <f t="shared" si="97"/>
        <v>67.7</v>
      </c>
      <c r="W82" s="22">
        <f t="shared" si="97"/>
        <v>0</v>
      </c>
      <c r="X82" s="22">
        <f t="shared" si="97"/>
        <v>67.7</v>
      </c>
      <c r="Y82" s="22">
        <f t="shared" si="97"/>
        <v>0</v>
      </c>
      <c r="Z82" s="22">
        <f t="shared" si="97"/>
        <v>67.7</v>
      </c>
      <c r="AA82" s="22">
        <f t="shared" si="97"/>
        <v>0</v>
      </c>
      <c r="AB82" s="22">
        <f t="shared" si="97"/>
        <v>67.7</v>
      </c>
      <c r="AC82" s="22">
        <f t="shared" si="97"/>
        <v>0</v>
      </c>
      <c r="AD82" s="22">
        <f t="shared" si="97"/>
        <v>67.8</v>
      </c>
      <c r="AE82" s="22">
        <f t="shared" si="97"/>
        <v>0</v>
      </c>
      <c r="AF82" s="124" t="s">
        <v>83</v>
      </c>
    </row>
    <row r="83" spans="1:32" ht="42" customHeight="1" x14ac:dyDescent="0.25">
      <c r="A83" s="21" t="s">
        <v>35</v>
      </c>
      <c r="B83" s="23">
        <f>H83+J83+L83+N83+P83+R83+T83+V83+X83+Z83+AB83+AD83</f>
        <v>0</v>
      </c>
      <c r="C83" s="22">
        <f>H83+J83</f>
        <v>0</v>
      </c>
      <c r="D83" s="23">
        <f>E83</f>
        <v>0</v>
      </c>
      <c r="E83" s="23">
        <f>I83+K83+M83+O83+Q83+S83+U83+W83+Y83+AA83+AC83+AE83</f>
        <v>0</v>
      </c>
      <c r="F83" s="23">
        <f>IFERROR(E83/B83*100,0)</f>
        <v>0</v>
      </c>
      <c r="G83" s="23">
        <f>IFERROR(E83/C83*100,0)</f>
        <v>0</v>
      </c>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 t="shared" ref="C84:C86" si="98">H84+J84</f>
        <v>90.5</v>
      </c>
      <c r="D84" s="23">
        <f>E84</f>
        <v>39.6</v>
      </c>
      <c r="E84" s="23">
        <f>I84+K84+M84+O84+Q84+S84+U84+W84+Y84+AA84+AC84+AE84</f>
        <v>39.6</v>
      </c>
      <c r="F84" s="23">
        <f>IFERROR(E84/B84*100,0)</f>
        <v>5.1589369463262118</v>
      </c>
      <c r="G84" s="23">
        <f>IFERROR(E84/C84*100,0)</f>
        <v>43.75690607734807</v>
      </c>
      <c r="H84" s="22">
        <v>22.8</v>
      </c>
      <c r="I84" s="22">
        <v>22.8</v>
      </c>
      <c r="J84" s="22">
        <v>67.7</v>
      </c>
      <c r="K84" s="22">
        <v>16.8</v>
      </c>
      <c r="L84" s="22">
        <v>67.7</v>
      </c>
      <c r="M84" s="22"/>
      <c r="N84" s="22">
        <v>67.7</v>
      </c>
      <c r="O84" s="22"/>
      <c r="P84" s="22">
        <v>67.7</v>
      </c>
      <c r="Q84" s="22"/>
      <c r="R84" s="22">
        <v>67.7</v>
      </c>
      <c r="S84" s="22"/>
      <c r="T84" s="22">
        <v>67.7</v>
      </c>
      <c r="U84" s="22"/>
      <c r="V84" s="22">
        <v>67.7</v>
      </c>
      <c r="W84" s="22"/>
      <c r="X84" s="22">
        <v>67.7</v>
      </c>
      <c r="Y84" s="22"/>
      <c r="Z84" s="22">
        <v>67.7</v>
      </c>
      <c r="AA84" s="22"/>
      <c r="AB84" s="22">
        <v>67.7</v>
      </c>
      <c r="AC84" s="22"/>
      <c r="AD84" s="22">
        <v>67.8</v>
      </c>
      <c r="AE84" s="22"/>
      <c r="AF84" s="123"/>
    </row>
    <row r="85" spans="1:32" ht="45" customHeight="1" x14ac:dyDescent="0.25">
      <c r="A85" s="34" t="s">
        <v>36</v>
      </c>
      <c r="B85" s="23">
        <f t="shared" ref="B85:B86" si="99">H85+J85+L85+N85+P85+R85+T85+V85+X85+Z85+AB85+AD85</f>
        <v>0</v>
      </c>
      <c r="C85" s="22">
        <f t="shared" si="98"/>
        <v>0</v>
      </c>
      <c r="D85" s="23">
        <f t="shared" ref="D85:D86" si="100">E85</f>
        <v>0</v>
      </c>
      <c r="E85" s="23">
        <f t="shared" ref="E85:E86" si="101">I85+K85+M85+O85+Q85+S85+U85+W85+Y85+AA85+AC85+AE85</f>
        <v>0</v>
      </c>
      <c r="F85" s="23">
        <f>IFERROR(E85/B85*100,0)</f>
        <v>0</v>
      </c>
      <c r="G85" s="23">
        <f t="shared" ref="G85:G86" si="102">IFERROR(E85/C85*100,0)</f>
        <v>0</v>
      </c>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f t="shared" si="99"/>
        <v>0</v>
      </c>
      <c r="C86" s="22">
        <f t="shared" si="98"/>
        <v>0</v>
      </c>
      <c r="D86" s="23">
        <f t="shared" si="100"/>
        <v>0</v>
      </c>
      <c r="E86" s="23">
        <f t="shared" si="101"/>
        <v>0</v>
      </c>
      <c r="F86" s="23">
        <f>IFERROR(E86/B86*100,0)</f>
        <v>0</v>
      </c>
      <c r="G86" s="23">
        <f t="shared" si="102"/>
        <v>0</v>
      </c>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52"/>
    </row>
    <row r="88" spans="1:32" x14ac:dyDescent="0.25">
      <c r="A88" s="21" t="s">
        <v>34</v>
      </c>
      <c r="B88" s="37">
        <f>B89+B90+B92</f>
        <v>7140.6</v>
      </c>
      <c r="C88" s="37">
        <f t="shared" ref="C88:E88" si="103">C89+C90+C92</f>
        <v>0</v>
      </c>
      <c r="D88" s="37">
        <f t="shared" si="103"/>
        <v>0</v>
      </c>
      <c r="E88" s="23">
        <f t="shared" si="103"/>
        <v>0</v>
      </c>
      <c r="F88" s="23">
        <f t="shared" ref="F88:G88" si="104">F90</f>
        <v>0</v>
      </c>
      <c r="G88" s="23">
        <f t="shared" si="104"/>
        <v>0</v>
      </c>
      <c r="H88" s="22">
        <f>H89+H90+H92</f>
        <v>0</v>
      </c>
      <c r="I88" s="22">
        <f t="shared" ref="I88:AE88" si="105">I89+I90+I92</f>
        <v>0</v>
      </c>
      <c r="J88" s="22">
        <f t="shared" si="105"/>
        <v>0</v>
      </c>
      <c r="K88" s="22">
        <f t="shared" si="105"/>
        <v>0</v>
      </c>
      <c r="L88" s="22">
        <f t="shared" si="105"/>
        <v>0</v>
      </c>
      <c r="M88" s="22">
        <f t="shared" si="105"/>
        <v>0</v>
      </c>
      <c r="N88" s="22">
        <f t="shared" si="105"/>
        <v>0</v>
      </c>
      <c r="O88" s="22">
        <f t="shared" si="105"/>
        <v>0</v>
      </c>
      <c r="P88" s="22">
        <f t="shared" si="105"/>
        <v>0</v>
      </c>
      <c r="Q88" s="22">
        <f t="shared" si="105"/>
        <v>0</v>
      </c>
      <c r="R88" s="22">
        <f t="shared" si="105"/>
        <v>0</v>
      </c>
      <c r="S88" s="22">
        <f t="shared" si="105"/>
        <v>0</v>
      </c>
      <c r="T88" s="22">
        <f t="shared" si="105"/>
        <v>0</v>
      </c>
      <c r="U88" s="22">
        <f t="shared" si="105"/>
        <v>0</v>
      </c>
      <c r="V88" s="22">
        <f t="shared" si="105"/>
        <v>0</v>
      </c>
      <c r="W88" s="22">
        <f t="shared" si="105"/>
        <v>0</v>
      </c>
      <c r="X88" s="22">
        <f t="shared" si="105"/>
        <v>0</v>
      </c>
      <c r="Y88" s="22">
        <f t="shared" si="105"/>
        <v>0</v>
      </c>
      <c r="Z88" s="22">
        <f t="shared" si="105"/>
        <v>7140.6</v>
      </c>
      <c r="AA88" s="22">
        <f t="shared" si="105"/>
        <v>0</v>
      </c>
      <c r="AB88" s="22">
        <f t="shared" si="105"/>
        <v>0</v>
      </c>
      <c r="AC88" s="22">
        <f t="shared" si="105"/>
        <v>0</v>
      </c>
      <c r="AD88" s="22">
        <f t="shared" si="105"/>
        <v>0</v>
      </c>
      <c r="AE88" s="22">
        <f t="shared" si="105"/>
        <v>0</v>
      </c>
      <c r="AF88" s="118"/>
    </row>
    <row r="89" spans="1:32" x14ac:dyDescent="0.25">
      <c r="A89" s="21" t="s">
        <v>35</v>
      </c>
      <c r="B89" s="23">
        <f>H89+J89+L89+N89+P89+R89+T89+V89+X89+Z89+AB89+AD89</f>
        <v>0</v>
      </c>
      <c r="C89" s="22">
        <f>H89+J89</f>
        <v>0</v>
      </c>
      <c r="D89" s="23">
        <f>E89</f>
        <v>0</v>
      </c>
      <c r="E89" s="23">
        <f t="shared" ref="E89:E92" si="106">I89+K89+M89+O89+Q89+S89+U89+W89+Y89+AA89+AC89+AE89</f>
        <v>0</v>
      </c>
      <c r="F89" s="31">
        <f t="shared" ref="F89:F92" si="107">IFERROR(E89/B89%,0)</f>
        <v>0</v>
      </c>
      <c r="G89" s="31">
        <f>IFERROR(E89/C89%,0)</f>
        <v>0</v>
      </c>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21" t="s">
        <v>29</v>
      </c>
      <c r="B90" s="23">
        <f>H90+J90+L90+N90+P90+R90+T90+V90+X90+Z90+AB90+AD90</f>
        <v>7140.6</v>
      </c>
      <c r="C90" s="22">
        <f t="shared" ref="C90:C92" si="108">H90+J90</f>
        <v>0</v>
      </c>
      <c r="D90" s="23">
        <f>E90</f>
        <v>0</v>
      </c>
      <c r="E90" s="23">
        <f t="shared" si="106"/>
        <v>0</v>
      </c>
      <c r="F90" s="31">
        <f t="shared" si="107"/>
        <v>0</v>
      </c>
      <c r="G90" s="31">
        <f>IFERROR(E90/C90%,0)</f>
        <v>0</v>
      </c>
      <c r="H90" s="22"/>
      <c r="I90" s="22"/>
      <c r="J90" s="22"/>
      <c r="K90" s="22"/>
      <c r="L90" s="22"/>
      <c r="M90" s="22"/>
      <c r="N90" s="22"/>
      <c r="O90" s="22"/>
      <c r="P90" s="22"/>
      <c r="Q90" s="22"/>
      <c r="R90" s="22"/>
      <c r="S90" s="22"/>
      <c r="T90" s="22"/>
      <c r="U90" s="22"/>
      <c r="V90" s="22"/>
      <c r="W90" s="22"/>
      <c r="X90" s="22"/>
      <c r="Y90" s="22"/>
      <c r="Z90" s="22">
        <v>7140.6</v>
      </c>
      <c r="AA90" s="22"/>
      <c r="AB90" s="22"/>
      <c r="AC90" s="22"/>
      <c r="AD90" s="22"/>
      <c r="AE90" s="22"/>
      <c r="AF90" s="119"/>
    </row>
    <row r="91" spans="1:32" ht="31.5" x14ac:dyDescent="0.25">
      <c r="A91" s="34" t="s">
        <v>36</v>
      </c>
      <c r="B91" s="23">
        <f t="shared" ref="B91:B92" si="109">H91+J91+L91+N91+P91+R91+T91+V91+X91+Z91+AB91+AD91</f>
        <v>0</v>
      </c>
      <c r="C91" s="22">
        <f t="shared" si="108"/>
        <v>0</v>
      </c>
      <c r="D91" s="23">
        <f t="shared" ref="D91:D92" si="110">E91</f>
        <v>0</v>
      </c>
      <c r="E91" s="23">
        <f t="shared" si="106"/>
        <v>0</v>
      </c>
      <c r="F91" s="31">
        <f t="shared" si="107"/>
        <v>0</v>
      </c>
      <c r="G91" s="31">
        <f t="shared" ref="G91:G92" si="111">IFERROR(E91/C91%,0)</f>
        <v>0</v>
      </c>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f t="shared" si="109"/>
        <v>0</v>
      </c>
      <c r="C92" s="22">
        <f t="shared" si="108"/>
        <v>0</v>
      </c>
      <c r="D92" s="23">
        <f t="shared" si="110"/>
        <v>0</v>
      </c>
      <c r="E92" s="23">
        <f t="shared" si="106"/>
        <v>0</v>
      </c>
      <c r="F92" s="31">
        <f t="shared" si="107"/>
        <v>0</v>
      </c>
      <c r="G92" s="31">
        <f t="shared" si="111"/>
        <v>0</v>
      </c>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51"/>
    </row>
    <row r="94" spans="1:32" x14ac:dyDescent="0.25">
      <c r="A94" s="21" t="s">
        <v>34</v>
      </c>
      <c r="B94" s="37">
        <f>B95+B96+B98</f>
        <v>500</v>
      </c>
      <c r="C94" s="37">
        <f t="shared" ref="C94:E94" si="112">C95+C96+C98</f>
        <v>0</v>
      </c>
      <c r="D94" s="37">
        <f t="shared" si="112"/>
        <v>0</v>
      </c>
      <c r="E94" s="23">
        <f t="shared" si="112"/>
        <v>0</v>
      </c>
      <c r="F94" s="23">
        <f t="shared" ref="F94:G94" si="113">F96</f>
        <v>0</v>
      </c>
      <c r="G94" s="23">
        <f t="shared" si="113"/>
        <v>0</v>
      </c>
      <c r="H94" s="22">
        <f>H95+H96+H98</f>
        <v>0</v>
      </c>
      <c r="I94" s="22">
        <f t="shared" ref="I94:AE94" si="114">I95+I96+I98</f>
        <v>0</v>
      </c>
      <c r="J94" s="22">
        <f t="shared" si="114"/>
        <v>0</v>
      </c>
      <c r="K94" s="22">
        <f t="shared" si="114"/>
        <v>0</v>
      </c>
      <c r="L94" s="22">
        <f t="shared" si="114"/>
        <v>0</v>
      </c>
      <c r="M94" s="22">
        <f t="shared" si="114"/>
        <v>0</v>
      </c>
      <c r="N94" s="22">
        <f t="shared" si="114"/>
        <v>0</v>
      </c>
      <c r="O94" s="22">
        <f t="shared" si="114"/>
        <v>0</v>
      </c>
      <c r="P94" s="22">
        <f t="shared" si="114"/>
        <v>0</v>
      </c>
      <c r="Q94" s="22">
        <f t="shared" si="114"/>
        <v>0</v>
      </c>
      <c r="R94" s="22">
        <f t="shared" si="114"/>
        <v>0</v>
      </c>
      <c r="S94" s="22">
        <f t="shared" si="114"/>
        <v>0</v>
      </c>
      <c r="T94" s="22">
        <f t="shared" si="114"/>
        <v>0</v>
      </c>
      <c r="U94" s="22">
        <f t="shared" si="114"/>
        <v>0</v>
      </c>
      <c r="V94" s="22">
        <f t="shared" si="114"/>
        <v>0</v>
      </c>
      <c r="W94" s="22">
        <f t="shared" si="114"/>
        <v>0</v>
      </c>
      <c r="X94" s="22">
        <f t="shared" si="114"/>
        <v>0</v>
      </c>
      <c r="Y94" s="22">
        <f t="shared" si="114"/>
        <v>0</v>
      </c>
      <c r="Z94" s="22">
        <f t="shared" si="114"/>
        <v>500</v>
      </c>
      <c r="AA94" s="22">
        <f t="shared" si="114"/>
        <v>0</v>
      </c>
      <c r="AB94" s="22">
        <f t="shared" si="114"/>
        <v>0</v>
      </c>
      <c r="AC94" s="22">
        <f t="shared" si="114"/>
        <v>0</v>
      </c>
      <c r="AD94" s="22">
        <f t="shared" si="114"/>
        <v>0</v>
      </c>
      <c r="AE94" s="22">
        <f t="shared" si="114"/>
        <v>0</v>
      </c>
      <c r="AF94" s="121"/>
    </row>
    <row r="95" spans="1:32" x14ac:dyDescent="0.25">
      <c r="A95" s="21" t="s">
        <v>35</v>
      </c>
      <c r="B95" s="23">
        <f>H95+J95+L95+N95+P95+R95+T95+V95+X95+Z95+AB95+AD95</f>
        <v>0</v>
      </c>
      <c r="C95" s="22">
        <f>H95+J95</f>
        <v>0</v>
      </c>
      <c r="D95" s="23">
        <f>E95</f>
        <v>0</v>
      </c>
      <c r="E95" s="23">
        <f t="shared" ref="E95:E98" si="115">I95+K95+M95+O95+Q95+S95+U95+W95+Y95+AA95+AC95+AE95</f>
        <v>0</v>
      </c>
      <c r="F95" s="31">
        <f t="shared" ref="F95:F98" si="116">IFERROR(E95/B95%,0)</f>
        <v>0</v>
      </c>
      <c r="G95" s="31">
        <f>IFERROR(E95/C95%,0)</f>
        <v>0</v>
      </c>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21"/>
    </row>
    <row r="96" spans="1:32" x14ac:dyDescent="0.25">
      <c r="A96" s="21" t="s">
        <v>29</v>
      </c>
      <c r="B96" s="23">
        <f>H96+J96+L96+N96+P96+R96+T96+V96+X96+Z96+AB96+AD96</f>
        <v>500</v>
      </c>
      <c r="C96" s="22">
        <f t="shared" ref="C96:C98" si="117">H96+J96</f>
        <v>0</v>
      </c>
      <c r="D96" s="23">
        <f>E96</f>
        <v>0</v>
      </c>
      <c r="E96" s="23">
        <f t="shared" si="115"/>
        <v>0</v>
      </c>
      <c r="F96" s="31">
        <f t="shared" si="116"/>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21"/>
    </row>
    <row r="97" spans="1:32" ht="31.5" x14ac:dyDescent="0.25">
      <c r="A97" s="34" t="s">
        <v>36</v>
      </c>
      <c r="B97" s="23">
        <f t="shared" ref="B97:B98" si="118">H97+J97+L97+N97+P97+R97+T97+V97+X97+Z97+AB97+AD97</f>
        <v>0</v>
      </c>
      <c r="C97" s="22">
        <f t="shared" si="117"/>
        <v>0</v>
      </c>
      <c r="D97" s="23">
        <f t="shared" ref="D97:D98" si="119">E97</f>
        <v>0</v>
      </c>
      <c r="E97" s="23">
        <f t="shared" si="115"/>
        <v>0</v>
      </c>
      <c r="F97" s="31">
        <f t="shared" si="116"/>
        <v>0</v>
      </c>
      <c r="G97" s="31">
        <f t="shared" ref="G97:G98" si="120">IFERROR(E97/C97%,0)</f>
        <v>0</v>
      </c>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21"/>
    </row>
    <row r="98" spans="1:32" x14ac:dyDescent="0.25">
      <c r="A98" s="21" t="s">
        <v>37</v>
      </c>
      <c r="B98" s="23">
        <f t="shared" si="118"/>
        <v>0</v>
      </c>
      <c r="C98" s="22">
        <f t="shared" si="117"/>
        <v>0</v>
      </c>
      <c r="D98" s="23">
        <f t="shared" si="119"/>
        <v>0</v>
      </c>
      <c r="E98" s="23">
        <f t="shared" si="115"/>
        <v>0</v>
      </c>
      <c r="F98" s="31">
        <f t="shared" si="116"/>
        <v>0</v>
      </c>
      <c r="G98" s="31">
        <f t="shared" si="120"/>
        <v>0</v>
      </c>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21"/>
    </row>
    <row r="99" spans="1:32" x14ac:dyDescent="0.25">
      <c r="A99" s="109" t="s">
        <v>58</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1"/>
      <c r="AF99" s="51"/>
    </row>
    <row r="100" spans="1:32" x14ac:dyDescent="0.25">
      <c r="A100" s="21" t="s">
        <v>34</v>
      </c>
      <c r="B100" s="37">
        <f>B101+B102+B104</f>
        <v>7367.8</v>
      </c>
      <c r="C100" s="37">
        <f t="shared" ref="C100:E100" si="121">C101+C102+C104</f>
        <v>0</v>
      </c>
      <c r="D100" s="37">
        <f t="shared" si="121"/>
        <v>0</v>
      </c>
      <c r="E100" s="23">
        <f t="shared" si="121"/>
        <v>0</v>
      </c>
      <c r="F100" s="23">
        <f t="shared" ref="F100:G100" si="122">F102</f>
        <v>0</v>
      </c>
      <c r="G100" s="23">
        <f t="shared" si="122"/>
        <v>0</v>
      </c>
      <c r="H100" s="22">
        <f>H101+H102+H104</f>
        <v>0</v>
      </c>
      <c r="I100" s="22">
        <f t="shared" ref="I100:AE100" si="123">I101+I102+I104</f>
        <v>0</v>
      </c>
      <c r="J100" s="22">
        <f t="shared" si="123"/>
        <v>0</v>
      </c>
      <c r="K100" s="22">
        <f t="shared" si="123"/>
        <v>0</v>
      </c>
      <c r="L100" s="22">
        <f t="shared" si="123"/>
        <v>0</v>
      </c>
      <c r="M100" s="22">
        <f t="shared" si="123"/>
        <v>0</v>
      </c>
      <c r="N100" s="22">
        <f t="shared" si="123"/>
        <v>0</v>
      </c>
      <c r="O100" s="22">
        <f t="shared" si="123"/>
        <v>0</v>
      </c>
      <c r="P100" s="22">
        <f t="shared" si="123"/>
        <v>0</v>
      </c>
      <c r="Q100" s="22">
        <f t="shared" si="123"/>
        <v>0</v>
      </c>
      <c r="R100" s="22">
        <f t="shared" si="123"/>
        <v>0</v>
      </c>
      <c r="S100" s="22">
        <f t="shared" si="123"/>
        <v>0</v>
      </c>
      <c r="T100" s="22">
        <f t="shared" si="123"/>
        <v>0</v>
      </c>
      <c r="U100" s="22">
        <f t="shared" si="123"/>
        <v>0</v>
      </c>
      <c r="V100" s="22">
        <f t="shared" si="123"/>
        <v>0</v>
      </c>
      <c r="W100" s="22">
        <f t="shared" si="123"/>
        <v>0</v>
      </c>
      <c r="X100" s="22">
        <f t="shared" si="123"/>
        <v>0</v>
      </c>
      <c r="Y100" s="22">
        <f t="shared" si="123"/>
        <v>0</v>
      </c>
      <c r="Z100" s="22">
        <f t="shared" si="123"/>
        <v>0</v>
      </c>
      <c r="AA100" s="22">
        <f t="shared" si="123"/>
        <v>0</v>
      </c>
      <c r="AB100" s="22">
        <f t="shared" si="123"/>
        <v>0</v>
      </c>
      <c r="AC100" s="22">
        <f t="shared" si="123"/>
        <v>0</v>
      </c>
      <c r="AD100" s="22">
        <f t="shared" si="123"/>
        <v>7367.8</v>
      </c>
      <c r="AE100" s="22">
        <f t="shared" si="123"/>
        <v>0</v>
      </c>
      <c r="AF100" s="121"/>
    </row>
    <row r="101" spans="1:32" x14ac:dyDescent="0.25">
      <c r="A101" s="21" t="s">
        <v>35</v>
      </c>
      <c r="B101" s="23">
        <f>H101+J101+L101+N101+P101+R101+T101+V101+X101+Z101+AB101+AD101</f>
        <v>0</v>
      </c>
      <c r="C101" s="22">
        <f>H101+J101</f>
        <v>0</v>
      </c>
      <c r="D101" s="23">
        <f>E101</f>
        <v>0</v>
      </c>
      <c r="E101" s="23">
        <f t="shared" ref="E101:E104" si="124">I101+K101+M101+O101+Q101+S101+U101+W101+Y101+AA101+AC101+AE101</f>
        <v>0</v>
      </c>
      <c r="F101" s="31">
        <f t="shared" ref="F101:F104" si="125">IFERROR(E101/B101%,0)</f>
        <v>0</v>
      </c>
      <c r="G101" s="31">
        <f>IFERROR(E101/C101%,0)</f>
        <v>0</v>
      </c>
      <c r="H101" s="22">
        <f>H107</f>
        <v>0</v>
      </c>
      <c r="I101" s="22">
        <f t="shared" ref="I101:AE104" si="126">I107</f>
        <v>0</v>
      </c>
      <c r="J101" s="22">
        <f t="shared" si="126"/>
        <v>0</v>
      </c>
      <c r="K101" s="22">
        <f t="shared" si="126"/>
        <v>0</v>
      </c>
      <c r="L101" s="22">
        <f t="shared" si="126"/>
        <v>0</v>
      </c>
      <c r="M101" s="22">
        <f t="shared" si="126"/>
        <v>0</v>
      </c>
      <c r="N101" s="22">
        <f t="shared" si="126"/>
        <v>0</v>
      </c>
      <c r="O101" s="22">
        <f t="shared" si="126"/>
        <v>0</v>
      </c>
      <c r="P101" s="22">
        <f t="shared" si="126"/>
        <v>0</v>
      </c>
      <c r="Q101" s="22">
        <f t="shared" si="126"/>
        <v>0</v>
      </c>
      <c r="R101" s="22">
        <f t="shared" si="126"/>
        <v>0</v>
      </c>
      <c r="S101" s="22">
        <f t="shared" si="126"/>
        <v>0</v>
      </c>
      <c r="T101" s="22">
        <f t="shared" si="126"/>
        <v>0</v>
      </c>
      <c r="U101" s="22">
        <f t="shared" si="126"/>
        <v>0</v>
      </c>
      <c r="V101" s="22">
        <f t="shared" si="126"/>
        <v>0</v>
      </c>
      <c r="W101" s="22">
        <f t="shared" si="126"/>
        <v>0</v>
      </c>
      <c r="X101" s="22">
        <f t="shared" si="126"/>
        <v>0</v>
      </c>
      <c r="Y101" s="22">
        <f t="shared" si="126"/>
        <v>0</v>
      </c>
      <c r="Z101" s="22">
        <f t="shared" si="126"/>
        <v>0</v>
      </c>
      <c r="AA101" s="22">
        <f t="shared" si="126"/>
        <v>0</v>
      </c>
      <c r="AB101" s="22">
        <f t="shared" si="126"/>
        <v>0</v>
      </c>
      <c r="AC101" s="22">
        <f t="shared" si="126"/>
        <v>0</v>
      </c>
      <c r="AD101" s="22">
        <f t="shared" si="126"/>
        <v>0</v>
      </c>
      <c r="AE101" s="22">
        <f t="shared" si="126"/>
        <v>0</v>
      </c>
      <c r="AF101" s="121"/>
    </row>
    <row r="102" spans="1:32" x14ac:dyDescent="0.25">
      <c r="A102" s="21" t="s">
        <v>29</v>
      </c>
      <c r="B102" s="23">
        <f>H102+J102+L102+N102+P102+R102+T102+V102+X102+Z102+AB102+AD102</f>
        <v>7367.8</v>
      </c>
      <c r="C102" s="22">
        <f t="shared" ref="C102:C104" si="127">H102+J102</f>
        <v>0</v>
      </c>
      <c r="D102" s="23">
        <f>E102</f>
        <v>0</v>
      </c>
      <c r="E102" s="23">
        <f t="shared" si="124"/>
        <v>0</v>
      </c>
      <c r="F102" s="31">
        <f t="shared" si="125"/>
        <v>0</v>
      </c>
      <c r="G102" s="31">
        <f>IFERROR(E102/C102%,0)</f>
        <v>0</v>
      </c>
      <c r="H102" s="22">
        <f t="shared" ref="H102:W104" si="128">H108</f>
        <v>0</v>
      </c>
      <c r="I102" s="22">
        <f t="shared" si="128"/>
        <v>0</v>
      </c>
      <c r="J102" s="22">
        <f t="shared" si="128"/>
        <v>0</v>
      </c>
      <c r="K102" s="22">
        <f t="shared" si="128"/>
        <v>0</v>
      </c>
      <c r="L102" s="22">
        <f t="shared" si="128"/>
        <v>0</v>
      </c>
      <c r="M102" s="22">
        <f t="shared" si="128"/>
        <v>0</v>
      </c>
      <c r="N102" s="22">
        <f t="shared" si="128"/>
        <v>0</v>
      </c>
      <c r="O102" s="22">
        <f t="shared" si="128"/>
        <v>0</v>
      </c>
      <c r="P102" s="22">
        <f t="shared" si="128"/>
        <v>0</v>
      </c>
      <c r="Q102" s="22">
        <f t="shared" si="128"/>
        <v>0</v>
      </c>
      <c r="R102" s="22">
        <f t="shared" si="128"/>
        <v>0</v>
      </c>
      <c r="S102" s="22">
        <f t="shared" si="128"/>
        <v>0</v>
      </c>
      <c r="T102" s="22">
        <f t="shared" si="128"/>
        <v>0</v>
      </c>
      <c r="U102" s="22">
        <f t="shared" si="128"/>
        <v>0</v>
      </c>
      <c r="V102" s="22">
        <f t="shared" si="128"/>
        <v>0</v>
      </c>
      <c r="W102" s="22">
        <f t="shared" si="128"/>
        <v>0</v>
      </c>
      <c r="X102" s="22">
        <f t="shared" si="126"/>
        <v>0</v>
      </c>
      <c r="Y102" s="22">
        <f t="shared" si="126"/>
        <v>0</v>
      </c>
      <c r="Z102" s="22">
        <f t="shared" si="126"/>
        <v>0</v>
      </c>
      <c r="AA102" s="22">
        <f t="shared" si="126"/>
        <v>0</v>
      </c>
      <c r="AB102" s="22">
        <f t="shared" si="126"/>
        <v>0</v>
      </c>
      <c r="AC102" s="22">
        <f t="shared" si="126"/>
        <v>0</v>
      </c>
      <c r="AD102" s="22">
        <f t="shared" si="126"/>
        <v>7367.8</v>
      </c>
      <c r="AE102" s="22">
        <f t="shared" si="126"/>
        <v>0</v>
      </c>
      <c r="AF102" s="121"/>
    </row>
    <row r="103" spans="1:32" ht="31.5" x14ac:dyDescent="0.25">
      <c r="A103" s="34" t="s">
        <v>36</v>
      </c>
      <c r="B103" s="23">
        <f t="shared" ref="B103:B104" si="129">H103+J103+L103+N103+P103+R103+T103+V103+X103+Z103+AB103+AD103</f>
        <v>0</v>
      </c>
      <c r="C103" s="22">
        <f t="shared" si="127"/>
        <v>0</v>
      </c>
      <c r="D103" s="23">
        <f t="shared" ref="D103:D104" si="130">E103</f>
        <v>0</v>
      </c>
      <c r="E103" s="23">
        <f t="shared" si="124"/>
        <v>0</v>
      </c>
      <c r="F103" s="31">
        <f t="shared" si="125"/>
        <v>0</v>
      </c>
      <c r="G103" s="31">
        <f t="shared" ref="G103:G104" si="131">IFERROR(E103/C103%,0)</f>
        <v>0</v>
      </c>
      <c r="H103" s="22">
        <f t="shared" si="128"/>
        <v>0</v>
      </c>
      <c r="I103" s="22">
        <f t="shared" si="128"/>
        <v>0</v>
      </c>
      <c r="J103" s="22">
        <f t="shared" si="128"/>
        <v>0</v>
      </c>
      <c r="K103" s="22">
        <f t="shared" si="128"/>
        <v>0</v>
      </c>
      <c r="L103" s="22">
        <f t="shared" si="128"/>
        <v>0</v>
      </c>
      <c r="M103" s="22">
        <f t="shared" si="128"/>
        <v>0</v>
      </c>
      <c r="N103" s="22">
        <f t="shared" si="128"/>
        <v>0</v>
      </c>
      <c r="O103" s="22">
        <f t="shared" si="128"/>
        <v>0</v>
      </c>
      <c r="P103" s="22">
        <f t="shared" si="128"/>
        <v>0</v>
      </c>
      <c r="Q103" s="22">
        <f t="shared" si="128"/>
        <v>0</v>
      </c>
      <c r="R103" s="22">
        <f t="shared" si="128"/>
        <v>0</v>
      </c>
      <c r="S103" s="22">
        <f t="shared" si="128"/>
        <v>0</v>
      </c>
      <c r="T103" s="22">
        <f t="shared" si="128"/>
        <v>0</v>
      </c>
      <c r="U103" s="22">
        <f t="shared" si="128"/>
        <v>0</v>
      </c>
      <c r="V103" s="22">
        <f t="shared" si="128"/>
        <v>0</v>
      </c>
      <c r="W103" s="22">
        <f t="shared" si="128"/>
        <v>0</v>
      </c>
      <c r="X103" s="22">
        <f t="shared" si="126"/>
        <v>0</v>
      </c>
      <c r="Y103" s="22">
        <f t="shared" si="126"/>
        <v>0</v>
      </c>
      <c r="Z103" s="22">
        <f t="shared" si="126"/>
        <v>0</v>
      </c>
      <c r="AA103" s="22">
        <f t="shared" si="126"/>
        <v>0</v>
      </c>
      <c r="AB103" s="22">
        <f t="shared" si="126"/>
        <v>0</v>
      </c>
      <c r="AC103" s="22">
        <f t="shared" si="126"/>
        <v>0</v>
      </c>
      <c r="AD103" s="22">
        <f t="shared" si="126"/>
        <v>0</v>
      </c>
      <c r="AE103" s="22">
        <f t="shared" si="126"/>
        <v>0</v>
      </c>
      <c r="AF103" s="121"/>
    </row>
    <row r="104" spans="1:32" x14ac:dyDescent="0.25">
      <c r="A104" s="21" t="s">
        <v>37</v>
      </c>
      <c r="B104" s="23">
        <f t="shared" si="129"/>
        <v>0</v>
      </c>
      <c r="C104" s="22">
        <f t="shared" si="127"/>
        <v>0</v>
      </c>
      <c r="D104" s="23">
        <f t="shared" si="130"/>
        <v>0</v>
      </c>
      <c r="E104" s="23">
        <f t="shared" si="124"/>
        <v>0</v>
      </c>
      <c r="F104" s="31">
        <f t="shared" si="125"/>
        <v>0</v>
      </c>
      <c r="G104" s="31">
        <f t="shared" si="131"/>
        <v>0</v>
      </c>
      <c r="H104" s="22">
        <f t="shared" si="128"/>
        <v>0</v>
      </c>
      <c r="I104" s="22">
        <f t="shared" si="128"/>
        <v>0</v>
      </c>
      <c r="J104" s="22">
        <f t="shared" si="128"/>
        <v>0</v>
      </c>
      <c r="K104" s="22">
        <f t="shared" si="128"/>
        <v>0</v>
      </c>
      <c r="L104" s="22">
        <f t="shared" si="128"/>
        <v>0</v>
      </c>
      <c r="M104" s="22">
        <f t="shared" si="128"/>
        <v>0</v>
      </c>
      <c r="N104" s="22">
        <f t="shared" si="128"/>
        <v>0</v>
      </c>
      <c r="O104" s="22">
        <f t="shared" si="128"/>
        <v>0</v>
      </c>
      <c r="P104" s="22">
        <f t="shared" si="128"/>
        <v>0</v>
      </c>
      <c r="Q104" s="22">
        <f t="shared" si="128"/>
        <v>0</v>
      </c>
      <c r="R104" s="22">
        <f t="shared" si="128"/>
        <v>0</v>
      </c>
      <c r="S104" s="22">
        <f t="shared" si="128"/>
        <v>0</v>
      </c>
      <c r="T104" s="22">
        <f t="shared" si="128"/>
        <v>0</v>
      </c>
      <c r="U104" s="22">
        <f t="shared" si="128"/>
        <v>0</v>
      </c>
      <c r="V104" s="22">
        <f t="shared" si="128"/>
        <v>0</v>
      </c>
      <c r="W104" s="22">
        <f t="shared" si="128"/>
        <v>0</v>
      </c>
      <c r="X104" s="22">
        <f t="shared" si="126"/>
        <v>0</v>
      </c>
      <c r="Y104" s="22">
        <f t="shared" si="126"/>
        <v>0</v>
      </c>
      <c r="Z104" s="22">
        <f t="shared" si="126"/>
        <v>0</v>
      </c>
      <c r="AA104" s="22">
        <f t="shared" si="126"/>
        <v>0</v>
      </c>
      <c r="AB104" s="22">
        <f t="shared" si="126"/>
        <v>0</v>
      </c>
      <c r="AC104" s="22">
        <f t="shared" si="126"/>
        <v>0</v>
      </c>
      <c r="AD104" s="22">
        <f t="shared" si="126"/>
        <v>0</v>
      </c>
      <c r="AE104" s="22">
        <f t="shared" si="126"/>
        <v>0</v>
      </c>
      <c r="AF104" s="121"/>
    </row>
    <row r="105" spans="1:32" x14ac:dyDescent="0.25">
      <c r="A105" s="112" t="s">
        <v>59</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4"/>
      <c r="AF105" s="51"/>
    </row>
    <row r="106" spans="1:32" x14ac:dyDescent="0.25">
      <c r="A106" s="21" t="s">
        <v>34</v>
      </c>
      <c r="B106" s="37">
        <f>B107+B108+B110</f>
        <v>7367.8</v>
      </c>
      <c r="C106" s="37">
        <f t="shared" ref="C106:E106" si="132">C107+C108+C110</f>
        <v>0</v>
      </c>
      <c r="D106" s="37">
        <f t="shared" si="132"/>
        <v>0</v>
      </c>
      <c r="E106" s="37">
        <f t="shared" si="132"/>
        <v>0</v>
      </c>
      <c r="F106" s="23">
        <f t="shared" ref="F106:G106" si="133">F108</f>
        <v>0</v>
      </c>
      <c r="G106" s="23">
        <f t="shared" si="133"/>
        <v>0</v>
      </c>
      <c r="H106" s="22">
        <f>H107+H108+H110</f>
        <v>0</v>
      </c>
      <c r="I106" s="22">
        <f t="shared" ref="I106:AE106" si="134">I107+I108+I110</f>
        <v>0</v>
      </c>
      <c r="J106" s="22">
        <f t="shared" si="134"/>
        <v>0</v>
      </c>
      <c r="K106" s="22">
        <f t="shared" si="134"/>
        <v>0</v>
      </c>
      <c r="L106" s="22">
        <f t="shared" si="134"/>
        <v>0</v>
      </c>
      <c r="M106" s="22">
        <f t="shared" si="134"/>
        <v>0</v>
      </c>
      <c r="N106" s="22">
        <f t="shared" si="134"/>
        <v>0</v>
      </c>
      <c r="O106" s="22">
        <f t="shared" si="134"/>
        <v>0</v>
      </c>
      <c r="P106" s="22">
        <f t="shared" si="134"/>
        <v>0</v>
      </c>
      <c r="Q106" s="22">
        <f t="shared" si="134"/>
        <v>0</v>
      </c>
      <c r="R106" s="22">
        <f t="shared" si="134"/>
        <v>0</v>
      </c>
      <c r="S106" s="22">
        <f t="shared" si="134"/>
        <v>0</v>
      </c>
      <c r="T106" s="22">
        <f t="shared" si="134"/>
        <v>0</v>
      </c>
      <c r="U106" s="22">
        <f t="shared" si="134"/>
        <v>0</v>
      </c>
      <c r="V106" s="22">
        <f t="shared" si="134"/>
        <v>0</v>
      </c>
      <c r="W106" s="22">
        <f t="shared" si="134"/>
        <v>0</v>
      </c>
      <c r="X106" s="22">
        <f t="shared" si="134"/>
        <v>0</v>
      </c>
      <c r="Y106" s="22">
        <f t="shared" si="134"/>
        <v>0</v>
      </c>
      <c r="Z106" s="22">
        <f t="shared" si="134"/>
        <v>0</v>
      </c>
      <c r="AA106" s="22">
        <f t="shared" si="134"/>
        <v>0</v>
      </c>
      <c r="AB106" s="22">
        <f t="shared" si="134"/>
        <v>0</v>
      </c>
      <c r="AC106" s="22">
        <f t="shared" si="134"/>
        <v>0</v>
      </c>
      <c r="AD106" s="22">
        <f t="shared" si="134"/>
        <v>7367.8</v>
      </c>
      <c r="AE106" s="22">
        <f t="shared" si="134"/>
        <v>0</v>
      </c>
      <c r="AF106" s="121"/>
    </row>
    <row r="107" spans="1:32" x14ac:dyDescent="0.25">
      <c r="A107" s="21" t="s">
        <v>35</v>
      </c>
      <c r="B107" s="23">
        <f>H107+J107+L107+N107+P107+R107+T107+V107+X107+Z107+AB107+AD107</f>
        <v>0</v>
      </c>
      <c r="C107" s="22">
        <f>H107+J107</f>
        <v>0</v>
      </c>
      <c r="D107" s="23">
        <f>E107</f>
        <v>0</v>
      </c>
      <c r="E107" s="23">
        <f t="shared" ref="E107:E110" si="135">I107+K107+M107+O107+Q107+S107+U107+W107+Y107+AA107+AC107+AE107</f>
        <v>0</v>
      </c>
      <c r="F107" s="31">
        <f t="shared" ref="F107:F110" si="136">IFERROR(E107/B107%,0)</f>
        <v>0</v>
      </c>
      <c r="G107" s="31">
        <f>IFERROR(E107/C107%,0)</f>
        <v>0</v>
      </c>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7367.8</v>
      </c>
      <c r="C108" s="22">
        <f t="shared" ref="C108:C110" si="137">H108+J108</f>
        <v>0</v>
      </c>
      <c r="D108" s="23">
        <f>E108</f>
        <v>0</v>
      </c>
      <c r="E108" s="23">
        <f t="shared" si="135"/>
        <v>0</v>
      </c>
      <c r="F108" s="31">
        <f t="shared" si="136"/>
        <v>0</v>
      </c>
      <c r="G108" s="31">
        <f>IFERROR(E108/C108%,0)</f>
        <v>0</v>
      </c>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v>7367.8</v>
      </c>
      <c r="AE108" s="22"/>
      <c r="AF108" s="121"/>
    </row>
    <row r="109" spans="1:32" ht="31.5" x14ac:dyDescent="0.25">
      <c r="A109" s="34" t="s">
        <v>36</v>
      </c>
      <c r="B109" s="23">
        <f t="shared" ref="B109:B110" si="138">H109+J109+L109+N109+P109+R109+T109+V109+X109+Z109+AB109+AD109</f>
        <v>0</v>
      </c>
      <c r="C109" s="22">
        <f t="shared" si="137"/>
        <v>0</v>
      </c>
      <c r="D109" s="23">
        <f t="shared" ref="D109:D110" si="139">E109</f>
        <v>0</v>
      </c>
      <c r="E109" s="23">
        <f t="shared" si="135"/>
        <v>0</v>
      </c>
      <c r="F109" s="31">
        <f t="shared" si="136"/>
        <v>0</v>
      </c>
      <c r="G109" s="31">
        <f t="shared" ref="G109:G110" si="140">IFERROR(E109/C109%,0)</f>
        <v>0</v>
      </c>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f t="shared" si="138"/>
        <v>0</v>
      </c>
      <c r="C110" s="22">
        <f t="shared" si="137"/>
        <v>0</v>
      </c>
      <c r="D110" s="23">
        <f t="shared" si="139"/>
        <v>0</v>
      </c>
      <c r="E110" s="23">
        <f t="shared" si="135"/>
        <v>0</v>
      </c>
      <c r="F110" s="31">
        <f t="shared" si="136"/>
        <v>0</v>
      </c>
      <c r="G110" s="31">
        <f t="shared" si="140"/>
        <v>0</v>
      </c>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24" t="s">
        <v>62</v>
      </c>
      <c r="B111" s="41">
        <f>B112+B113+B115</f>
        <v>841546.62700000009</v>
      </c>
      <c r="C111" s="41">
        <f t="shared" ref="C111:E111" si="141">C112+C113+C115</f>
        <v>61472.761000000006</v>
      </c>
      <c r="D111" s="41">
        <f t="shared" si="141"/>
        <v>60864.071000000011</v>
      </c>
      <c r="E111" s="41">
        <f t="shared" si="141"/>
        <v>60864.071000000011</v>
      </c>
      <c r="F111" s="41">
        <f>E111/B111*100</f>
        <v>7.2324062680842998</v>
      </c>
      <c r="G111" s="41">
        <f>E111/C111*100</f>
        <v>99.009821602123921</v>
      </c>
      <c r="H111" s="41">
        <f>H112+H113+H115</f>
        <v>33912.783000000003</v>
      </c>
      <c r="I111" s="41">
        <f t="shared" ref="I111:AE111" si="142">I112+I113+I115</f>
        <v>33901.583000000006</v>
      </c>
      <c r="J111" s="41">
        <f t="shared" si="142"/>
        <v>27559.978000000003</v>
      </c>
      <c r="K111" s="41">
        <f t="shared" si="142"/>
        <v>26962.488000000005</v>
      </c>
      <c r="L111" s="41">
        <f t="shared" si="142"/>
        <v>23431.416000000005</v>
      </c>
      <c r="M111" s="41">
        <f t="shared" si="142"/>
        <v>0</v>
      </c>
      <c r="N111" s="41">
        <f t="shared" si="142"/>
        <v>28452.109000000004</v>
      </c>
      <c r="O111" s="41">
        <f t="shared" si="142"/>
        <v>0</v>
      </c>
      <c r="P111" s="41">
        <f t="shared" si="142"/>
        <v>18063.654000000002</v>
      </c>
      <c r="Q111" s="41">
        <f t="shared" si="142"/>
        <v>0</v>
      </c>
      <c r="R111" s="41">
        <f t="shared" si="142"/>
        <v>17240.697</v>
      </c>
      <c r="S111" s="41">
        <f t="shared" si="142"/>
        <v>0</v>
      </c>
      <c r="T111" s="41">
        <f t="shared" si="142"/>
        <v>36275.188999999998</v>
      </c>
      <c r="U111" s="41">
        <f t="shared" si="142"/>
        <v>0</v>
      </c>
      <c r="V111" s="41">
        <f t="shared" si="142"/>
        <v>12077.357</v>
      </c>
      <c r="W111" s="41">
        <f t="shared" si="142"/>
        <v>0</v>
      </c>
      <c r="X111" s="41">
        <f t="shared" si="142"/>
        <v>349646.283</v>
      </c>
      <c r="Y111" s="41">
        <f t="shared" si="142"/>
        <v>0</v>
      </c>
      <c r="Z111" s="41">
        <f t="shared" si="142"/>
        <v>208983.476</v>
      </c>
      <c r="AA111" s="41">
        <f t="shared" si="142"/>
        <v>0</v>
      </c>
      <c r="AB111" s="41">
        <f t="shared" si="142"/>
        <v>14432.276</v>
      </c>
      <c r="AC111" s="41">
        <f t="shared" si="142"/>
        <v>0</v>
      </c>
      <c r="AD111" s="41">
        <f t="shared" si="142"/>
        <v>71471.409</v>
      </c>
      <c r="AE111" s="41">
        <f t="shared" si="142"/>
        <v>0</v>
      </c>
      <c r="AF111" s="100"/>
    </row>
    <row r="112" spans="1:32" x14ac:dyDescent="0.25">
      <c r="A112" s="21" t="s">
        <v>35</v>
      </c>
      <c r="B112" s="42">
        <f>H112+J112+L112+N112+P112+R112+T112+V112+X112+Z112+AB112+AD112</f>
        <v>97889.347000000009</v>
      </c>
      <c r="C112" s="42">
        <f>H112+J112</f>
        <v>0</v>
      </c>
      <c r="D112" s="42">
        <f t="shared" ref="D112:E115" si="143">D17+D53</f>
        <v>0</v>
      </c>
      <c r="E112" s="42">
        <f t="shared" si="143"/>
        <v>0</v>
      </c>
      <c r="F112" s="37">
        <f>IFERROR(E112/B112*100,0)</f>
        <v>0</v>
      </c>
      <c r="G112" s="37">
        <f>IFERROR(E112/C112*100,0)</f>
        <v>0</v>
      </c>
      <c r="H112" s="42">
        <f t="shared" ref="H112:AE112" si="144">H17+H53+H101</f>
        <v>0</v>
      </c>
      <c r="I112" s="42">
        <f t="shared" si="144"/>
        <v>0</v>
      </c>
      <c r="J112" s="42">
        <f t="shared" si="144"/>
        <v>0</v>
      </c>
      <c r="K112" s="42">
        <f t="shared" si="144"/>
        <v>0</v>
      </c>
      <c r="L112" s="42">
        <f t="shared" si="144"/>
        <v>0</v>
      </c>
      <c r="M112" s="42">
        <f t="shared" si="144"/>
        <v>0</v>
      </c>
      <c r="N112" s="42">
        <f t="shared" si="144"/>
        <v>0</v>
      </c>
      <c r="O112" s="42">
        <f t="shared" si="144"/>
        <v>0</v>
      </c>
      <c r="P112" s="42">
        <f t="shared" si="144"/>
        <v>0</v>
      </c>
      <c r="Q112" s="42">
        <f t="shared" si="144"/>
        <v>0</v>
      </c>
      <c r="R112" s="42">
        <f t="shared" si="144"/>
        <v>0</v>
      </c>
      <c r="S112" s="42">
        <f t="shared" si="144"/>
        <v>0</v>
      </c>
      <c r="T112" s="42">
        <f t="shared" si="144"/>
        <v>5612.58</v>
      </c>
      <c r="U112" s="42">
        <f t="shared" si="144"/>
        <v>0</v>
      </c>
      <c r="V112" s="42">
        <f t="shared" si="144"/>
        <v>0</v>
      </c>
      <c r="W112" s="42">
        <f t="shared" si="144"/>
        <v>0</v>
      </c>
      <c r="X112" s="42">
        <f t="shared" si="144"/>
        <v>0</v>
      </c>
      <c r="Y112" s="42">
        <f t="shared" si="144"/>
        <v>0</v>
      </c>
      <c r="Z112" s="42">
        <f t="shared" si="144"/>
        <v>76501.275999999998</v>
      </c>
      <c r="AA112" s="42">
        <f t="shared" si="144"/>
        <v>0</v>
      </c>
      <c r="AB112" s="42">
        <f t="shared" si="144"/>
        <v>857.53099999999995</v>
      </c>
      <c r="AC112" s="42">
        <f t="shared" si="144"/>
        <v>0</v>
      </c>
      <c r="AD112" s="42">
        <f t="shared" si="144"/>
        <v>14917.96</v>
      </c>
      <c r="AE112" s="42">
        <f t="shared" si="144"/>
        <v>0</v>
      </c>
      <c r="AF112" s="101"/>
    </row>
    <row r="113" spans="1:32" x14ac:dyDescent="0.25">
      <c r="A113" s="21" t="s">
        <v>29</v>
      </c>
      <c r="B113" s="42">
        <f>H113+J113+L113+N113+P113+R113+T113+V113+X113+Z113+AB113+AD113</f>
        <v>387049.52000000008</v>
      </c>
      <c r="C113" s="42">
        <f t="shared" ref="C113:C115" si="145">H113+J113</f>
        <v>61472.761000000006</v>
      </c>
      <c r="D113" s="42">
        <f t="shared" si="143"/>
        <v>60864.071000000011</v>
      </c>
      <c r="E113" s="42">
        <f t="shared" si="143"/>
        <v>60864.071000000011</v>
      </c>
      <c r="F113" s="37">
        <f>IFERROR(E113/B113*100,0)</f>
        <v>15.725137961674774</v>
      </c>
      <c r="G113" s="37">
        <f>IFERROR(E113/C113*100,0)</f>
        <v>99.009821602123921</v>
      </c>
      <c r="H113" s="42">
        <f t="shared" ref="H113:AE115" si="146">H18+H54+H102</f>
        <v>33912.783000000003</v>
      </c>
      <c r="I113" s="42">
        <f t="shared" si="146"/>
        <v>33901.583000000006</v>
      </c>
      <c r="J113" s="42">
        <f t="shared" si="146"/>
        <v>27559.978000000003</v>
      </c>
      <c r="K113" s="42">
        <f t="shared" si="146"/>
        <v>26962.488000000005</v>
      </c>
      <c r="L113" s="42">
        <f t="shared" si="146"/>
        <v>23431.416000000005</v>
      </c>
      <c r="M113" s="42">
        <f t="shared" si="146"/>
        <v>0</v>
      </c>
      <c r="N113" s="42">
        <f t="shared" si="146"/>
        <v>28452.109000000004</v>
      </c>
      <c r="O113" s="42">
        <f t="shared" si="146"/>
        <v>0</v>
      </c>
      <c r="P113" s="42">
        <f t="shared" si="146"/>
        <v>18063.654000000002</v>
      </c>
      <c r="Q113" s="42">
        <f t="shared" si="146"/>
        <v>0</v>
      </c>
      <c r="R113" s="42">
        <f t="shared" si="146"/>
        <v>17240.697</v>
      </c>
      <c r="S113" s="42">
        <f t="shared" si="146"/>
        <v>0</v>
      </c>
      <c r="T113" s="42">
        <f t="shared" si="146"/>
        <v>19437.449000000004</v>
      </c>
      <c r="U113" s="42">
        <f t="shared" si="146"/>
        <v>0</v>
      </c>
      <c r="V113" s="42">
        <f t="shared" si="146"/>
        <v>12077.357</v>
      </c>
      <c r="W113" s="42">
        <f t="shared" si="146"/>
        <v>0</v>
      </c>
      <c r="X113" s="42">
        <f t="shared" si="146"/>
        <v>123920.783</v>
      </c>
      <c r="Y113" s="42">
        <f t="shared" si="146"/>
        <v>0</v>
      </c>
      <c r="Z113" s="42">
        <f t="shared" si="146"/>
        <v>33817.450000000004</v>
      </c>
      <c r="AA113" s="42">
        <f t="shared" si="146"/>
        <v>0</v>
      </c>
      <c r="AB113" s="42">
        <f t="shared" si="146"/>
        <v>12427.395</v>
      </c>
      <c r="AC113" s="42">
        <f t="shared" si="146"/>
        <v>0</v>
      </c>
      <c r="AD113" s="42">
        <f t="shared" si="146"/>
        <v>36708.449000000001</v>
      </c>
      <c r="AE113" s="42">
        <f t="shared" si="146"/>
        <v>0</v>
      </c>
      <c r="AF113" s="101"/>
    </row>
    <row r="114" spans="1:32" ht="31.5" x14ac:dyDescent="0.25">
      <c r="A114" s="34" t="s">
        <v>36</v>
      </c>
      <c r="B114" s="42">
        <f t="shared" ref="B114:B115" si="147">H114+J114+L114+N114+P114+R114+T114+V114+X114+Z114+AB114+AD114</f>
        <v>0</v>
      </c>
      <c r="C114" s="42">
        <f t="shared" si="145"/>
        <v>0</v>
      </c>
      <c r="D114" s="42">
        <f t="shared" si="143"/>
        <v>0</v>
      </c>
      <c r="E114" s="42">
        <f t="shared" si="143"/>
        <v>0</v>
      </c>
      <c r="F114" s="37">
        <f t="shared" ref="F114:F115" si="148">IFERROR(E114/B114*100,0)</f>
        <v>0</v>
      </c>
      <c r="G114" s="37">
        <f t="shared" ref="G114:G115" si="149">IFERROR(E114/C114*100,0)</f>
        <v>0</v>
      </c>
      <c r="H114" s="42">
        <f t="shared" si="146"/>
        <v>0</v>
      </c>
      <c r="I114" s="42">
        <f t="shared" si="146"/>
        <v>0</v>
      </c>
      <c r="J114" s="42">
        <f t="shared" si="146"/>
        <v>0</v>
      </c>
      <c r="K114" s="42">
        <f t="shared" si="146"/>
        <v>0</v>
      </c>
      <c r="L114" s="42">
        <f t="shared" si="146"/>
        <v>0</v>
      </c>
      <c r="M114" s="42">
        <f t="shared" si="146"/>
        <v>0</v>
      </c>
      <c r="N114" s="42">
        <f t="shared" si="146"/>
        <v>0</v>
      </c>
      <c r="O114" s="42">
        <f t="shared" si="146"/>
        <v>0</v>
      </c>
      <c r="P114" s="42">
        <f t="shared" si="146"/>
        <v>0</v>
      </c>
      <c r="Q114" s="42">
        <f t="shared" si="146"/>
        <v>0</v>
      </c>
      <c r="R114" s="42">
        <f t="shared" si="146"/>
        <v>0</v>
      </c>
      <c r="S114" s="42">
        <f t="shared" si="146"/>
        <v>0</v>
      </c>
      <c r="T114" s="42">
        <f t="shared" si="146"/>
        <v>0</v>
      </c>
      <c r="U114" s="42">
        <f t="shared" si="146"/>
        <v>0</v>
      </c>
      <c r="V114" s="42">
        <f t="shared" si="146"/>
        <v>0</v>
      </c>
      <c r="W114" s="42">
        <f t="shared" si="146"/>
        <v>0</v>
      </c>
      <c r="X114" s="42">
        <f t="shared" si="146"/>
        <v>0</v>
      </c>
      <c r="Y114" s="42">
        <f t="shared" si="146"/>
        <v>0</v>
      </c>
      <c r="Z114" s="42">
        <f t="shared" si="146"/>
        <v>0</v>
      </c>
      <c r="AA114" s="42">
        <f t="shared" si="146"/>
        <v>0</v>
      </c>
      <c r="AB114" s="42">
        <f t="shared" si="146"/>
        <v>0</v>
      </c>
      <c r="AC114" s="42">
        <f t="shared" si="146"/>
        <v>0</v>
      </c>
      <c r="AD114" s="42">
        <f t="shared" si="146"/>
        <v>0</v>
      </c>
      <c r="AE114" s="42">
        <f t="shared" si="146"/>
        <v>0</v>
      </c>
      <c r="AF114" s="101"/>
    </row>
    <row r="115" spans="1:32" x14ac:dyDescent="0.25">
      <c r="A115" s="21" t="s">
        <v>37</v>
      </c>
      <c r="B115" s="42">
        <f t="shared" si="147"/>
        <v>356607.76</v>
      </c>
      <c r="C115" s="42">
        <f t="shared" si="145"/>
        <v>0</v>
      </c>
      <c r="D115" s="42">
        <f t="shared" si="143"/>
        <v>0</v>
      </c>
      <c r="E115" s="42">
        <f t="shared" si="143"/>
        <v>0</v>
      </c>
      <c r="F115" s="37">
        <f t="shared" si="148"/>
        <v>0</v>
      </c>
      <c r="G115" s="37">
        <f t="shared" si="149"/>
        <v>0</v>
      </c>
      <c r="H115" s="42">
        <f t="shared" si="146"/>
        <v>0</v>
      </c>
      <c r="I115" s="42">
        <f t="shared" si="146"/>
        <v>0</v>
      </c>
      <c r="J115" s="42">
        <f t="shared" si="146"/>
        <v>0</v>
      </c>
      <c r="K115" s="42">
        <f t="shared" si="146"/>
        <v>0</v>
      </c>
      <c r="L115" s="42">
        <f t="shared" si="146"/>
        <v>0</v>
      </c>
      <c r="M115" s="42">
        <f t="shared" si="146"/>
        <v>0</v>
      </c>
      <c r="N115" s="42">
        <f t="shared" si="146"/>
        <v>0</v>
      </c>
      <c r="O115" s="42">
        <f t="shared" si="146"/>
        <v>0</v>
      </c>
      <c r="P115" s="42">
        <f t="shared" si="146"/>
        <v>0</v>
      </c>
      <c r="Q115" s="42">
        <f t="shared" si="146"/>
        <v>0</v>
      </c>
      <c r="R115" s="42">
        <f t="shared" si="146"/>
        <v>0</v>
      </c>
      <c r="S115" s="42">
        <f t="shared" si="146"/>
        <v>0</v>
      </c>
      <c r="T115" s="42">
        <f t="shared" si="146"/>
        <v>11225.16</v>
      </c>
      <c r="U115" s="42">
        <f t="shared" si="146"/>
        <v>0</v>
      </c>
      <c r="V115" s="42">
        <f t="shared" si="146"/>
        <v>0</v>
      </c>
      <c r="W115" s="42">
        <f t="shared" si="146"/>
        <v>0</v>
      </c>
      <c r="X115" s="42">
        <f t="shared" si="146"/>
        <v>225725.5</v>
      </c>
      <c r="Y115" s="42">
        <f t="shared" si="146"/>
        <v>0</v>
      </c>
      <c r="Z115" s="42">
        <f t="shared" si="146"/>
        <v>98664.75</v>
      </c>
      <c r="AA115" s="42">
        <f t="shared" si="146"/>
        <v>0</v>
      </c>
      <c r="AB115" s="42">
        <f t="shared" si="146"/>
        <v>1147.3499999999999</v>
      </c>
      <c r="AC115" s="42">
        <f t="shared" si="146"/>
        <v>0</v>
      </c>
      <c r="AD115" s="42">
        <f t="shared" si="146"/>
        <v>19845</v>
      </c>
      <c r="AE115" s="42">
        <f t="shared" si="146"/>
        <v>0</v>
      </c>
      <c r="AF115" s="102"/>
    </row>
    <row r="116" spans="1:32" x14ac:dyDescent="0.25">
      <c r="A116" s="106" t="s">
        <v>63</v>
      </c>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8"/>
      <c r="AF116" s="9"/>
    </row>
    <row r="117" spans="1:32" x14ac:dyDescent="0.25">
      <c r="A117" s="10" t="s">
        <v>25</v>
      </c>
      <c r="B117" s="26"/>
      <c r="C117" s="26"/>
      <c r="D117" s="26"/>
      <c r="E117" s="26"/>
      <c r="F117" s="26"/>
      <c r="G117" s="26"/>
      <c r="H117" s="26"/>
      <c r="I117" s="26"/>
      <c r="J117" s="26"/>
      <c r="K117" s="26"/>
      <c r="L117" s="26"/>
      <c r="M117" s="26"/>
      <c r="N117" s="26"/>
      <c r="O117" s="26"/>
      <c r="P117" s="26"/>
      <c r="Q117" s="26"/>
      <c r="R117" s="26"/>
      <c r="S117" s="26"/>
      <c r="T117" s="26"/>
      <c r="U117" s="26"/>
      <c r="V117" s="26"/>
      <c r="W117" s="26"/>
      <c r="X117" s="27"/>
      <c r="Y117" s="17"/>
      <c r="Z117" s="17"/>
      <c r="AA117" s="17"/>
      <c r="AB117" s="17"/>
      <c r="AC117" s="17"/>
      <c r="AD117" s="17"/>
      <c r="AE117" s="17"/>
      <c r="AF117" s="18"/>
    </row>
    <row r="118" spans="1:32" x14ac:dyDescent="0.25">
      <c r="A118" s="109" t="s">
        <v>64</v>
      </c>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1"/>
      <c r="AF118" s="28"/>
    </row>
    <row r="119" spans="1:32" x14ac:dyDescent="0.25">
      <c r="A119" s="29" t="s">
        <v>34</v>
      </c>
      <c r="B119" s="30">
        <f>B120+B121+B123</f>
        <v>9358.1959999999999</v>
      </c>
      <c r="C119" s="30">
        <f t="shared" ref="C119:E119" si="150">C120+C121+C123</f>
        <v>829.22299999999996</v>
      </c>
      <c r="D119" s="30">
        <f t="shared" si="150"/>
        <v>587.68000000000006</v>
      </c>
      <c r="E119" s="30">
        <f t="shared" si="150"/>
        <v>587.68000000000006</v>
      </c>
      <c r="F119" s="30">
        <f>E119/B119*100</f>
        <v>6.279842824407611</v>
      </c>
      <c r="G119" s="30">
        <f>E119/C119*100</f>
        <v>70.871164933920085</v>
      </c>
      <c r="H119" s="30">
        <f>H120+H121+H123</f>
        <v>309.10599999999999</v>
      </c>
      <c r="I119" s="30">
        <f t="shared" ref="I119:AE119" si="151">I120+I121+I123</f>
        <v>290.38</v>
      </c>
      <c r="J119" s="30">
        <f t="shared" si="151"/>
        <v>520.11699999999996</v>
      </c>
      <c r="K119" s="30">
        <f t="shared" si="151"/>
        <v>297.3</v>
      </c>
      <c r="L119" s="30">
        <f t="shared" si="151"/>
        <v>519.91700000000003</v>
      </c>
      <c r="M119" s="30">
        <f t="shared" si="151"/>
        <v>0</v>
      </c>
      <c r="N119" s="30">
        <f t="shared" si="151"/>
        <v>519.91700000000003</v>
      </c>
      <c r="O119" s="30">
        <f t="shared" si="151"/>
        <v>0</v>
      </c>
      <c r="P119" s="30">
        <f t="shared" si="151"/>
        <v>519.91700000000003</v>
      </c>
      <c r="Q119" s="30">
        <f t="shared" si="151"/>
        <v>0</v>
      </c>
      <c r="R119" s="30">
        <f t="shared" si="151"/>
        <v>645.81700000000001</v>
      </c>
      <c r="S119" s="30">
        <f t="shared" si="151"/>
        <v>0</v>
      </c>
      <c r="T119" s="30">
        <f t="shared" si="151"/>
        <v>519.91600000000005</v>
      </c>
      <c r="U119" s="30">
        <f t="shared" si="151"/>
        <v>0</v>
      </c>
      <c r="V119" s="30">
        <f t="shared" si="151"/>
        <v>519.91600000000005</v>
      </c>
      <c r="W119" s="30">
        <f t="shared" si="151"/>
        <v>0</v>
      </c>
      <c r="X119" s="30">
        <f t="shared" si="151"/>
        <v>519.91600000000005</v>
      </c>
      <c r="Y119" s="30">
        <f t="shared" si="151"/>
        <v>0</v>
      </c>
      <c r="Z119" s="30">
        <f t="shared" si="151"/>
        <v>3700.4160000000002</v>
      </c>
      <c r="AA119" s="30">
        <f t="shared" si="151"/>
        <v>0</v>
      </c>
      <c r="AB119" s="30">
        <f t="shared" si="151"/>
        <v>519.91700000000003</v>
      </c>
      <c r="AC119" s="30">
        <f t="shared" si="151"/>
        <v>0</v>
      </c>
      <c r="AD119" s="30">
        <f t="shared" si="151"/>
        <v>543.32399999999996</v>
      </c>
      <c r="AE119" s="30">
        <f t="shared" si="151"/>
        <v>0</v>
      </c>
      <c r="AF119" s="103"/>
    </row>
    <row r="120" spans="1:32" x14ac:dyDescent="0.25">
      <c r="A120" s="21" t="s">
        <v>35</v>
      </c>
      <c r="B120" s="23">
        <f>H120+J120+L120+N120+P120+R120+T120+V120+X120+Z120+AB120+AD120</f>
        <v>0</v>
      </c>
      <c r="C120" s="23">
        <f>C126+C132</f>
        <v>0</v>
      </c>
      <c r="D120" s="23">
        <f>E120</f>
        <v>0</v>
      </c>
      <c r="E120" s="23">
        <f>I120+K120+M120+O120+Q120+S120+U120+W120+Y120+AA120+AC120+AE120</f>
        <v>0</v>
      </c>
      <c r="F120" s="37">
        <f>IFERROR(E120/B120*100,0)</f>
        <v>0</v>
      </c>
      <c r="G120" s="37">
        <f>IFERROR(E120/C120*100,0)</f>
        <v>0</v>
      </c>
      <c r="H120" s="23">
        <f>H126+H132</f>
        <v>0</v>
      </c>
      <c r="I120" s="23">
        <f t="shared" ref="I120:AE123" si="152">I126+I132</f>
        <v>0</v>
      </c>
      <c r="J120" s="23">
        <f t="shared" si="152"/>
        <v>0</v>
      </c>
      <c r="K120" s="23">
        <f t="shared" si="152"/>
        <v>0</v>
      </c>
      <c r="L120" s="23">
        <f t="shared" si="152"/>
        <v>0</v>
      </c>
      <c r="M120" s="23">
        <f t="shared" si="152"/>
        <v>0</v>
      </c>
      <c r="N120" s="23">
        <f t="shared" si="152"/>
        <v>0</v>
      </c>
      <c r="O120" s="23">
        <f t="shared" si="152"/>
        <v>0</v>
      </c>
      <c r="P120" s="23">
        <f t="shared" si="152"/>
        <v>0</v>
      </c>
      <c r="Q120" s="23">
        <f t="shared" si="152"/>
        <v>0</v>
      </c>
      <c r="R120" s="23">
        <f t="shared" si="152"/>
        <v>0</v>
      </c>
      <c r="S120" s="23">
        <f t="shared" si="152"/>
        <v>0</v>
      </c>
      <c r="T120" s="23">
        <f t="shared" si="152"/>
        <v>0</v>
      </c>
      <c r="U120" s="23">
        <f t="shared" si="152"/>
        <v>0</v>
      </c>
      <c r="V120" s="23">
        <f t="shared" si="152"/>
        <v>0</v>
      </c>
      <c r="W120" s="23">
        <f t="shared" si="152"/>
        <v>0</v>
      </c>
      <c r="X120" s="23">
        <f t="shared" si="152"/>
        <v>0</v>
      </c>
      <c r="Y120" s="23">
        <f t="shared" si="152"/>
        <v>0</v>
      </c>
      <c r="Z120" s="23">
        <f t="shared" si="152"/>
        <v>0</v>
      </c>
      <c r="AA120" s="23">
        <f t="shared" si="152"/>
        <v>0</v>
      </c>
      <c r="AB120" s="23">
        <f t="shared" si="152"/>
        <v>0</v>
      </c>
      <c r="AC120" s="23">
        <f t="shared" si="152"/>
        <v>0</v>
      </c>
      <c r="AD120" s="23">
        <f t="shared" si="152"/>
        <v>0</v>
      </c>
      <c r="AE120" s="23">
        <f t="shared" si="152"/>
        <v>0</v>
      </c>
      <c r="AF120" s="104"/>
    </row>
    <row r="121" spans="1:32" x14ac:dyDescent="0.25">
      <c r="A121" s="21" t="s">
        <v>29</v>
      </c>
      <c r="B121" s="23">
        <f>H121+J121+L121+N121+P121+R121+T121+V121+X121+Z121+AB121+AD121</f>
        <v>9358.1959999999999</v>
      </c>
      <c r="C121" s="23">
        <f>C127+C133</f>
        <v>829.22299999999996</v>
      </c>
      <c r="D121" s="23">
        <f>E121</f>
        <v>587.68000000000006</v>
      </c>
      <c r="E121" s="23">
        <f>I121+K121+M121+O121+Q121+S121+U121+W121+Y121+AA121+AC121+AE121</f>
        <v>587.68000000000006</v>
      </c>
      <c r="F121" s="37">
        <f>IFERROR(E121/B121*100,0)</f>
        <v>6.279842824407611</v>
      </c>
      <c r="G121" s="37">
        <f>IFERROR(E121/C121*100,0)</f>
        <v>70.871164933920085</v>
      </c>
      <c r="H121" s="23">
        <f>H127+H133</f>
        <v>309.10599999999999</v>
      </c>
      <c r="I121" s="23">
        <f t="shared" si="152"/>
        <v>290.38</v>
      </c>
      <c r="J121" s="23">
        <f t="shared" si="152"/>
        <v>520.11699999999996</v>
      </c>
      <c r="K121" s="23">
        <f t="shared" si="152"/>
        <v>297.3</v>
      </c>
      <c r="L121" s="23">
        <f t="shared" si="152"/>
        <v>519.91700000000003</v>
      </c>
      <c r="M121" s="23">
        <f t="shared" si="152"/>
        <v>0</v>
      </c>
      <c r="N121" s="23">
        <f t="shared" si="152"/>
        <v>519.91700000000003</v>
      </c>
      <c r="O121" s="23">
        <f t="shared" si="152"/>
        <v>0</v>
      </c>
      <c r="P121" s="23">
        <f t="shared" si="152"/>
        <v>519.91700000000003</v>
      </c>
      <c r="Q121" s="23">
        <f t="shared" si="152"/>
        <v>0</v>
      </c>
      <c r="R121" s="23">
        <f t="shared" si="152"/>
        <v>645.81700000000001</v>
      </c>
      <c r="S121" s="23">
        <f t="shared" si="152"/>
        <v>0</v>
      </c>
      <c r="T121" s="23">
        <f t="shared" si="152"/>
        <v>519.91600000000005</v>
      </c>
      <c r="U121" s="23">
        <f t="shared" si="152"/>
        <v>0</v>
      </c>
      <c r="V121" s="23">
        <f t="shared" si="152"/>
        <v>519.91600000000005</v>
      </c>
      <c r="W121" s="23">
        <f t="shared" si="152"/>
        <v>0</v>
      </c>
      <c r="X121" s="23">
        <f t="shared" si="152"/>
        <v>519.91600000000005</v>
      </c>
      <c r="Y121" s="23">
        <f t="shared" si="152"/>
        <v>0</v>
      </c>
      <c r="Z121" s="23">
        <f t="shared" si="152"/>
        <v>3700.4160000000002</v>
      </c>
      <c r="AA121" s="23">
        <f t="shared" si="152"/>
        <v>0</v>
      </c>
      <c r="AB121" s="23">
        <f t="shared" si="152"/>
        <v>519.91700000000003</v>
      </c>
      <c r="AC121" s="23">
        <f t="shared" si="152"/>
        <v>0</v>
      </c>
      <c r="AD121" s="23">
        <f t="shared" si="152"/>
        <v>543.32399999999996</v>
      </c>
      <c r="AE121" s="23">
        <f t="shared" si="152"/>
        <v>0</v>
      </c>
      <c r="AF121" s="104"/>
    </row>
    <row r="122" spans="1:32" ht="31.5" x14ac:dyDescent="0.25">
      <c r="A122" s="34" t="s">
        <v>36</v>
      </c>
      <c r="B122" s="23">
        <f t="shared" ref="B122:B123" si="153">H122+J122+L122+N122+P122+R122+T122+V122+X122+Z122+AB122+AD122</f>
        <v>0</v>
      </c>
      <c r="C122" s="23">
        <f t="shared" ref="C122:C123" si="154">C128+C134</f>
        <v>0</v>
      </c>
      <c r="D122" s="23">
        <f t="shared" ref="D122:D123" si="155">E122</f>
        <v>0</v>
      </c>
      <c r="E122" s="23">
        <f>I122+K122+M122+O122+Q122+S122+U122+W122+Y122+AA122+AC122+AE122</f>
        <v>0</v>
      </c>
      <c r="F122" s="37">
        <f t="shared" ref="F122:F123" si="156">IFERROR(E122/B122*100,0)</f>
        <v>0</v>
      </c>
      <c r="G122" s="37">
        <f t="shared" ref="G122:G123" si="157">IFERROR(E122/C122*100,0)</f>
        <v>0</v>
      </c>
      <c r="H122" s="23">
        <f t="shared" ref="H122:W123" si="158">H128+H134</f>
        <v>0</v>
      </c>
      <c r="I122" s="23">
        <f t="shared" si="158"/>
        <v>0</v>
      </c>
      <c r="J122" s="23">
        <f t="shared" si="158"/>
        <v>0</v>
      </c>
      <c r="K122" s="23">
        <f t="shared" si="158"/>
        <v>0</v>
      </c>
      <c r="L122" s="23">
        <f t="shared" si="158"/>
        <v>0</v>
      </c>
      <c r="M122" s="23">
        <f t="shared" si="158"/>
        <v>0</v>
      </c>
      <c r="N122" s="23">
        <f t="shared" si="158"/>
        <v>0</v>
      </c>
      <c r="O122" s="23">
        <f t="shared" si="158"/>
        <v>0</v>
      </c>
      <c r="P122" s="23">
        <f t="shared" si="158"/>
        <v>0</v>
      </c>
      <c r="Q122" s="23">
        <f t="shared" si="158"/>
        <v>0</v>
      </c>
      <c r="R122" s="23">
        <f t="shared" si="158"/>
        <v>0</v>
      </c>
      <c r="S122" s="23">
        <f t="shared" si="158"/>
        <v>0</v>
      </c>
      <c r="T122" s="23">
        <f t="shared" si="158"/>
        <v>0</v>
      </c>
      <c r="U122" s="23">
        <f t="shared" si="158"/>
        <v>0</v>
      </c>
      <c r="V122" s="23">
        <f t="shared" si="158"/>
        <v>0</v>
      </c>
      <c r="W122" s="23">
        <f t="shared" si="158"/>
        <v>0</v>
      </c>
      <c r="X122" s="23">
        <f t="shared" si="152"/>
        <v>0</v>
      </c>
      <c r="Y122" s="23">
        <f t="shared" si="152"/>
        <v>0</v>
      </c>
      <c r="Z122" s="23">
        <f t="shared" si="152"/>
        <v>0</v>
      </c>
      <c r="AA122" s="23">
        <f t="shared" si="152"/>
        <v>0</v>
      </c>
      <c r="AB122" s="23">
        <f t="shared" si="152"/>
        <v>0</v>
      </c>
      <c r="AC122" s="23">
        <f t="shared" si="152"/>
        <v>0</v>
      </c>
      <c r="AD122" s="23">
        <f t="shared" si="152"/>
        <v>0</v>
      </c>
      <c r="AE122" s="23">
        <f t="shared" si="152"/>
        <v>0</v>
      </c>
      <c r="AF122" s="104"/>
    </row>
    <row r="123" spans="1:32" x14ac:dyDescent="0.25">
      <c r="A123" s="21" t="s">
        <v>37</v>
      </c>
      <c r="B123" s="23">
        <f t="shared" si="153"/>
        <v>0</v>
      </c>
      <c r="C123" s="23">
        <f t="shared" si="154"/>
        <v>0</v>
      </c>
      <c r="D123" s="23">
        <f t="shared" si="155"/>
        <v>0</v>
      </c>
      <c r="E123" s="23">
        <f>I123+K123+M123+O123+Q123+S123+U123+W123+Y123+AA123+AC123+AE123</f>
        <v>0</v>
      </c>
      <c r="F123" s="37">
        <f t="shared" si="156"/>
        <v>0</v>
      </c>
      <c r="G123" s="37">
        <f t="shared" si="157"/>
        <v>0</v>
      </c>
      <c r="H123" s="23">
        <f t="shared" si="158"/>
        <v>0</v>
      </c>
      <c r="I123" s="23">
        <f t="shared" si="158"/>
        <v>0</v>
      </c>
      <c r="J123" s="23">
        <f t="shared" si="158"/>
        <v>0</v>
      </c>
      <c r="K123" s="23">
        <f t="shared" si="158"/>
        <v>0</v>
      </c>
      <c r="L123" s="23">
        <f t="shared" si="158"/>
        <v>0</v>
      </c>
      <c r="M123" s="23">
        <f t="shared" si="158"/>
        <v>0</v>
      </c>
      <c r="N123" s="23">
        <f t="shared" si="158"/>
        <v>0</v>
      </c>
      <c r="O123" s="23">
        <f t="shared" si="158"/>
        <v>0</v>
      </c>
      <c r="P123" s="23">
        <f t="shared" si="158"/>
        <v>0</v>
      </c>
      <c r="Q123" s="23">
        <f t="shared" si="158"/>
        <v>0</v>
      </c>
      <c r="R123" s="23">
        <f t="shared" si="158"/>
        <v>0</v>
      </c>
      <c r="S123" s="23">
        <f t="shared" si="158"/>
        <v>0</v>
      </c>
      <c r="T123" s="23">
        <f t="shared" si="158"/>
        <v>0</v>
      </c>
      <c r="U123" s="23">
        <f t="shared" si="158"/>
        <v>0</v>
      </c>
      <c r="V123" s="23">
        <f t="shared" si="158"/>
        <v>0</v>
      </c>
      <c r="W123" s="23">
        <f t="shared" si="158"/>
        <v>0</v>
      </c>
      <c r="X123" s="23">
        <f t="shared" si="152"/>
        <v>0</v>
      </c>
      <c r="Y123" s="23">
        <f t="shared" si="152"/>
        <v>0</v>
      </c>
      <c r="Z123" s="23">
        <f t="shared" si="152"/>
        <v>0</v>
      </c>
      <c r="AA123" s="23">
        <f t="shared" si="152"/>
        <v>0</v>
      </c>
      <c r="AB123" s="23">
        <f t="shared" si="152"/>
        <v>0</v>
      </c>
      <c r="AC123" s="23">
        <f t="shared" si="152"/>
        <v>0</v>
      </c>
      <c r="AD123" s="23">
        <f t="shared" si="152"/>
        <v>0</v>
      </c>
      <c r="AE123" s="23">
        <f t="shared" si="152"/>
        <v>0</v>
      </c>
      <c r="AF123" s="105"/>
    </row>
    <row r="124" spans="1:32" x14ac:dyDescent="0.25">
      <c r="A124" s="112" t="s">
        <v>65</v>
      </c>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4"/>
      <c r="AF124" s="49"/>
    </row>
    <row r="125" spans="1:32" x14ac:dyDescent="0.25">
      <c r="A125" s="21" t="s">
        <v>34</v>
      </c>
      <c r="B125" s="37">
        <f>B126+B127+B129</f>
        <v>6177.6959999999999</v>
      </c>
      <c r="C125" s="37">
        <f t="shared" ref="C125:E125" si="159">C126+C127+C129</f>
        <v>829.22299999999996</v>
      </c>
      <c r="D125" s="37">
        <f t="shared" si="159"/>
        <v>587.68000000000006</v>
      </c>
      <c r="E125" s="37">
        <f t="shared" si="159"/>
        <v>587.68000000000006</v>
      </c>
      <c r="F125" s="23">
        <f>IFERROR(E125/B125*100,0)</f>
        <v>9.5129316819733454</v>
      </c>
      <c r="G125" s="23">
        <f>IFERROR(E125/C125*100,0)</f>
        <v>70.871164933920085</v>
      </c>
      <c r="H125" s="23">
        <f>H126+H127+H129</f>
        <v>309.10599999999999</v>
      </c>
      <c r="I125" s="23">
        <f t="shared" ref="I125:AE125" si="160">I126+I127+I129</f>
        <v>290.38</v>
      </c>
      <c r="J125" s="23">
        <f t="shared" si="160"/>
        <v>520.11699999999996</v>
      </c>
      <c r="K125" s="23">
        <f t="shared" si="160"/>
        <v>297.3</v>
      </c>
      <c r="L125" s="23">
        <f t="shared" si="160"/>
        <v>519.91700000000003</v>
      </c>
      <c r="M125" s="23">
        <f t="shared" si="160"/>
        <v>0</v>
      </c>
      <c r="N125" s="23">
        <f t="shared" si="160"/>
        <v>519.91700000000003</v>
      </c>
      <c r="O125" s="23">
        <f t="shared" si="160"/>
        <v>0</v>
      </c>
      <c r="P125" s="23">
        <f t="shared" si="160"/>
        <v>519.91700000000003</v>
      </c>
      <c r="Q125" s="23">
        <f t="shared" si="160"/>
        <v>0</v>
      </c>
      <c r="R125" s="23">
        <f t="shared" si="160"/>
        <v>645.81700000000001</v>
      </c>
      <c r="S125" s="23">
        <f t="shared" si="160"/>
        <v>0</v>
      </c>
      <c r="T125" s="23">
        <f t="shared" si="160"/>
        <v>519.91600000000005</v>
      </c>
      <c r="U125" s="23">
        <f t="shared" si="160"/>
        <v>0</v>
      </c>
      <c r="V125" s="23">
        <f t="shared" si="160"/>
        <v>519.91600000000005</v>
      </c>
      <c r="W125" s="23">
        <f t="shared" si="160"/>
        <v>0</v>
      </c>
      <c r="X125" s="23">
        <f t="shared" si="160"/>
        <v>519.91600000000005</v>
      </c>
      <c r="Y125" s="23">
        <f t="shared" si="160"/>
        <v>0</v>
      </c>
      <c r="Z125" s="23">
        <f t="shared" si="160"/>
        <v>519.91600000000005</v>
      </c>
      <c r="AA125" s="23">
        <f t="shared" si="160"/>
        <v>0</v>
      </c>
      <c r="AB125" s="23">
        <f t="shared" si="160"/>
        <v>519.91700000000003</v>
      </c>
      <c r="AC125" s="23">
        <f t="shared" si="160"/>
        <v>0</v>
      </c>
      <c r="AD125" s="23">
        <f t="shared" si="160"/>
        <v>543.32399999999996</v>
      </c>
      <c r="AE125" s="23">
        <f t="shared" si="160"/>
        <v>0</v>
      </c>
      <c r="AF125" s="115" t="s">
        <v>66</v>
      </c>
    </row>
    <row r="126" spans="1:32" x14ac:dyDescent="0.25">
      <c r="A126" s="21" t="s">
        <v>35</v>
      </c>
      <c r="B126" s="23">
        <f>H126+J126+L126+N126+P126+R126+T126+V126+X126+Z126+AB126+AD126</f>
        <v>0</v>
      </c>
      <c r="C126" s="22">
        <f>H126+J126</f>
        <v>0</v>
      </c>
      <c r="D126" s="23">
        <f>E126</f>
        <v>0</v>
      </c>
      <c r="E126" s="23">
        <f>I126+K126+M126+O126+Q126+S126+U126+W126+Y126+AA126+AC126+AE126</f>
        <v>0</v>
      </c>
      <c r="F126" s="23">
        <f>IFERROR(E126/B126*100,0)</f>
        <v>0</v>
      </c>
      <c r="G126" s="23">
        <f>IFERROR(E126/C126*100,0)</f>
        <v>0</v>
      </c>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116"/>
    </row>
    <row r="127" spans="1:32" x14ac:dyDescent="0.25">
      <c r="A127" s="21" t="s">
        <v>29</v>
      </c>
      <c r="B127" s="23">
        <f>H127+J127+L127+N127+P127+R127+T127+V127+X127+Z127+AB127+AD127</f>
        <v>6177.6959999999999</v>
      </c>
      <c r="C127" s="22">
        <f t="shared" ref="C127:C129" si="161">H127+J127</f>
        <v>829.22299999999996</v>
      </c>
      <c r="D127" s="23">
        <f>E127</f>
        <v>587.68000000000006</v>
      </c>
      <c r="E127" s="23">
        <f>I127+K127+M127+O127+Q127+S127+U127+W127+Y127+AA127+AC127+AE127</f>
        <v>587.68000000000006</v>
      </c>
      <c r="F127" s="23">
        <f>IFERROR(E127/B127*100,0)</f>
        <v>9.5129316819733454</v>
      </c>
      <c r="G127" s="23">
        <f>IFERROR(E127/C127*100,0)</f>
        <v>70.871164933920085</v>
      </c>
      <c r="H127" s="22">
        <v>309.10599999999999</v>
      </c>
      <c r="I127" s="22">
        <v>290.38</v>
      </c>
      <c r="J127" s="22">
        <v>520.11699999999996</v>
      </c>
      <c r="K127" s="22">
        <v>297.3</v>
      </c>
      <c r="L127" s="22">
        <v>519.91700000000003</v>
      </c>
      <c r="M127" s="22"/>
      <c r="N127" s="22">
        <v>519.91700000000003</v>
      </c>
      <c r="O127" s="22"/>
      <c r="P127" s="22">
        <v>519.91700000000003</v>
      </c>
      <c r="Q127" s="22"/>
      <c r="R127" s="22">
        <v>645.81700000000001</v>
      </c>
      <c r="S127" s="22"/>
      <c r="T127" s="22">
        <v>519.91600000000005</v>
      </c>
      <c r="U127" s="22"/>
      <c r="V127" s="22">
        <v>519.91600000000005</v>
      </c>
      <c r="W127" s="22"/>
      <c r="X127" s="22">
        <v>519.91600000000005</v>
      </c>
      <c r="Y127" s="22"/>
      <c r="Z127" s="22">
        <v>519.91600000000005</v>
      </c>
      <c r="AA127" s="22"/>
      <c r="AB127" s="22">
        <v>519.91700000000003</v>
      </c>
      <c r="AC127" s="22">
        <v>0</v>
      </c>
      <c r="AD127" s="22">
        <v>543.32399999999996</v>
      </c>
      <c r="AE127" s="22"/>
      <c r="AF127" s="116"/>
    </row>
    <row r="128" spans="1:32" ht="31.5" x14ac:dyDescent="0.25">
      <c r="A128" s="34" t="s">
        <v>36</v>
      </c>
      <c r="B128" s="23">
        <f t="shared" ref="B128:B129" si="162">H128+J128+L128+N128+P128+R128+T128+V128+X128+Z128+AB128+AD128</f>
        <v>0</v>
      </c>
      <c r="C128" s="22">
        <f t="shared" si="161"/>
        <v>0</v>
      </c>
      <c r="D128" s="23">
        <f t="shared" ref="D128:D129" si="163">E128</f>
        <v>0</v>
      </c>
      <c r="E128" s="23">
        <f t="shared" ref="E128:E129" si="164">I128+K128+M128+O128+Q128+S128+U128+W128+Y128+AA128+AC128+AE128</f>
        <v>0</v>
      </c>
      <c r="F128" s="23">
        <f t="shared" ref="F128:F129" si="165">IFERROR(E128/B128*100,0)</f>
        <v>0</v>
      </c>
      <c r="G128" s="23">
        <f t="shared" ref="G128:G129" si="166">IFERROR(E128/C128*100,0)</f>
        <v>0</v>
      </c>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116"/>
    </row>
    <row r="129" spans="1:32" x14ac:dyDescent="0.25">
      <c r="A129" s="21" t="s">
        <v>37</v>
      </c>
      <c r="B129" s="23">
        <f t="shared" si="162"/>
        <v>0</v>
      </c>
      <c r="C129" s="22">
        <f t="shared" si="161"/>
        <v>0</v>
      </c>
      <c r="D129" s="23">
        <f t="shared" si="163"/>
        <v>0</v>
      </c>
      <c r="E129" s="23">
        <f t="shared" si="164"/>
        <v>0</v>
      </c>
      <c r="F129" s="23">
        <f t="shared" si="165"/>
        <v>0</v>
      </c>
      <c r="G129" s="23">
        <f t="shared" si="166"/>
        <v>0</v>
      </c>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117"/>
    </row>
    <row r="130" spans="1:32" x14ac:dyDescent="0.25">
      <c r="A130" s="112" t="s">
        <v>67</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50"/>
    </row>
    <row r="131" spans="1:32" x14ac:dyDescent="0.25">
      <c r="A131" s="21" t="s">
        <v>34</v>
      </c>
      <c r="B131" s="37">
        <f>B132+B133+B135</f>
        <v>3180.5</v>
      </c>
      <c r="C131" s="37">
        <f t="shared" ref="C131:E131" si="167">C132+C133+C135</f>
        <v>0</v>
      </c>
      <c r="D131" s="37">
        <f t="shared" si="167"/>
        <v>0</v>
      </c>
      <c r="E131" s="37">
        <f t="shared" si="167"/>
        <v>0</v>
      </c>
      <c r="F131" s="23">
        <f>IFERROR(E131/B131*100,0)</f>
        <v>0</v>
      </c>
      <c r="G131" s="23">
        <f>IFERROR(E131/C131*100,0)</f>
        <v>0</v>
      </c>
      <c r="H131" s="23">
        <f>H132+H133+H135</f>
        <v>0</v>
      </c>
      <c r="I131" s="23">
        <f t="shared" ref="I131:AE131" si="168">I132+I133+I135</f>
        <v>0</v>
      </c>
      <c r="J131" s="23">
        <f t="shared" si="168"/>
        <v>0</v>
      </c>
      <c r="K131" s="23">
        <f t="shared" si="168"/>
        <v>0</v>
      </c>
      <c r="L131" s="23">
        <f t="shared" si="168"/>
        <v>0</v>
      </c>
      <c r="M131" s="23">
        <f t="shared" si="168"/>
        <v>0</v>
      </c>
      <c r="N131" s="23">
        <f t="shared" si="168"/>
        <v>0</v>
      </c>
      <c r="O131" s="23">
        <f t="shared" si="168"/>
        <v>0</v>
      </c>
      <c r="P131" s="23">
        <f t="shared" si="168"/>
        <v>0</v>
      </c>
      <c r="Q131" s="23">
        <f t="shared" si="168"/>
        <v>0</v>
      </c>
      <c r="R131" s="23">
        <f t="shared" si="168"/>
        <v>0</v>
      </c>
      <c r="S131" s="23">
        <f t="shared" si="168"/>
        <v>0</v>
      </c>
      <c r="T131" s="23">
        <f t="shared" si="168"/>
        <v>0</v>
      </c>
      <c r="U131" s="23">
        <f t="shared" si="168"/>
        <v>0</v>
      </c>
      <c r="V131" s="23">
        <f t="shared" si="168"/>
        <v>0</v>
      </c>
      <c r="W131" s="23">
        <f t="shared" si="168"/>
        <v>0</v>
      </c>
      <c r="X131" s="23">
        <f t="shared" si="168"/>
        <v>0</v>
      </c>
      <c r="Y131" s="23">
        <f t="shared" si="168"/>
        <v>0</v>
      </c>
      <c r="Z131" s="23">
        <f t="shared" si="168"/>
        <v>3180.5</v>
      </c>
      <c r="AA131" s="23">
        <f t="shared" si="168"/>
        <v>0</v>
      </c>
      <c r="AB131" s="23">
        <f t="shared" si="168"/>
        <v>0</v>
      </c>
      <c r="AC131" s="23">
        <f t="shared" si="168"/>
        <v>0</v>
      </c>
      <c r="AD131" s="23">
        <f t="shared" si="168"/>
        <v>0</v>
      </c>
      <c r="AE131" s="23">
        <f t="shared" si="168"/>
        <v>0</v>
      </c>
      <c r="AF131" s="98"/>
    </row>
    <row r="132" spans="1:32" x14ac:dyDescent="0.25">
      <c r="A132" s="21" t="s">
        <v>35</v>
      </c>
      <c r="B132" s="23">
        <f>H132+J132+L132+N132+P132+R132+T132+V132+X132+Z132+AB132+AD132</f>
        <v>0</v>
      </c>
      <c r="C132" s="22">
        <f>H132+J132</f>
        <v>0</v>
      </c>
      <c r="D132" s="23">
        <f>E132</f>
        <v>0</v>
      </c>
      <c r="E132" s="23">
        <f>I132+K132+M132+O132+Q132+S132+U132+W132+Y132+AA132+AC132+AE132</f>
        <v>0</v>
      </c>
      <c r="F132" s="23">
        <f>IFERROR(E132/B132*100,0)</f>
        <v>0</v>
      </c>
      <c r="G132" s="23">
        <f>IFERROR(E132/C132*100,0)</f>
        <v>0</v>
      </c>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98"/>
    </row>
    <row r="133" spans="1:32" x14ac:dyDescent="0.25">
      <c r="A133" s="21" t="s">
        <v>29</v>
      </c>
      <c r="B133" s="23">
        <f>H133+J133+L133+N133+P133+R133+T133+V133+X133+Z133+AB133+AD133</f>
        <v>3180.5</v>
      </c>
      <c r="C133" s="22">
        <f t="shared" ref="C133:C135" si="169">H133+J133</f>
        <v>0</v>
      </c>
      <c r="D133" s="23">
        <f>E133</f>
        <v>0</v>
      </c>
      <c r="E133" s="23">
        <f>I133+K133+M133+O133+Q133+S133+U133+W133+Y133+AA133+AC133+AE133</f>
        <v>0</v>
      </c>
      <c r="F133" s="23">
        <f>IFERROR(E133/B133*100,0)</f>
        <v>0</v>
      </c>
      <c r="G133" s="23">
        <f>IFERROR(E133/C133*100,0)</f>
        <v>0</v>
      </c>
      <c r="H133" s="22"/>
      <c r="I133" s="22"/>
      <c r="J133" s="22"/>
      <c r="K133" s="22"/>
      <c r="L133" s="22"/>
      <c r="M133" s="22"/>
      <c r="N133" s="22"/>
      <c r="O133" s="22"/>
      <c r="P133" s="22"/>
      <c r="Q133" s="22"/>
      <c r="R133" s="22"/>
      <c r="S133" s="22"/>
      <c r="T133" s="22"/>
      <c r="U133" s="22"/>
      <c r="V133" s="22"/>
      <c r="W133" s="22"/>
      <c r="X133" s="22"/>
      <c r="Y133" s="22"/>
      <c r="Z133" s="22">
        <v>3180.5</v>
      </c>
      <c r="AA133" s="22"/>
      <c r="AB133" s="22"/>
      <c r="AC133" s="22"/>
      <c r="AD133" s="22"/>
      <c r="AE133" s="22"/>
      <c r="AF133" s="98"/>
    </row>
    <row r="134" spans="1:32" ht="31.5" x14ac:dyDescent="0.25">
      <c r="A134" s="34" t="s">
        <v>36</v>
      </c>
      <c r="B134" s="23">
        <f t="shared" ref="B134:B135" si="170">H134+J134+L134+N134+P134+R134+T134+V134+X134+Z134+AB134+AD134</f>
        <v>0</v>
      </c>
      <c r="C134" s="22">
        <f t="shared" si="169"/>
        <v>0</v>
      </c>
      <c r="D134" s="23">
        <f t="shared" ref="D134:D135" si="171">E134</f>
        <v>0</v>
      </c>
      <c r="E134" s="23">
        <f t="shared" ref="E134:E135" si="172">I134+K134+M134+O134+Q134+S134+U134+W134+Y134+AA134+AC134+AE134</f>
        <v>0</v>
      </c>
      <c r="F134" s="23">
        <f t="shared" ref="F134:F135" si="173">IFERROR(E134/B134*100,0)</f>
        <v>0</v>
      </c>
      <c r="G134" s="23">
        <f t="shared" ref="G134:G135" si="174">IFERROR(E134/C134*100,0)</f>
        <v>0</v>
      </c>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98"/>
    </row>
    <row r="135" spans="1:32" x14ac:dyDescent="0.25">
      <c r="A135" s="21" t="s">
        <v>37</v>
      </c>
      <c r="B135" s="23">
        <f t="shared" si="170"/>
        <v>0</v>
      </c>
      <c r="C135" s="22">
        <f t="shared" si="169"/>
        <v>0</v>
      </c>
      <c r="D135" s="23">
        <f t="shared" si="171"/>
        <v>0</v>
      </c>
      <c r="E135" s="23">
        <f t="shared" si="172"/>
        <v>0</v>
      </c>
      <c r="F135" s="23">
        <f t="shared" si="173"/>
        <v>0</v>
      </c>
      <c r="G135" s="23">
        <f t="shared" si="174"/>
        <v>0</v>
      </c>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99"/>
    </row>
    <row r="136" spans="1:32" x14ac:dyDescent="0.25">
      <c r="A136" s="24" t="s">
        <v>68</v>
      </c>
      <c r="B136" s="30">
        <f>B137+B138+B140</f>
        <v>9358.1959999999999</v>
      </c>
      <c r="C136" s="30">
        <f t="shared" ref="C136:E136" si="175">C137+C138+C140</f>
        <v>829.22299999999996</v>
      </c>
      <c r="D136" s="30">
        <f t="shared" si="175"/>
        <v>587.68000000000006</v>
      </c>
      <c r="E136" s="30">
        <f t="shared" si="175"/>
        <v>587.68000000000006</v>
      </c>
      <c r="F136" s="30">
        <f>IFERROR(E136/B136*100,0)</f>
        <v>6.279842824407611</v>
      </c>
      <c r="G136" s="30">
        <f>IFERROR(E136/C136*100,0)</f>
        <v>70.871164933920085</v>
      </c>
      <c r="H136" s="30">
        <f>H137+H138+H140</f>
        <v>309.10599999999999</v>
      </c>
      <c r="I136" s="30">
        <f t="shared" ref="I136:AE136" si="176">I137+I138+I140</f>
        <v>290.38</v>
      </c>
      <c r="J136" s="30">
        <f t="shared" si="176"/>
        <v>520.11699999999996</v>
      </c>
      <c r="K136" s="30">
        <f t="shared" si="176"/>
        <v>297.3</v>
      </c>
      <c r="L136" s="30">
        <f t="shared" si="176"/>
        <v>519.91700000000003</v>
      </c>
      <c r="M136" s="30">
        <f t="shared" si="176"/>
        <v>0</v>
      </c>
      <c r="N136" s="30">
        <f t="shared" si="176"/>
        <v>519.91700000000003</v>
      </c>
      <c r="O136" s="30">
        <f t="shared" si="176"/>
        <v>0</v>
      </c>
      <c r="P136" s="30">
        <f t="shared" si="176"/>
        <v>519.91700000000003</v>
      </c>
      <c r="Q136" s="30">
        <f t="shared" si="176"/>
        <v>0</v>
      </c>
      <c r="R136" s="30">
        <f t="shared" si="176"/>
        <v>645.81700000000001</v>
      </c>
      <c r="S136" s="30">
        <f t="shared" si="176"/>
        <v>0</v>
      </c>
      <c r="T136" s="30">
        <f t="shared" si="176"/>
        <v>519.91600000000005</v>
      </c>
      <c r="U136" s="30">
        <f t="shared" si="176"/>
        <v>0</v>
      </c>
      <c r="V136" s="30">
        <f t="shared" si="176"/>
        <v>519.91600000000005</v>
      </c>
      <c r="W136" s="30">
        <f t="shared" si="176"/>
        <v>0</v>
      </c>
      <c r="X136" s="30">
        <f t="shared" si="176"/>
        <v>519.91600000000005</v>
      </c>
      <c r="Y136" s="30">
        <f t="shared" si="176"/>
        <v>0</v>
      </c>
      <c r="Z136" s="30">
        <f t="shared" si="176"/>
        <v>3700.4160000000002</v>
      </c>
      <c r="AA136" s="30">
        <f t="shared" si="176"/>
        <v>0</v>
      </c>
      <c r="AB136" s="30">
        <f t="shared" si="176"/>
        <v>519.91700000000003</v>
      </c>
      <c r="AC136" s="30">
        <f t="shared" si="176"/>
        <v>0</v>
      </c>
      <c r="AD136" s="30">
        <f t="shared" si="176"/>
        <v>543.32399999999996</v>
      </c>
      <c r="AE136" s="30">
        <f t="shared" si="176"/>
        <v>0</v>
      </c>
      <c r="AF136" s="100"/>
    </row>
    <row r="137" spans="1:32" x14ac:dyDescent="0.25">
      <c r="A137" s="21" t="s">
        <v>35</v>
      </c>
      <c r="B137" s="23">
        <f>H137+J137+L137+N137+P137+R137+T137+V137+X137+Z137+AB137+AD137</f>
        <v>0</v>
      </c>
      <c r="C137" s="23">
        <f>C120</f>
        <v>0</v>
      </c>
      <c r="D137" s="23">
        <f>E137</f>
        <v>0</v>
      </c>
      <c r="E137" s="23">
        <f>I137+K137+M137+O137+Q137+S137+U137+W137+Y137+AA137+AC137+AE137</f>
        <v>0</v>
      </c>
      <c r="F137" s="23">
        <f t="shared" ref="F137:F140" si="177">IFERROR(E137/B137*100,0)</f>
        <v>0</v>
      </c>
      <c r="G137" s="23">
        <f t="shared" ref="G137:G140" si="178">IFERROR(E137/C137*100,0)</f>
        <v>0</v>
      </c>
      <c r="H137" s="23">
        <f>H120</f>
        <v>0</v>
      </c>
      <c r="I137" s="23">
        <f t="shared" ref="I137:AE140" si="179">I120</f>
        <v>0</v>
      </c>
      <c r="J137" s="23">
        <f t="shared" si="179"/>
        <v>0</v>
      </c>
      <c r="K137" s="23">
        <f t="shared" si="179"/>
        <v>0</v>
      </c>
      <c r="L137" s="23">
        <f t="shared" si="179"/>
        <v>0</v>
      </c>
      <c r="M137" s="23">
        <f t="shared" si="179"/>
        <v>0</v>
      </c>
      <c r="N137" s="23">
        <f t="shared" si="179"/>
        <v>0</v>
      </c>
      <c r="O137" s="23">
        <f t="shared" si="179"/>
        <v>0</v>
      </c>
      <c r="P137" s="23">
        <f t="shared" si="179"/>
        <v>0</v>
      </c>
      <c r="Q137" s="23">
        <f t="shared" si="179"/>
        <v>0</v>
      </c>
      <c r="R137" s="23">
        <f t="shared" si="179"/>
        <v>0</v>
      </c>
      <c r="S137" s="23">
        <f t="shared" si="179"/>
        <v>0</v>
      </c>
      <c r="T137" s="23">
        <f t="shared" si="179"/>
        <v>0</v>
      </c>
      <c r="U137" s="23">
        <f t="shared" si="179"/>
        <v>0</v>
      </c>
      <c r="V137" s="23">
        <f t="shared" si="179"/>
        <v>0</v>
      </c>
      <c r="W137" s="23">
        <f t="shared" si="179"/>
        <v>0</v>
      </c>
      <c r="X137" s="23">
        <f t="shared" si="179"/>
        <v>0</v>
      </c>
      <c r="Y137" s="23">
        <f t="shared" si="179"/>
        <v>0</v>
      </c>
      <c r="Z137" s="23">
        <f t="shared" si="179"/>
        <v>0</v>
      </c>
      <c r="AA137" s="23">
        <f t="shared" si="179"/>
        <v>0</v>
      </c>
      <c r="AB137" s="23">
        <f t="shared" si="179"/>
        <v>0</v>
      </c>
      <c r="AC137" s="23">
        <f t="shared" si="179"/>
        <v>0</v>
      </c>
      <c r="AD137" s="23">
        <f t="shared" si="179"/>
        <v>0</v>
      </c>
      <c r="AE137" s="23">
        <f t="shared" si="179"/>
        <v>0</v>
      </c>
      <c r="AF137" s="101"/>
    </row>
    <row r="138" spans="1:32" x14ac:dyDescent="0.25">
      <c r="A138" s="21" t="s">
        <v>31</v>
      </c>
      <c r="B138" s="23">
        <f>H138+J138+L138+N138+P138+R138+T138+V138+X138+Z138+AB138+AD138</f>
        <v>9358.1959999999999</v>
      </c>
      <c r="C138" s="23">
        <f>C121</f>
        <v>829.22299999999996</v>
      </c>
      <c r="D138" s="23">
        <f>E138</f>
        <v>587.68000000000006</v>
      </c>
      <c r="E138" s="23">
        <f>I138+K138+M138+O138+Q138+S138+U138+W138+Y138+AA138+AC138+AE138</f>
        <v>587.68000000000006</v>
      </c>
      <c r="F138" s="23">
        <f t="shared" si="177"/>
        <v>6.279842824407611</v>
      </c>
      <c r="G138" s="23">
        <f t="shared" si="178"/>
        <v>70.871164933920085</v>
      </c>
      <c r="H138" s="23">
        <f t="shared" ref="H138:W140" si="180">H121</f>
        <v>309.10599999999999</v>
      </c>
      <c r="I138" s="23">
        <f t="shared" si="180"/>
        <v>290.38</v>
      </c>
      <c r="J138" s="23">
        <f t="shared" si="180"/>
        <v>520.11699999999996</v>
      </c>
      <c r="K138" s="23">
        <f t="shared" si="180"/>
        <v>297.3</v>
      </c>
      <c r="L138" s="23">
        <f t="shared" si="180"/>
        <v>519.91700000000003</v>
      </c>
      <c r="M138" s="23">
        <f t="shared" si="180"/>
        <v>0</v>
      </c>
      <c r="N138" s="23">
        <f t="shared" si="180"/>
        <v>519.91700000000003</v>
      </c>
      <c r="O138" s="23">
        <f t="shared" si="180"/>
        <v>0</v>
      </c>
      <c r="P138" s="23">
        <f t="shared" si="180"/>
        <v>519.91700000000003</v>
      </c>
      <c r="Q138" s="23">
        <f t="shared" si="180"/>
        <v>0</v>
      </c>
      <c r="R138" s="23">
        <f t="shared" si="180"/>
        <v>645.81700000000001</v>
      </c>
      <c r="S138" s="23">
        <f t="shared" si="180"/>
        <v>0</v>
      </c>
      <c r="T138" s="23">
        <f t="shared" si="180"/>
        <v>519.91600000000005</v>
      </c>
      <c r="U138" s="23">
        <f t="shared" si="180"/>
        <v>0</v>
      </c>
      <c r="V138" s="23">
        <f t="shared" si="180"/>
        <v>519.91600000000005</v>
      </c>
      <c r="W138" s="23">
        <f t="shared" si="180"/>
        <v>0</v>
      </c>
      <c r="X138" s="23">
        <f t="shared" si="179"/>
        <v>519.91600000000005</v>
      </c>
      <c r="Y138" s="23">
        <f t="shared" si="179"/>
        <v>0</v>
      </c>
      <c r="Z138" s="23">
        <f t="shared" si="179"/>
        <v>3700.4160000000002</v>
      </c>
      <c r="AA138" s="23">
        <f t="shared" si="179"/>
        <v>0</v>
      </c>
      <c r="AB138" s="23">
        <f t="shared" si="179"/>
        <v>519.91700000000003</v>
      </c>
      <c r="AC138" s="23">
        <f t="shared" si="179"/>
        <v>0</v>
      </c>
      <c r="AD138" s="23">
        <f t="shared" si="179"/>
        <v>543.32399999999996</v>
      </c>
      <c r="AE138" s="23">
        <f t="shared" si="179"/>
        <v>0</v>
      </c>
      <c r="AF138" s="101"/>
    </row>
    <row r="139" spans="1:32" ht="31.5" x14ac:dyDescent="0.25">
      <c r="A139" s="34" t="s">
        <v>36</v>
      </c>
      <c r="B139" s="22">
        <f>H139+J139+L139+N139+P139+R139+T139+V139+X139+Z139+AB139+AD139</f>
        <v>0</v>
      </c>
      <c r="C139" s="23">
        <f>C122</f>
        <v>0</v>
      </c>
      <c r="D139" s="23">
        <f>E139</f>
        <v>0</v>
      </c>
      <c r="E139" s="23">
        <f>I139+K139+M139+O139+Q139+S139+U139+W139+Y139+AA139+AC139+AE139</f>
        <v>0</v>
      </c>
      <c r="F139" s="23">
        <f t="shared" si="177"/>
        <v>0</v>
      </c>
      <c r="G139" s="23">
        <f t="shared" si="178"/>
        <v>0</v>
      </c>
      <c r="H139" s="23">
        <f t="shared" si="180"/>
        <v>0</v>
      </c>
      <c r="I139" s="23">
        <f t="shared" si="180"/>
        <v>0</v>
      </c>
      <c r="J139" s="23">
        <f t="shared" si="180"/>
        <v>0</v>
      </c>
      <c r="K139" s="23">
        <f t="shared" si="180"/>
        <v>0</v>
      </c>
      <c r="L139" s="23">
        <f t="shared" si="180"/>
        <v>0</v>
      </c>
      <c r="M139" s="23">
        <f t="shared" si="180"/>
        <v>0</v>
      </c>
      <c r="N139" s="23">
        <f t="shared" si="180"/>
        <v>0</v>
      </c>
      <c r="O139" s="23">
        <f t="shared" si="180"/>
        <v>0</v>
      </c>
      <c r="P139" s="23">
        <f t="shared" si="180"/>
        <v>0</v>
      </c>
      <c r="Q139" s="23">
        <f t="shared" si="180"/>
        <v>0</v>
      </c>
      <c r="R139" s="23">
        <f t="shared" si="180"/>
        <v>0</v>
      </c>
      <c r="S139" s="23">
        <f t="shared" si="180"/>
        <v>0</v>
      </c>
      <c r="T139" s="23">
        <f t="shared" si="180"/>
        <v>0</v>
      </c>
      <c r="U139" s="23">
        <f t="shared" si="180"/>
        <v>0</v>
      </c>
      <c r="V139" s="23">
        <f t="shared" si="180"/>
        <v>0</v>
      </c>
      <c r="W139" s="23">
        <f t="shared" si="180"/>
        <v>0</v>
      </c>
      <c r="X139" s="23">
        <f t="shared" si="179"/>
        <v>0</v>
      </c>
      <c r="Y139" s="23">
        <f t="shared" si="179"/>
        <v>0</v>
      </c>
      <c r="Z139" s="23">
        <f t="shared" si="179"/>
        <v>0</v>
      </c>
      <c r="AA139" s="23">
        <f t="shared" si="179"/>
        <v>0</v>
      </c>
      <c r="AB139" s="23">
        <f t="shared" si="179"/>
        <v>0</v>
      </c>
      <c r="AC139" s="23">
        <f t="shared" si="179"/>
        <v>0</v>
      </c>
      <c r="AD139" s="23">
        <f t="shared" si="179"/>
        <v>0</v>
      </c>
      <c r="AE139" s="23">
        <f t="shared" si="179"/>
        <v>0</v>
      </c>
      <c r="AF139" s="101"/>
    </row>
    <row r="140" spans="1:32" x14ac:dyDescent="0.25">
      <c r="A140" s="21" t="s">
        <v>37</v>
      </c>
      <c r="B140" s="22">
        <f>H140+J140+L140+N140+P140+R140+T140+V140+X140+Z140+AB140+AD140</f>
        <v>0</v>
      </c>
      <c r="C140" s="23">
        <f>C123</f>
        <v>0</v>
      </c>
      <c r="D140" s="23">
        <f>E140</f>
        <v>0</v>
      </c>
      <c r="E140" s="23">
        <f>I140+K140+M140+O140+Q140+S140+U140+W140+Y140+AA140+AC140+AE140</f>
        <v>0</v>
      </c>
      <c r="F140" s="23">
        <f t="shared" si="177"/>
        <v>0</v>
      </c>
      <c r="G140" s="23">
        <f t="shared" si="178"/>
        <v>0</v>
      </c>
      <c r="H140" s="23">
        <f t="shared" si="180"/>
        <v>0</v>
      </c>
      <c r="I140" s="23">
        <f t="shared" si="180"/>
        <v>0</v>
      </c>
      <c r="J140" s="23">
        <f t="shared" si="180"/>
        <v>0</v>
      </c>
      <c r="K140" s="23">
        <f t="shared" si="180"/>
        <v>0</v>
      </c>
      <c r="L140" s="23">
        <f t="shared" si="180"/>
        <v>0</v>
      </c>
      <c r="M140" s="23">
        <f t="shared" si="180"/>
        <v>0</v>
      </c>
      <c r="N140" s="23">
        <f t="shared" si="180"/>
        <v>0</v>
      </c>
      <c r="O140" s="23">
        <f t="shared" si="180"/>
        <v>0</v>
      </c>
      <c r="P140" s="23">
        <f t="shared" si="180"/>
        <v>0</v>
      </c>
      <c r="Q140" s="23">
        <f t="shared" si="180"/>
        <v>0</v>
      </c>
      <c r="R140" s="23">
        <f t="shared" si="180"/>
        <v>0</v>
      </c>
      <c r="S140" s="23">
        <f t="shared" si="180"/>
        <v>0</v>
      </c>
      <c r="T140" s="23">
        <f t="shared" si="180"/>
        <v>0</v>
      </c>
      <c r="U140" s="23">
        <f t="shared" si="180"/>
        <v>0</v>
      </c>
      <c r="V140" s="23">
        <f t="shared" si="180"/>
        <v>0</v>
      </c>
      <c r="W140" s="23">
        <f t="shared" si="180"/>
        <v>0</v>
      </c>
      <c r="X140" s="23">
        <f t="shared" si="179"/>
        <v>0</v>
      </c>
      <c r="Y140" s="23">
        <f t="shared" si="179"/>
        <v>0</v>
      </c>
      <c r="Z140" s="23">
        <f t="shared" si="179"/>
        <v>0</v>
      </c>
      <c r="AA140" s="23">
        <f t="shared" si="179"/>
        <v>0</v>
      </c>
      <c r="AB140" s="23">
        <f t="shared" si="179"/>
        <v>0</v>
      </c>
      <c r="AC140" s="23">
        <f t="shared" si="179"/>
        <v>0</v>
      </c>
      <c r="AD140" s="23">
        <f t="shared" si="179"/>
        <v>0</v>
      </c>
      <c r="AE140" s="23">
        <f t="shared" si="179"/>
        <v>0</v>
      </c>
      <c r="AF140" s="101"/>
    </row>
    <row r="141" spans="1:32" ht="31.5" x14ac:dyDescent="0.25">
      <c r="A141" s="24" t="s">
        <v>69</v>
      </c>
      <c r="B141" s="44">
        <f>B142+B143+B145</f>
        <v>890658.91500000004</v>
      </c>
      <c r="C141" s="44">
        <f t="shared" ref="C141:E141" si="181">C142+C143+C145</f>
        <v>69049.793999999994</v>
      </c>
      <c r="D141" s="44">
        <f t="shared" si="181"/>
        <v>68199.561000000002</v>
      </c>
      <c r="E141" s="44">
        <f t="shared" si="181"/>
        <v>68199.561000000002</v>
      </c>
      <c r="F141" s="44">
        <f>E141/B141*100</f>
        <v>7.6572029821314933</v>
      </c>
      <c r="G141" s="44">
        <f>E141/C141*100</f>
        <v>98.768666855110396</v>
      </c>
      <c r="H141" s="44">
        <f>H142+H143+H145</f>
        <v>37687.879000000001</v>
      </c>
      <c r="I141" s="44">
        <f t="shared" ref="I141:AE141" si="182">I142+I143+I145</f>
        <v>37657.953000000001</v>
      </c>
      <c r="J141" s="44">
        <f t="shared" si="182"/>
        <v>31361.915000000001</v>
      </c>
      <c r="K141" s="44">
        <f t="shared" si="182"/>
        <v>30541.608000000004</v>
      </c>
      <c r="L141" s="44">
        <f t="shared" si="182"/>
        <v>27020.953000000005</v>
      </c>
      <c r="M141" s="44">
        <f t="shared" si="182"/>
        <v>0</v>
      </c>
      <c r="N141" s="44">
        <f t="shared" si="182"/>
        <v>32253.851000000006</v>
      </c>
      <c r="O141" s="44">
        <f t="shared" si="182"/>
        <v>0</v>
      </c>
      <c r="P141" s="44">
        <f t="shared" si="182"/>
        <v>21759.444000000003</v>
      </c>
      <c r="Q141" s="44">
        <f t="shared" si="182"/>
        <v>0</v>
      </c>
      <c r="R141" s="44">
        <f t="shared" si="182"/>
        <v>21168.339</v>
      </c>
      <c r="S141" s="44">
        <f t="shared" si="182"/>
        <v>0</v>
      </c>
      <c r="T141" s="44">
        <f t="shared" si="182"/>
        <v>40216.904999999999</v>
      </c>
      <c r="U141" s="44">
        <f t="shared" si="182"/>
        <v>0</v>
      </c>
      <c r="V141" s="44">
        <f t="shared" si="182"/>
        <v>16152.05</v>
      </c>
      <c r="W141" s="44">
        <f t="shared" si="182"/>
        <v>0</v>
      </c>
      <c r="X141" s="44">
        <f t="shared" si="182"/>
        <v>353693.41099999996</v>
      </c>
      <c r="Y141" s="44">
        <f t="shared" si="182"/>
        <v>0</v>
      </c>
      <c r="Z141" s="44">
        <f t="shared" si="182"/>
        <v>215859.76500000001</v>
      </c>
      <c r="AA141" s="44">
        <f t="shared" si="182"/>
        <v>0</v>
      </c>
      <c r="AB141" s="44">
        <f t="shared" si="182"/>
        <v>18234.018</v>
      </c>
      <c r="AC141" s="44">
        <f t="shared" si="182"/>
        <v>0</v>
      </c>
      <c r="AD141" s="44">
        <f t="shared" si="182"/>
        <v>75250.385000000009</v>
      </c>
      <c r="AE141" s="44">
        <f t="shared" si="182"/>
        <v>0</v>
      </c>
      <c r="AF141" s="101"/>
    </row>
    <row r="142" spans="1:32" x14ac:dyDescent="0.25">
      <c r="A142" s="21" t="s">
        <v>35</v>
      </c>
      <c r="B142" s="23">
        <f>H142+J142+L142+N142+P142+R142+T142+V142+X142+Z142+AB142+AD142</f>
        <v>97889.347000000009</v>
      </c>
      <c r="C142" s="23">
        <f>H142+J142</f>
        <v>0</v>
      </c>
      <c r="D142" s="23">
        <f>E142</f>
        <v>0</v>
      </c>
      <c r="E142" s="23">
        <f>I142+K142+M142+O142+Q142+S142+U142+W142+Y142+AA142+AC142+AE142</f>
        <v>0</v>
      </c>
      <c r="F142" s="23">
        <f>IFERROR(E142/B142*100,0)</f>
        <v>0</v>
      </c>
      <c r="G142" s="23">
        <f>IFERROR(E142/C142*100,0)</f>
        <v>0</v>
      </c>
      <c r="H142" s="23">
        <f>H147</f>
        <v>0</v>
      </c>
      <c r="I142" s="23">
        <f t="shared" ref="I142:AE145" si="183">I147</f>
        <v>0</v>
      </c>
      <c r="J142" s="23">
        <f t="shared" si="183"/>
        <v>0</v>
      </c>
      <c r="K142" s="23">
        <f t="shared" si="183"/>
        <v>0</v>
      </c>
      <c r="L142" s="23">
        <f t="shared" si="183"/>
        <v>0</v>
      </c>
      <c r="M142" s="23">
        <f t="shared" si="183"/>
        <v>0</v>
      </c>
      <c r="N142" s="23">
        <f t="shared" si="183"/>
        <v>0</v>
      </c>
      <c r="O142" s="23">
        <f t="shared" si="183"/>
        <v>0</v>
      </c>
      <c r="P142" s="23">
        <f t="shared" si="183"/>
        <v>0</v>
      </c>
      <c r="Q142" s="23">
        <f t="shared" si="183"/>
        <v>0</v>
      </c>
      <c r="R142" s="23">
        <f t="shared" si="183"/>
        <v>0</v>
      </c>
      <c r="S142" s="23">
        <f t="shared" si="183"/>
        <v>0</v>
      </c>
      <c r="T142" s="23">
        <f t="shared" si="183"/>
        <v>5612.58</v>
      </c>
      <c r="U142" s="23">
        <f t="shared" si="183"/>
        <v>0</v>
      </c>
      <c r="V142" s="23">
        <f t="shared" si="183"/>
        <v>0</v>
      </c>
      <c r="W142" s="23">
        <f t="shared" si="183"/>
        <v>0</v>
      </c>
      <c r="X142" s="23">
        <f t="shared" si="183"/>
        <v>0</v>
      </c>
      <c r="Y142" s="23">
        <f t="shared" si="183"/>
        <v>0</v>
      </c>
      <c r="Z142" s="23">
        <f t="shared" si="183"/>
        <v>76501.275999999998</v>
      </c>
      <c r="AA142" s="23">
        <f t="shared" si="183"/>
        <v>0</v>
      </c>
      <c r="AB142" s="23">
        <f t="shared" si="183"/>
        <v>857.53099999999995</v>
      </c>
      <c r="AC142" s="23">
        <f t="shared" si="183"/>
        <v>0</v>
      </c>
      <c r="AD142" s="23">
        <f t="shared" si="183"/>
        <v>14917.96</v>
      </c>
      <c r="AE142" s="23">
        <f t="shared" si="183"/>
        <v>0</v>
      </c>
      <c r="AF142" s="101"/>
    </row>
    <row r="143" spans="1:32" x14ac:dyDescent="0.25">
      <c r="A143" s="21" t="s">
        <v>29</v>
      </c>
      <c r="B143" s="23">
        <f t="shared" ref="B143:B145" si="184">H143+J143+L143+N143+P143+R143+T143+V143+X143+Z143+AB143+AD143</f>
        <v>436161.80799999996</v>
      </c>
      <c r="C143" s="23">
        <f t="shared" ref="C143:C145" si="185">H143+J143</f>
        <v>69049.793999999994</v>
      </c>
      <c r="D143" s="23">
        <f t="shared" ref="D143:D145" si="186">E143</f>
        <v>68199.561000000002</v>
      </c>
      <c r="E143" s="23">
        <f t="shared" ref="E143:E145" si="187">I143+K143+M143+O143+Q143+S143+U143+W143+Y143+AA143+AC143+AE143</f>
        <v>68199.561000000002</v>
      </c>
      <c r="F143" s="23">
        <f t="shared" ref="F143:F145" si="188">IFERROR(E143/B143*100,0)</f>
        <v>15.636298215271523</v>
      </c>
      <c r="G143" s="23">
        <f t="shared" ref="G143:G145" si="189">IFERROR(E143/C143*100,0)</f>
        <v>98.768666855110396</v>
      </c>
      <c r="H143" s="23">
        <f t="shared" ref="H143:W145" si="190">H148</f>
        <v>37687.879000000001</v>
      </c>
      <c r="I143" s="23">
        <f t="shared" si="190"/>
        <v>37657.953000000001</v>
      </c>
      <c r="J143" s="23">
        <f t="shared" si="190"/>
        <v>31361.915000000001</v>
      </c>
      <c r="K143" s="23">
        <f t="shared" si="190"/>
        <v>30541.608000000004</v>
      </c>
      <c r="L143" s="23">
        <f t="shared" si="190"/>
        <v>27020.953000000005</v>
      </c>
      <c r="M143" s="23">
        <f t="shared" si="190"/>
        <v>0</v>
      </c>
      <c r="N143" s="23">
        <f t="shared" si="190"/>
        <v>32253.851000000006</v>
      </c>
      <c r="O143" s="23">
        <f t="shared" si="190"/>
        <v>0</v>
      </c>
      <c r="P143" s="23">
        <f t="shared" si="190"/>
        <v>21759.444000000003</v>
      </c>
      <c r="Q143" s="23">
        <f t="shared" si="190"/>
        <v>0</v>
      </c>
      <c r="R143" s="23">
        <f t="shared" si="190"/>
        <v>21168.339</v>
      </c>
      <c r="S143" s="23">
        <f t="shared" si="190"/>
        <v>0</v>
      </c>
      <c r="T143" s="23">
        <f t="shared" si="190"/>
        <v>23379.165000000005</v>
      </c>
      <c r="U143" s="23">
        <f t="shared" si="190"/>
        <v>0</v>
      </c>
      <c r="V143" s="23">
        <f t="shared" si="190"/>
        <v>16152.05</v>
      </c>
      <c r="W143" s="23">
        <f t="shared" si="190"/>
        <v>0</v>
      </c>
      <c r="X143" s="23">
        <f t="shared" si="183"/>
        <v>127967.91099999999</v>
      </c>
      <c r="Y143" s="23">
        <f t="shared" si="183"/>
        <v>0</v>
      </c>
      <c r="Z143" s="23">
        <f t="shared" si="183"/>
        <v>40693.739000000001</v>
      </c>
      <c r="AA143" s="23">
        <f t="shared" si="183"/>
        <v>0</v>
      </c>
      <c r="AB143" s="23">
        <f t="shared" si="183"/>
        <v>16229.137000000001</v>
      </c>
      <c r="AC143" s="23">
        <f t="shared" si="183"/>
        <v>0</v>
      </c>
      <c r="AD143" s="23">
        <f t="shared" si="183"/>
        <v>40487.425000000003</v>
      </c>
      <c r="AE143" s="23">
        <f t="shared" si="183"/>
        <v>0</v>
      </c>
      <c r="AF143" s="101"/>
    </row>
    <row r="144" spans="1:32" ht="31.5" x14ac:dyDescent="0.25">
      <c r="A144" s="34" t="s">
        <v>36</v>
      </c>
      <c r="B144" s="23">
        <f t="shared" si="184"/>
        <v>0</v>
      </c>
      <c r="C144" s="23">
        <f t="shared" si="185"/>
        <v>0</v>
      </c>
      <c r="D144" s="23">
        <f t="shared" si="186"/>
        <v>0</v>
      </c>
      <c r="E144" s="23">
        <f t="shared" si="187"/>
        <v>0</v>
      </c>
      <c r="F144" s="23">
        <f t="shared" si="188"/>
        <v>0</v>
      </c>
      <c r="G144" s="23">
        <f t="shared" si="189"/>
        <v>0</v>
      </c>
      <c r="H144" s="23">
        <f t="shared" si="190"/>
        <v>0</v>
      </c>
      <c r="I144" s="23">
        <f t="shared" si="190"/>
        <v>0</v>
      </c>
      <c r="J144" s="23">
        <f t="shared" si="190"/>
        <v>0</v>
      </c>
      <c r="K144" s="23">
        <f t="shared" si="190"/>
        <v>0</v>
      </c>
      <c r="L144" s="23">
        <f t="shared" si="190"/>
        <v>0</v>
      </c>
      <c r="M144" s="23">
        <f t="shared" si="190"/>
        <v>0</v>
      </c>
      <c r="N144" s="23">
        <f t="shared" si="190"/>
        <v>0</v>
      </c>
      <c r="O144" s="23">
        <f t="shared" si="190"/>
        <v>0</v>
      </c>
      <c r="P144" s="23">
        <f t="shared" si="190"/>
        <v>0</v>
      </c>
      <c r="Q144" s="23">
        <f t="shared" si="190"/>
        <v>0</v>
      </c>
      <c r="R144" s="23">
        <f t="shared" si="190"/>
        <v>0</v>
      </c>
      <c r="S144" s="23">
        <f t="shared" si="190"/>
        <v>0</v>
      </c>
      <c r="T144" s="23">
        <f t="shared" si="190"/>
        <v>0</v>
      </c>
      <c r="U144" s="23">
        <f t="shared" si="190"/>
        <v>0</v>
      </c>
      <c r="V144" s="23">
        <f t="shared" si="190"/>
        <v>0</v>
      </c>
      <c r="W144" s="23">
        <f t="shared" si="190"/>
        <v>0</v>
      </c>
      <c r="X144" s="23">
        <f t="shared" si="183"/>
        <v>0</v>
      </c>
      <c r="Y144" s="23">
        <f t="shared" si="183"/>
        <v>0</v>
      </c>
      <c r="Z144" s="23">
        <f t="shared" si="183"/>
        <v>0</v>
      </c>
      <c r="AA144" s="23">
        <f t="shared" si="183"/>
        <v>0</v>
      </c>
      <c r="AB144" s="23">
        <f t="shared" si="183"/>
        <v>0</v>
      </c>
      <c r="AC144" s="23">
        <f t="shared" si="183"/>
        <v>0</v>
      </c>
      <c r="AD144" s="23">
        <f t="shared" si="183"/>
        <v>0</v>
      </c>
      <c r="AE144" s="23">
        <f t="shared" si="183"/>
        <v>0</v>
      </c>
      <c r="AF144" s="101"/>
    </row>
    <row r="145" spans="1:32" x14ac:dyDescent="0.25">
      <c r="A145" s="21" t="s">
        <v>37</v>
      </c>
      <c r="B145" s="23">
        <f t="shared" si="184"/>
        <v>356607.76</v>
      </c>
      <c r="C145" s="23">
        <f t="shared" si="185"/>
        <v>0</v>
      </c>
      <c r="D145" s="23">
        <f t="shared" si="186"/>
        <v>0</v>
      </c>
      <c r="E145" s="23">
        <f t="shared" si="187"/>
        <v>0</v>
      </c>
      <c r="F145" s="23">
        <f t="shared" si="188"/>
        <v>0</v>
      </c>
      <c r="G145" s="23">
        <f t="shared" si="189"/>
        <v>0</v>
      </c>
      <c r="H145" s="23">
        <f t="shared" si="190"/>
        <v>0</v>
      </c>
      <c r="I145" s="23">
        <f t="shared" si="190"/>
        <v>0</v>
      </c>
      <c r="J145" s="23">
        <f t="shared" si="190"/>
        <v>0</v>
      </c>
      <c r="K145" s="23">
        <f t="shared" si="190"/>
        <v>0</v>
      </c>
      <c r="L145" s="23">
        <f t="shared" si="190"/>
        <v>0</v>
      </c>
      <c r="M145" s="23">
        <f t="shared" si="190"/>
        <v>0</v>
      </c>
      <c r="N145" s="23">
        <f t="shared" si="190"/>
        <v>0</v>
      </c>
      <c r="O145" s="23">
        <f t="shared" si="190"/>
        <v>0</v>
      </c>
      <c r="P145" s="23">
        <f t="shared" si="190"/>
        <v>0</v>
      </c>
      <c r="Q145" s="23">
        <f t="shared" si="190"/>
        <v>0</v>
      </c>
      <c r="R145" s="23">
        <f t="shared" si="190"/>
        <v>0</v>
      </c>
      <c r="S145" s="23">
        <f t="shared" si="190"/>
        <v>0</v>
      </c>
      <c r="T145" s="23">
        <f t="shared" si="190"/>
        <v>11225.16</v>
      </c>
      <c r="U145" s="23">
        <f t="shared" si="190"/>
        <v>0</v>
      </c>
      <c r="V145" s="23">
        <f t="shared" si="190"/>
        <v>0</v>
      </c>
      <c r="W145" s="23">
        <f t="shared" si="190"/>
        <v>0</v>
      </c>
      <c r="X145" s="23">
        <f t="shared" si="183"/>
        <v>225725.5</v>
      </c>
      <c r="Y145" s="23">
        <f t="shared" si="183"/>
        <v>0</v>
      </c>
      <c r="Z145" s="23">
        <f t="shared" si="183"/>
        <v>98664.75</v>
      </c>
      <c r="AA145" s="23">
        <f t="shared" si="183"/>
        <v>0</v>
      </c>
      <c r="AB145" s="23">
        <f t="shared" si="183"/>
        <v>1147.3499999999999</v>
      </c>
      <c r="AC145" s="23">
        <f t="shared" si="183"/>
        <v>0</v>
      </c>
      <c r="AD145" s="23">
        <f t="shared" si="183"/>
        <v>19845</v>
      </c>
      <c r="AE145" s="23">
        <f t="shared" si="183"/>
        <v>0</v>
      </c>
      <c r="AF145" s="102"/>
    </row>
    <row r="146" spans="1:32" ht="31.5" x14ac:dyDescent="0.25">
      <c r="A146" s="45" t="s">
        <v>70</v>
      </c>
      <c r="B146" s="46">
        <f>B147+B148+B150</f>
        <v>890658.91500000004</v>
      </c>
      <c r="C146" s="46">
        <f t="shared" ref="C146:E146" si="191">C147+C148+C150</f>
        <v>69049.793999999994</v>
      </c>
      <c r="D146" s="46">
        <f t="shared" si="191"/>
        <v>68199.561000000002</v>
      </c>
      <c r="E146" s="46">
        <f t="shared" si="191"/>
        <v>68199.561000000002</v>
      </c>
      <c r="F146" s="46">
        <f>IFERROR(E146/B146%,0)</f>
        <v>7.6572029821314933</v>
      </c>
      <c r="G146" s="46">
        <f>IFERROR(E146/C146%,0)</f>
        <v>98.768666855110396</v>
      </c>
      <c r="H146" s="46">
        <f>H147+H148+H150</f>
        <v>37687.879000000001</v>
      </c>
      <c r="I146" s="46">
        <f t="shared" ref="I146:AE146" si="192">I147+I148+I150</f>
        <v>37657.953000000001</v>
      </c>
      <c r="J146" s="46">
        <f t="shared" si="192"/>
        <v>31361.915000000001</v>
      </c>
      <c r="K146" s="46">
        <f t="shared" si="192"/>
        <v>30541.608000000004</v>
      </c>
      <c r="L146" s="46">
        <f t="shared" si="192"/>
        <v>27020.953000000005</v>
      </c>
      <c r="M146" s="46">
        <f t="shared" si="192"/>
        <v>0</v>
      </c>
      <c r="N146" s="46">
        <f t="shared" si="192"/>
        <v>32253.851000000006</v>
      </c>
      <c r="O146" s="46">
        <f t="shared" si="192"/>
        <v>0</v>
      </c>
      <c r="P146" s="46">
        <f t="shared" si="192"/>
        <v>21759.444000000003</v>
      </c>
      <c r="Q146" s="46">
        <f t="shared" si="192"/>
        <v>0</v>
      </c>
      <c r="R146" s="46">
        <f t="shared" si="192"/>
        <v>21168.339</v>
      </c>
      <c r="S146" s="46">
        <f t="shared" si="192"/>
        <v>0</v>
      </c>
      <c r="T146" s="46">
        <f t="shared" si="192"/>
        <v>40216.904999999999</v>
      </c>
      <c r="U146" s="46">
        <f t="shared" si="192"/>
        <v>0</v>
      </c>
      <c r="V146" s="46">
        <f t="shared" si="192"/>
        <v>16152.05</v>
      </c>
      <c r="W146" s="46">
        <f t="shared" si="192"/>
        <v>0</v>
      </c>
      <c r="X146" s="46">
        <f t="shared" si="192"/>
        <v>353693.41099999996</v>
      </c>
      <c r="Y146" s="46">
        <f t="shared" si="192"/>
        <v>0</v>
      </c>
      <c r="Z146" s="46">
        <f t="shared" si="192"/>
        <v>215859.76500000001</v>
      </c>
      <c r="AA146" s="46">
        <f t="shared" si="192"/>
        <v>0</v>
      </c>
      <c r="AB146" s="46">
        <f t="shared" si="192"/>
        <v>18234.018</v>
      </c>
      <c r="AC146" s="46">
        <f t="shared" si="192"/>
        <v>0</v>
      </c>
      <c r="AD146" s="46">
        <f t="shared" si="192"/>
        <v>75250.385000000009</v>
      </c>
      <c r="AE146" s="46">
        <f t="shared" si="192"/>
        <v>0</v>
      </c>
      <c r="AF146" s="103"/>
    </row>
    <row r="147" spans="1:32" x14ac:dyDescent="0.25">
      <c r="A147" s="21" t="s">
        <v>35</v>
      </c>
      <c r="B147" s="23">
        <f>B17+B53+B101+B120</f>
        <v>97889.347000000009</v>
      </c>
      <c r="C147" s="23">
        <f>C17+C53+C101+C120</f>
        <v>0</v>
      </c>
      <c r="D147" s="23">
        <f>D17+D53+D101+D120</f>
        <v>0</v>
      </c>
      <c r="E147" s="23">
        <f>E17+E53+E101+E120</f>
        <v>0</v>
      </c>
      <c r="F147" s="23">
        <f t="shared" ref="F147:F150" si="193">IFERROR(E147/B147%,0)</f>
        <v>0</v>
      </c>
      <c r="G147" s="23">
        <f t="shared" ref="G147:G150" si="194">IFERROR(E147/C147%,0)</f>
        <v>0</v>
      </c>
      <c r="H147" s="23">
        <f t="shared" ref="H147:AE147" si="195">H17+H53+H101+H120</f>
        <v>0</v>
      </c>
      <c r="I147" s="23">
        <f t="shared" si="195"/>
        <v>0</v>
      </c>
      <c r="J147" s="23">
        <f t="shared" si="195"/>
        <v>0</v>
      </c>
      <c r="K147" s="23">
        <f t="shared" si="195"/>
        <v>0</v>
      </c>
      <c r="L147" s="23">
        <f t="shared" si="195"/>
        <v>0</v>
      </c>
      <c r="M147" s="23">
        <f t="shared" si="195"/>
        <v>0</v>
      </c>
      <c r="N147" s="23">
        <f t="shared" si="195"/>
        <v>0</v>
      </c>
      <c r="O147" s="23">
        <f t="shared" si="195"/>
        <v>0</v>
      </c>
      <c r="P147" s="23">
        <f t="shared" si="195"/>
        <v>0</v>
      </c>
      <c r="Q147" s="23">
        <f t="shared" si="195"/>
        <v>0</v>
      </c>
      <c r="R147" s="23">
        <f t="shared" si="195"/>
        <v>0</v>
      </c>
      <c r="S147" s="23">
        <f t="shared" si="195"/>
        <v>0</v>
      </c>
      <c r="T147" s="23">
        <f t="shared" si="195"/>
        <v>5612.58</v>
      </c>
      <c r="U147" s="23">
        <f t="shared" si="195"/>
        <v>0</v>
      </c>
      <c r="V147" s="23">
        <f t="shared" si="195"/>
        <v>0</v>
      </c>
      <c r="W147" s="23">
        <f t="shared" si="195"/>
        <v>0</v>
      </c>
      <c r="X147" s="23">
        <f t="shared" si="195"/>
        <v>0</v>
      </c>
      <c r="Y147" s="23">
        <f t="shared" si="195"/>
        <v>0</v>
      </c>
      <c r="Z147" s="23">
        <f t="shared" si="195"/>
        <v>76501.275999999998</v>
      </c>
      <c r="AA147" s="23">
        <f t="shared" si="195"/>
        <v>0</v>
      </c>
      <c r="AB147" s="23">
        <f t="shared" si="195"/>
        <v>857.53099999999995</v>
      </c>
      <c r="AC147" s="23">
        <f t="shared" si="195"/>
        <v>0</v>
      </c>
      <c r="AD147" s="23">
        <f t="shared" si="195"/>
        <v>14917.96</v>
      </c>
      <c r="AE147" s="23">
        <f t="shared" si="195"/>
        <v>0</v>
      </c>
      <c r="AF147" s="104"/>
    </row>
    <row r="148" spans="1:32" x14ac:dyDescent="0.25">
      <c r="A148" s="21" t="s">
        <v>29</v>
      </c>
      <c r="B148" s="23">
        <f>B10+B18+B54+B102+B121</f>
        <v>436161.80799999996</v>
      </c>
      <c r="C148" s="23">
        <f>C10+C18+C54+C102+C121</f>
        <v>69049.793999999994</v>
      </c>
      <c r="D148" s="23">
        <f>D10+D18+D54+D102+D121</f>
        <v>68199.561000000002</v>
      </c>
      <c r="E148" s="23">
        <f>E10+E18+E54+E102+E121</f>
        <v>68199.561000000002</v>
      </c>
      <c r="F148" s="23">
        <f t="shared" si="193"/>
        <v>15.636298215271525</v>
      </c>
      <c r="G148" s="23">
        <f t="shared" si="194"/>
        <v>98.768666855110396</v>
      </c>
      <c r="H148" s="63">
        <f t="shared" ref="H148:AE148" si="196">H10+H18+H54+H102+H121</f>
        <v>37687.879000000001</v>
      </c>
      <c r="I148" s="23">
        <f t="shared" si="196"/>
        <v>37657.953000000001</v>
      </c>
      <c r="J148" s="23">
        <f t="shared" si="196"/>
        <v>31361.915000000001</v>
      </c>
      <c r="K148" s="23">
        <f t="shared" si="196"/>
        <v>30541.608000000004</v>
      </c>
      <c r="L148" s="23">
        <f t="shared" si="196"/>
        <v>27020.953000000005</v>
      </c>
      <c r="M148" s="23">
        <f t="shared" si="196"/>
        <v>0</v>
      </c>
      <c r="N148" s="23">
        <f t="shared" si="196"/>
        <v>32253.851000000006</v>
      </c>
      <c r="O148" s="23">
        <f t="shared" si="196"/>
        <v>0</v>
      </c>
      <c r="P148" s="23">
        <f t="shared" si="196"/>
        <v>21759.444000000003</v>
      </c>
      <c r="Q148" s="23">
        <f t="shared" si="196"/>
        <v>0</v>
      </c>
      <c r="R148" s="23">
        <f t="shared" si="196"/>
        <v>21168.339</v>
      </c>
      <c r="S148" s="23">
        <f t="shared" si="196"/>
        <v>0</v>
      </c>
      <c r="T148" s="23">
        <f t="shared" si="196"/>
        <v>23379.165000000005</v>
      </c>
      <c r="U148" s="23">
        <f t="shared" si="196"/>
        <v>0</v>
      </c>
      <c r="V148" s="23">
        <f t="shared" si="196"/>
        <v>16152.05</v>
      </c>
      <c r="W148" s="23">
        <f t="shared" si="196"/>
        <v>0</v>
      </c>
      <c r="X148" s="23">
        <f t="shared" si="196"/>
        <v>127967.91099999999</v>
      </c>
      <c r="Y148" s="23">
        <f t="shared" si="196"/>
        <v>0</v>
      </c>
      <c r="Z148" s="23">
        <f t="shared" si="196"/>
        <v>40693.739000000001</v>
      </c>
      <c r="AA148" s="23">
        <f t="shared" si="196"/>
        <v>0</v>
      </c>
      <c r="AB148" s="23">
        <f t="shared" si="196"/>
        <v>16229.137000000001</v>
      </c>
      <c r="AC148" s="23">
        <f t="shared" si="196"/>
        <v>0</v>
      </c>
      <c r="AD148" s="23">
        <f t="shared" si="196"/>
        <v>40487.425000000003</v>
      </c>
      <c r="AE148" s="23">
        <f t="shared" si="196"/>
        <v>0</v>
      </c>
      <c r="AF148" s="104"/>
    </row>
    <row r="149" spans="1:32" ht="31.5" x14ac:dyDescent="0.25">
      <c r="A149" s="34" t="s">
        <v>36</v>
      </c>
      <c r="B149" s="23">
        <f t="shared" ref="B149:E150" si="197">B19+B55++B103+B122</f>
        <v>0</v>
      </c>
      <c r="C149" s="23">
        <f t="shared" si="197"/>
        <v>0</v>
      </c>
      <c r="D149" s="23">
        <f t="shared" si="197"/>
        <v>0</v>
      </c>
      <c r="E149" s="23">
        <f t="shared" si="197"/>
        <v>0</v>
      </c>
      <c r="F149" s="23">
        <f t="shared" si="193"/>
        <v>0</v>
      </c>
      <c r="G149" s="23">
        <f t="shared" si="194"/>
        <v>0</v>
      </c>
      <c r="H149" s="23">
        <f t="shared" ref="H149:AE149" si="198">H19+H55++H103+H122</f>
        <v>0</v>
      </c>
      <c r="I149" s="23">
        <f t="shared" si="198"/>
        <v>0</v>
      </c>
      <c r="J149" s="23">
        <f t="shared" si="198"/>
        <v>0</v>
      </c>
      <c r="K149" s="23">
        <f t="shared" si="198"/>
        <v>0</v>
      </c>
      <c r="L149" s="23">
        <f t="shared" si="198"/>
        <v>0</v>
      </c>
      <c r="M149" s="23">
        <f t="shared" si="198"/>
        <v>0</v>
      </c>
      <c r="N149" s="23">
        <f t="shared" si="198"/>
        <v>0</v>
      </c>
      <c r="O149" s="23">
        <f t="shared" si="198"/>
        <v>0</v>
      </c>
      <c r="P149" s="23">
        <f t="shared" si="198"/>
        <v>0</v>
      </c>
      <c r="Q149" s="23">
        <f t="shared" si="198"/>
        <v>0</v>
      </c>
      <c r="R149" s="23">
        <f t="shared" si="198"/>
        <v>0</v>
      </c>
      <c r="S149" s="23">
        <f t="shared" si="198"/>
        <v>0</v>
      </c>
      <c r="T149" s="23">
        <f t="shared" si="198"/>
        <v>0</v>
      </c>
      <c r="U149" s="23">
        <f t="shared" si="198"/>
        <v>0</v>
      </c>
      <c r="V149" s="23">
        <f t="shared" si="198"/>
        <v>0</v>
      </c>
      <c r="W149" s="23">
        <f t="shared" si="198"/>
        <v>0</v>
      </c>
      <c r="X149" s="23">
        <f t="shared" si="198"/>
        <v>0</v>
      </c>
      <c r="Y149" s="23">
        <f t="shared" si="198"/>
        <v>0</v>
      </c>
      <c r="Z149" s="23">
        <f t="shared" si="198"/>
        <v>0</v>
      </c>
      <c r="AA149" s="23">
        <f t="shared" si="198"/>
        <v>0</v>
      </c>
      <c r="AB149" s="23">
        <f t="shared" si="198"/>
        <v>0</v>
      </c>
      <c r="AC149" s="23">
        <f t="shared" si="198"/>
        <v>0</v>
      </c>
      <c r="AD149" s="23">
        <f t="shared" si="198"/>
        <v>0</v>
      </c>
      <c r="AE149" s="23">
        <f t="shared" si="198"/>
        <v>0</v>
      </c>
      <c r="AF149" s="104"/>
    </row>
    <row r="150" spans="1:32" x14ac:dyDescent="0.25">
      <c r="A150" s="21" t="s">
        <v>37</v>
      </c>
      <c r="B150" s="23">
        <f t="shared" si="197"/>
        <v>356607.76</v>
      </c>
      <c r="C150" s="23">
        <f t="shared" si="197"/>
        <v>0</v>
      </c>
      <c r="D150" s="23">
        <f t="shared" si="197"/>
        <v>0</v>
      </c>
      <c r="E150" s="23">
        <f t="shared" si="197"/>
        <v>0</v>
      </c>
      <c r="F150" s="23">
        <f t="shared" si="193"/>
        <v>0</v>
      </c>
      <c r="G150" s="23">
        <f t="shared" si="194"/>
        <v>0</v>
      </c>
      <c r="H150" s="23">
        <f t="shared" ref="H150:AE150" si="199">H20+H56++H104+H123</f>
        <v>0</v>
      </c>
      <c r="I150" s="23">
        <f t="shared" si="199"/>
        <v>0</v>
      </c>
      <c r="J150" s="23">
        <f t="shared" si="199"/>
        <v>0</v>
      </c>
      <c r="K150" s="23">
        <f t="shared" si="199"/>
        <v>0</v>
      </c>
      <c r="L150" s="23">
        <f t="shared" si="199"/>
        <v>0</v>
      </c>
      <c r="M150" s="23">
        <f t="shared" si="199"/>
        <v>0</v>
      </c>
      <c r="N150" s="23">
        <f t="shared" si="199"/>
        <v>0</v>
      </c>
      <c r="O150" s="23">
        <f t="shared" si="199"/>
        <v>0</v>
      </c>
      <c r="P150" s="23">
        <f t="shared" si="199"/>
        <v>0</v>
      </c>
      <c r="Q150" s="23">
        <f t="shared" si="199"/>
        <v>0</v>
      </c>
      <c r="R150" s="23">
        <f t="shared" si="199"/>
        <v>0</v>
      </c>
      <c r="S150" s="23">
        <f t="shared" si="199"/>
        <v>0</v>
      </c>
      <c r="T150" s="23">
        <f t="shared" si="199"/>
        <v>11225.16</v>
      </c>
      <c r="U150" s="23">
        <f t="shared" si="199"/>
        <v>0</v>
      </c>
      <c r="V150" s="23">
        <f t="shared" si="199"/>
        <v>0</v>
      </c>
      <c r="W150" s="23">
        <f t="shared" si="199"/>
        <v>0</v>
      </c>
      <c r="X150" s="23">
        <f t="shared" si="199"/>
        <v>225725.5</v>
      </c>
      <c r="Y150" s="23">
        <f t="shared" si="199"/>
        <v>0</v>
      </c>
      <c r="Z150" s="23">
        <f t="shared" si="199"/>
        <v>98664.75</v>
      </c>
      <c r="AA150" s="23">
        <f t="shared" si="199"/>
        <v>0</v>
      </c>
      <c r="AB150" s="23">
        <f t="shared" si="199"/>
        <v>1147.3499999999999</v>
      </c>
      <c r="AC150" s="23">
        <f t="shared" si="199"/>
        <v>0</v>
      </c>
      <c r="AD150" s="23">
        <f t="shared" si="199"/>
        <v>19845</v>
      </c>
      <c r="AE150" s="23">
        <f t="shared" si="199"/>
        <v>0</v>
      </c>
      <c r="AF150" s="105"/>
    </row>
    <row r="153" spans="1:32" ht="16.5" x14ac:dyDescent="0.25">
      <c r="A153" s="47" t="s">
        <v>85</v>
      </c>
      <c r="B153" s="47"/>
      <c r="C153" s="47"/>
      <c r="D153" s="47"/>
      <c r="F153" s="47" t="s">
        <v>74</v>
      </c>
      <c r="G153" s="47"/>
      <c r="H153" s="47"/>
    </row>
    <row r="154" spans="1:32" ht="16.5" x14ac:dyDescent="0.25">
      <c r="A154" s="47"/>
      <c r="B154" s="47"/>
      <c r="C154" s="47"/>
      <c r="D154" s="47"/>
      <c r="F154" s="47"/>
      <c r="G154" s="47"/>
      <c r="H154" s="47"/>
    </row>
    <row r="155" spans="1:32" ht="16.5" x14ac:dyDescent="0.25">
      <c r="A155" s="47" t="s">
        <v>72</v>
      </c>
      <c r="B155" s="48"/>
      <c r="C155" s="48"/>
      <c r="D155" s="47"/>
      <c r="F155" s="47" t="s">
        <v>86</v>
      </c>
      <c r="G155" s="48"/>
      <c r="H155" s="48"/>
    </row>
    <row r="156" spans="1:32" ht="16.5" x14ac:dyDescent="0.25">
      <c r="A156" s="47" t="s">
        <v>73</v>
      </c>
      <c r="B156" s="47"/>
      <c r="C156" s="47"/>
      <c r="D156" s="47"/>
    </row>
    <row r="157" spans="1:32" ht="16.5" x14ac:dyDescent="0.25">
      <c r="A157" s="47"/>
      <c r="B157" s="47"/>
      <c r="C157" s="47"/>
      <c r="D157" s="47"/>
    </row>
    <row r="158" spans="1:32" ht="16.5" x14ac:dyDescent="0.25">
      <c r="A158" s="47"/>
      <c r="B158" s="47"/>
      <c r="C158" s="47"/>
      <c r="D158" s="47"/>
    </row>
    <row r="159" spans="1:32" ht="16.5" x14ac:dyDescent="0.25">
      <c r="A159" s="47"/>
      <c r="B159" s="47"/>
      <c r="C159" s="47"/>
      <c r="D159" s="47"/>
    </row>
    <row r="160" spans="1:32" ht="16.5" x14ac:dyDescent="0.25">
      <c r="D160" s="47"/>
    </row>
    <row r="161" spans="1:4" ht="16.5" x14ac:dyDescent="0.25">
      <c r="D161" s="47"/>
    </row>
    <row r="162" spans="1:4" ht="16.5" x14ac:dyDescent="0.25">
      <c r="D162" s="47"/>
    </row>
    <row r="163" spans="1:4" ht="16.5" x14ac:dyDescent="0.25">
      <c r="A163" s="47"/>
      <c r="B163" s="47"/>
      <c r="C163" s="47"/>
      <c r="D163" s="47"/>
    </row>
  </sheetData>
  <mergeCells count="64">
    <mergeCell ref="AF136:AF140"/>
    <mergeCell ref="AF141:AF145"/>
    <mergeCell ref="AF146:AF150"/>
    <mergeCell ref="A124:AE124"/>
    <mergeCell ref="AF125:AF129"/>
    <mergeCell ref="AF106:AF110"/>
    <mergeCell ref="A130:AE130"/>
    <mergeCell ref="AF131:AF135"/>
    <mergeCell ref="A105:AE105"/>
    <mergeCell ref="AF111:AF115"/>
    <mergeCell ref="A116:AE116"/>
    <mergeCell ref="A118:AE118"/>
    <mergeCell ref="AF119:AF123"/>
    <mergeCell ref="AF88:AF92"/>
    <mergeCell ref="A93:AE93"/>
    <mergeCell ref="AF94:AF98"/>
    <mergeCell ref="A99:AE99"/>
    <mergeCell ref="AF100:AF104"/>
    <mergeCell ref="A87:AE87"/>
    <mergeCell ref="AF46:AF50"/>
    <mergeCell ref="A51:AE51"/>
    <mergeCell ref="AF52:AF68"/>
    <mergeCell ref="A57:AE57"/>
    <mergeCell ref="A63:AE63"/>
    <mergeCell ref="A69:AE69"/>
    <mergeCell ref="AF70:AF74"/>
    <mergeCell ref="A75:AE75"/>
    <mergeCell ref="AF76:AF80"/>
    <mergeCell ref="A81:AE81"/>
    <mergeCell ref="AF82:AF86"/>
    <mergeCell ref="A45:AE45"/>
    <mergeCell ref="A13:AE13"/>
    <mergeCell ref="A15:AE15"/>
    <mergeCell ref="AF16:AF20"/>
    <mergeCell ref="A21:AE21"/>
    <mergeCell ref="AF22:AF26"/>
    <mergeCell ref="A27:AE27"/>
    <mergeCell ref="AF28:AF32"/>
    <mergeCell ref="A33:AE33"/>
    <mergeCell ref="AF34:AF38"/>
    <mergeCell ref="A39:AE39"/>
    <mergeCell ref="AF40:AF44"/>
    <mergeCell ref="AF8:AF12"/>
    <mergeCell ref="N3:O3"/>
    <mergeCell ref="P3:Q3"/>
    <mergeCell ref="R3:S3"/>
    <mergeCell ref="T3:U3"/>
    <mergeCell ref="V3:W3"/>
    <mergeCell ref="X3:Y3"/>
    <mergeCell ref="Z3:AA3"/>
    <mergeCell ref="AB3:AC3"/>
    <mergeCell ref="AD3:AE3"/>
    <mergeCell ref="A6:AE6"/>
    <mergeCell ref="A8:AE8"/>
    <mergeCell ref="A1:AD1"/>
    <mergeCell ref="A3:A4"/>
    <mergeCell ref="B3:B4"/>
    <mergeCell ref="C3:C4"/>
    <mergeCell ref="D3:D4"/>
    <mergeCell ref="E3:E4"/>
    <mergeCell ref="F3:G3"/>
    <mergeCell ref="H3:I3"/>
    <mergeCell ref="J3:K3"/>
    <mergeCell ref="L3:M3"/>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3"/>
  <sheetViews>
    <sheetView zoomScale="60" zoomScaleNormal="60" workbookViewId="0">
      <selection activeCell="I31" sqref="I31"/>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87</v>
      </c>
      <c r="D3" s="130" t="s">
        <v>88</v>
      </c>
      <c r="E3" s="130" t="s">
        <v>89</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56" t="s">
        <v>19</v>
      </c>
    </row>
    <row r="4" spans="1:32" ht="51.75" customHeight="1" x14ac:dyDescent="0.25">
      <c r="A4" s="131"/>
      <c r="B4" s="131"/>
      <c r="C4" s="131"/>
      <c r="D4" s="131"/>
      <c r="E4" s="131"/>
      <c r="F4" s="55" t="s">
        <v>20</v>
      </c>
      <c r="G4" s="55"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56">
        <v>1</v>
      </c>
      <c r="B5" s="56">
        <v>2</v>
      </c>
      <c r="C5" s="56">
        <v>3</v>
      </c>
      <c r="D5" s="56">
        <v>4</v>
      </c>
      <c r="E5" s="56">
        <v>5</v>
      </c>
      <c r="F5" s="56">
        <v>6</v>
      </c>
      <c r="G5" s="56">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ht="86.25" customHeight="1"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90</v>
      </c>
    </row>
    <row r="9" spans="1:32" x14ac:dyDescent="0.25">
      <c r="A9" s="19" t="s">
        <v>28</v>
      </c>
      <c r="B9" s="20">
        <f>B10</f>
        <v>39754.091999999997</v>
      </c>
      <c r="C9" s="20">
        <f t="shared" ref="C9:E9" si="0">C10</f>
        <v>9817.43</v>
      </c>
      <c r="D9" s="20">
        <f t="shared" si="0"/>
        <v>9817.43</v>
      </c>
      <c r="E9" s="20">
        <f t="shared" si="0"/>
        <v>9817.43</v>
      </c>
      <c r="F9" s="20">
        <f>E9/B9*100</f>
        <v>24.695394879098234</v>
      </c>
      <c r="G9" s="20">
        <f>E9/C9*100</f>
        <v>100</v>
      </c>
      <c r="H9" s="20">
        <f>H10</f>
        <v>3465.99</v>
      </c>
      <c r="I9" s="20">
        <f t="shared" ref="I9:AE9" si="1">I10</f>
        <v>3465.99</v>
      </c>
      <c r="J9" s="20">
        <f t="shared" si="1"/>
        <v>3281.82</v>
      </c>
      <c r="K9" s="20">
        <f t="shared" si="1"/>
        <v>3281.82</v>
      </c>
      <c r="L9" s="20">
        <f t="shared" si="1"/>
        <v>3069.62</v>
      </c>
      <c r="M9" s="20">
        <f t="shared" si="1"/>
        <v>3069.62</v>
      </c>
      <c r="N9" s="20">
        <f t="shared" si="1"/>
        <v>3281.8249999999998</v>
      </c>
      <c r="O9" s="20">
        <f t="shared" si="1"/>
        <v>0</v>
      </c>
      <c r="P9" s="20">
        <f t="shared" si="1"/>
        <v>3175.873</v>
      </c>
      <c r="Q9" s="20">
        <f t="shared" si="1"/>
        <v>0</v>
      </c>
      <c r="R9" s="20">
        <f t="shared" si="1"/>
        <v>3281.8249999999998</v>
      </c>
      <c r="S9" s="20">
        <f t="shared" si="1"/>
        <v>0</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39754.091999999997</v>
      </c>
      <c r="C10" s="22">
        <f>C12</f>
        <v>9817.43</v>
      </c>
      <c r="D10" s="22">
        <f>E10</f>
        <v>9817.43</v>
      </c>
      <c r="E10" s="22">
        <f>E12</f>
        <v>9817.43</v>
      </c>
      <c r="F10" s="22">
        <f>E10/B10*100</f>
        <v>24.695394879098234</v>
      </c>
      <c r="G10" s="22">
        <f>E10/C10*100</f>
        <v>100</v>
      </c>
      <c r="H10" s="23">
        <f>H12</f>
        <v>3465.99</v>
      </c>
      <c r="I10" s="23">
        <f t="shared" ref="I10:AE10" si="2">I12</f>
        <v>3465.99</v>
      </c>
      <c r="J10" s="23">
        <f t="shared" si="2"/>
        <v>3281.82</v>
      </c>
      <c r="K10" s="23">
        <f t="shared" si="2"/>
        <v>3281.82</v>
      </c>
      <c r="L10" s="23">
        <f t="shared" si="2"/>
        <v>3069.62</v>
      </c>
      <c r="M10" s="23">
        <f t="shared" si="2"/>
        <v>3069.62</v>
      </c>
      <c r="N10" s="23">
        <f t="shared" si="2"/>
        <v>3281.8249999999998</v>
      </c>
      <c r="O10" s="23">
        <f t="shared" si="2"/>
        <v>0</v>
      </c>
      <c r="P10" s="23">
        <f t="shared" si="2"/>
        <v>3175.873</v>
      </c>
      <c r="Q10" s="23">
        <f t="shared" si="2"/>
        <v>0</v>
      </c>
      <c r="R10" s="23">
        <f t="shared" si="2"/>
        <v>3281.8249999999998</v>
      </c>
      <c r="S10" s="23">
        <f t="shared" si="2"/>
        <v>0</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61">
        <f>B12</f>
        <v>39754.091999999997</v>
      </c>
      <c r="C11" s="61">
        <f t="shared" ref="C11:E11" si="3">C12</f>
        <v>9817.43</v>
      </c>
      <c r="D11" s="61">
        <f t="shared" si="3"/>
        <v>9817.43</v>
      </c>
      <c r="E11" s="61">
        <f t="shared" si="3"/>
        <v>9817.43</v>
      </c>
      <c r="F11" s="25">
        <f>E11/B11*100</f>
        <v>24.695394879098234</v>
      </c>
      <c r="G11" s="25">
        <f>E11/C11*100</f>
        <v>100</v>
      </c>
      <c r="H11" s="25">
        <f>H12</f>
        <v>3465.99</v>
      </c>
      <c r="I11" s="25">
        <f t="shared" ref="I11:AE11" si="4">I12</f>
        <v>3465.99</v>
      </c>
      <c r="J11" s="25">
        <f t="shared" si="4"/>
        <v>3281.82</v>
      </c>
      <c r="K11" s="25">
        <f t="shared" si="4"/>
        <v>3281.82</v>
      </c>
      <c r="L11" s="25">
        <f t="shared" si="4"/>
        <v>3069.62</v>
      </c>
      <c r="M11" s="25">
        <f t="shared" si="4"/>
        <v>3069.62</v>
      </c>
      <c r="N11" s="25">
        <f t="shared" si="4"/>
        <v>3281.8249999999998</v>
      </c>
      <c r="O11" s="25">
        <f t="shared" si="4"/>
        <v>0</v>
      </c>
      <c r="P11" s="25">
        <f t="shared" si="4"/>
        <v>3175.873</v>
      </c>
      <c r="Q11" s="25">
        <f t="shared" si="4"/>
        <v>0</v>
      </c>
      <c r="R11" s="25">
        <f t="shared" si="4"/>
        <v>3281.8249999999998</v>
      </c>
      <c r="S11" s="25">
        <f t="shared" si="4"/>
        <v>0</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39754.091999999997</v>
      </c>
      <c r="C12" s="22">
        <f>H12+J12+L12</f>
        <v>9817.43</v>
      </c>
      <c r="D12" s="22">
        <f>E12</f>
        <v>9817.43</v>
      </c>
      <c r="E12" s="22">
        <f>I12+K12+M12+O12+Q12+S12+U12+W12+Y12+AA12+AC12+AE12</f>
        <v>9817.43</v>
      </c>
      <c r="F12" s="22">
        <f>E12/B12*100</f>
        <v>24.695394879098234</v>
      </c>
      <c r="G12" s="22">
        <f>E12/C12*100</f>
        <v>100</v>
      </c>
      <c r="H12" s="22">
        <v>3465.99</v>
      </c>
      <c r="I12" s="22">
        <v>3465.99</v>
      </c>
      <c r="J12" s="22">
        <v>3281.82</v>
      </c>
      <c r="K12" s="22">
        <v>3281.82</v>
      </c>
      <c r="L12" s="22">
        <v>3069.62</v>
      </c>
      <c r="M12" s="22">
        <v>3069.62</v>
      </c>
      <c r="N12" s="22">
        <v>3281.8249999999998</v>
      </c>
      <c r="O12" s="22"/>
      <c r="P12" s="22">
        <v>3175.873</v>
      </c>
      <c r="Q12" s="22"/>
      <c r="R12" s="22">
        <v>3281.8249999999998</v>
      </c>
      <c r="S12" s="22"/>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604047.12400000007</v>
      </c>
      <c r="C16" s="41">
        <f t="shared" ref="C16:E16" si="5">C17+C18+C20</f>
        <v>4599.54</v>
      </c>
      <c r="D16" s="30">
        <f t="shared" si="5"/>
        <v>4599.54</v>
      </c>
      <c r="E16" s="30">
        <f t="shared" si="5"/>
        <v>4599.54</v>
      </c>
      <c r="F16" s="30">
        <f>IFERROR(E16/B16%,0)</f>
        <v>0.76145383650564313</v>
      </c>
      <c r="G16" s="30">
        <f>IFERROR(E16/C16%,0)</f>
        <v>100</v>
      </c>
      <c r="H16" s="30">
        <f>H17+H18+H20</f>
        <v>0</v>
      </c>
      <c r="I16" s="30">
        <f t="shared" ref="I16:AE16" si="6">I17+I18+I20</f>
        <v>0</v>
      </c>
      <c r="J16" s="30">
        <f t="shared" si="6"/>
        <v>4540.54</v>
      </c>
      <c r="K16" s="30">
        <f t="shared" si="6"/>
        <v>4540.54</v>
      </c>
      <c r="L16" s="30">
        <f t="shared" si="6"/>
        <v>59</v>
      </c>
      <c r="M16" s="30">
        <f t="shared" si="6"/>
        <v>59</v>
      </c>
      <c r="N16" s="30">
        <f t="shared" si="6"/>
        <v>0</v>
      </c>
      <c r="O16" s="30">
        <f t="shared" si="6"/>
        <v>0</v>
      </c>
      <c r="P16" s="30">
        <f t="shared" si="6"/>
        <v>0</v>
      </c>
      <c r="Q16" s="30">
        <f t="shared" si="6"/>
        <v>0</v>
      </c>
      <c r="R16" s="30">
        <f t="shared" si="6"/>
        <v>0</v>
      </c>
      <c r="S16" s="30">
        <f t="shared" si="6"/>
        <v>0</v>
      </c>
      <c r="T16" s="30">
        <f t="shared" si="6"/>
        <v>16837.739999999998</v>
      </c>
      <c r="U16" s="30">
        <f t="shared" si="6"/>
        <v>0</v>
      </c>
      <c r="V16" s="30">
        <f t="shared" si="6"/>
        <v>0</v>
      </c>
      <c r="W16" s="30">
        <f t="shared" si="6"/>
        <v>0</v>
      </c>
      <c r="X16" s="30">
        <f t="shared" si="6"/>
        <v>338588.25</v>
      </c>
      <c r="Y16" s="30">
        <f t="shared" si="6"/>
        <v>0</v>
      </c>
      <c r="Z16" s="30">
        <f t="shared" si="6"/>
        <v>187750.986</v>
      </c>
      <c r="AA16" s="30">
        <f t="shared" si="6"/>
        <v>0</v>
      </c>
      <c r="AB16" s="30">
        <f t="shared" si="6"/>
        <v>2393.7809999999999</v>
      </c>
      <c r="AC16" s="30">
        <f t="shared" si="6"/>
        <v>0</v>
      </c>
      <c r="AD16" s="30">
        <f t="shared" si="6"/>
        <v>53876.827000000005</v>
      </c>
      <c r="AE16" s="30">
        <f t="shared" si="6"/>
        <v>0</v>
      </c>
      <c r="AF16" s="100"/>
    </row>
    <row r="17" spans="1:32" x14ac:dyDescent="0.25">
      <c r="A17" s="21" t="s">
        <v>35</v>
      </c>
      <c r="B17" s="22">
        <f>H17+J17+L17+N17+P17+R17+T17+V17+X17+Z17+AB17+AD17</f>
        <v>97889.347000000009</v>
      </c>
      <c r="C17" s="22">
        <f>C23+C29+C35</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0</v>
      </c>
      <c r="Y17" s="22">
        <f t="shared" si="7"/>
        <v>0</v>
      </c>
      <c r="Z17" s="22">
        <f t="shared" si="7"/>
        <v>76501.275999999998</v>
      </c>
      <c r="AA17" s="22">
        <f t="shared" si="7"/>
        <v>0</v>
      </c>
      <c r="AB17" s="22">
        <f t="shared" si="7"/>
        <v>857.53099999999995</v>
      </c>
      <c r="AC17" s="22">
        <f t="shared" si="7"/>
        <v>0</v>
      </c>
      <c r="AD17" s="22">
        <f t="shared" si="7"/>
        <v>14917.96</v>
      </c>
      <c r="AE17" s="22">
        <f t="shared" si="7"/>
        <v>0</v>
      </c>
      <c r="AF17" s="101"/>
    </row>
    <row r="18" spans="1:32" x14ac:dyDescent="0.25">
      <c r="A18" s="21" t="s">
        <v>29</v>
      </c>
      <c r="B18" s="22">
        <f>H18+J18+L18+N18+P18+R18+T18+V18+X18+Z18+AB18+AD18</f>
        <v>149550.01699999999</v>
      </c>
      <c r="C18" s="22">
        <f>C24+C30+C36+C42+C48</f>
        <v>4599.54</v>
      </c>
      <c r="D18" s="22">
        <f>E18</f>
        <v>4599.54</v>
      </c>
      <c r="E18" s="22">
        <f>I18+K18+M18+O18+Q18+S18+U18+W18+Y18+AA18+AC18+AE18</f>
        <v>4599.54</v>
      </c>
      <c r="F18" s="31">
        <f>IFERROR(E18/B18%,0)</f>
        <v>3.0755864106655366</v>
      </c>
      <c r="G18" s="31">
        <f>IFERROR(E18/C18%,0)</f>
        <v>100</v>
      </c>
      <c r="H18" s="22">
        <f t="shared" si="7"/>
        <v>0</v>
      </c>
      <c r="I18" s="22">
        <f t="shared" si="7"/>
        <v>0</v>
      </c>
      <c r="J18" s="22">
        <f t="shared" si="7"/>
        <v>4540.54</v>
      </c>
      <c r="K18" s="22">
        <f t="shared" si="7"/>
        <v>4540.54</v>
      </c>
      <c r="L18" s="22">
        <f t="shared" si="7"/>
        <v>59</v>
      </c>
      <c r="M18" s="22">
        <f t="shared" si="7"/>
        <v>59</v>
      </c>
      <c r="N18" s="22">
        <f t="shared" si="7"/>
        <v>0</v>
      </c>
      <c r="O18" s="22">
        <f t="shared" si="7"/>
        <v>0</v>
      </c>
      <c r="P18" s="22">
        <f t="shared" si="7"/>
        <v>0</v>
      </c>
      <c r="Q18" s="22">
        <f t="shared" si="7"/>
        <v>0</v>
      </c>
      <c r="R18" s="22">
        <f t="shared" si="7"/>
        <v>0</v>
      </c>
      <c r="S18" s="22">
        <f t="shared" si="7"/>
        <v>0</v>
      </c>
      <c r="T18" s="22">
        <f t="shared" si="7"/>
        <v>0</v>
      </c>
      <c r="U18" s="22">
        <f t="shared" si="7"/>
        <v>0</v>
      </c>
      <c r="V18" s="22">
        <f t="shared" si="7"/>
        <v>0</v>
      </c>
      <c r="W18" s="22">
        <f t="shared" si="7"/>
        <v>0</v>
      </c>
      <c r="X18" s="22">
        <f t="shared" si="7"/>
        <v>112862.75</v>
      </c>
      <c r="Y18" s="22">
        <f t="shared" si="7"/>
        <v>0</v>
      </c>
      <c r="Z18" s="22">
        <f t="shared" si="7"/>
        <v>12584.960000000001</v>
      </c>
      <c r="AA18" s="22">
        <f t="shared" si="7"/>
        <v>0</v>
      </c>
      <c r="AB18" s="22">
        <f t="shared" si="7"/>
        <v>388.9</v>
      </c>
      <c r="AC18" s="22">
        <f t="shared" si="7"/>
        <v>0</v>
      </c>
      <c r="AD18" s="22">
        <f t="shared" si="7"/>
        <v>19113.867000000002</v>
      </c>
      <c r="AE18" s="22">
        <f t="shared" si="7"/>
        <v>0</v>
      </c>
      <c r="AF18" s="101"/>
    </row>
    <row r="19" spans="1:32" ht="31.5" x14ac:dyDescent="0.25">
      <c r="A19" s="32" t="s">
        <v>36</v>
      </c>
      <c r="B19" s="22">
        <f t="shared" ref="B19:B20" si="8">H19+J19+L19+N19+P19+R19+T19+V19+X19+Z19+AB19+AD19</f>
        <v>0</v>
      </c>
      <c r="C19" s="22">
        <f>C25+C31+C37</f>
        <v>0</v>
      </c>
      <c r="D19" s="22">
        <f t="shared" ref="D19:D20" si="9">E19</f>
        <v>0</v>
      </c>
      <c r="E19" s="22">
        <f t="shared" ref="E19:E20" si="10">I19+K19+M19+O19+Q19+S19+U19+W19+Y19+AA19+AC19+AE19</f>
        <v>0</v>
      </c>
      <c r="F19" s="31">
        <f t="shared" ref="F19:F20" si="11">IFERROR(E19/B19%,0)</f>
        <v>0</v>
      </c>
      <c r="G19" s="31">
        <f t="shared" ref="G19:G20" si="12">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356607.76</v>
      </c>
      <c r="C20" s="22">
        <f>C26+C32+C38</f>
        <v>0</v>
      </c>
      <c r="D20" s="22">
        <f t="shared" si="9"/>
        <v>0</v>
      </c>
      <c r="E20" s="22">
        <f t="shared" si="10"/>
        <v>0</v>
      </c>
      <c r="F20" s="31">
        <f t="shared" si="11"/>
        <v>0</v>
      </c>
      <c r="G20" s="31">
        <f t="shared" si="12"/>
        <v>0</v>
      </c>
      <c r="H20" s="22">
        <f t="shared" si="7"/>
        <v>0</v>
      </c>
      <c r="I20" s="22">
        <f t="shared" si="7"/>
        <v>0</v>
      </c>
      <c r="J20" s="22">
        <f t="shared" si="7"/>
        <v>0</v>
      </c>
      <c r="K20" s="22">
        <f t="shared" si="7"/>
        <v>0</v>
      </c>
      <c r="L20" s="22">
        <f t="shared" si="7"/>
        <v>0</v>
      </c>
      <c r="M20" s="22">
        <f t="shared" si="7"/>
        <v>0</v>
      </c>
      <c r="N20" s="22">
        <f t="shared" si="7"/>
        <v>0</v>
      </c>
      <c r="O20" s="22">
        <f t="shared" si="7"/>
        <v>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98664.75</v>
      </c>
      <c r="AA20" s="22">
        <f t="shared" si="7"/>
        <v>0</v>
      </c>
      <c r="AB20" s="22">
        <f t="shared" si="7"/>
        <v>1147.3499999999999</v>
      </c>
      <c r="AC20" s="22">
        <f t="shared" si="7"/>
        <v>0</v>
      </c>
      <c r="AD20" s="22">
        <f t="shared" si="7"/>
        <v>19845</v>
      </c>
      <c r="AE20" s="22">
        <f t="shared" si="7"/>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121037.5</v>
      </c>
      <c r="C22" s="30">
        <f t="shared" ref="C22:E22" si="13">C23+C24+C26</f>
        <v>59</v>
      </c>
      <c r="D22" s="30">
        <f t="shared" si="13"/>
        <v>59</v>
      </c>
      <c r="E22" s="30">
        <f t="shared" si="13"/>
        <v>59</v>
      </c>
      <c r="F22" s="30">
        <f>IFERROR(E22/B22%,0)</f>
        <v>4.8745223587731076E-2</v>
      </c>
      <c r="G22" s="30">
        <f>IFERROR(E22/C22%,0)</f>
        <v>100</v>
      </c>
      <c r="H22" s="30">
        <f>H23+H24+H26</f>
        <v>0</v>
      </c>
      <c r="I22" s="30">
        <f t="shared" ref="I22:AE22" si="14">I23+I24+I26</f>
        <v>0</v>
      </c>
      <c r="J22" s="30">
        <f t="shared" si="14"/>
        <v>0</v>
      </c>
      <c r="K22" s="30">
        <f t="shared" si="14"/>
        <v>0</v>
      </c>
      <c r="L22" s="30">
        <f t="shared" si="14"/>
        <v>59</v>
      </c>
      <c r="M22" s="30">
        <f t="shared" si="14"/>
        <v>59</v>
      </c>
      <c r="N22" s="30">
        <f t="shared" si="14"/>
        <v>0</v>
      </c>
      <c r="O22" s="30">
        <f t="shared" si="14"/>
        <v>0</v>
      </c>
      <c r="P22" s="30">
        <f t="shared" si="14"/>
        <v>0</v>
      </c>
      <c r="Q22" s="30">
        <f t="shared" si="14"/>
        <v>0</v>
      </c>
      <c r="R22" s="30">
        <f t="shared" si="14"/>
        <v>0</v>
      </c>
      <c r="S22" s="30">
        <f t="shared" si="14"/>
        <v>0</v>
      </c>
      <c r="T22" s="30">
        <f t="shared" si="14"/>
        <v>0</v>
      </c>
      <c r="U22" s="30">
        <f t="shared" si="14"/>
        <v>0</v>
      </c>
      <c r="V22" s="30">
        <f t="shared" si="14"/>
        <v>0</v>
      </c>
      <c r="W22" s="30">
        <f t="shared" si="14"/>
        <v>0</v>
      </c>
      <c r="X22" s="30">
        <f t="shared" si="14"/>
        <v>0</v>
      </c>
      <c r="Y22" s="30">
        <f t="shared" si="14"/>
        <v>0</v>
      </c>
      <c r="Z22" s="30">
        <f t="shared" si="14"/>
        <v>120978.5</v>
      </c>
      <c r="AA22" s="30">
        <f t="shared" si="14"/>
        <v>0</v>
      </c>
      <c r="AB22" s="30">
        <f t="shared" si="14"/>
        <v>0</v>
      </c>
      <c r="AC22" s="30">
        <f t="shared" si="14"/>
        <v>0</v>
      </c>
      <c r="AD22" s="30">
        <f t="shared" si="14"/>
        <v>0</v>
      </c>
      <c r="AE22" s="30">
        <f t="shared" si="14"/>
        <v>0</v>
      </c>
      <c r="AF22" s="124" t="s">
        <v>79</v>
      </c>
    </row>
    <row r="23" spans="1:32" ht="69" customHeight="1" x14ac:dyDescent="0.25">
      <c r="A23" s="21" t="s">
        <v>35</v>
      </c>
      <c r="B23" s="23">
        <f>H23+J23+L23+N23+P23+R23+T23+V23+X23+Z23+AB23+AD23</f>
        <v>54338.400000000001</v>
      </c>
      <c r="C23" s="23">
        <f>H23+J23+L23</f>
        <v>0</v>
      </c>
      <c r="D23" s="23">
        <f t="shared" ref="D23:D24" si="15">E23</f>
        <v>0</v>
      </c>
      <c r="E23" s="23">
        <f t="shared" ref="E23:E24" si="16">I23+K23+M23+O23+Q23+S23+U23+W23+Y23+AA23+AC23+AE23</f>
        <v>0</v>
      </c>
      <c r="F23" s="23">
        <f t="shared" ref="F23:F26" si="17">IFERROR(E23/B23%,0)</f>
        <v>0</v>
      </c>
      <c r="G23" s="23">
        <f t="shared" ref="G23:G26" si="18">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69.75" customHeight="1" x14ac:dyDescent="0.25">
      <c r="A24" s="21" t="s">
        <v>29</v>
      </c>
      <c r="B24" s="23">
        <f>H24+J24+L24+N24+P24+R24+T24+V24+X24+Z24+AB24+AD24</f>
        <v>12360.1</v>
      </c>
      <c r="C24" s="23">
        <f t="shared" ref="C24:C26" si="19">H24+J24+L24</f>
        <v>59</v>
      </c>
      <c r="D24" s="23">
        <f t="shared" si="15"/>
        <v>59</v>
      </c>
      <c r="E24" s="23">
        <f t="shared" si="16"/>
        <v>59</v>
      </c>
      <c r="F24" s="23">
        <f t="shared" si="17"/>
        <v>0.47734241632349256</v>
      </c>
      <c r="G24" s="23">
        <f t="shared" si="18"/>
        <v>100</v>
      </c>
      <c r="H24" s="22"/>
      <c r="I24" s="22"/>
      <c r="J24" s="22"/>
      <c r="K24" s="22"/>
      <c r="L24" s="22">
        <v>59</v>
      </c>
      <c r="M24" s="22">
        <v>59</v>
      </c>
      <c r="N24" s="22"/>
      <c r="O24" s="22"/>
      <c r="P24" s="22"/>
      <c r="Q24" s="22"/>
      <c r="R24" s="22"/>
      <c r="S24" s="22"/>
      <c r="T24" s="22"/>
      <c r="U24" s="22"/>
      <c r="V24" s="22"/>
      <c r="W24" s="22"/>
      <c r="X24" s="22"/>
      <c r="Y24" s="22"/>
      <c r="Z24" s="22">
        <v>12301.1</v>
      </c>
      <c r="AA24" s="22"/>
      <c r="AB24" s="22"/>
      <c r="AC24" s="22"/>
      <c r="AD24" s="22"/>
      <c r="AE24" s="22"/>
      <c r="AF24" s="116"/>
    </row>
    <row r="25" spans="1:32" ht="37.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39.75" customHeight="1" x14ac:dyDescent="0.25">
      <c r="A26" s="21" t="s">
        <v>37</v>
      </c>
      <c r="B26" s="23">
        <f t="shared" ref="B26" si="20">H26+J26+L26+N26+P26+R26+T26+V26+X26+Z26+AB26+AD26</f>
        <v>54339</v>
      </c>
      <c r="C26" s="23">
        <f t="shared" si="19"/>
        <v>0</v>
      </c>
      <c r="D26" s="23">
        <f>E26</f>
        <v>0</v>
      </c>
      <c r="E26" s="23">
        <f>I26+K26+M26+O26+Q26+S26+U26+W26+Y26+AA26+AC26+AE26</f>
        <v>0</v>
      </c>
      <c r="F26" s="23">
        <f t="shared" si="17"/>
        <v>0</v>
      </c>
      <c r="G26" s="23">
        <f t="shared" si="18"/>
        <v>0</v>
      </c>
      <c r="H26" s="22"/>
      <c r="I26" s="22"/>
      <c r="J26" s="22"/>
      <c r="K26" s="22"/>
      <c r="L26" s="22"/>
      <c r="M26" s="22"/>
      <c r="N26" s="22"/>
      <c r="O26" s="22"/>
      <c r="P26" s="22"/>
      <c r="Q26" s="22"/>
      <c r="R26" s="22"/>
      <c r="S26" s="22"/>
      <c r="T26" s="22"/>
      <c r="U26" s="22"/>
      <c r="V26" s="22"/>
      <c r="W26" s="22"/>
      <c r="X26" s="22"/>
      <c r="Y26" s="22"/>
      <c r="Z26" s="22">
        <v>54339</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388.9</v>
      </c>
      <c r="C28" s="30">
        <f t="shared" ref="C28:E28" si="21">C29+C30+C31+C32</f>
        <v>0</v>
      </c>
      <c r="D28" s="30">
        <f t="shared" si="21"/>
        <v>0</v>
      </c>
      <c r="E28" s="30">
        <f t="shared" si="21"/>
        <v>0</v>
      </c>
      <c r="F28" s="30">
        <f>IFERROR(E28/B28%,0)</f>
        <v>0</v>
      </c>
      <c r="G28" s="30">
        <f>IFERROR(E28/C28%,0)</f>
        <v>0</v>
      </c>
      <c r="H28" s="30">
        <f>H29+H30+H32</f>
        <v>0</v>
      </c>
      <c r="I28" s="30">
        <f t="shared" ref="I28:AE28" si="22">I29+I30+I32</f>
        <v>0</v>
      </c>
      <c r="J28" s="30">
        <f t="shared" si="22"/>
        <v>0</v>
      </c>
      <c r="K28" s="30">
        <f t="shared" si="22"/>
        <v>0</v>
      </c>
      <c r="L28" s="30">
        <f t="shared" si="22"/>
        <v>0</v>
      </c>
      <c r="M28" s="30">
        <f t="shared" si="22"/>
        <v>0</v>
      </c>
      <c r="N28" s="30">
        <f t="shared" si="22"/>
        <v>0</v>
      </c>
      <c r="O28" s="30">
        <f t="shared" si="22"/>
        <v>0</v>
      </c>
      <c r="P28" s="30">
        <f t="shared" si="22"/>
        <v>0</v>
      </c>
      <c r="Q28" s="30">
        <f t="shared" si="22"/>
        <v>0</v>
      </c>
      <c r="R28" s="30">
        <f t="shared" si="22"/>
        <v>0</v>
      </c>
      <c r="S28" s="30">
        <f t="shared" si="22"/>
        <v>0</v>
      </c>
      <c r="T28" s="30">
        <f t="shared" si="22"/>
        <v>0</v>
      </c>
      <c r="U28" s="30">
        <f t="shared" si="22"/>
        <v>0</v>
      </c>
      <c r="V28" s="30">
        <f t="shared" si="22"/>
        <v>0</v>
      </c>
      <c r="W28" s="30">
        <f t="shared" si="22"/>
        <v>0</v>
      </c>
      <c r="X28" s="30">
        <f t="shared" si="22"/>
        <v>0</v>
      </c>
      <c r="Y28" s="30">
        <f t="shared" si="22"/>
        <v>0</v>
      </c>
      <c r="Z28" s="30">
        <f t="shared" si="22"/>
        <v>0</v>
      </c>
      <c r="AA28" s="30">
        <f t="shared" si="22"/>
        <v>0</v>
      </c>
      <c r="AB28" s="30">
        <f t="shared" si="22"/>
        <v>388.9</v>
      </c>
      <c r="AC28" s="30">
        <f t="shared" si="22"/>
        <v>0</v>
      </c>
      <c r="AD28" s="30">
        <f t="shared" si="22"/>
        <v>0</v>
      </c>
      <c r="AE28" s="30">
        <f t="shared" si="22"/>
        <v>0</v>
      </c>
      <c r="AF28" s="124"/>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388.9</v>
      </c>
      <c r="C30" s="22">
        <f>H30+J30+L30</f>
        <v>0</v>
      </c>
      <c r="D30" s="23">
        <f>E30</f>
        <v>0</v>
      </c>
      <c r="E30" s="23">
        <f>I30+K30+M30+O30+Q30+S30+U30+W30+Y30+AA30+AC30+AE30</f>
        <v>0</v>
      </c>
      <c r="F30" s="23">
        <f t="shared" ref="F30" si="23">IFERROR(E30/B30%,0)</f>
        <v>0</v>
      </c>
      <c r="G30" s="23">
        <f t="shared" ref="G30" si="24">IFERROR(E30/C30%,0)</f>
        <v>0</v>
      </c>
      <c r="H30" s="22"/>
      <c r="I30" s="22"/>
      <c r="J30" s="22"/>
      <c r="K30" s="22"/>
      <c r="L30" s="22"/>
      <c r="M30" s="22"/>
      <c r="N30" s="22"/>
      <c r="O30" s="22"/>
      <c r="P30" s="22"/>
      <c r="Q30" s="22"/>
      <c r="R30" s="22"/>
      <c r="S30" s="22"/>
      <c r="T30" s="22"/>
      <c r="U30" s="22"/>
      <c r="V30" s="22"/>
      <c r="W30" s="22"/>
      <c r="X30" s="22"/>
      <c r="Y30" s="22"/>
      <c r="Z30" s="22"/>
      <c r="AA30" s="22"/>
      <c r="AB30" s="22">
        <v>388.9</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57"/>
    </row>
    <row r="34" spans="1:32" ht="63.75" customHeight="1" x14ac:dyDescent="0.25">
      <c r="A34" s="21" t="s">
        <v>34</v>
      </c>
      <c r="B34" s="23">
        <f>B35+B36+B38</f>
        <v>476346.05700000003</v>
      </c>
      <c r="C34" s="23">
        <f t="shared" ref="C34:E34" si="25">C35+C36+C38</f>
        <v>0</v>
      </c>
      <c r="D34" s="23">
        <f t="shared" si="25"/>
        <v>0</v>
      </c>
      <c r="E34" s="23">
        <f t="shared" si="25"/>
        <v>0</v>
      </c>
      <c r="F34" s="23">
        <f>IFERROR(E34/B34%,0)</f>
        <v>0</v>
      </c>
      <c r="G34" s="23">
        <f>IFERROR(E34/C34%,0)</f>
        <v>0</v>
      </c>
      <c r="H34" s="23">
        <f>H35+H36+H38</f>
        <v>0</v>
      </c>
      <c r="I34" s="23">
        <f t="shared" ref="I34:AE34" si="26">I35+I36+I38</f>
        <v>0</v>
      </c>
      <c r="J34" s="23">
        <f t="shared" si="26"/>
        <v>0</v>
      </c>
      <c r="K34" s="23">
        <f t="shared" si="26"/>
        <v>0</v>
      </c>
      <c r="L34" s="23">
        <f t="shared" si="26"/>
        <v>0</v>
      </c>
      <c r="M34" s="23">
        <f t="shared" si="26"/>
        <v>0</v>
      </c>
      <c r="N34" s="23">
        <f t="shared" si="26"/>
        <v>0</v>
      </c>
      <c r="O34" s="23">
        <f t="shared" si="26"/>
        <v>0</v>
      </c>
      <c r="P34" s="23">
        <f t="shared" si="26"/>
        <v>0</v>
      </c>
      <c r="Q34" s="23">
        <f t="shared" si="26"/>
        <v>0</v>
      </c>
      <c r="R34" s="23">
        <f t="shared" si="26"/>
        <v>0</v>
      </c>
      <c r="S34" s="23">
        <f t="shared" si="26"/>
        <v>0</v>
      </c>
      <c r="T34" s="23">
        <f t="shared" si="26"/>
        <v>16837.739999999998</v>
      </c>
      <c r="U34" s="23">
        <f t="shared" si="26"/>
        <v>0</v>
      </c>
      <c r="V34" s="23">
        <f t="shared" si="26"/>
        <v>0</v>
      </c>
      <c r="W34" s="23">
        <f t="shared" si="26"/>
        <v>0</v>
      </c>
      <c r="X34" s="23">
        <f t="shared" si="26"/>
        <v>338588.25</v>
      </c>
      <c r="Y34" s="23">
        <f t="shared" si="26"/>
        <v>0</v>
      </c>
      <c r="Z34" s="23">
        <f t="shared" si="26"/>
        <v>66772.486000000004</v>
      </c>
      <c r="AA34" s="23">
        <f t="shared" si="26"/>
        <v>0</v>
      </c>
      <c r="AB34" s="23">
        <f t="shared" si="26"/>
        <v>2004.8809999999999</v>
      </c>
      <c r="AC34" s="23">
        <f t="shared" si="26"/>
        <v>0</v>
      </c>
      <c r="AD34" s="23">
        <f t="shared" si="26"/>
        <v>52142.7</v>
      </c>
      <c r="AE34" s="23">
        <f t="shared" si="26"/>
        <v>0</v>
      </c>
      <c r="AF34" s="124" t="s">
        <v>80</v>
      </c>
    </row>
    <row r="35" spans="1:32" ht="80.25" customHeight="1" x14ac:dyDescent="0.25">
      <c r="A35" s="21" t="s">
        <v>35</v>
      </c>
      <c r="B35" s="23">
        <f>H35+J35+L35+N35+P35+R35+T35+V35+X35+Z35+AB35+AD35</f>
        <v>43550.947</v>
      </c>
      <c r="C35" s="22">
        <f>H35+J35+L35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c r="Y35" s="22"/>
      <c r="Z35" s="22">
        <v>22162.876</v>
      </c>
      <c r="AA35" s="22"/>
      <c r="AB35" s="22">
        <v>857.53099999999995</v>
      </c>
      <c r="AC35" s="22"/>
      <c r="AD35" s="22">
        <v>14917.96</v>
      </c>
      <c r="AE35" s="22"/>
      <c r="AF35" s="116"/>
    </row>
    <row r="36" spans="1:32" ht="72" customHeight="1" x14ac:dyDescent="0.25">
      <c r="A36" s="21" t="s">
        <v>29</v>
      </c>
      <c r="B36" s="23">
        <f>H36+J36+L36+N36+P36+R36+T36+V36+X36+Z36+AB36+AD36</f>
        <v>130526.35</v>
      </c>
      <c r="C36" s="22">
        <f t="shared" ref="C36:C38" si="27">H36+J36+L36</f>
        <v>0</v>
      </c>
      <c r="D36" s="23">
        <f>E36</f>
        <v>0</v>
      </c>
      <c r="E36" s="23">
        <f>I36+K36+M36+O36+Q36+S36+U36+W36+Y36+AA36+AC36+AE36</f>
        <v>0</v>
      </c>
      <c r="F36" s="31">
        <f>IFERROR(E36/B36%,0)</f>
        <v>0</v>
      </c>
      <c r="G36" s="31">
        <f>IFERROR(E36/C36%,0)</f>
        <v>0</v>
      </c>
      <c r="H36" s="22"/>
      <c r="I36" s="22"/>
      <c r="J36" s="22"/>
      <c r="K36" s="22"/>
      <c r="L36" s="22"/>
      <c r="M36" s="22"/>
      <c r="N36" s="22"/>
      <c r="O36" s="22"/>
      <c r="P36" s="22"/>
      <c r="Q36" s="22"/>
      <c r="R36" s="22"/>
      <c r="S36" s="22"/>
      <c r="T36" s="22"/>
      <c r="U36" s="22"/>
      <c r="V36" s="22"/>
      <c r="W36" s="22"/>
      <c r="X36" s="22">
        <v>112862.75</v>
      </c>
      <c r="Y36" s="22"/>
      <c r="Z36" s="22">
        <v>283.86</v>
      </c>
      <c r="AA36" s="22"/>
      <c r="AB36" s="22"/>
      <c r="AC36" s="22"/>
      <c r="AD36" s="22">
        <v>17379.740000000002</v>
      </c>
      <c r="AE36" s="22"/>
      <c r="AF36" s="116"/>
    </row>
    <row r="37" spans="1:32" ht="69.75" customHeight="1" x14ac:dyDescent="0.25">
      <c r="A37" s="34"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60" customHeight="1" x14ac:dyDescent="0.25">
      <c r="A38" s="21" t="s">
        <v>37</v>
      </c>
      <c r="B38" s="23">
        <f t="shared" ref="B38" si="28">H38+J38+L38+N38+P38+R38+T38+V38+X38+Z38+AB38+AD38</f>
        <v>302268.76</v>
      </c>
      <c r="C38" s="22">
        <f t="shared" si="27"/>
        <v>0</v>
      </c>
      <c r="D38" s="23">
        <f t="shared" ref="D38" si="29">E38</f>
        <v>0</v>
      </c>
      <c r="E38" s="23">
        <f t="shared" ref="E38" si="30">I38+K38+M38+O38+Q38+S38+U38+W38+Y38+AA38+AC38+AE38</f>
        <v>0</v>
      </c>
      <c r="F38" s="31">
        <f t="shared" ref="F38" si="31">IFERROR(E38/B38%,0)</f>
        <v>0</v>
      </c>
      <c r="G38" s="31">
        <f t="shared" ref="G38" si="32">IFERROR(E38/C38%,0)</f>
        <v>0</v>
      </c>
      <c r="H38" s="22"/>
      <c r="I38" s="22"/>
      <c r="J38" s="22"/>
      <c r="K38" s="22"/>
      <c r="L38" s="22"/>
      <c r="M38" s="22"/>
      <c r="N38" s="22"/>
      <c r="O38" s="22"/>
      <c r="P38" s="22"/>
      <c r="Q38" s="22"/>
      <c r="R38" s="22"/>
      <c r="S38" s="22"/>
      <c r="T38" s="22">
        <v>11225.16</v>
      </c>
      <c r="U38" s="22"/>
      <c r="V38" s="22"/>
      <c r="W38" s="22"/>
      <c r="X38" s="22">
        <v>225725.5</v>
      </c>
      <c r="Y38" s="22"/>
      <c r="Z38" s="22">
        <v>44325.75</v>
      </c>
      <c r="AA38" s="22"/>
      <c r="AB38" s="22">
        <v>1147.3499999999999</v>
      </c>
      <c r="AC38" s="22"/>
      <c r="AD38" s="22">
        <v>19845</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89.25" customHeight="1" x14ac:dyDescent="0.25">
      <c r="A40" s="21" t="s">
        <v>34</v>
      </c>
      <c r="B40" s="23">
        <f>B41+B42+B44</f>
        <v>1734.127</v>
      </c>
      <c r="C40" s="23">
        <f t="shared" ref="C40:E40" si="33">C41+C42+C44</f>
        <v>0</v>
      </c>
      <c r="D40" s="23">
        <f t="shared" si="33"/>
        <v>0</v>
      </c>
      <c r="E40" s="23">
        <f t="shared" si="33"/>
        <v>0</v>
      </c>
      <c r="F40" s="23">
        <f>IFERROR(E40/B40%,0)</f>
        <v>0</v>
      </c>
      <c r="G40" s="23">
        <f>IFERROR(E40/C40%,0)</f>
        <v>0</v>
      </c>
      <c r="H40" s="23">
        <f>H41+H42+H44</f>
        <v>0</v>
      </c>
      <c r="I40" s="23">
        <f t="shared" ref="I40:AE40" si="34">I41+I42+I44</f>
        <v>0</v>
      </c>
      <c r="J40" s="23">
        <f t="shared" si="34"/>
        <v>0</v>
      </c>
      <c r="K40" s="23">
        <f t="shared" si="34"/>
        <v>0</v>
      </c>
      <c r="L40" s="23">
        <f t="shared" si="34"/>
        <v>0</v>
      </c>
      <c r="M40" s="23">
        <f t="shared" si="34"/>
        <v>0</v>
      </c>
      <c r="N40" s="23">
        <f t="shared" si="34"/>
        <v>0</v>
      </c>
      <c r="O40" s="23">
        <f t="shared" si="34"/>
        <v>0</v>
      </c>
      <c r="P40" s="23">
        <f t="shared" si="34"/>
        <v>0</v>
      </c>
      <c r="Q40" s="23">
        <f t="shared" si="34"/>
        <v>0</v>
      </c>
      <c r="R40" s="23">
        <f t="shared" si="34"/>
        <v>0</v>
      </c>
      <c r="S40" s="23">
        <f t="shared" si="34"/>
        <v>0</v>
      </c>
      <c r="T40" s="23">
        <f t="shared" si="34"/>
        <v>0</v>
      </c>
      <c r="U40" s="23">
        <f t="shared" si="34"/>
        <v>0</v>
      </c>
      <c r="V40" s="23">
        <f t="shared" si="34"/>
        <v>0</v>
      </c>
      <c r="W40" s="23">
        <f t="shared" si="34"/>
        <v>0</v>
      </c>
      <c r="X40" s="23">
        <f t="shared" si="34"/>
        <v>0</v>
      </c>
      <c r="Y40" s="23">
        <f t="shared" si="34"/>
        <v>0</v>
      </c>
      <c r="Z40" s="23">
        <f t="shared" si="34"/>
        <v>0</v>
      </c>
      <c r="AA40" s="23">
        <f t="shared" si="34"/>
        <v>0</v>
      </c>
      <c r="AB40" s="23">
        <f t="shared" si="34"/>
        <v>0</v>
      </c>
      <c r="AC40" s="23">
        <f t="shared" si="34"/>
        <v>0</v>
      </c>
      <c r="AD40" s="23">
        <f t="shared" si="34"/>
        <v>1734.127</v>
      </c>
      <c r="AE40" s="23">
        <f t="shared" si="34"/>
        <v>0</v>
      </c>
      <c r="AF40" s="123" t="s">
        <v>91</v>
      </c>
    </row>
    <row r="41" spans="1:32" x14ac:dyDescent="0.25">
      <c r="A41" s="21" t="s">
        <v>35</v>
      </c>
      <c r="B41" s="23">
        <f>H41+J41+L41+N41+P41+R41+T41+V41+X41+Z41+AB41+AD41</f>
        <v>0</v>
      </c>
      <c r="C41" s="22">
        <f>H41+J41+L41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44.25" customHeight="1" x14ac:dyDescent="0.25">
      <c r="A42" s="21" t="s">
        <v>29</v>
      </c>
      <c r="B42" s="23">
        <f>H42+J42+L42+N42+P42+R42+T42+V42+X42+Z42+AB42+AD42</f>
        <v>1734.127</v>
      </c>
      <c r="C42" s="22">
        <f t="shared" ref="C42:C44" si="35">H42+J42+L42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v>1734.127</v>
      </c>
      <c r="AE42" s="22"/>
      <c r="AF42" s="123"/>
    </row>
    <row r="43" spans="1:32" ht="31.5" x14ac:dyDescent="0.25">
      <c r="A43" s="34" t="s">
        <v>36</v>
      </c>
      <c r="B43" s="23">
        <f t="shared" ref="B43:B44" si="36">H43+J43+L43+N43+P43+R43+T43+V43+X43+Z43+AB43+AD43</f>
        <v>0</v>
      </c>
      <c r="C43" s="22">
        <f t="shared" si="35"/>
        <v>0</v>
      </c>
      <c r="D43" s="23">
        <f t="shared" ref="D43:D44" si="37">E43</f>
        <v>0</v>
      </c>
      <c r="E43" s="23">
        <f t="shared" ref="E43:E44" si="38">I43+K43+M43+O43+Q43+S43+U43+W43+Y43+AA43+AC43+AE43</f>
        <v>0</v>
      </c>
      <c r="F43" s="31">
        <f t="shared" ref="F43:F44" si="39">IFERROR(E43/B43%,0)</f>
        <v>0</v>
      </c>
      <c r="G43" s="31">
        <f t="shared" ref="G43:G44" si="40">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6"/>
        <v>0</v>
      </c>
      <c r="C44" s="22">
        <f t="shared" si="35"/>
        <v>0</v>
      </c>
      <c r="D44" s="23">
        <f t="shared" si="37"/>
        <v>0</v>
      </c>
      <c r="E44" s="23">
        <f t="shared" si="38"/>
        <v>0</v>
      </c>
      <c r="F44" s="31">
        <f t="shared" si="39"/>
        <v>0</v>
      </c>
      <c r="G44" s="31">
        <f t="shared" si="40"/>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 t="shared" ref="C46:E46" si="41">C47+C48+C50</f>
        <v>4540.54</v>
      </c>
      <c r="D46" s="23">
        <f t="shared" si="41"/>
        <v>4540.54</v>
      </c>
      <c r="E46" s="23">
        <f t="shared" si="41"/>
        <v>4540.54</v>
      </c>
      <c r="F46" s="23">
        <f>IFERROR(E46/B46%,0)</f>
        <v>100</v>
      </c>
      <c r="G46" s="23">
        <f>IFERROR(E46/C46%,0)</f>
        <v>100</v>
      </c>
      <c r="H46" s="23">
        <f>H47+H48+H50</f>
        <v>0</v>
      </c>
      <c r="I46" s="23">
        <f t="shared" ref="I46:AE46" si="42">I47+I48+I50</f>
        <v>0</v>
      </c>
      <c r="J46" s="23">
        <f t="shared" si="42"/>
        <v>4540.54</v>
      </c>
      <c r="K46" s="23">
        <f t="shared" si="42"/>
        <v>4540.54</v>
      </c>
      <c r="L46" s="23">
        <f t="shared" si="42"/>
        <v>0</v>
      </c>
      <c r="M46" s="23">
        <f t="shared" si="42"/>
        <v>0</v>
      </c>
      <c r="N46" s="23">
        <f t="shared" si="42"/>
        <v>0</v>
      </c>
      <c r="O46" s="23">
        <f t="shared" si="42"/>
        <v>0</v>
      </c>
      <c r="P46" s="23">
        <f t="shared" si="42"/>
        <v>0</v>
      </c>
      <c r="Q46" s="23">
        <f t="shared" si="42"/>
        <v>0</v>
      </c>
      <c r="R46" s="23">
        <f t="shared" si="42"/>
        <v>0</v>
      </c>
      <c r="S46" s="23">
        <f t="shared" si="42"/>
        <v>0</v>
      </c>
      <c r="T46" s="23">
        <f t="shared" si="42"/>
        <v>0</v>
      </c>
      <c r="U46" s="23">
        <f t="shared" si="42"/>
        <v>0</v>
      </c>
      <c r="V46" s="23">
        <f t="shared" si="42"/>
        <v>0</v>
      </c>
      <c r="W46" s="23">
        <f t="shared" si="42"/>
        <v>0</v>
      </c>
      <c r="X46" s="23">
        <f t="shared" si="42"/>
        <v>0</v>
      </c>
      <c r="Y46" s="23">
        <f t="shared" si="42"/>
        <v>0</v>
      </c>
      <c r="Z46" s="23">
        <f t="shared" si="42"/>
        <v>0</v>
      </c>
      <c r="AA46" s="23">
        <f t="shared" si="42"/>
        <v>0</v>
      </c>
      <c r="AB46" s="23">
        <f t="shared" si="42"/>
        <v>0</v>
      </c>
      <c r="AC46" s="23">
        <f t="shared" si="42"/>
        <v>0</v>
      </c>
      <c r="AD46" s="23">
        <f t="shared" si="42"/>
        <v>0</v>
      </c>
      <c r="AE46" s="23">
        <f t="shared" si="42"/>
        <v>0</v>
      </c>
      <c r="AF46" s="123" t="s">
        <v>81</v>
      </c>
    </row>
    <row r="47" spans="1:32" x14ac:dyDescent="0.25">
      <c r="A47" s="21" t="s">
        <v>35</v>
      </c>
      <c r="B47" s="23">
        <f>H47+J47+L47+N47+P47+R47+T47+V47+X47+Z47+AB47+AD47</f>
        <v>0</v>
      </c>
      <c r="C47" s="22">
        <f>H47+J47+L47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 t="shared" ref="C48:C50" si="43">H48+J48+L48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 t="shared" ref="B49:B50" si="44">H49+J49+L49+N49+P49+R49+T49+V49+X49+Z49+AB49+AD49</f>
        <v>0</v>
      </c>
      <c r="C49" s="22">
        <f t="shared" si="43"/>
        <v>0</v>
      </c>
      <c r="D49" s="23">
        <f t="shared" ref="D49:D50" si="45">E49</f>
        <v>0</v>
      </c>
      <c r="E49" s="23">
        <f t="shared" ref="E49:E50" si="46">I49+K49+M49+O49+Q49+S49+U49+W49+Y49+AA49+AC49+AE49</f>
        <v>0</v>
      </c>
      <c r="F49" s="31">
        <f t="shared" ref="F49:F50" si="47">IFERROR(E49/B49%,0)</f>
        <v>0</v>
      </c>
      <c r="G49" s="31">
        <f t="shared" ref="G49:G50" si="48">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4"/>
        <v>0</v>
      </c>
      <c r="C50" s="22">
        <f t="shared" si="43"/>
        <v>0</v>
      </c>
      <c r="D50" s="23">
        <f t="shared" si="45"/>
        <v>0</v>
      </c>
      <c r="E50" s="23">
        <f t="shared" si="46"/>
        <v>0</v>
      </c>
      <c r="F50" s="31">
        <f t="shared" si="47"/>
        <v>0</v>
      </c>
      <c r="G50" s="31">
        <f t="shared" si="48"/>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229690.005</v>
      </c>
      <c r="C52" s="30">
        <f t="shared" ref="C52:E52" si="49">C53+C54+C56</f>
        <v>79921.938999999998</v>
      </c>
      <c r="D52" s="30">
        <f t="shared" si="49"/>
        <v>62746.68</v>
      </c>
      <c r="E52" s="30">
        <f t="shared" si="49"/>
        <v>62746.68</v>
      </c>
      <c r="F52" s="30">
        <f>E52/B52*100</f>
        <v>27.317984515695404</v>
      </c>
      <c r="G52" s="30">
        <f>E52/C52*100</f>
        <v>78.509957071987458</v>
      </c>
      <c r="H52" s="30">
        <f>H53+H54+H56</f>
        <v>33912.783000000003</v>
      </c>
      <c r="I52" s="30">
        <f t="shared" ref="I52:AE52" si="50">I53+I54+I56</f>
        <v>17885.599999999999</v>
      </c>
      <c r="J52" s="30">
        <f t="shared" si="50"/>
        <v>22577.74</v>
      </c>
      <c r="K52" s="30">
        <f t="shared" si="50"/>
        <v>25737.760000000002</v>
      </c>
      <c r="L52" s="30">
        <f t="shared" si="50"/>
        <v>23431.416000000005</v>
      </c>
      <c r="M52" s="30">
        <f t="shared" si="50"/>
        <v>19123.32</v>
      </c>
      <c r="N52" s="30">
        <f t="shared" si="50"/>
        <v>28452.109000000004</v>
      </c>
      <c r="O52" s="30">
        <f t="shared" si="50"/>
        <v>0</v>
      </c>
      <c r="P52" s="30">
        <f t="shared" si="50"/>
        <v>18063.654000000002</v>
      </c>
      <c r="Q52" s="30">
        <f t="shared" si="50"/>
        <v>0</v>
      </c>
      <c r="R52" s="30">
        <f t="shared" si="50"/>
        <v>17240.697</v>
      </c>
      <c r="S52" s="30">
        <f t="shared" si="50"/>
        <v>0</v>
      </c>
      <c r="T52" s="30">
        <f t="shared" si="50"/>
        <v>19437.449000000004</v>
      </c>
      <c r="U52" s="30">
        <f t="shared" si="50"/>
        <v>0</v>
      </c>
      <c r="V52" s="30">
        <f t="shared" si="50"/>
        <v>12077.357</v>
      </c>
      <c r="W52" s="30">
        <f t="shared" si="50"/>
        <v>0</v>
      </c>
      <c r="X52" s="30">
        <f t="shared" si="50"/>
        <v>11058.033000000001</v>
      </c>
      <c r="Y52" s="30">
        <f t="shared" si="50"/>
        <v>0</v>
      </c>
      <c r="Z52" s="30">
        <f t="shared" si="50"/>
        <v>21173.49</v>
      </c>
      <c r="AA52" s="30">
        <f t="shared" si="50"/>
        <v>0</v>
      </c>
      <c r="AB52" s="30">
        <f t="shared" si="50"/>
        <v>12038.495000000001</v>
      </c>
      <c r="AC52" s="30">
        <f t="shared" si="50"/>
        <v>0</v>
      </c>
      <c r="AD52" s="30">
        <f t="shared" si="50"/>
        <v>10226.781999999999</v>
      </c>
      <c r="AE52" s="30">
        <f t="shared" si="50"/>
        <v>0</v>
      </c>
      <c r="AF52" s="124" t="s">
        <v>92</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H59+H77+H83+H89+H95</f>
        <v>0</v>
      </c>
      <c r="I53" s="22">
        <f t="shared" ref="I53:AE56" si="51">I59+I77+I83+I89+I95</f>
        <v>0</v>
      </c>
      <c r="J53" s="22">
        <f t="shared" si="51"/>
        <v>0</v>
      </c>
      <c r="K53" s="22">
        <f t="shared" si="51"/>
        <v>0</v>
      </c>
      <c r="L53" s="22">
        <f t="shared" si="51"/>
        <v>0</v>
      </c>
      <c r="M53" s="22">
        <f t="shared" si="51"/>
        <v>0</v>
      </c>
      <c r="N53" s="22">
        <f t="shared" si="51"/>
        <v>0</v>
      </c>
      <c r="O53" s="22">
        <f t="shared" si="51"/>
        <v>0</v>
      </c>
      <c r="P53" s="22">
        <f t="shared" si="51"/>
        <v>0</v>
      </c>
      <c r="Q53" s="22">
        <f t="shared" si="51"/>
        <v>0</v>
      </c>
      <c r="R53" s="22">
        <f t="shared" si="51"/>
        <v>0</v>
      </c>
      <c r="S53" s="22">
        <f t="shared" si="51"/>
        <v>0</v>
      </c>
      <c r="T53" s="22">
        <f t="shared" si="51"/>
        <v>0</v>
      </c>
      <c r="U53" s="22">
        <f t="shared" si="51"/>
        <v>0</v>
      </c>
      <c r="V53" s="22">
        <f t="shared" si="51"/>
        <v>0</v>
      </c>
      <c r="W53" s="22">
        <f t="shared" si="51"/>
        <v>0</v>
      </c>
      <c r="X53" s="22">
        <f t="shared" si="51"/>
        <v>0</v>
      </c>
      <c r="Y53" s="22">
        <f t="shared" si="51"/>
        <v>0</v>
      </c>
      <c r="Z53" s="22">
        <f t="shared" si="51"/>
        <v>0</v>
      </c>
      <c r="AA53" s="22">
        <f t="shared" si="51"/>
        <v>0</v>
      </c>
      <c r="AB53" s="22">
        <f t="shared" si="51"/>
        <v>0</v>
      </c>
      <c r="AC53" s="22">
        <f t="shared" si="51"/>
        <v>0</v>
      </c>
      <c r="AD53" s="22">
        <f t="shared" si="51"/>
        <v>0</v>
      </c>
      <c r="AE53" s="22">
        <f t="shared" si="51"/>
        <v>0</v>
      </c>
      <c r="AF53" s="123"/>
    </row>
    <row r="54" spans="1:32" x14ac:dyDescent="0.25">
      <c r="A54" s="21" t="s">
        <v>29</v>
      </c>
      <c r="B54" s="23">
        <f>H54+J54+L54+N54+P54+R54+T54+V54+X54+Z54+AB54+AD54</f>
        <v>229690.005</v>
      </c>
      <c r="C54" s="23">
        <f>C60+C78+C84+C90</f>
        <v>79921.938999999998</v>
      </c>
      <c r="D54" s="23">
        <f>E54</f>
        <v>62746.68</v>
      </c>
      <c r="E54" s="23">
        <f>I54+K54+M54+O54+Q54+S54+U54+W54+Y54+AA54+AC54+AE54</f>
        <v>62746.68</v>
      </c>
      <c r="F54" s="23">
        <f>IFERROR(E54/B54*100,0)</f>
        <v>27.317984515695404</v>
      </c>
      <c r="G54" s="23">
        <f>IFERROR(E54/C54*100,0)</f>
        <v>78.509957071987458</v>
      </c>
      <c r="H54" s="22">
        <f t="shared" ref="H54:W56" si="52">H60+H78+H84+H90+H96</f>
        <v>33912.783000000003</v>
      </c>
      <c r="I54" s="22">
        <f t="shared" si="52"/>
        <v>17885.599999999999</v>
      </c>
      <c r="J54" s="22">
        <f t="shared" si="52"/>
        <v>22577.74</v>
      </c>
      <c r="K54" s="22">
        <f t="shared" si="52"/>
        <v>25737.760000000002</v>
      </c>
      <c r="L54" s="22">
        <f t="shared" si="52"/>
        <v>23431.416000000005</v>
      </c>
      <c r="M54" s="22">
        <f t="shared" si="52"/>
        <v>19123.32</v>
      </c>
      <c r="N54" s="22">
        <f t="shared" si="52"/>
        <v>28452.109000000004</v>
      </c>
      <c r="O54" s="22">
        <f t="shared" si="52"/>
        <v>0</v>
      </c>
      <c r="P54" s="22">
        <f t="shared" si="52"/>
        <v>18063.654000000002</v>
      </c>
      <c r="Q54" s="22">
        <f t="shared" si="52"/>
        <v>0</v>
      </c>
      <c r="R54" s="22">
        <f t="shared" si="52"/>
        <v>17240.697</v>
      </c>
      <c r="S54" s="22">
        <f t="shared" si="52"/>
        <v>0</v>
      </c>
      <c r="T54" s="22">
        <f t="shared" si="52"/>
        <v>19437.449000000004</v>
      </c>
      <c r="U54" s="22">
        <f t="shared" si="52"/>
        <v>0</v>
      </c>
      <c r="V54" s="22">
        <f t="shared" si="52"/>
        <v>12077.357</v>
      </c>
      <c r="W54" s="22">
        <f t="shared" si="52"/>
        <v>0</v>
      </c>
      <c r="X54" s="22">
        <f t="shared" si="51"/>
        <v>11058.033000000001</v>
      </c>
      <c r="Y54" s="22">
        <f t="shared" si="51"/>
        <v>0</v>
      </c>
      <c r="Z54" s="22">
        <f t="shared" si="51"/>
        <v>21173.49</v>
      </c>
      <c r="AA54" s="22">
        <f t="shared" si="51"/>
        <v>0</v>
      </c>
      <c r="AB54" s="22">
        <f t="shared" si="51"/>
        <v>12038.495000000001</v>
      </c>
      <c r="AC54" s="22">
        <f t="shared" si="51"/>
        <v>0</v>
      </c>
      <c r="AD54" s="22">
        <f t="shared" si="51"/>
        <v>10226.781999999999</v>
      </c>
      <c r="AE54" s="22">
        <f t="shared" si="51"/>
        <v>0</v>
      </c>
      <c r="AF54" s="123"/>
    </row>
    <row r="55" spans="1:32" ht="31.5" x14ac:dyDescent="0.25">
      <c r="A55" s="34" t="s">
        <v>36</v>
      </c>
      <c r="B55" s="23">
        <f t="shared" ref="B55:B56" si="53">H55+J55+L55+N55+P55+R55+T55+V55+X55+Z55+AB55+AD55</f>
        <v>0</v>
      </c>
      <c r="C55" s="23">
        <f t="shared" ref="C55:C56" si="54">C61+C79+C85+C91</f>
        <v>0</v>
      </c>
      <c r="D55" s="23">
        <f t="shared" ref="D55:D56" si="55">E55</f>
        <v>0</v>
      </c>
      <c r="E55" s="23">
        <f t="shared" ref="E55:E56" si="56">I55+K55+M55+O55+Q55+S55+U55+W55+Y55+AA55+AC55+AE55</f>
        <v>0</v>
      </c>
      <c r="F55" s="23">
        <f t="shared" ref="F55:F56" si="57">IFERROR(E55/B55*100,0)</f>
        <v>0</v>
      </c>
      <c r="G55" s="23">
        <f t="shared" ref="G55:G56" si="58">IFERROR(E55/C55*100,0)</f>
        <v>0</v>
      </c>
      <c r="H55" s="22">
        <f t="shared" si="52"/>
        <v>0</v>
      </c>
      <c r="I55" s="22">
        <f t="shared" si="52"/>
        <v>0</v>
      </c>
      <c r="J55" s="22">
        <f t="shared" si="52"/>
        <v>0</v>
      </c>
      <c r="K55" s="22">
        <f t="shared" si="52"/>
        <v>0</v>
      </c>
      <c r="L55" s="22">
        <f t="shared" si="52"/>
        <v>0</v>
      </c>
      <c r="M55" s="22">
        <f t="shared" si="52"/>
        <v>0</v>
      </c>
      <c r="N55" s="22">
        <f t="shared" si="52"/>
        <v>0</v>
      </c>
      <c r="O55" s="22">
        <f t="shared" si="52"/>
        <v>0</v>
      </c>
      <c r="P55" s="22">
        <f t="shared" si="52"/>
        <v>0</v>
      </c>
      <c r="Q55" s="22">
        <f t="shared" si="52"/>
        <v>0</v>
      </c>
      <c r="R55" s="22">
        <f t="shared" si="52"/>
        <v>0</v>
      </c>
      <c r="S55" s="22">
        <f t="shared" si="52"/>
        <v>0</v>
      </c>
      <c r="T55" s="22">
        <f t="shared" si="52"/>
        <v>0</v>
      </c>
      <c r="U55" s="22">
        <f t="shared" si="52"/>
        <v>0</v>
      </c>
      <c r="V55" s="22">
        <f t="shared" si="52"/>
        <v>0</v>
      </c>
      <c r="W55" s="22">
        <f t="shared" si="52"/>
        <v>0</v>
      </c>
      <c r="X55" s="22">
        <f t="shared" si="51"/>
        <v>0</v>
      </c>
      <c r="Y55" s="22">
        <f t="shared" si="51"/>
        <v>0</v>
      </c>
      <c r="Z55" s="22">
        <f t="shared" si="51"/>
        <v>0</v>
      </c>
      <c r="AA55" s="22">
        <f t="shared" si="51"/>
        <v>0</v>
      </c>
      <c r="AB55" s="22">
        <f t="shared" si="51"/>
        <v>0</v>
      </c>
      <c r="AC55" s="22">
        <f t="shared" si="51"/>
        <v>0</v>
      </c>
      <c r="AD55" s="22">
        <f t="shared" si="51"/>
        <v>0</v>
      </c>
      <c r="AE55" s="22">
        <f t="shared" si="51"/>
        <v>0</v>
      </c>
      <c r="AF55" s="123"/>
    </row>
    <row r="56" spans="1:32" x14ac:dyDescent="0.25">
      <c r="A56" s="21" t="s">
        <v>37</v>
      </c>
      <c r="B56" s="23">
        <f t="shared" si="53"/>
        <v>0</v>
      </c>
      <c r="C56" s="23">
        <f t="shared" si="54"/>
        <v>0</v>
      </c>
      <c r="D56" s="23">
        <f t="shared" si="55"/>
        <v>0</v>
      </c>
      <c r="E56" s="23">
        <f t="shared" si="56"/>
        <v>0</v>
      </c>
      <c r="F56" s="23">
        <f t="shared" si="57"/>
        <v>0</v>
      </c>
      <c r="G56" s="23">
        <f t="shared" si="58"/>
        <v>0</v>
      </c>
      <c r="H56" s="22">
        <f t="shared" si="52"/>
        <v>0</v>
      </c>
      <c r="I56" s="22">
        <f t="shared" si="52"/>
        <v>0</v>
      </c>
      <c r="J56" s="22">
        <f t="shared" si="52"/>
        <v>0</v>
      </c>
      <c r="K56" s="22">
        <f t="shared" si="52"/>
        <v>0</v>
      </c>
      <c r="L56" s="22">
        <f t="shared" si="52"/>
        <v>0</v>
      </c>
      <c r="M56" s="22">
        <f t="shared" si="52"/>
        <v>0</v>
      </c>
      <c r="N56" s="22">
        <f t="shared" si="52"/>
        <v>0</v>
      </c>
      <c r="O56" s="22">
        <f t="shared" si="52"/>
        <v>0</v>
      </c>
      <c r="P56" s="22">
        <f t="shared" si="52"/>
        <v>0</v>
      </c>
      <c r="Q56" s="22">
        <f t="shared" si="52"/>
        <v>0</v>
      </c>
      <c r="R56" s="22">
        <f t="shared" si="52"/>
        <v>0</v>
      </c>
      <c r="S56" s="22">
        <f t="shared" si="52"/>
        <v>0</v>
      </c>
      <c r="T56" s="22">
        <f t="shared" si="52"/>
        <v>0</v>
      </c>
      <c r="U56" s="22">
        <f t="shared" si="52"/>
        <v>0</v>
      </c>
      <c r="V56" s="22">
        <f t="shared" si="52"/>
        <v>0</v>
      </c>
      <c r="W56" s="22">
        <f t="shared" si="52"/>
        <v>0</v>
      </c>
      <c r="X56" s="22">
        <f t="shared" si="51"/>
        <v>0</v>
      </c>
      <c r="Y56" s="22">
        <f t="shared" si="51"/>
        <v>0</v>
      </c>
      <c r="Z56" s="22">
        <f t="shared" si="51"/>
        <v>0</v>
      </c>
      <c r="AA56" s="22">
        <f t="shared" si="51"/>
        <v>0</v>
      </c>
      <c r="AB56" s="22">
        <f t="shared" si="51"/>
        <v>0</v>
      </c>
      <c r="AC56" s="22">
        <f t="shared" si="51"/>
        <v>0</v>
      </c>
      <c r="AD56" s="22">
        <f t="shared" si="51"/>
        <v>0</v>
      </c>
      <c r="AE56" s="22">
        <f t="shared" si="51"/>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215219.50599999996</v>
      </c>
      <c r="C58" s="23">
        <f t="shared" ref="C58:E58" si="59">C59+C60+C62</f>
        <v>78502.460000000006</v>
      </c>
      <c r="D58" s="23">
        <f t="shared" si="59"/>
        <v>61649.009999999995</v>
      </c>
      <c r="E58" s="23">
        <f t="shared" si="59"/>
        <v>61649.009999999995</v>
      </c>
      <c r="F58" s="23">
        <f>E58/B58*100</f>
        <v>28.644713086554525</v>
      </c>
      <c r="G58" s="23">
        <f>E58/C58*100</f>
        <v>78.531309719466108</v>
      </c>
      <c r="H58" s="23">
        <f>H59+H60+H62</f>
        <v>33667.464</v>
      </c>
      <c r="I58" s="23">
        <f t="shared" ref="I58:AE58" si="60">I59+I60+I62</f>
        <v>17651.48</v>
      </c>
      <c r="J58" s="23">
        <f t="shared" si="60"/>
        <v>21980.66</v>
      </c>
      <c r="K58" s="23">
        <f t="shared" si="60"/>
        <v>25296.47</v>
      </c>
      <c r="L58" s="23">
        <f t="shared" si="60"/>
        <v>22854.336000000003</v>
      </c>
      <c r="M58" s="23">
        <f t="shared" si="60"/>
        <v>18701.060000000001</v>
      </c>
      <c r="N58" s="23">
        <f t="shared" si="60"/>
        <v>27865.029000000002</v>
      </c>
      <c r="O58" s="23">
        <f t="shared" si="60"/>
        <v>0</v>
      </c>
      <c r="P58" s="23">
        <f t="shared" si="60"/>
        <v>17496.574000000001</v>
      </c>
      <c r="Q58" s="23">
        <f t="shared" si="60"/>
        <v>0</v>
      </c>
      <c r="R58" s="23">
        <f t="shared" si="60"/>
        <v>16653.616999999998</v>
      </c>
      <c r="S58" s="23">
        <f t="shared" si="60"/>
        <v>0</v>
      </c>
      <c r="T58" s="23">
        <f t="shared" si="60"/>
        <v>18860.369000000002</v>
      </c>
      <c r="U58" s="23">
        <f t="shared" si="60"/>
        <v>0</v>
      </c>
      <c r="V58" s="23">
        <f t="shared" si="60"/>
        <v>11510.277</v>
      </c>
      <c r="W58" s="23">
        <f t="shared" si="60"/>
        <v>0</v>
      </c>
      <c r="X58" s="23">
        <f t="shared" si="60"/>
        <v>10480.953000000001</v>
      </c>
      <c r="Y58" s="23">
        <f t="shared" si="60"/>
        <v>0</v>
      </c>
      <c r="Z58" s="23">
        <f t="shared" si="60"/>
        <v>12955.810000000001</v>
      </c>
      <c r="AA58" s="23">
        <f t="shared" si="60"/>
        <v>0</v>
      </c>
      <c r="AB58" s="23">
        <f t="shared" si="60"/>
        <v>11461.415000000001</v>
      </c>
      <c r="AC58" s="23">
        <f t="shared" si="60"/>
        <v>0</v>
      </c>
      <c r="AD58" s="23">
        <f t="shared" si="60"/>
        <v>9433.0020000000004</v>
      </c>
      <c r="AE58" s="23">
        <f t="shared" si="60"/>
        <v>0</v>
      </c>
      <c r="AF58" s="123"/>
    </row>
    <row r="59" spans="1:32" x14ac:dyDescent="0.25">
      <c r="A59" s="21" t="s">
        <v>35</v>
      </c>
      <c r="B59" s="22">
        <f>B65+B71</f>
        <v>0</v>
      </c>
      <c r="C59" s="22">
        <f>C65+C71</f>
        <v>0</v>
      </c>
      <c r="D59" s="22">
        <f t="shared" ref="D59:E60" si="61">D65+D71</f>
        <v>0</v>
      </c>
      <c r="E59" s="22">
        <f t="shared" si="61"/>
        <v>0</v>
      </c>
      <c r="F59" s="37">
        <f>IFERROR(E59/B59*100,0)</f>
        <v>0</v>
      </c>
      <c r="G59" s="37">
        <f>IFERROR(E59/C59*100,0)</f>
        <v>0</v>
      </c>
      <c r="H59" s="22">
        <f>H65+H71</f>
        <v>0</v>
      </c>
      <c r="I59" s="22">
        <f t="shared" ref="I59:AE62" si="62">I65+I71</f>
        <v>0</v>
      </c>
      <c r="J59" s="22">
        <f t="shared" si="62"/>
        <v>0</v>
      </c>
      <c r="K59" s="22">
        <f t="shared" si="62"/>
        <v>0</v>
      </c>
      <c r="L59" s="22">
        <f t="shared" si="62"/>
        <v>0</v>
      </c>
      <c r="M59" s="22">
        <f t="shared" si="62"/>
        <v>0</v>
      </c>
      <c r="N59" s="22">
        <f t="shared" si="62"/>
        <v>0</v>
      </c>
      <c r="O59" s="22">
        <f t="shared" si="62"/>
        <v>0</v>
      </c>
      <c r="P59" s="22">
        <f t="shared" si="62"/>
        <v>0</v>
      </c>
      <c r="Q59" s="22">
        <f t="shared" si="62"/>
        <v>0</v>
      </c>
      <c r="R59" s="22">
        <f t="shared" si="62"/>
        <v>0</v>
      </c>
      <c r="S59" s="22">
        <f t="shared" si="62"/>
        <v>0</v>
      </c>
      <c r="T59" s="22">
        <f t="shared" si="62"/>
        <v>0</v>
      </c>
      <c r="U59" s="22">
        <f t="shared" si="62"/>
        <v>0</v>
      </c>
      <c r="V59" s="22">
        <f t="shared" si="62"/>
        <v>0</v>
      </c>
      <c r="W59" s="22">
        <f t="shared" si="62"/>
        <v>0</v>
      </c>
      <c r="X59" s="22">
        <f t="shared" si="62"/>
        <v>0</v>
      </c>
      <c r="Y59" s="22">
        <f t="shared" si="62"/>
        <v>0</v>
      </c>
      <c r="Z59" s="22">
        <f t="shared" si="62"/>
        <v>0</v>
      </c>
      <c r="AA59" s="22">
        <f t="shared" si="62"/>
        <v>0</v>
      </c>
      <c r="AB59" s="22">
        <f t="shared" si="62"/>
        <v>0</v>
      </c>
      <c r="AC59" s="22">
        <f t="shared" si="62"/>
        <v>0</v>
      </c>
      <c r="AD59" s="22">
        <f t="shared" si="62"/>
        <v>0</v>
      </c>
      <c r="AE59" s="22">
        <f t="shared" si="62"/>
        <v>0</v>
      </c>
      <c r="AF59" s="123"/>
    </row>
    <row r="60" spans="1:32" x14ac:dyDescent="0.25">
      <c r="A60" s="21" t="s">
        <v>29</v>
      </c>
      <c r="B60" s="22">
        <f>B66+B72</f>
        <v>215219.50599999996</v>
      </c>
      <c r="C60" s="22">
        <f>C66+C72</f>
        <v>78502.460000000006</v>
      </c>
      <c r="D60" s="22">
        <f t="shared" si="61"/>
        <v>61649.009999999995</v>
      </c>
      <c r="E60" s="22">
        <f t="shared" si="61"/>
        <v>61649.009999999995</v>
      </c>
      <c r="F60" s="37">
        <f>IFERROR(E60/B60*100,0)</f>
        <v>28.644713086554525</v>
      </c>
      <c r="G60" s="37">
        <f>IFERROR(E60/C60*100,0)</f>
        <v>78.531309719466108</v>
      </c>
      <c r="H60" s="22">
        <f>H66+H72</f>
        <v>33667.464</v>
      </c>
      <c r="I60" s="22">
        <f t="shared" si="62"/>
        <v>17651.48</v>
      </c>
      <c r="J60" s="22">
        <f t="shared" si="62"/>
        <v>21980.66</v>
      </c>
      <c r="K60" s="22">
        <f t="shared" si="62"/>
        <v>25296.47</v>
      </c>
      <c r="L60" s="22">
        <f t="shared" si="62"/>
        <v>22854.336000000003</v>
      </c>
      <c r="M60" s="22">
        <f t="shared" si="62"/>
        <v>18701.060000000001</v>
      </c>
      <c r="N60" s="22">
        <f t="shared" si="62"/>
        <v>27865.029000000002</v>
      </c>
      <c r="O60" s="22">
        <f t="shared" si="62"/>
        <v>0</v>
      </c>
      <c r="P60" s="22">
        <f t="shared" si="62"/>
        <v>17496.574000000001</v>
      </c>
      <c r="Q60" s="22">
        <f t="shared" si="62"/>
        <v>0</v>
      </c>
      <c r="R60" s="22">
        <f t="shared" si="62"/>
        <v>16653.616999999998</v>
      </c>
      <c r="S60" s="22">
        <f t="shared" si="62"/>
        <v>0</v>
      </c>
      <c r="T60" s="22">
        <f t="shared" si="62"/>
        <v>18860.369000000002</v>
      </c>
      <c r="U60" s="22">
        <f t="shared" si="62"/>
        <v>0</v>
      </c>
      <c r="V60" s="22">
        <f t="shared" si="62"/>
        <v>11510.277</v>
      </c>
      <c r="W60" s="22">
        <f t="shared" si="62"/>
        <v>0</v>
      </c>
      <c r="X60" s="22">
        <f t="shared" si="62"/>
        <v>10480.953000000001</v>
      </c>
      <c r="Y60" s="22">
        <f t="shared" si="62"/>
        <v>0</v>
      </c>
      <c r="Z60" s="22">
        <f t="shared" si="62"/>
        <v>12955.810000000001</v>
      </c>
      <c r="AA60" s="22">
        <f t="shared" si="62"/>
        <v>0</v>
      </c>
      <c r="AB60" s="22">
        <f t="shared" si="62"/>
        <v>11461.415000000001</v>
      </c>
      <c r="AC60" s="22">
        <f t="shared" si="62"/>
        <v>0</v>
      </c>
      <c r="AD60" s="22">
        <f t="shared" si="62"/>
        <v>9433.0020000000004</v>
      </c>
      <c r="AE60" s="22">
        <f t="shared" si="62"/>
        <v>0</v>
      </c>
      <c r="AF60" s="123"/>
    </row>
    <row r="61" spans="1:32" ht="31.5" x14ac:dyDescent="0.25">
      <c r="A61" s="34" t="s">
        <v>36</v>
      </c>
      <c r="B61" s="22">
        <f t="shared" ref="B61:E62" si="63">B67+B73</f>
        <v>0</v>
      </c>
      <c r="C61" s="22">
        <f t="shared" si="63"/>
        <v>0</v>
      </c>
      <c r="D61" s="22">
        <f t="shared" si="63"/>
        <v>0</v>
      </c>
      <c r="E61" s="22">
        <f t="shared" si="63"/>
        <v>0</v>
      </c>
      <c r="F61" s="37">
        <f t="shared" ref="F61:F62" si="64">IFERROR(E61/B61*100,0)</f>
        <v>0</v>
      </c>
      <c r="G61" s="37">
        <f t="shared" ref="G61:G62" si="65">IFERROR(E61/C61*100,0)</f>
        <v>0</v>
      </c>
      <c r="H61" s="22">
        <f t="shared" ref="H61:W62" si="66">H67+H73</f>
        <v>0</v>
      </c>
      <c r="I61" s="22">
        <f t="shared" si="66"/>
        <v>0</v>
      </c>
      <c r="J61" s="22">
        <f t="shared" si="66"/>
        <v>0</v>
      </c>
      <c r="K61" s="22">
        <f t="shared" si="66"/>
        <v>0</v>
      </c>
      <c r="L61" s="22">
        <f t="shared" si="66"/>
        <v>0</v>
      </c>
      <c r="M61" s="22">
        <f t="shared" si="66"/>
        <v>0</v>
      </c>
      <c r="N61" s="22">
        <f t="shared" si="66"/>
        <v>0</v>
      </c>
      <c r="O61" s="22">
        <f t="shared" si="66"/>
        <v>0</v>
      </c>
      <c r="P61" s="22">
        <f t="shared" si="66"/>
        <v>0</v>
      </c>
      <c r="Q61" s="22">
        <f t="shared" si="66"/>
        <v>0</v>
      </c>
      <c r="R61" s="22">
        <f t="shared" si="66"/>
        <v>0</v>
      </c>
      <c r="S61" s="22">
        <f t="shared" si="66"/>
        <v>0</v>
      </c>
      <c r="T61" s="22">
        <f t="shared" si="66"/>
        <v>0</v>
      </c>
      <c r="U61" s="22">
        <f t="shared" si="66"/>
        <v>0</v>
      </c>
      <c r="V61" s="22">
        <f t="shared" si="66"/>
        <v>0</v>
      </c>
      <c r="W61" s="22">
        <f t="shared" si="66"/>
        <v>0</v>
      </c>
      <c r="X61" s="22">
        <f t="shared" si="62"/>
        <v>0</v>
      </c>
      <c r="Y61" s="22">
        <f t="shared" si="62"/>
        <v>0</v>
      </c>
      <c r="Z61" s="22">
        <f t="shared" si="62"/>
        <v>0</v>
      </c>
      <c r="AA61" s="22">
        <f t="shared" si="62"/>
        <v>0</v>
      </c>
      <c r="AB61" s="22">
        <f t="shared" si="62"/>
        <v>0</v>
      </c>
      <c r="AC61" s="22">
        <f t="shared" si="62"/>
        <v>0</v>
      </c>
      <c r="AD61" s="22">
        <f t="shared" si="62"/>
        <v>0</v>
      </c>
      <c r="AE61" s="22">
        <f t="shared" si="62"/>
        <v>0</v>
      </c>
      <c r="AF61" s="123"/>
    </row>
    <row r="62" spans="1:32" x14ac:dyDescent="0.25">
      <c r="A62" s="21" t="s">
        <v>37</v>
      </c>
      <c r="B62" s="22">
        <f t="shared" si="63"/>
        <v>0</v>
      </c>
      <c r="C62" s="22">
        <f t="shared" si="63"/>
        <v>0</v>
      </c>
      <c r="D62" s="22">
        <f t="shared" si="63"/>
        <v>0</v>
      </c>
      <c r="E62" s="22">
        <f t="shared" si="63"/>
        <v>0</v>
      </c>
      <c r="F62" s="37">
        <f t="shared" si="64"/>
        <v>0</v>
      </c>
      <c r="G62" s="37">
        <f t="shared" si="65"/>
        <v>0</v>
      </c>
      <c r="H62" s="22">
        <f t="shared" si="66"/>
        <v>0</v>
      </c>
      <c r="I62" s="22">
        <f t="shared" si="66"/>
        <v>0</v>
      </c>
      <c r="J62" s="22">
        <f t="shared" si="66"/>
        <v>0</v>
      </c>
      <c r="K62" s="22">
        <f t="shared" si="66"/>
        <v>0</v>
      </c>
      <c r="L62" s="22">
        <f t="shared" si="66"/>
        <v>0</v>
      </c>
      <c r="M62" s="22">
        <f t="shared" si="66"/>
        <v>0</v>
      </c>
      <c r="N62" s="22">
        <f t="shared" si="66"/>
        <v>0</v>
      </c>
      <c r="O62" s="22">
        <f t="shared" si="66"/>
        <v>0</v>
      </c>
      <c r="P62" s="22">
        <f t="shared" si="66"/>
        <v>0</v>
      </c>
      <c r="Q62" s="22">
        <f t="shared" si="66"/>
        <v>0</v>
      </c>
      <c r="R62" s="22">
        <f t="shared" si="66"/>
        <v>0</v>
      </c>
      <c r="S62" s="22">
        <f t="shared" si="66"/>
        <v>0</v>
      </c>
      <c r="T62" s="22">
        <f t="shared" si="66"/>
        <v>0</v>
      </c>
      <c r="U62" s="22">
        <f t="shared" si="66"/>
        <v>0</v>
      </c>
      <c r="V62" s="22">
        <f t="shared" si="66"/>
        <v>0</v>
      </c>
      <c r="W62" s="22">
        <f t="shared" si="66"/>
        <v>0</v>
      </c>
      <c r="X62" s="22">
        <f t="shared" si="62"/>
        <v>0</v>
      </c>
      <c r="Y62" s="22">
        <f t="shared" si="62"/>
        <v>0</v>
      </c>
      <c r="Z62" s="22">
        <f t="shared" si="62"/>
        <v>0</v>
      </c>
      <c r="AA62" s="22">
        <f t="shared" si="62"/>
        <v>0</v>
      </c>
      <c r="AB62" s="22">
        <f t="shared" si="62"/>
        <v>0</v>
      </c>
      <c r="AC62" s="22">
        <f t="shared" si="62"/>
        <v>0</v>
      </c>
      <c r="AD62" s="22">
        <f t="shared" si="62"/>
        <v>0</v>
      </c>
      <c r="AE62" s="22">
        <f t="shared" si="62"/>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195874.58499999996</v>
      </c>
      <c r="C64" s="37">
        <f t="shared" ref="C64:E64" si="67">C65+C66+C68</f>
        <v>67353.339000000007</v>
      </c>
      <c r="D64" s="37">
        <f t="shared" si="67"/>
        <v>50981.31</v>
      </c>
      <c r="E64" s="37">
        <f t="shared" si="67"/>
        <v>50981.31</v>
      </c>
      <c r="F64" s="37">
        <f t="shared" ref="F64" si="68">E64/B64*100</f>
        <v>26.027526746259603</v>
      </c>
      <c r="G64" s="37">
        <f>E64/C64*100</f>
        <v>75.692327591955006</v>
      </c>
      <c r="H64" s="37">
        <f>H65+H66+H68</f>
        <v>24766.143</v>
      </c>
      <c r="I64" s="37">
        <f t="shared" ref="I64:AE64" si="69">I65+I66+I68</f>
        <v>8911.5</v>
      </c>
      <c r="J64" s="37">
        <f t="shared" si="69"/>
        <v>20856.759999999998</v>
      </c>
      <c r="K64" s="37">
        <f t="shared" si="69"/>
        <v>24332.61</v>
      </c>
      <c r="L64" s="37">
        <f t="shared" si="69"/>
        <v>21730.436000000002</v>
      </c>
      <c r="M64" s="37">
        <f t="shared" si="69"/>
        <v>17737.2</v>
      </c>
      <c r="N64" s="23">
        <f t="shared" si="69"/>
        <v>26938.329000000002</v>
      </c>
      <c r="O64" s="23">
        <f t="shared" si="69"/>
        <v>0</v>
      </c>
      <c r="P64" s="23">
        <f t="shared" si="69"/>
        <v>16569.874</v>
      </c>
      <c r="Q64" s="23">
        <f t="shared" si="69"/>
        <v>0</v>
      </c>
      <c r="R64" s="23">
        <f t="shared" si="69"/>
        <v>15726.916999999999</v>
      </c>
      <c r="S64" s="23">
        <f t="shared" si="69"/>
        <v>0</v>
      </c>
      <c r="T64" s="23">
        <f t="shared" si="69"/>
        <v>17933.669000000002</v>
      </c>
      <c r="U64" s="23">
        <f t="shared" si="69"/>
        <v>0</v>
      </c>
      <c r="V64" s="23">
        <f t="shared" si="69"/>
        <v>10583.576999999999</v>
      </c>
      <c r="W64" s="23">
        <f t="shared" si="69"/>
        <v>0</v>
      </c>
      <c r="X64" s="23">
        <f t="shared" si="69"/>
        <v>9554.2530000000006</v>
      </c>
      <c r="Y64" s="23">
        <f t="shared" si="69"/>
        <v>0</v>
      </c>
      <c r="Z64" s="23">
        <f t="shared" si="69"/>
        <v>12029.11</v>
      </c>
      <c r="AA64" s="23">
        <f t="shared" si="69"/>
        <v>0</v>
      </c>
      <c r="AB64" s="23">
        <f t="shared" si="69"/>
        <v>10534.715</v>
      </c>
      <c r="AC64" s="23"/>
      <c r="AD64" s="23">
        <f t="shared" si="69"/>
        <v>8650.8019999999997</v>
      </c>
      <c r="AE64" s="23">
        <f t="shared" si="69"/>
        <v>0</v>
      </c>
      <c r="AF64" s="123"/>
    </row>
    <row r="65" spans="1:32" x14ac:dyDescent="0.25">
      <c r="A65" s="21" t="s">
        <v>35</v>
      </c>
      <c r="B65" s="37"/>
      <c r="C65" s="62"/>
      <c r="D65" s="37"/>
      <c r="E65" s="37"/>
      <c r="F65" s="37"/>
      <c r="G65" s="37"/>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195874.58499999996</v>
      </c>
      <c r="C66" s="62">
        <f t="shared" ref="C66" si="70">H66+J66+L66</f>
        <v>67353.339000000007</v>
      </c>
      <c r="D66" s="37">
        <f>E66</f>
        <v>50981.31</v>
      </c>
      <c r="E66" s="37">
        <f>I66+K66+M66+O66+Q66+S66+U66+W66+Y66+AA66+AC66+AE66</f>
        <v>50981.31</v>
      </c>
      <c r="F66" s="37">
        <f t="shared" ref="F66" si="71">IFERROR(E66/B66*100,0)</f>
        <v>26.027526746259603</v>
      </c>
      <c r="G66" s="37">
        <f t="shared" ref="G66" si="72">IFERROR(E66/C66*100,0)</f>
        <v>75.692327591955006</v>
      </c>
      <c r="H66" s="62">
        <v>24766.143</v>
      </c>
      <c r="I66" s="62">
        <v>8911.5</v>
      </c>
      <c r="J66" s="62">
        <v>20856.759999999998</v>
      </c>
      <c r="K66" s="62">
        <v>24332.61</v>
      </c>
      <c r="L66" s="62">
        <v>21730.436000000002</v>
      </c>
      <c r="M66" s="62">
        <v>17737.2</v>
      </c>
      <c r="N66" s="22">
        <v>26938.329000000002</v>
      </c>
      <c r="O66" s="22"/>
      <c r="P66" s="22">
        <v>16569.874</v>
      </c>
      <c r="Q66" s="22"/>
      <c r="R66" s="22">
        <v>15726.916999999999</v>
      </c>
      <c r="S66" s="22"/>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37"/>
      <c r="C67" s="62"/>
      <c r="D67" s="37"/>
      <c r="E67" s="37"/>
      <c r="F67" s="37"/>
      <c r="G67" s="37"/>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c r="C68" s="62"/>
      <c r="D68" s="23"/>
      <c r="E68" s="23"/>
      <c r="F68" s="37"/>
      <c r="G68" s="37"/>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 t="shared" ref="C70:E70" si="73">C71+C72+C74</f>
        <v>11149.120999999999</v>
      </c>
      <c r="D70" s="37">
        <f t="shared" si="73"/>
        <v>10667.7</v>
      </c>
      <c r="E70" s="37">
        <f t="shared" si="73"/>
        <v>10667.7</v>
      </c>
      <c r="F70" s="23">
        <f t="shared" ref="F70:G70" si="74">F72</f>
        <v>55.14470697502459</v>
      </c>
      <c r="G70" s="23">
        <f t="shared" si="74"/>
        <v>95.681982463012119</v>
      </c>
      <c r="H70" s="22">
        <f>H71+H72+H74</f>
        <v>8901.3209999999999</v>
      </c>
      <c r="I70" s="22">
        <f t="shared" ref="I70:AE70" si="75">I71+I72+I74</f>
        <v>8739.98</v>
      </c>
      <c r="J70" s="22">
        <f t="shared" si="75"/>
        <v>1123.9000000000001</v>
      </c>
      <c r="K70" s="22">
        <f t="shared" si="75"/>
        <v>963.86</v>
      </c>
      <c r="L70" s="22">
        <f t="shared" si="75"/>
        <v>1123.9000000000001</v>
      </c>
      <c r="M70" s="22">
        <f t="shared" si="75"/>
        <v>963.86</v>
      </c>
      <c r="N70" s="22">
        <f t="shared" si="75"/>
        <v>926.7</v>
      </c>
      <c r="O70" s="22">
        <f t="shared" si="75"/>
        <v>0</v>
      </c>
      <c r="P70" s="22">
        <f t="shared" si="75"/>
        <v>926.7</v>
      </c>
      <c r="Q70" s="22">
        <f t="shared" si="75"/>
        <v>0</v>
      </c>
      <c r="R70" s="22">
        <f t="shared" si="75"/>
        <v>926.7</v>
      </c>
      <c r="S70" s="22">
        <f t="shared" si="75"/>
        <v>0</v>
      </c>
      <c r="T70" s="22">
        <f t="shared" si="75"/>
        <v>926.7</v>
      </c>
      <c r="U70" s="22">
        <f t="shared" si="75"/>
        <v>0</v>
      </c>
      <c r="V70" s="22">
        <f t="shared" si="75"/>
        <v>926.7</v>
      </c>
      <c r="W70" s="22">
        <f t="shared" si="75"/>
        <v>0</v>
      </c>
      <c r="X70" s="22">
        <f t="shared" si="75"/>
        <v>926.7</v>
      </c>
      <c r="Y70" s="22">
        <f t="shared" si="75"/>
        <v>0</v>
      </c>
      <c r="Z70" s="22">
        <f t="shared" si="75"/>
        <v>926.7</v>
      </c>
      <c r="AA70" s="22">
        <f t="shared" si="75"/>
        <v>0</v>
      </c>
      <c r="AB70" s="22">
        <f t="shared" si="75"/>
        <v>926.7</v>
      </c>
      <c r="AC70" s="22">
        <f t="shared" si="75"/>
        <v>0</v>
      </c>
      <c r="AD70" s="22">
        <f t="shared" si="75"/>
        <v>782.2</v>
      </c>
      <c r="AE70" s="22">
        <f t="shared" si="75"/>
        <v>0</v>
      </c>
      <c r="AF70" s="115" t="s">
        <v>93</v>
      </c>
    </row>
    <row r="71" spans="1:32" x14ac:dyDescent="0.25">
      <c r="A71" s="21" t="s">
        <v>35</v>
      </c>
      <c r="B71" s="23"/>
      <c r="C71" s="22"/>
      <c r="D71" s="23"/>
      <c r="E71" s="23"/>
      <c r="F71" s="23"/>
      <c r="G71" s="23"/>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H72+J72+L72</f>
        <v>11149.120999999999</v>
      </c>
      <c r="D72" s="23">
        <f>E72</f>
        <v>10667.7</v>
      </c>
      <c r="E72" s="23">
        <f>I72+K72+M72+O72+Q72+S72+U72+W72+Y72+AA72+AC72+AE72</f>
        <v>10667.7</v>
      </c>
      <c r="F72" s="23">
        <f t="shared" ref="F72" si="76">IFERROR(E72/B72*100,0)</f>
        <v>55.14470697502459</v>
      </c>
      <c r="G72" s="23">
        <f t="shared" ref="G72" si="77">IFERROR(E72/C72*100,0)</f>
        <v>95.681982463012119</v>
      </c>
      <c r="H72" s="22">
        <v>8901.3209999999999</v>
      </c>
      <c r="I72" s="22">
        <v>8739.98</v>
      </c>
      <c r="J72" s="22">
        <v>1123.9000000000001</v>
      </c>
      <c r="K72" s="22">
        <v>963.86</v>
      </c>
      <c r="L72" s="22">
        <v>1123.9000000000001</v>
      </c>
      <c r="M72" s="22">
        <v>963.86</v>
      </c>
      <c r="N72" s="22">
        <v>926.7</v>
      </c>
      <c r="O72" s="22"/>
      <c r="P72" s="22">
        <v>926.7</v>
      </c>
      <c r="Q72" s="22"/>
      <c r="R72" s="22">
        <v>926.7</v>
      </c>
      <c r="S72" s="22"/>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c r="C73" s="22"/>
      <c r="D73" s="23"/>
      <c r="E73" s="23"/>
      <c r="F73" s="23"/>
      <c r="G73" s="23"/>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c r="C74" s="22"/>
      <c r="D74" s="23"/>
      <c r="E74" s="23"/>
      <c r="F74" s="23"/>
      <c r="G74" s="23"/>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57"/>
    </row>
    <row r="76" spans="1:32" x14ac:dyDescent="0.25">
      <c r="A76" s="21" t="s">
        <v>34</v>
      </c>
      <c r="B76" s="23">
        <f>B77+B78+B80</f>
        <v>6062.2990000000009</v>
      </c>
      <c r="C76" s="37">
        <f t="shared" ref="C76:E76" si="78">C77+C78+C80</f>
        <v>1261.279</v>
      </c>
      <c r="D76" s="37">
        <f t="shared" si="78"/>
        <v>1029.47</v>
      </c>
      <c r="E76" s="23">
        <f t="shared" si="78"/>
        <v>1029.47</v>
      </c>
      <c r="F76" s="23">
        <f t="shared" ref="F76:G76" si="79">F78</f>
        <v>16.981511469493668</v>
      </c>
      <c r="G76" s="23">
        <f t="shared" si="79"/>
        <v>81.621116343013725</v>
      </c>
      <c r="H76" s="22">
        <f>H77+H78+H80</f>
        <v>222.51900000000001</v>
      </c>
      <c r="I76" s="22">
        <f t="shared" ref="I76:AE76" si="80">I77+I78+I80</f>
        <v>211.32</v>
      </c>
      <c r="J76" s="22">
        <f t="shared" si="80"/>
        <v>529.38</v>
      </c>
      <c r="K76" s="22">
        <f t="shared" si="80"/>
        <v>424.49</v>
      </c>
      <c r="L76" s="22">
        <f t="shared" si="80"/>
        <v>509.38</v>
      </c>
      <c r="M76" s="22">
        <f t="shared" si="80"/>
        <v>393.66</v>
      </c>
      <c r="N76" s="22">
        <f t="shared" si="80"/>
        <v>519.38</v>
      </c>
      <c r="O76" s="22">
        <f t="shared" si="80"/>
        <v>0</v>
      </c>
      <c r="P76" s="22">
        <f t="shared" si="80"/>
        <v>499.38</v>
      </c>
      <c r="Q76" s="22">
        <f t="shared" si="80"/>
        <v>0</v>
      </c>
      <c r="R76" s="22">
        <f t="shared" si="80"/>
        <v>519.38</v>
      </c>
      <c r="S76" s="22">
        <f t="shared" si="80"/>
        <v>0</v>
      </c>
      <c r="T76" s="22">
        <f t="shared" si="80"/>
        <v>509.38</v>
      </c>
      <c r="U76" s="22">
        <f t="shared" si="80"/>
        <v>0</v>
      </c>
      <c r="V76" s="22">
        <f t="shared" si="80"/>
        <v>499.38</v>
      </c>
      <c r="W76" s="22">
        <f t="shared" si="80"/>
        <v>0</v>
      </c>
      <c r="X76" s="22">
        <f t="shared" si="80"/>
        <v>509.38</v>
      </c>
      <c r="Y76" s="22">
        <f t="shared" si="80"/>
        <v>0</v>
      </c>
      <c r="Z76" s="22">
        <f t="shared" si="80"/>
        <v>509.38</v>
      </c>
      <c r="AA76" s="22">
        <f t="shared" si="80"/>
        <v>0</v>
      </c>
      <c r="AB76" s="22">
        <f t="shared" si="80"/>
        <v>509.38</v>
      </c>
      <c r="AC76" s="22">
        <f t="shared" si="80"/>
        <v>0</v>
      </c>
      <c r="AD76" s="22">
        <f t="shared" si="80"/>
        <v>725.98</v>
      </c>
      <c r="AE76" s="22">
        <f t="shared" si="80"/>
        <v>0</v>
      </c>
      <c r="AF76" s="124" t="s">
        <v>53</v>
      </c>
    </row>
    <row r="77" spans="1:32" ht="33" customHeight="1" x14ac:dyDescent="0.25">
      <c r="A77" s="21" t="s">
        <v>35</v>
      </c>
      <c r="B77" s="23"/>
      <c r="C77" s="22"/>
      <c r="D77" s="23"/>
      <c r="E77" s="23"/>
      <c r="F77" s="23"/>
      <c r="G77" s="23"/>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H78+J78+L78</f>
        <v>1261.279</v>
      </c>
      <c r="D78" s="23">
        <f>E78</f>
        <v>1029.47</v>
      </c>
      <c r="E78" s="23">
        <f>I78+K78+M78+O78+Q78+S78+U78+W78+Y78+AA78+AC78+AE78</f>
        <v>1029.47</v>
      </c>
      <c r="F78" s="23">
        <f>IFERROR(E78/B78*100,0)</f>
        <v>16.981511469493668</v>
      </c>
      <c r="G78" s="23">
        <f>IFERROR(E78/C78*100,0)</f>
        <v>81.621116343013725</v>
      </c>
      <c r="H78" s="22">
        <v>222.51900000000001</v>
      </c>
      <c r="I78" s="22">
        <v>211.32</v>
      </c>
      <c r="J78" s="22">
        <v>529.38</v>
      </c>
      <c r="K78" s="22">
        <v>424.49</v>
      </c>
      <c r="L78" s="22">
        <v>509.38</v>
      </c>
      <c r="M78" s="22">
        <v>393.66</v>
      </c>
      <c r="N78" s="22">
        <v>519.38</v>
      </c>
      <c r="O78" s="22"/>
      <c r="P78" s="22">
        <v>499.38</v>
      </c>
      <c r="Q78" s="22"/>
      <c r="R78" s="22">
        <v>519.38</v>
      </c>
      <c r="S78" s="22"/>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c r="C79" s="22"/>
      <c r="D79" s="23"/>
      <c r="E79" s="23"/>
      <c r="F79" s="23"/>
      <c r="G79" s="23"/>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c r="C80" s="22"/>
      <c r="D80" s="23"/>
      <c r="E80" s="23"/>
      <c r="F80" s="23"/>
      <c r="G80" s="23"/>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59"/>
    </row>
    <row r="82" spans="1:32" ht="24.75" customHeight="1" x14ac:dyDescent="0.25">
      <c r="A82" s="21" t="s">
        <v>34</v>
      </c>
      <c r="B82" s="37">
        <f>B83+B84+B86</f>
        <v>767.6</v>
      </c>
      <c r="C82" s="37">
        <f t="shared" ref="C82:E82" si="81">C83+C84+C86</f>
        <v>158.19999999999999</v>
      </c>
      <c r="D82" s="37">
        <f t="shared" si="81"/>
        <v>68.2</v>
      </c>
      <c r="E82" s="23">
        <f t="shared" si="81"/>
        <v>68.2</v>
      </c>
      <c r="F82" s="23">
        <f t="shared" ref="F82:G82" si="82">F84</f>
        <v>8.8848358520062529</v>
      </c>
      <c r="G82" s="23">
        <f t="shared" si="82"/>
        <v>43.109987357774976</v>
      </c>
      <c r="H82" s="22">
        <f>H83+H84+H86</f>
        <v>22.8</v>
      </c>
      <c r="I82" s="22">
        <f t="shared" ref="I82:AE82" si="83">I83+I84+I86</f>
        <v>22.8</v>
      </c>
      <c r="J82" s="22">
        <f t="shared" si="83"/>
        <v>67.7</v>
      </c>
      <c r="K82" s="22">
        <f t="shared" si="83"/>
        <v>16.8</v>
      </c>
      <c r="L82" s="22">
        <f t="shared" si="83"/>
        <v>67.7</v>
      </c>
      <c r="M82" s="22">
        <f t="shared" si="83"/>
        <v>28.6</v>
      </c>
      <c r="N82" s="22">
        <f t="shared" si="83"/>
        <v>67.7</v>
      </c>
      <c r="O82" s="22">
        <f t="shared" si="83"/>
        <v>0</v>
      </c>
      <c r="P82" s="22">
        <f t="shared" si="83"/>
        <v>67.7</v>
      </c>
      <c r="Q82" s="22">
        <f t="shared" si="83"/>
        <v>0</v>
      </c>
      <c r="R82" s="22">
        <f t="shared" si="83"/>
        <v>67.7</v>
      </c>
      <c r="S82" s="22">
        <f t="shared" si="83"/>
        <v>0</v>
      </c>
      <c r="T82" s="22">
        <f t="shared" si="83"/>
        <v>67.7</v>
      </c>
      <c r="U82" s="22">
        <f t="shared" si="83"/>
        <v>0</v>
      </c>
      <c r="V82" s="22">
        <f t="shared" si="83"/>
        <v>67.7</v>
      </c>
      <c r="W82" s="22">
        <f t="shared" si="83"/>
        <v>0</v>
      </c>
      <c r="X82" s="22">
        <f t="shared" si="83"/>
        <v>67.7</v>
      </c>
      <c r="Y82" s="22">
        <f t="shared" si="83"/>
        <v>0</v>
      </c>
      <c r="Z82" s="22">
        <f t="shared" si="83"/>
        <v>67.7</v>
      </c>
      <c r="AA82" s="22">
        <f t="shared" si="83"/>
        <v>0</v>
      </c>
      <c r="AB82" s="22">
        <f t="shared" si="83"/>
        <v>67.7</v>
      </c>
      <c r="AC82" s="22">
        <f t="shared" si="83"/>
        <v>0</v>
      </c>
      <c r="AD82" s="22">
        <f t="shared" si="83"/>
        <v>67.8</v>
      </c>
      <c r="AE82" s="22">
        <f t="shared" si="83"/>
        <v>0</v>
      </c>
      <c r="AF82" s="124" t="s">
        <v>83</v>
      </c>
    </row>
    <row r="83" spans="1:32" ht="42" customHeight="1" x14ac:dyDescent="0.25">
      <c r="A83" s="21" t="s">
        <v>35</v>
      </c>
      <c r="B83" s="23"/>
      <c r="C83" s="22"/>
      <c r="D83" s="23"/>
      <c r="E83" s="23"/>
      <c r="F83" s="23"/>
      <c r="G83" s="23"/>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H84+J84+L84</f>
        <v>158.19999999999999</v>
      </c>
      <c r="D84" s="23">
        <f>E84</f>
        <v>68.2</v>
      </c>
      <c r="E84" s="23">
        <f>I84+K84+M84+O84+Q84+S84+U84+W84+Y84+AA84+AC84+AE84</f>
        <v>68.2</v>
      </c>
      <c r="F84" s="23">
        <f>IFERROR(E84/B84*100,0)</f>
        <v>8.8848358520062529</v>
      </c>
      <c r="G84" s="23">
        <f>IFERROR(E84/C84*100,0)</f>
        <v>43.109987357774976</v>
      </c>
      <c r="H84" s="22">
        <v>22.8</v>
      </c>
      <c r="I84" s="22">
        <v>22.8</v>
      </c>
      <c r="J84" s="22">
        <v>67.7</v>
      </c>
      <c r="K84" s="22">
        <v>16.8</v>
      </c>
      <c r="L84" s="22">
        <v>67.7</v>
      </c>
      <c r="M84" s="22">
        <v>28.6</v>
      </c>
      <c r="N84" s="22">
        <v>67.7</v>
      </c>
      <c r="O84" s="22"/>
      <c r="P84" s="22">
        <v>67.7</v>
      </c>
      <c r="Q84" s="22"/>
      <c r="R84" s="22">
        <v>67.7</v>
      </c>
      <c r="S84" s="22"/>
      <c r="T84" s="22">
        <v>67.7</v>
      </c>
      <c r="U84" s="22"/>
      <c r="V84" s="22">
        <v>67.7</v>
      </c>
      <c r="W84" s="22"/>
      <c r="X84" s="22">
        <v>67.7</v>
      </c>
      <c r="Y84" s="22"/>
      <c r="Z84" s="22">
        <v>67.7</v>
      </c>
      <c r="AA84" s="22"/>
      <c r="AB84" s="22">
        <v>67.7</v>
      </c>
      <c r="AC84" s="22"/>
      <c r="AD84" s="22">
        <v>67.8</v>
      </c>
      <c r="AE84" s="22"/>
      <c r="AF84" s="123"/>
    </row>
    <row r="85" spans="1:32" ht="45" customHeight="1" x14ac:dyDescent="0.25">
      <c r="A85" s="34" t="s">
        <v>36</v>
      </c>
      <c r="B85" s="23"/>
      <c r="C85" s="22"/>
      <c r="D85" s="23"/>
      <c r="E85" s="23"/>
      <c r="F85" s="23"/>
      <c r="G85" s="23"/>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c r="C86" s="22"/>
      <c r="D86" s="23"/>
      <c r="E86" s="23"/>
      <c r="F86" s="23"/>
      <c r="G86" s="23"/>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59"/>
    </row>
    <row r="88" spans="1:32" x14ac:dyDescent="0.25">
      <c r="A88" s="21" t="s">
        <v>34</v>
      </c>
      <c r="B88" s="37">
        <f>B89+B90+B92</f>
        <v>7140.6</v>
      </c>
      <c r="C88" s="37">
        <f t="shared" ref="C88:E88" si="84">C89+C90+C92</f>
        <v>0</v>
      </c>
      <c r="D88" s="37">
        <f t="shared" si="84"/>
        <v>0</v>
      </c>
      <c r="E88" s="23">
        <f t="shared" si="84"/>
        <v>0</v>
      </c>
      <c r="F88" s="23">
        <f t="shared" ref="F88:G88" si="85">F90</f>
        <v>0</v>
      </c>
      <c r="G88" s="23">
        <f t="shared" si="85"/>
        <v>0</v>
      </c>
      <c r="H88" s="22">
        <f>H89+H90+H92</f>
        <v>0</v>
      </c>
      <c r="I88" s="22">
        <f t="shared" ref="I88:AE88" si="86">I89+I90+I92</f>
        <v>0</v>
      </c>
      <c r="J88" s="22">
        <f t="shared" si="86"/>
        <v>0</v>
      </c>
      <c r="K88" s="22">
        <f t="shared" si="86"/>
        <v>0</v>
      </c>
      <c r="L88" s="22">
        <f t="shared" si="86"/>
        <v>0</v>
      </c>
      <c r="M88" s="22">
        <f t="shared" si="86"/>
        <v>0</v>
      </c>
      <c r="N88" s="22">
        <f t="shared" si="86"/>
        <v>0</v>
      </c>
      <c r="O88" s="22">
        <f t="shared" si="86"/>
        <v>0</v>
      </c>
      <c r="P88" s="22">
        <f t="shared" si="86"/>
        <v>0</v>
      </c>
      <c r="Q88" s="22">
        <f t="shared" si="86"/>
        <v>0</v>
      </c>
      <c r="R88" s="22">
        <f t="shared" si="86"/>
        <v>0</v>
      </c>
      <c r="S88" s="22">
        <f t="shared" si="86"/>
        <v>0</v>
      </c>
      <c r="T88" s="22">
        <f t="shared" si="86"/>
        <v>0</v>
      </c>
      <c r="U88" s="22">
        <f t="shared" si="86"/>
        <v>0</v>
      </c>
      <c r="V88" s="22">
        <f t="shared" si="86"/>
        <v>0</v>
      </c>
      <c r="W88" s="22">
        <f t="shared" si="86"/>
        <v>0</v>
      </c>
      <c r="X88" s="22">
        <f t="shared" si="86"/>
        <v>0</v>
      </c>
      <c r="Y88" s="22">
        <f t="shared" si="86"/>
        <v>0</v>
      </c>
      <c r="Z88" s="22">
        <f t="shared" si="86"/>
        <v>7140.6</v>
      </c>
      <c r="AA88" s="22">
        <f t="shared" si="86"/>
        <v>0</v>
      </c>
      <c r="AB88" s="22">
        <f t="shared" si="86"/>
        <v>0</v>
      </c>
      <c r="AC88" s="22">
        <f t="shared" si="86"/>
        <v>0</v>
      </c>
      <c r="AD88" s="22">
        <f t="shared" si="86"/>
        <v>0</v>
      </c>
      <c r="AE88" s="22">
        <f t="shared" si="86"/>
        <v>0</v>
      </c>
      <c r="AF88" s="118"/>
    </row>
    <row r="89" spans="1:32" x14ac:dyDescent="0.25">
      <c r="A89" s="21" t="s">
        <v>35</v>
      </c>
      <c r="B89" s="23"/>
      <c r="C89" s="22"/>
      <c r="D89" s="23"/>
      <c r="E89" s="23"/>
      <c r="F89" s="31"/>
      <c r="G89" s="3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21" t="s">
        <v>29</v>
      </c>
      <c r="B90" s="23">
        <f>H90+J90+L90+N90+P90+R90+T90+V90+X90+Z90+AB90+AD90</f>
        <v>7140.6</v>
      </c>
      <c r="C90" s="22">
        <f t="shared" ref="C90" si="87">H90+J90+L90</f>
        <v>0</v>
      </c>
      <c r="D90" s="23">
        <f>E90</f>
        <v>0</v>
      </c>
      <c r="E90" s="23">
        <f t="shared" ref="E90" si="88">I90+K90+M90+O90+Q90+S90+U90+W90+Y90+AA90+AC90+AE90</f>
        <v>0</v>
      </c>
      <c r="F90" s="31">
        <f t="shared" ref="F90" si="89">IFERROR(E90/B90%,0)</f>
        <v>0</v>
      </c>
      <c r="G90" s="31">
        <f>IFERROR(E90/C90%,0)</f>
        <v>0</v>
      </c>
      <c r="H90" s="22"/>
      <c r="I90" s="22"/>
      <c r="J90" s="22"/>
      <c r="K90" s="22"/>
      <c r="L90" s="22"/>
      <c r="M90" s="22"/>
      <c r="N90" s="22"/>
      <c r="O90" s="22"/>
      <c r="P90" s="22"/>
      <c r="Q90" s="22"/>
      <c r="R90" s="22"/>
      <c r="S90" s="22"/>
      <c r="T90" s="22"/>
      <c r="U90" s="22"/>
      <c r="V90" s="22"/>
      <c r="W90" s="22"/>
      <c r="X90" s="22"/>
      <c r="Y90" s="22"/>
      <c r="Z90" s="22">
        <v>7140.6</v>
      </c>
      <c r="AA90" s="22"/>
      <c r="AB90" s="22"/>
      <c r="AC90" s="22"/>
      <c r="AD90" s="22"/>
      <c r="AE90" s="22"/>
      <c r="AF90" s="119"/>
    </row>
    <row r="91" spans="1:32" ht="31.5" x14ac:dyDescent="0.25">
      <c r="A91" s="34" t="s">
        <v>36</v>
      </c>
      <c r="B91" s="23"/>
      <c r="C91" s="22"/>
      <c r="D91" s="23"/>
      <c r="E91" s="23"/>
      <c r="F91" s="31"/>
      <c r="G91" s="3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c r="C92" s="22"/>
      <c r="D92" s="23"/>
      <c r="E92" s="23"/>
      <c r="F92" s="31"/>
      <c r="G92" s="3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60"/>
    </row>
    <row r="94" spans="1:32" x14ac:dyDescent="0.25">
      <c r="A94" s="21" t="s">
        <v>34</v>
      </c>
      <c r="B94" s="37">
        <f>B95+B96+B98</f>
        <v>500</v>
      </c>
      <c r="C94" s="37">
        <f t="shared" ref="C94:E94" si="90">C95+C96+C98</f>
        <v>0</v>
      </c>
      <c r="D94" s="37">
        <f t="shared" si="90"/>
        <v>0</v>
      </c>
      <c r="E94" s="23">
        <f t="shared" si="90"/>
        <v>0</v>
      </c>
      <c r="F94" s="23">
        <f t="shared" ref="F94:G94" si="91">F96</f>
        <v>0</v>
      </c>
      <c r="G94" s="23">
        <f t="shared" si="91"/>
        <v>0</v>
      </c>
      <c r="H94" s="22">
        <f>H95+H96+H98</f>
        <v>0</v>
      </c>
      <c r="I94" s="22">
        <f t="shared" ref="I94:AE94" si="92">I95+I96+I98</f>
        <v>0</v>
      </c>
      <c r="J94" s="22">
        <f t="shared" si="92"/>
        <v>0</v>
      </c>
      <c r="K94" s="22">
        <f t="shared" si="92"/>
        <v>0</v>
      </c>
      <c r="L94" s="22">
        <f t="shared" si="92"/>
        <v>0</v>
      </c>
      <c r="M94" s="22">
        <f t="shared" si="92"/>
        <v>0</v>
      </c>
      <c r="N94" s="22">
        <f t="shared" si="92"/>
        <v>0</v>
      </c>
      <c r="O94" s="22">
        <f t="shared" si="92"/>
        <v>0</v>
      </c>
      <c r="P94" s="22">
        <f t="shared" si="92"/>
        <v>0</v>
      </c>
      <c r="Q94" s="22">
        <f t="shared" si="92"/>
        <v>0</v>
      </c>
      <c r="R94" s="22">
        <f t="shared" si="92"/>
        <v>0</v>
      </c>
      <c r="S94" s="22">
        <f t="shared" si="92"/>
        <v>0</v>
      </c>
      <c r="T94" s="22">
        <f t="shared" si="92"/>
        <v>0</v>
      </c>
      <c r="U94" s="22">
        <f t="shared" si="92"/>
        <v>0</v>
      </c>
      <c r="V94" s="22">
        <f t="shared" si="92"/>
        <v>0</v>
      </c>
      <c r="W94" s="22">
        <f t="shared" si="92"/>
        <v>0</v>
      </c>
      <c r="X94" s="22">
        <f t="shared" si="92"/>
        <v>0</v>
      </c>
      <c r="Y94" s="22">
        <f t="shared" si="92"/>
        <v>0</v>
      </c>
      <c r="Z94" s="22">
        <f t="shared" si="92"/>
        <v>500</v>
      </c>
      <c r="AA94" s="22">
        <f t="shared" si="92"/>
        <v>0</v>
      </c>
      <c r="AB94" s="22">
        <f t="shared" si="92"/>
        <v>0</v>
      </c>
      <c r="AC94" s="22">
        <f t="shared" si="92"/>
        <v>0</v>
      </c>
      <c r="AD94" s="22">
        <f t="shared" si="92"/>
        <v>0</v>
      </c>
      <c r="AE94" s="22">
        <f t="shared" si="92"/>
        <v>0</v>
      </c>
      <c r="AF94" s="121"/>
    </row>
    <row r="95" spans="1:32" x14ac:dyDescent="0.25">
      <c r="A95" s="21" t="s">
        <v>35</v>
      </c>
      <c r="B95" s="23"/>
      <c r="C95" s="22"/>
      <c r="D95" s="23"/>
      <c r="E95" s="23"/>
      <c r="F95" s="31"/>
      <c r="G95" s="3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21"/>
    </row>
    <row r="96" spans="1:32" x14ac:dyDescent="0.25">
      <c r="A96" s="21" t="s">
        <v>29</v>
      </c>
      <c r="B96" s="23">
        <f>H96+J96+L96+N96+P96+R96+T96+V96+X96+Z96+AB96+AD96</f>
        <v>500</v>
      </c>
      <c r="C96" s="22">
        <f>H96+J96+L96</f>
        <v>0</v>
      </c>
      <c r="D96" s="23">
        <f>E96</f>
        <v>0</v>
      </c>
      <c r="E96" s="23">
        <f t="shared" ref="E96" si="93">I96+K96+M96+O96+Q96+S96+U96+W96+Y96+AA96+AC96+AE96</f>
        <v>0</v>
      </c>
      <c r="F96" s="31">
        <f t="shared" ref="F96" si="94">IFERROR(E96/B96%,0)</f>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21"/>
    </row>
    <row r="97" spans="1:32" ht="31.5" x14ac:dyDescent="0.25">
      <c r="A97" s="34" t="s">
        <v>36</v>
      </c>
      <c r="B97" s="23"/>
      <c r="C97" s="22"/>
      <c r="D97" s="23"/>
      <c r="E97" s="23"/>
      <c r="F97" s="31"/>
      <c r="G97" s="3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21"/>
    </row>
    <row r="98" spans="1:32" x14ac:dyDescent="0.25">
      <c r="A98" s="21" t="s">
        <v>37</v>
      </c>
      <c r="B98" s="23"/>
      <c r="C98" s="22"/>
      <c r="D98" s="23"/>
      <c r="E98" s="23"/>
      <c r="F98" s="31"/>
      <c r="G98" s="3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21"/>
    </row>
    <row r="99" spans="1:32" x14ac:dyDescent="0.25">
      <c r="A99" s="109" t="s">
        <v>58</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1"/>
      <c r="AF99" s="60"/>
    </row>
    <row r="100" spans="1:32" x14ac:dyDescent="0.25">
      <c r="A100" s="21" t="s">
        <v>34</v>
      </c>
      <c r="B100" s="37">
        <f>B101+B102+B104</f>
        <v>7367.8</v>
      </c>
      <c r="C100" s="37">
        <f t="shared" ref="C100:E100" si="95">C101+C102+C104</f>
        <v>0</v>
      </c>
      <c r="D100" s="37">
        <f t="shared" si="95"/>
        <v>0</v>
      </c>
      <c r="E100" s="23">
        <f t="shared" si="95"/>
        <v>0</v>
      </c>
      <c r="F100" s="23">
        <f t="shared" ref="F100:G100" si="96">F102</f>
        <v>0</v>
      </c>
      <c r="G100" s="23">
        <f t="shared" si="96"/>
        <v>0</v>
      </c>
      <c r="H100" s="22">
        <f>H101+H102+H104</f>
        <v>0</v>
      </c>
      <c r="I100" s="22">
        <f t="shared" ref="I100:AE100" si="97">I101+I102+I104</f>
        <v>0</v>
      </c>
      <c r="J100" s="22">
        <f t="shared" si="97"/>
        <v>0</v>
      </c>
      <c r="K100" s="22">
        <f t="shared" si="97"/>
        <v>0</v>
      </c>
      <c r="L100" s="22">
        <f t="shared" si="97"/>
        <v>0</v>
      </c>
      <c r="M100" s="22">
        <f t="shared" si="97"/>
        <v>0</v>
      </c>
      <c r="N100" s="22">
        <f t="shared" si="97"/>
        <v>0</v>
      </c>
      <c r="O100" s="22">
        <f t="shared" si="97"/>
        <v>0</v>
      </c>
      <c r="P100" s="22">
        <f t="shared" si="97"/>
        <v>0</v>
      </c>
      <c r="Q100" s="22">
        <f t="shared" si="97"/>
        <v>0</v>
      </c>
      <c r="R100" s="22">
        <f t="shared" si="97"/>
        <v>0</v>
      </c>
      <c r="S100" s="22">
        <f t="shared" si="97"/>
        <v>0</v>
      </c>
      <c r="T100" s="22">
        <f t="shared" si="97"/>
        <v>0</v>
      </c>
      <c r="U100" s="22">
        <f t="shared" si="97"/>
        <v>0</v>
      </c>
      <c r="V100" s="22">
        <f t="shared" si="97"/>
        <v>0</v>
      </c>
      <c r="W100" s="22">
        <f t="shared" si="97"/>
        <v>0</v>
      </c>
      <c r="X100" s="22">
        <f t="shared" si="97"/>
        <v>0</v>
      </c>
      <c r="Y100" s="22">
        <f t="shared" si="97"/>
        <v>0</v>
      </c>
      <c r="Z100" s="22">
        <f t="shared" si="97"/>
        <v>0</v>
      </c>
      <c r="AA100" s="22">
        <f t="shared" si="97"/>
        <v>0</v>
      </c>
      <c r="AB100" s="22">
        <f t="shared" si="97"/>
        <v>0</v>
      </c>
      <c r="AC100" s="22">
        <f t="shared" si="97"/>
        <v>0</v>
      </c>
      <c r="AD100" s="22">
        <f t="shared" si="97"/>
        <v>7367.8</v>
      </c>
      <c r="AE100" s="22">
        <f t="shared" si="97"/>
        <v>0</v>
      </c>
      <c r="AF100" s="121"/>
    </row>
    <row r="101" spans="1:32" x14ac:dyDescent="0.25">
      <c r="A101" s="21" t="s">
        <v>35</v>
      </c>
      <c r="B101" s="23"/>
      <c r="C101" s="22"/>
      <c r="D101" s="23"/>
      <c r="E101" s="23"/>
      <c r="F101" s="31"/>
      <c r="G101" s="3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121"/>
    </row>
    <row r="102" spans="1:32" x14ac:dyDescent="0.25">
      <c r="A102" s="21" t="s">
        <v>29</v>
      </c>
      <c r="B102" s="23">
        <f>H102+J102+L102+N102+P102+R102+T102+V102+X102+Z102+AB102+AD102</f>
        <v>7367.8</v>
      </c>
      <c r="C102" s="22">
        <f t="shared" ref="C102" si="98">H102+J102+L102</f>
        <v>0</v>
      </c>
      <c r="D102" s="23">
        <f>E102</f>
        <v>0</v>
      </c>
      <c r="E102" s="23">
        <f t="shared" ref="E102" si="99">I102+K102+M102+O102+Q102+S102+U102+W102+Y102+AA102+AC102+AE102</f>
        <v>0</v>
      </c>
      <c r="F102" s="31">
        <f t="shared" ref="F102" si="100">IFERROR(E102/B102%,0)</f>
        <v>0</v>
      </c>
      <c r="G102" s="31">
        <f>IFERROR(E102/C102%,0)</f>
        <v>0</v>
      </c>
      <c r="H102" s="22">
        <f t="shared" ref="H102:AE102" si="101">H108</f>
        <v>0</v>
      </c>
      <c r="I102" s="22">
        <f t="shared" si="101"/>
        <v>0</v>
      </c>
      <c r="J102" s="22">
        <f t="shared" si="101"/>
        <v>0</v>
      </c>
      <c r="K102" s="22">
        <f t="shared" si="101"/>
        <v>0</v>
      </c>
      <c r="L102" s="22">
        <f t="shared" si="101"/>
        <v>0</v>
      </c>
      <c r="M102" s="22">
        <f t="shared" si="101"/>
        <v>0</v>
      </c>
      <c r="N102" s="22">
        <f t="shared" si="101"/>
        <v>0</v>
      </c>
      <c r="O102" s="22">
        <f t="shared" si="101"/>
        <v>0</v>
      </c>
      <c r="P102" s="22">
        <f t="shared" si="101"/>
        <v>0</v>
      </c>
      <c r="Q102" s="22">
        <f t="shared" si="101"/>
        <v>0</v>
      </c>
      <c r="R102" s="22">
        <f t="shared" si="101"/>
        <v>0</v>
      </c>
      <c r="S102" s="22">
        <f t="shared" si="101"/>
        <v>0</v>
      </c>
      <c r="T102" s="22">
        <f t="shared" si="101"/>
        <v>0</v>
      </c>
      <c r="U102" s="22">
        <f t="shared" si="101"/>
        <v>0</v>
      </c>
      <c r="V102" s="22">
        <f t="shared" si="101"/>
        <v>0</v>
      </c>
      <c r="W102" s="22">
        <f t="shared" si="101"/>
        <v>0</v>
      </c>
      <c r="X102" s="22">
        <f t="shared" si="101"/>
        <v>0</v>
      </c>
      <c r="Y102" s="22">
        <f t="shared" si="101"/>
        <v>0</v>
      </c>
      <c r="Z102" s="22">
        <f t="shared" si="101"/>
        <v>0</v>
      </c>
      <c r="AA102" s="22">
        <f t="shared" si="101"/>
        <v>0</v>
      </c>
      <c r="AB102" s="22">
        <f t="shared" si="101"/>
        <v>0</v>
      </c>
      <c r="AC102" s="22">
        <f t="shared" si="101"/>
        <v>0</v>
      </c>
      <c r="AD102" s="22">
        <f t="shared" si="101"/>
        <v>7367.8</v>
      </c>
      <c r="AE102" s="22">
        <f t="shared" si="101"/>
        <v>0</v>
      </c>
      <c r="AF102" s="121"/>
    </row>
    <row r="103" spans="1:32" ht="31.5" x14ac:dyDescent="0.25">
      <c r="A103" s="34" t="s">
        <v>36</v>
      </c>
      <c r="B103" s="23"/>
      <c r="C103" s="22"/>
      <c r="D103" s="23"/>
      <c r="E103" s="23"/>
      <c r="F103" s="31"/>
      <c r="G103" s="3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121"/>
    </row>
    <row r="104" spans="1:32" x14ac:dyDescent="0.25">
      <c r="A104" s="21" t="s">
        <v>37</v>
      </c>
      <c r="B104" s="23"/>
      <c r="C104" s="22"/>
      <c r="D104" s="23"/>
      <c r="E104" s="23"/>
      <c r="F104" s="31"/>
      <c r="G104" s="3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121"/>
    </row>
    <row r="105" spans="1:32" x14ac:dyDescent="0.25">
      <c r="A105" s="112" t="s">
        <v>59</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4"/>
      <c r="AF105" s="60"/>
    </row>
    <row r="106" spans="1:32" x14ac:dyDescent="0.25">
      <c r="A106" s="21" t="s">
        <v>34</v>
      </c>
      <c r="B106" s="37">
        <f>B107+B108+B110</f>
        <v>7367.8</v>
      </c>
      <c r="C106" s="37">
        <f t="shared" ref="C106:E106" si="102">C107+C108+C110</f>
        <v>0</v>
      </c>
      <c r="D106" s="37">
        <f t="shared" si="102"/>
        <v>0</v>
      </c>
      <c r="E106" s="37">
        <f t="shared" si="102"/>
        <v>0</v>
      </c>
      <c r="F106" s="23">
        <f t="shared" ref="F106:G106" si="103">F108</f>
        <v>0</v>
      </c>
      <c r="G106" s="23">
        <f t="shared" si="103"/>
        <v>0</v>
      </c>
      <c r="H106" s="22">
        <f>H107+H108+H110</f>
        <v>0</v>
      </c>
      <c r="I106" s="22">
        <f t="shared" ref="I106:AE106" si="104">I107+I108+I110</f>
        <v>0</v>
      </c>
      <c r="J106" s="22">
        <f t="shared" si="104"/>
        <v>0</v>
      </c>
      <c r="K106" s="22">
        <f t="shared" si="104"/>
        <v>0</v>
      </c>
      <c r="L106" s="22">
        <f t="shared" si="104"/>
        <v>0</v>
      </c>
      <c r="M106" s="22">
        <f t="shared" si="104"/>
        <v>0</v>
      </c>
      <c r="N106" s="22">
        <f t="shared" si="104"/>
        <v>0</v>
      </c>
      <c r="O106" s="22">
        <f t="shared" si="104"/>
        <v>0</v>
      </c>
      <c r="P106" s="22">
        <f t="shared" si="104"/>
        <v>0</v>
      </c>
      <c r="Q106" s="22">
        <f t="shared" si="104"/>
        <v>0</v>
      </c>
      <c r="R106" s="22">
        <f t="shared" si="104"/>
        <v>0</v>
      </c>
      <c r="S106" s="22">
        <f t="shared" si="104"/>
        <v>0</v>
      </c>
      <c r="T106" s="22">
        <f t="shared" si="104"/>
        <v>0</v>
      </c>
      <c r="U106" s="22">
        <f t="shared" si="104"/>
        <v>0</v>
      </c>
      <c r="V106" s="22">
        <f t="shared" si="104"/>
        <v>0</v>
      </c>
      <c r="W106" s="22">
        <f t="shared" si="104"/>
        <v>0</v>
      </c>
      <c r="X106" s="22">
        <f t="shared" si="104"/>
        <v>0</v>
      </c>
      <c r="Y106" s="22">
        <f t="shared" si="104"/>
        <v>0</v>
      </c>
      <c r="Z106" s="22">
        <f t="shared" si="104"/>
        <v>0</v>
      </c>
      <c r="AA106" s="22">
        <f t="shared" si="104"/>
        <v>0</v>
      </c>
      <c r="AB106" s="22">
        <f t="shared" si="104"/>
        <v>0</v>
      </c>
      <c r="AC106" s="22">
        <f t="shared" si="104"/>
        <v>0</v>
      </c>
      <c r="AD106" s="22">
        <f t="shared" si="104"/>
        <v>7367.8</v>
      </c>
      <c r="AE106" s="22">
        <f t="shared" si="104"/>
        <v>0</v>
      </c>
      <c r="AF106" s="121"/>
    </row>
    <row r="107" spans="1:32" x14ac:dyDescent="0.25">
      <c r="A107" s="21" t="s">
        <v>35</v>
      </c>
      <c r="B107" s="23"/>
      <c r="C107" s="22"/>
      <c r="D107" s="23"/>
      <c r="E107" s="23"/>
      <c r="F107" s="31"/>
      <c r="G107" s="3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7367.8</v>
      </c>
      <c r="C108" s="22">
        <f>H108+J108+L108</f>
        <v>0</v>
      </c>
      <c r="D108" s="23">
        <f>E108</f>
        <v>0</v>
      </c>
      <c r="E108" s="23">
        <f t="shared" ref="E108" si="105">I108+K108+M108+O108+Q108+S108+U108+W108+Y108+AA108+AC108+AE108</f>
        <v>0</v>
      </c>
      <c r="F108" s="31">
        <f t="shared" ref="F108" si="106">IFERROR(E108/B108%,0)</f>
        <v>0</v>
      </c>
      <c r="G108" s="31">
        <f>IFERROR(E108/C108%,0)</f>
        <v>0</v>
      </c>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v>7367.8</v>
      </c>
      <c r="AE108" s="22"/>
      <c r="AF108" s="121"/>
    </row>
    <row r="109" spans="1:32" ht="31.5" x14ac:dyDescent="0.25">
      <c r="A109" s="34" t="s">
        <v>36</v>
      </c>
      <c r="B109" s="23"/>
      <c r="C109" s="22"/>
      <c r="D109" s="23"/>
      <c r="E109" s="23"/>
      <c r="F109" s="31"/>
      <c r="G109" s="3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c r="C110" s="22"/>
      <c r="D110" s="23"/>
      <c r="E110" s="23"/>
      <c r="F110" s="31"/>
      <c r="G110" s="3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24" t="s">
        <v>62</v>
      </c>
      <c r="B111" s="41">
        <f>B112+B113+B115</f>
        <v>841104.929</v>
      </c>
      <c r="C111" s="41">
        <f t="shared" ref="C111:E111" si="107">C112+C113+C115</f>
        <v>84521.479000000021</v>
      </c>
      <c r="D111" s="41">
        <f t="shared" si="107"/>
        <v>67346.22</v>
      </c>
      <c r="E111" s="41">
        <f t="shared" si="107"/>
        <v>67346.22</v>
      </c>
      <c r="F111" s="41">
        <f>E111/B111*100</f>
        <v>8.0068749662504946</v>
      </c>
      <c r="G111" s="41">
        <f>E111/C111*100</f>
        <v>79.679414980421697</v>
      </c>
      <c r="H111" s="41">
        <f>H112+H113+H115</f>
        <v>33912.783000000003</v>
      </c>
      <c r="I111" s="41">
        <f t="shared" ref="I111:AE111" si="108">I112+I113+I115</f>
        <v>17885.599999999999</v>
      </c>
      <c r="J111" s="41">
        <f t="shared" si="108"/>
        <v>27118.280000000002</v>
      </c>
      <c r="K111" s="41">
        <f t="shared" si="108"/>
        <v>30278.300000000003</v>
      </c>
      <c r="L111" s="41">
        <f t="shared" si="108"/>
        <v>23490.416000000005</v>
      </c>
      <c r="M111" s="41">
        <f t="shared" si="108"/>
        <v>19182.32</v>
      </c>
      <c r="N111" s="41">
        <f t="shared" si="108"/>
        <v>28452.109000000004</v>
      </c>
      <c r="O111" s="41">
        <f t="shared" si="108"/>
        <v>0</v>
      </c>
      <c r="P111" s="41">
        <f t="shared" si="108"/>
        <v>18063.654000000002</v>
      </c>
      <c r="Q111" s="41">
        <f t="shared" si="108"/>
        <v>0</v>
      </c>
      <c r="R111" s="41">
        <f t="shared" si="108"/>
        <v>17240.697</v>
      </c>
      <c r="S111" s="41">
        <f t="shared" si="108"/>
        <v>0</v>
      </c>
      <c r="T111" s="41">
        <f t="shared" si="108"/>
        <v>36275.188999999998</v>
      </c>
      <c r="U111" s="41">
        <f t="shared" si="108"/>
        <v>0</v>
      </c>
      <c r="V111" s="41">
        <f t="shared" si="108"/>
        <v>12077.357</v>
      </c>
      <c r="W111" s="41">
        <f t="shared" si="108"/>
        <v>0</v>
      </c>
      <c r="X111" s="41">
        <f t="shared" si="108"/>
        <v>349646.283</v>
      </c>
      <c r="Y111" s="41">
        <f t="shared" si="108"/>
        <v>0</v>
      </c>
      <c r="Z111" s="41">
        <f t="shared" si="108"/>
        <v>208924.476</v>
      </c>
      <c r="AA111" s="41">
        <f t="shared" si="108"/>
        <v>0</v>
      </c>
      <c r="AB111" s="41">
        <f t="shared" si="108"/>
        <v>14432.276</v>
      </c>
      <c r="AC111" s="41">
        <f t="shared" si="108"/>
        <v>0</v>
      </c>
      <c r="AD111" s="41">
        <f t="shared" si="108"/>
        <v>71471.409</v>
      </c>
      <c r="AE111" s="41">
        <f t="shared" si="108"/>
        <v>0</v>
      </c>
      <c r="AF111" s="100"/>
    </row>
    <row r="112" spans="1:32" x14ac:dyDescent="0.25">
      <c r="A112" s="21" t="s">
        <v>35</v>
      </c>
      <c r="B112" s="42">
        <f>H112+J112+L112+N112+P112+R112+T112+V112+X112+Z112+AB112+AD112</f>
        <v>97889.347000000009</v>
      </c>
      <c r="C112" s="42">
        <f>H112+J112+L112</f>
        <v>0</v>
      </c>
      <c r="D112" s="42">
        <f t="shared" ref="D112:E115" si="109">D17+D53</f>
        <v>0</v>
      </c>
      <c r="E112" s="42">
        <f t="shared" si="109"/>
        <v>0</v>
      </c>
      <c r="F112" s="37">
        <f>IFERROR(E112/B112*100,0)</f>
        <v>0</v>
      </c>
      <c r="G112" s="37">
        <f>IFERROR(E112/C112*100,0)</f>
        <v>0</v>
      </c>
      <c r="H112" s="42">
        <f t="shared" ref="H112:AE115" si="110">H17+H53+H101</f>
        <v>0</v>
      </c>
      <c r="I112" s="42">
        <f t="shared" si="110"/>
        <v>0</v>
      </c>
      <c r="J112" s="42">
        <f t="shared" si="110"/>
        <v>0</v>
      </c>
      <c r="K112" s="42">
        <f t="shared" si="110"/>
        <v>0</v>
      </c>
      <c r="L112" s="42">
        <f t="shared" si="110"/>
        <v>0</v>
      </c>
      <c r="M112" s="42">
        <f t="shared" si="110"/>
        <v>0</v>
      </c>
      <c r="N112" s="42">
        <f t="shared" si="110"/>
        <v>0</v>
      </c>
      <c r="O112" s="42">
        <f t="shared" si="110"/>
        <v>0</v>
      </c>
      <c r="P112" s="42">
        <f t="shared" si="110"/>
        <v>0</v>
      </c>
      <c r="Q112" s="42">
        <f t="shared" si="110"/>
        <v>0</v>
      </c>
      <c r="R112" s="42">
        <f t="shared" si="110"/>
        <v>0</v>
      </c>
      <c r="S112" s="42">
        <f t="shared" si="110"/>
        <v>0</v>
      </c>
      <c r="T112" s="42">
        <f t="shared" si="110"/>
        <v>5612.58</v>
      </c>
      <c r="U112" s="42">
        <f t="shared" si="110"/>
        <v>0</v>
      </c>
      <c r="V112" s="42">
        <f t="shared" si="110"/>
        <v>0</v>
      </c>
      <c r="W112" s="42">
        <f t="shared" si="110"/>
        <v>0</v>
      </c>
      <c r="X112" s="42">
        <f t="shared" si="110"/>
        <v>0</v>
      </c>
      <c r="Y112" s="42">
        <f t="shared" si="110"/>
        <v>0</v>
      </c>
      <c r="Z112" s="42">
        <f t="shared" si="110"/>
        <v>76501.275999999998</v>
      </c>
      <c r="AA112" s="42">
        <f t="shared" si="110"/>
        <v>0</v>
      </c>
      <c r="AB112" s="42">
        <f t="shared" si="110"/>
        <v>857.53099999999995</v>
      </c>
      <c r="AC112" s="42">
        <f t="shared" si="110"/>
        <v>0</v>
      </c>
      <c r="AD112" s="42">
        <f t="shared" si="110"/>
        <v>14917.96</v>
      </c>
      <c r="AE112" s="42">
        <f t="shared" si="110"/>
        <v>0</v>
      </c>
      <c r="AF112" s="101"/>
    </row>
    <row r="113" spans="1:32" x14ac:dyDescent="0.25">
      <c r="A113" s="21" t="s">
        <v>29</v>
      </c>
      <c r="B113" s="42">
        <f>H113+J113+L113+N113+P113+R113+T113+V113+X113+Z113+AB113+AD113</f>
        <v>386607.82200000004</v>
      </c>
      <c r="C113" s="42">
        <f t="shared" ref="C113:C115" si="111">H113+J113+L113</f>
        <v>84521.479000000021</v>
      </c>
      <c r="D113" s="42">
        <f t="shared" si="109"/>
        <v>67346.22</v>
      </c>
      <c r="E113" s="42">
        <f t="shared" si="109"/>
        <v>67346.22</v>
      </c>
      <c r="F113" s="37">
        <f>IFERROR(E113/B113*100,0)</f>
        <v>17.419776881803493</v>
      </c>
      <c r="G113" s="37">
        <f>IFERROR(E113/C113*100,0)</f>
        <v>79.679414980421697</v>
      </c>
      <c r="H113" s="42">
        <f t="shared" si="110"/>
        <v>33912.783000000003</v>
      </c>
      <c r="I113" s="42">
        <f t="shared" si="110"/>
        <v>17885.599999999999</v>
      </c>
      <c r="J113" s="42">
        <f t="shared" si="110"/>
        <v>27118.280000000002</v>
      </c>
      <c r="K113" s="42">
        <f t="shared" si="110"/>
        <v>30278.300000000003</v>
      </c>
      <c r="L113" s="42">
        <f t="shared" si="110"/>
        <v>23490.416000000005</v>
      </c>
      <c r="M113" s="42">
        <f t="shared" si="110"/>
        <v>19182.32</v>
      </c>
      <c r="N113" s="42">
        <f t="shared" si="110"/>
        <v>28452.109000000004</v>
      </c>
      <c r="O113" s="42">
        <f t="shared" si="110"/>
        <v>0</v>
      </c>
      <c r="P113" s="42">
        <f t="shared" si="110"/>
        <v>18063.654000000002</v>
      </c>
      <c r="Q113" s="42">
        <f t="shared" si="110"/>
        <v>0</v>
      </c>
      <c r="R113" s="42">
        <f t="shared" si="110"/>
        <v>17240.697</v>
      </c>
      <c r="S113" s="42">
        <f t="shared" si="110"/>
        <v>0</v>
      </c>
      <c r="T113" s="42">
        <f t="shared" si="110"/>
        <v>19437.449000000004</v>
      </c>
      <c r="U113" s="42">
        <f t="shared" si="110"/>
        <v>0</v>
      </c>
      <c r="V113" s="42">
        <f t="shared" si="110"/>
        <v>12077.357</v>
      </c>
      <c r="W113" s="42">
        <f t="shared" si="110"/>
        <v>0</v>
      </c>
      <c r="X113" s="42">
        <f t="shared" si="110"/>
        <v>123920.783</v>
      </c>
      <c r="Y113" s="42">
        <f t="shared" si="110"/>
        <v>0</v>
      </c>
      <c r="Z113" s="42">
        <f t="shared" si="110"/>
        <v>33758.450000000004</v>
      </c>
      <c r="AA113" s="42">
        <f t="shared" si="110"/>
        <v>0</v>
      </c>
      <c r="AB113" s="42">
        <f t="shared" si="110"/>
        <v>12427.395</v>
      </c>
      <c r="AC113" s="42">
        <f t="shared" si="110"/>
        <v>0</v>
      </c>
      <c r="AD113" s="42">
        <f t="shared" si="110"/>
        <v>36708.449000000001</v>
      </c>
      <c r="AE113" s="42">
        <f t="shared" si="110"/>
        <v>0</v>
      </c>
      <c r="AF113" s="101"/>
    </row>
    <row r="114" spans="1:32" ht="31.5" x14ac:dyDescent="0.25">
      <c r="A114" s="34" t="s">
        <v>36</v>
      </c>
      <c r="B114" s="42">
        <f>H114+J114+L114+N114+P114+R114+T114+V114+X114+Z114+AB114+AD114</f>
        <v>0</v>
      </c>
      <c r="C114" s="42">
        <f t="shared" si="111"/>
        <v>0</v>
      </c>
      <c r="D114" s="42">
        <f t="shared" si="109"/>
        <v>0</v>
      </c>
      <c r="E114" s="42">
        <f t="shared" si="109"/>
        <v>0</v>
      </c>
      <c r="F114" s="37">
        <f t="shared" ref="F114:F115" si="112">IFERROR(E114/B114*100,0)</f>
        <v>0</v>
      </c>
      <c r="G114" s="37">
        <f t="shared" ref="G114:G115" si="113">IFERROR(E114/C114*100,0)</f>
        <v>0</v>
      </c>
      <c r="H114" s="42">
        <f t="shared" si="110"/>
        <v>0</v>
      </c>
      <c r="I114" s="42">
        <f t="shared" si="110"/>
        <v>0</v>
      </c>
      <c r="J114" s="42">
        <f t="shared" si="110"/>
        <v>0</v>
      </c>
      <c r="K114" s="42">
        <f t="shared" si="110"/>
        <v>0</v>
      </c>
      <c r="L114" s="42">
        <f t="shared" si="110"/>
        <v>0</v>
      </c>
      <c r="M114" s="42">
        <f t="shared" si="110"/>
        <v>0</v>
      </c>
      <c r="N114" s="42">
        <f t="shared" si="110"/>
        <v>0</v>
      </c>
      <c r="O114" s="42">
        <f t="shared" si="110"/>
        <v>0</v>
      </c>
      <c r="P114" s="42">
        <f t="shared" si="110"/>
        <v>0</v>
      </c>
      <c r="Q114" s="42">
        <f t="shared" si="110"/>
        <v>0</v>
      </c>
      <c r="R114" s="42">
        <f t="shared" si="110"/>
        <v>0</v>
      </c>
      <c r="S114" s="42">
        <f t="shared" si="110"/>
        <v>0</v>
      </c>
      <c r="T114" s="42">
        <f t="shared" si="110"/>
        <v>0</v>
      </c>
      <c r="U114" s="42">
        <f t="shared" si="110"/>
        <v>0</v>
      </c>
      <c r="V114" s="42">
        <f t="shared" si="110"/>
        <v>0</v>
      </c>
      <c r="W114" s="42">
        <f t="shared" si="110"/>
        <v>0</v>
      </c>
      <c r="X114" s="42">
        <f t="shared" si="110"/>
        <v>0</v>
      </c>
      <c r="Y114" s="42">
        <f t="shared" si="110"/>
        <v>0</v>
      </c>
      <c r="Z114" s="42">
        <f t="shared" si="110"/>
        <v>0</v>
      </c>
      <c r="AA114" s="42">
        <f t="shared" si="110"/>
        <v>0</v>
      </c>
      <c r="AB114" s="42">
        <f t="shared" si="110"/>
        <v>0</v>
      </c>
      <c r="AC114" s="42">
        <f t="shared" si="110"/>
        <v>0</v>
      </c>
      <c r="AD114" s="42">
        <f t="shared" si="110"/>
        <v>0</v>
      </c>
      <c r="AE114" s="42">
        <f t="shared" si="110"/>
        <v>0</v>
      </c>
      <c r="AF114" s="101"/>
    </row>
    <row r="115" spans="1:32" x14ac:dyDescent="0.25">
      <c r="A115" s="21" t="s">
        <v>37</v>
      </c>
      <c r="B115" s="42">
        <f>H115+J115+L115+N115+P115+R115+T115+V115+X115+Z115+AB115+AD115</f>
        <v>356607.76</v>
      </c>
      <c r="C115" s="42">
        <f t="shared" si="111"/>
        <v>0</v>
      </c>
      <c r="D115" s="42">
        <f t="shared" si="109"/>
        <v>0</v>
      </c>
      <c r="E115" s="42">
        <f t="shared" si="109"/>
        <v>0</v>
      </c>
      <c r="F115" s="37">
        <f t="shared" si="112"/>
        <v>0</v>
      </c>
      <c r="G115" s="37">
        <f t="shared" si="113"/>
        <v>0</v>
      </c>
      <c r="H115" s="42">
        <f t="shared" si="110"/>
        <v>0</v>
      </c>
      <c r="I115" s="42">
        <f t="shared" si="110"/>
        <v>0</v>
      </c>
      <c r="J115" s="42">
        <f t="shared" si="110"/>
        <v>0</v>
      </c>
      <c r="K115" s="42">
        <f t="shared" si="110"/>
        <v>0</v>
      </c>
      <c r="L115" s="42">
        <f t="shared" si="110"/>
        <v>0</v>
      </c>
      <c r="M115" s="42">
        <f t="shared" si="110"/>
        <v>0</v>
      </c>
      <c r="N115" s="42">
        <f t="shared" si="110"/>
        <v>0</v>
      </c>
      <c r="O115" s="42">
        <f t="shared" si="110"/>
        <v>0</v>
      </c>
      <c r="P115" s="42">
        <f t="shared" si="110"/>
        <v>0</v>
      </c>
      <c r="Q115" s="42">
        <f t="shared" si="110"/>
        <v>0</v>
      </c>
      <c r="R115" s="42">
        <f t="shared" si="110"/>
        <v>0</v>
      </c>
      <c r="S115" s="42">
        <f t="shared" si="110"/>
        <v>0</v>
      </c>
      <c r="T115" s="42">
        <f t="shared" si="110"/>
        <v>11225.16</v>
      </c>
      <c r="U115" s="42">
        <f t="shared" si="110"/>
        <v>0</v>
      </c>
      <c r="V115" s="42">
        <f t="shared" si="110"/>
        <v>0</v>
      </c>
      <c r="W115" s="42">
        <f t="shared" si="110"/>
        <v>0</v>
      </c>
      <c r="X115" s="42">
        <f t="shared" si="110"/>
        <v>225725.5</v>
      </c>
      <c r="Y115" s="42">
        <f t="shared" si="110"/>
        <v>0</v>
      </c>
      <c r="Z115" s="42">
        <f t="shared" si="110"/>
        <v>98664.75</v>
      </c>
      <c r="AA115" s="42">
        <f t="shared" si="110"/>
        <v>0</v>
      </c>
      <c r="AB115" s="42">
        <f t="shared" si="110"/>
        <v>1147.3499999999999</v>
      </c>
      <c r="AC115" s="42">
        <f t="shared" si="110"/>
        <v>0</v>
      </c>
      <c r="AD115" s="42">
        <f t="shared" si="110"/>
        <v>19845</v>
      </c>
      <c r="AE115" s="42">
        <f t="shared" si="110"/>
        <v>0</v>
      </c>
      <c r="AF115" s="102"/>
    </row>
    <row r="116" spans="1:32" x14ac:dyDescent="0.25">
      <c r="A116" s="106" t="s">
        <v>63</v>
      </c>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8"/>
      <c r="AF116" s="9"/>
    </row>
    <row r="117" spans="1:32" x14ac:dyDescent="0.25">
      <c r="A117" s="10" t="s">
        <v>25</v>
      </c>
      <c r="B117" s="26"/>
      <c r="C117" s="26"/>
      <c r="D117" s="26"/>
      <c r="E117" s="26"/>
      <c r="F117" s="26"/>
      <c r="G117" s="26"/>
      <c r="H117" s="26"/>
      <c r="I117" s="26"/>
      <c r="J117" s="26"/>
      <c r="K117" s="26"/>
      <c r="L117" s="26"/>
      <c r="M117" s="26"/>
      <c r="N117" s="26"/>
      <c r="O117" s="26"/>
      <c r="P117" s="26"/>
      <c r="Q117" s="26"/>
      <c r="R117" s="26"/>
      <c r="S117" s="26"/>
      <c r="T117" s="26"/>
      <c r="U117" s="26"/>
      <c r="V117" s="26"/>
      <c r="W117" s="26"/>
      <c r="X117" s="27"/>
      <c r="Y117" s="17"/>
      <c r="Z117" s="17"/>
      <c r="AA117" s="17"/>
      <c r="AB117" s="17"/>
      <c r="AC117" s="17"/>
      <c r="AD117" s="17"/>
      <c r="AE117" s="17"/>
      <c r="AF117" s="18"/>
    </row>
    <row r="118" spans="1:32" x14ac:dyDescent="0.25">
      <c r="A118" s="109" t="s">
        <v>64</v>
      </c>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1"/>
      <c r="AF118" s="28"/>
    </row>
    <row r="119" spans="1:32" x14ac:dyDescent="0.25">
      <c r="A119" s="29" t="s">
        <v>34</v>
      </c>
      <c r="B119" s="30">
        <f>B120+B121+B123</f>
        <v>9358.1959999999999</v>
      </c>
      <c r="C119" s="30">
        <f t="shared" ref="C119:E119" si="114">C120+C121+C123</f>
        <v>1349.1399999999999</v>
      </c>
      <c r="D119" s="30">
        <f t="shared" si="114"/>
        <v>885.73</v>
      </c>
      <c r="E119" s="30">
        <f t="shared" si="114"/>
        <v>885.73</v>
      </c>
      <c r="F119" s="30">
        <f>E119/B119*100</f>
        <v>9.4647515397198347</v>
      </c>
      <c r="G119" s="30">
        <f>E119/C119*100</f>
        <v>65.651452036111905</v>
      </c>
      <c r="H119" s="30">
        <f>H120+H121+H123</f>
        <v>309.10599999999999</v>
      </c>
      <c r="I119" s="30">
        <f t="shared" ref="I119:AE119" si="115">I120+I121+I123</f>
        <v>290.38</v>
      </c>
      <c r="J119" s="30">
        <f t="shared" si="115"/>
        <v>520.11699999999996</v>
      </c>
      <c r="K119" s="30">
        <f t="shared" si="115"/>
        <v>297.3</v>
      </c>
      <c r="L119" s="30">
        <f t="shared" si="115"/>
        <v>519.91700000000003</v>
      </c>
      <c r="M119" s="30">
        <f t="shared" si="115"/>
        <v>298.05</v>
      </c>
      <c r="N119" s="30">
        <f t="shared" si="115"/>
        <v>519.91700000000003</v>
      </c>
      <c r="O119" s="30">
        <f t="shared" si="115"/>
        <v>0</v>
      </c>
      <c r="P119" s="30">
        <f t="shared" si="115"/>
        <v>519.91700000000003</v>
      </c>
      <c r="Q119" s="30">
        <f t="shared" si="115"/>
        <v>0</v>
      </c>
      <c r="R119" s="30">
        <f t="shared" si="115"/>
        <v>645.81700000000001</v>
      </c>
      <c r="S119" s="30">
        <f t="shared" si="115"/>
        <v>0</v>
      </c>
      <c r="T119" s="30">
        <f t="shared" si="115"/>
        <v>519.91600000000005</v>
      </c>
      <c r="U119" s="30">
        <f t="shared" si="115"/>
        <v>0</v>
      </c>
      <c r="V119" s="30">
        <f t="shared" si="115"/>
        <v>519.91600000000005</v>
      </c>
      <c r="W119" s="30">
        <f t="shared" si="115"/>
        <v>0</v>
      </c>
      <c r="X119" s="30">
        <f t="shared" si="115"/>
        <v>519.91600000000005</v>
      </c>
      <c r="Y119" s="30">
        <f t="shared" si="115"/>
        <v>0</v>
      </c>
      <c r="Z119" s="30">
        <f t="shared" si="115"/>
        <v>3700.4160000000002</v>
      </c>
      <c r="AA119" s="30">
        <f t="shared" si="115"/>
        <v>0</v>
      </c>
      <c r="AB119" s="30">
        <f t="shared" si="115"/>
        <v>519.91700000000003</v>
      </c>
      <c r="AC119" s="30">
        <f t="shared" si="115"/>
        <v>0</v>
      </c>
      <c r="AD119" s="30">
        <f t="shared" si="115"/>
        <v>543.32399999999996</v>
      </c>
      <c r="AE119" s="30">
        <f t="shared" si="115"/>
        <v>0</v>
      </c>
      <c r="AF119" s="103"/>
    </row>
    <row r="120" spans="1:32" x14ac:dyDescent="0.25">
      <c r="A120" s="21" t="s">
        <v>35</v>
      </c>
      <c r="B120" s="23">
        <f>H120+J120+L120+N120+P120+R120+T120+V120+X120+Z120+AB120+AD120</f>
        <v>0</v>
      </c>
      <c r="C120" s="23">
        <f>C126+C132</f>
        <v>0</v>
      </c>
      <c r="D120" s="23">
        <f>E120</f>
        <v>0</v>
      </c>
      <c r="E120" s="23">
        <f>I120+K120+M120+O120+Q120+S120+U120+W120+Y120+AA120+AC120+AE120</f>
        <v>0</v>
      </c>
      <c r="F120" s="37">
        <f>IFERROR(E120/B120*100,0)</f>
        <v>0</v>
      </c>
      <c r="G120" s="37">
        <f>IFERROR(E120/C120*100,0)</f>
        <v>0</v>
      </c>
      <c r="H120" s="23">
        <f>H126+H132</f>
        <v>0</v>
      </c>
      <c r="I120" s="23">
        <f t="shared" ref="I120:AE123" si="116">I126+I132</f>
        <v>0</v>
      </c>
      <c r="J120" s="23">
        <f t="shared" si="116"/>
        <v>0</v>
      </c>
      <c r="K120" s="23">
        <f t="shared" si="116"/>
        <v>0</v>
      </c>
      <c r="L120" s="23">
        <f t="shared" si="116"/>
        <v>0</v>
      </c>
      <c r="M120" s="23">
        <f t="shared" si="116"/>
        <v>0</v>
      </c>
      <c r="N120" s="23">
        <f t="shared" si="116"/>
        <v>0</v>
      </c>
      <c r="O120" s="23">
        <f t="shared" si="116"/>
        <v>0</v>
      </c>
      <c r="P120" s="23">
        <f t="shared" si="116"/>
        <v>0</v>
      </c>
      <c r="Q120" s="23">
        <f t="shared" si="116"/>
        <v>0</v>
      </c>
      <c r="R120" s="23">
        <f t="shared" si="116"/>
        <v>0</v>
      </c>
      <c r="S120" s="23">
        <f t="shared" si="116"/>
        <v>0</v>
      </c>
      <c r="T120" s="23">
        <f t="shared" si="116"/>
        <v>0</v>
      </c>
      <c r="U120" s="23">
        <f t="shared" si="116"/>
        <v>0</v>
      </c>
      <c r="V120" s="23">
        <f t="shared" si="116"/>
        <v>0</v>
      </c>
      <c r="W120" s="23">
        <f t="shared" si="116"/>
        <v>0</v>
      </c>
      <c r="X120" s="23">
        <f t="shared" si="116"/>
        <v>0</v>
      </c>
      <c r="Y120" s="23">
        <f t="shared" si="116"/>
        <v>0</v>
      </c>
      <c r="Z120" s="23">
        <f t="shared" si="116"/>
        <v>0</v>
      </c>
      <c r="AA120" s="23">
        <f t="shared" si="116"/>
        <v>0</v>
      </c>
      <c r="AB120" s="23">
        <f t="shared" si="116"/>
        <v>0</v>
      </c>
      <c r="AC120" s="23">
        <f t="shared" si="116"/>
        <v>0</v>
      </c>
      <c r="AD120" s="23">
        <f t="shared" si="116"/>
        <v>0</v>
      </c>
      <c r="AE120" s="23">
        <f t="shared" si="116"/>
        <v>0</v>
      </c>
      <c r="AF120" s="104"/>
    </row>
    <row r="121" spans="1:32" x14ac:dyDescent="0.25">
      <c r="A121" s="21" t="s">
        <v>29</v>
      </c>
      <c r="B121" s="23">
        <f>H121+J121+L121+N121+P121+R121+T121+V121+X121+Z121+AB121+AD121</f>
        <v>9358.1959999999999</v>
      </c>
      <c r="C121" s="23">
        <f>C127+C133</f>
        <v>1349.1399999999999</v>
      </c>
      <c r="D121" s="23">
        <f>E121</f>
        <v>885.73</v>
      </c>
      <c r="E121" s="23">
        <f>I121+K121+M121+O121+Q121+S121+U121+W121+Y121+AA121+AC121+AE121</f>
        <v>885.73</v>
      </c>
      <c r="F121" s="37">
        <f>IFERROR(E121/B121*100,0)</f>
        <v>9.4647515397198347</v>
      </c>
      <c r="G121" s="37">
        <f>IFERROR(E121/C121*100,0)</f>
        <v>65.651452036111905</v>
      </c>
      <c r="H121" s="23">
        <f>H127+H133</f>
        <v>309.10599999999999</v>
      </c>
      <c r="I121" s="23">
        <f t="shared" si="116"/>
        <v>290.38</v>
      </c>
      <c r="J121" s="23">
        <f t="shared" si="116"/>
        <v>520.11699999999996</v>
      </c>
      <c r="K121" s="23">
        <f t="shared" si="116"/>
        <v>297.3</v>
      </c>
      <c r="L121" s="23">
        <f t="shared" si="116"/>
        <v>519.91700000000003</v>
      </c>
      <c r="M121" s="23">
        <f t="shared" si="116"/>
        <v>298.05</v>
      </c>
      <c r="N121" s="23">
        <f t="shared" si="116"/>
        <v>519.91700000000003</v>
      </c>
      <c r="O121" s="23">
        <f t="shared" si="116"/>
        <v>0</v>
      </c>
      <c r="P121" s="23">
        <f t="shared" si="116"/>
        <v>519.91700000000003</v>
      </c>
      <c r="Q121" s="23">
        <f t="shared" si="116"/>
        <v>0</v>
      </c>
      <c r="R121" s="23">
        <f t="shared" si="116"/>
        <v>645.81700000000001</v>
      </c>
      <c r="S121" s="23">
        <f t="shared" si="116"/>
        <v>0</v>
      </c>
      <c r="T121" s="23">
        <f t="shared" si="116"/>
        <v>519.91600000000005</v>
      </c>
      <c r="U121" s="23">
        <f t="shared" si="116"/>
        <v>0</v>
      </c>
      <c r="V121" s="23">
        <f t="shared" si="116"/>
        <v>519.91600000000005</v>
      </c>
      <c r="W121" s="23">
        <f t="shared" si="116"/>
        <v>0</v>
      </c>
      <c r="X121" s="23">
        <f t="shared" si="116"/>
        <v>519.91600000000005</v>
      </c>
      <c r="Y121" s="23">
        <f t="shared" si="116"/>
        <v>0</v>
      </c>
      <c r="Z121" s="23">
        <f t="shared" si="116"/>
        <v>3700.4160000000002</v>
      </c>
      <c r="AA121" s="23">
        <f t="shared" si="116"/>
        <v>0</v>
      </c>
      <c r="AB121" s="23">
        <f t="shared" si="116"/>
        <v>519.91700000000003</v>
      </c>
      <c r="AC121" s="23">
        <f t="shared" si="116"/>
        <v>0</v>
      </c>
      <c r="AD121" s="23">
        <f t="shared" si="116"/>
        <v>543.32399999999996</v>
      </c>
      <c r="AE121" s="23">
        <f t="shared" si="116"/>
        <v>0</v>
      </c>
      <c r="AF121" s="104"/>
    </row>
    <row r="122" spans="1:32" ht="31.5" x14ac:dyDescent="0.25">
      <c r="A122" s="34" t="s">
        <v>36</v>
      </c>
      <c r="B122" s="23">
        <f t="shared" ref="B122:B123" si="117">H122+J122+L122+N122+P122+R122+T122+V122+X122+Z122+AB122+AD122</f>
        <v>0</v>
      </c>
      <c r="C122" s="23">
        <f t="shared" ref="C122:C123" si="118">C128+C134</f>
        <v>0</v>
      </c>
      <c r="D122" s="23">
        <f t="shared" ref="D122:D123" si="119">E122</f>
        <v>0</v>
      </c>
      <c r="E122" s="23">
        <f>I122+K122+M122+O122+Q122+S122+U122+W122+Y122+AA122+AC122+AE122</f>
        <v>0</v>
      </c>
      <c r="F122" s="37">
        <f t="shared" ref="F122:F123" si="120">IFERROR(E122/B122*100,0)</f>
        <v>0</v>
      </c>
      <c r="G122" s="37">
        <f t="shared" ref="G122:G123" si="121">IFERROR(E122/C122*100,0)</f>
        <v>0</v>
      </c>
      <c r="H122" s="23">
        <f t="shared" ref="H122:W123" si="122">H128+H134</f>
        <v>0</v>
      </c>
      <c r="I122" s="23">
        <f t="shared" si="122"/>
        <v>0</v>
      </c>
      <c r="J122" s="23">
        <f t="shared" si="122"/>
        <v>0</v>
      </c>
      <c r="K122" s="23">
        <f t="shared" si="122"/>
        <v>0</v>
      </c>
      <c r="L122" s="23">
        <f t="shared" si="122"/>
        <v>0</v>
      </c>
      <c r="M122" s="23">
        <f t="shared" si="122"/>
        <v>0</v>
      </c>
      <c r="N122" s="23">
        <f t="shared" si="122"/>
        <v>0</v>
      </c>
      <c r="O122" s="23">
        <f t="shared" si="122"/>
        <v>0</v>
      </c>
      <c r="P122" s="23">
        <f t="shared" si="122"/>
        <v>0</v>
      </c>
      <c r="Q122" s="23">
        <f t="shared" si="122"/>
        <v>0</v>
      </c>
      <c r="R122" s="23">
        <f t="shared" si="122"/>
        <v>0</v>
      </c>
      <c r="S122" s="23">
        <f t="shared" si="122"/>
        <v>0</v>
      </c>
      <c r="T122" s="23">
        <f t="shared" si="122"/>
        <v>0</v>
      </c>
      <c r="U122" s="23">
        <f t="shared" si="122"/>
        <v>0</v>
      </c>
      <c r="V122" s="23">
        <f t="shared" si="122"/>
        <v>0</v>
      </c>
      <c r="W122" s="23">
        <f t="shared" si="122"/>
        <v>0</v>
      </c>
      <c r="X122" s="23">
        <f t="shared" si="116"/>
        <v>0</v>
      </c>
      <c r="Y122" s="23">
        <f t="shared" si="116"/>
        <v>0</v>
      </c>
      <c r="Z122" s="23">
        <f t="shared" si="116"/>
        <v>0</v>
      </c>
      <c r="AA122" s="23">
        <f t="shared" si="116"/>
        <v>0</v>
      </c>
      <c r="AB122" s="23">
        <f t="shared" si="116"/>
        <v>0</v>
      </c>
      <c r="AC122" s="23">
        <f t="shared" si="116"/>
        <v>0</v>
      </c>
      <c r="AD122" s="23">
        <f t="shared" si="116"/>
        <v>0</v>
      </c>
      <c r="AE122" s="23">
        <f t="shared" si="116"/>
        <v>0</v>
      </c>
      <c r="AF122" s="104"/>
    </row>
    <row r="123" spans="1:32" x14ac:dyDescent="0.25">
      <c r="A123" s="21" t="s">
        <v>37</v>
      </c>
      <c r="B123" s="23">
        <f t="shared" si="117"/>
        <v>0</v>
      </c>
      <c r="C123" s="23">
        <f t="shared" si="118"/>
        <v>0</v>
      </c>
      <c r="D123" s="23">
        <f t="shared" si="119"/>
        <v>0</v>
      </c>
      <c r="E123" s="23">
        <f>I123+K123+M123+O123+Q123+S123+U123+W123+Y123+AA123+AC123+AE123</f>
        <v>0</v>
      </c>
      <c r="F123" s="37">
        <f t="shared" si="120"/>
        <v>0</v>
      </c>
      <c r="G123" s="37">
        <f t="shared" si="121"/>
        <v>0</v>
      </c>
      <c r="H123" s="23">
        <f t="shared" si="122"/>
        <v>0</v>
      </c>
      <c r="I123" s="23">
        <f t="shared" si="122"/>
        <v>0</v>
      </c>
      <c r="J123" s="23">
        <f t="shared" si="122"/>
        <v>0</v>
      </c>
      <c r="K123" s="23">
        <f t="shared" si="122"/>
        <v>0</v>
      </c>
      <c r="L123" s="23">
        <f t="shared" si="122"/>
        <v>0</v>
      </c>
      <c r="M123" s="23">
        <f t="shared" si="122"/>
        <v>0</v>
      </c>
      <c r="N123" s="23">
        <f t="shared" si="122"/>
        <v>0</v>
      </c>
      <c r="O123" s="23">
        <f t="shared" si="122"/>
        <v>0</v>
      </c>
      <c r="P123" s="23">
        <f t="shared" si="122"/>
        <v>0</v>
      </c>
      <c r="Q123" s="23">
        <f t="shared" si="122"/>
        <v>0</v>
      </c>
      <c r="R123" s="23">
        <f t="shared" si="122"/>
        <v>0</v>
      </c>
      <c r="S123" s="23">
        <f t="shared" si="122"/>
        <v>0</v>
      </c>
      <c r="T123" s="23">
        <f t="shared" si="122"/>
        <v>0</v>
      </c>
      <c r="U123" s="23">
        <f t="shared" si="122"/>
        <v>0</v>
      </c>
      <c r="V123" s="23">
        <f t="shared" si="122"/>
        <v>0</v>
      </c>
      <c r="W123" s="23">
        <f t="shared" si="122"/>
        <v>0</v>
      </c>
      <c r="X123" s="23">
        <f t="shared" si="116"/>
        <v>0</v>
      </c>
      <c r="Y123" s="23">
        <f t="shared" si="116"/>
        <v>0</v>
      </c>
      <c r="Z123" s="23">
        <f t="shared" si="116"/>
        <v>0</v>
      </c>
      <c r="AA123" s="23">
        <f t="shared" si="116"/>
        <v>0</v>
      </c>
      <c r="AB123" s="23">
        <f t="shared" si="116"/>
        <v>0</v>
      </c>
      <c r="AC123" s="23">
        <f t="shared" si="116"/>
        <v>0</v>
      </c>
      <c r="AD123" s="23">
        <f t="shared" si="116"/>
        <v>0</v>
      </c>
      <c r="AE123" s="23">
        <f t="shared" si="116"/>
        <v>0</v>
      </c>
      <c r="AF123" s="105"/>
    </row>
    <row r="124" spans="1:32" x14ac:dyDescent="0.25">
      <c r="A124" s="112" t="s">
        <v>65</v>
      </c>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4"/>
      <c r="AF124" s="58"/>
    </row>
    <row r="125" spans="1:32" x14ac:dyDescent="0.25">
      <c r="A125" s="21" t="s">
        <v>34</v>
      </c>
      <c r="B125" s="37">
        <f>B126+B127+B129</f>
        <v>6177.6959999999999</v>
      </c>
      <c r="C125" s="37">
        <f t="shared" ref="C125:E125" si="123">C126+C127+C129</f>
        <v>1349.1399999999999</v>
      </c>
      <c r="D125" s="37">
        <f t="shared" si="123"/>
        <v>885.73</v>
      </c>
      <c r="E125" s="37">
        <f t="shared" si="123"/>
        <v>885.73</v>
      </c>
      <c r="F125" s="23">
        <f>IFERROR(E125/B125*100,0)</f>
        <v>14.337545907082511</v>
      </c>
      <c r="G125" s="23">
        <f>IFERROR(E125/C125*100,0)</f>
        <v>65.651452036111905</v>
      </c>
      <c r="H125" s="23">
        <f>H126+H127+H129</f>
        <v>309.10599999999999</v>
      </c>
      <c r="I125" s="23">
        <f t="shared" ref="I125:AE125" si="124">I126+I127+I129</f>
        <v>290.38</v>
      </c>
      <c r="J125" s="23">
        <f t="shared" si="124"/>
        <v>520.11699999999996</v>
      </c>
      <c r="K125" s="23">
        <f t="shared" si="124"/>
        <v>297.3</v>
      </c>
      <c r="L125" s="23">
        <f t="shared" si="124"/>
        <v>519.91700000000003</v>
      </c>
      <c r="M125" s="23">
        <f t="shared" si="124"/>
        <v>298.05</v>
      </c>
      <c r="N125" s="23">
        <f t="shared" si="124"/>
        <v>519.91700000000003</v>
      </c>
      <c r="O125" s="23">
        <f t="shared" si="124"/>
        <v>0</v>
      </c>
      <c r="P125" s="23">
        <f t="shared" si="124"/>
        <v>519.91700000000003</v>
      </c>
      <c r="Q125" s="23">
        <f t="shared" si="124"/>
        <v>0</v>
      </c>
      <c r="R125" s="23">
        <f t="shared" si="124"/>
        <v>645.81700000000001</v>
      </c>
      <c r="S125" s="23">
        <f t="shared" si="124"/>
        <v>0</v>
      </c>
      <c r="T125" s="23">
        <f t="shared" si="124"/>
        <v>519.91600000000005</v>
      </c>
      <c r="U125" s="23">
        <f t="shared" si="124"/>
        <v>0</v>
      </c>
      <c r="V125" s="23">
        <f t="shared" si="124"/>
        <v>519.91600000000005</v>
      </c>
      <c r="W125" s="23">
        <f t="shared" si="124"/>
        <v>0</v>
      </c>
      <c r="X125" s="23">
        <f t="shared" si="124"/>
        <v>519.91600000000005</v>
      </c>
      <c r="Y125" s="23">
        <f t="shared" si="124"/>
        <v>0</v>
      </c>
      <c r="Z125" s="23">
        <f t="shared" si="124"/>
        <v>519.91600000000005</v>
      </c>
      <c r="AA125" s="23">
        <f t="shared" si="124"/>
        <v>0</v>
      </c>
      <c r="AB125" s="23">
        <f t="shared" si="124"/>
        <v>519.91700000000003</v>
      </c>
      <c r="AC125" s="23">
        <f t="shared" si="124"/>
        <v>0</v>
      </c>
      <c r="AD125" s="23">
        <f t="shared" si="124"/>
        <v>543.32399999999996</v>
      </c>
      <c r="AE125" s="23">
        <f t="shared" si="124"/>
        <v>0</v>
      </c>
      <c r="AF125" s="115" t="s">
        <v>66</v>
      </c>
    </row>
    <row r="126" spans="1:32" x14ac:dyDescent="0.25">
      <c r="A126" s="21" t="s">
        <v>35</v>
      </c>
      <c r="B126" s="23"/>
      <c r="C126" s="22"/>
      <c r="D126" s="23"/>
      <c r="E126" s="23"/>
      <c r="F126" s="23"/>
      <c r="G126" s="23"/>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116"/>
    </row>
    <row r="127" spans="1:32" x14ac:dyDescent="0.25">
      <c r="A127" s="21" t="s">
        <v>29</v>
      </c>
      <c r="B127" s="23">
        <f>H127+J127+L127+N127+P127+R127+T127+V127+X127+Z127+AB127+AD127</f>
        <v>6177.6959999999999</v>
      </c>
      <c r="C127" s="22">
        <f t="shared" ref="C127" si="125">H127+J127+L127</f>
        <v>1349.1399999999999</v>
      </c>
      <c r="D127" s="23">
        <f>E127</f>
        <v>885.73</v>
      </c>
      <c r="E127" s="23">
        <f>I127+K127+M127+O127+Q127+S127+U127+W127+Y127+AA127+AC127+AE127</f>
        <v>885.73</v>
      </c>
      <c r="F127" s="23">
        <f>IFERROR(E127/B127*100,0)</f>
        <v>14.337545907082511</v>
      </c>
      <c r="G127" s="23">
        <f>IFERROR(E127/C127*100,0)</f>
        <v>65.651452036111905</v>
      </c>
      <c r="H127" s="22">
        <v>309.10599999999999</v>
      </c>
      <c r="I127" s="22">
        <v>290.38</v>
      </c>
      <c r="J127" s="22">
        <v>520.11699999999996</v>
      </c>
      <c r="K127" s="22">
        <v>297.3</v>
      </c>
      <c r="L127" s="22">
        <v>519.91700000000003</v>
      </c>
      <c r="M127" s="22">
        <v>298.05</v>
      </c>
      <c r="N127" s="22">
        <v>519.91700000000003</v>
      </c>
      <c r="O127" s="22"/>
      <c r="P127" s="22">
        <v>519.91700000000003</v>
      </c>
      <c r="Q127" s="22"/>
      <c r="R127" s="22">
        <v>645.81700000000001</v>
      </c>
      <c r="S127" s="22"/>
      <c r="T127" s="22">
        <v>519.91600000000005</v>
      </c>
      <c r="U127" s="22"/>
      <c r="V127" s="22">
        <v>519.91600000000005</v>
      </c>
      <c r="W127" s="22"/>
      <c r="X127" s="22">
        <v>519.91600000000005</v>
      </c>
      <c r="Y127" s="22"/>
      <c r="Z127" s="22">
        <v>519.91600000000005</v>
      </c>
      <c r="AA127" s="22"/>
      <c r="AB127" s="22">
        <v>519.91700000000003</v>
      </c>
      <c r="AC127" s="22">
        <v>0</v>
      </c>
      <c r="AD127" s="22">
        <v>543.32399999999996</v>
      </c>
      <c r="AE127" s="22"/>
      <c r="AF127" s="116"/>
    </row>
    <row r="128" spans="1:32" ht="31.5" x14ac:dyDescent="0.25">
      <c r="A128" s="34" t="s">
        <v>36</v>
      </c>
      <c r="B128" s="23"/>
      <c r="C128" s="22"/>
      <c r="D128" s="23"/>
      <c r="E128" s="23"/>
      <c r="F128" s="23"/>
      <c r="G128" s="23"/>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116"/>
    </row>
    <row r="129" spans="1:32" x14ac:dyDescent="0.25">
      <c r="A129" s="21" t="s">
        <v>37</v>
      </c>
      <c r="B129" s="23"/>
      <c r="C129" s="22"/>
      <c r="D129" s="23"/>
      <c r="E129" s="23"/>
      <c r="F129" s="23"/>
      <c r="G129" s="23"/>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117"/>
    </row>
    <row r="130" spans="1:32" x14ac:dyDescent="0.25">
      <c r="A130" s="112" t="s">
        <v>67</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57"/>
    </row>
    <row r="131" spans="1:32" x14ac:dyDescent="0.25">
      <c r="A131" s="21" t="s">
        <v>34</v>
      </c>
      <c r="B131" s="37">
        <f>B132+B133+B135</f>
        <v>3180.5</v>
      </c>
      <c r="C131" s="37">
        <f t="shared" ref="C131:E131" si="126">C132+C133+C135</f>
        <v>0</v>
      </c>
      <c r="D131" s="37">
        <f t="shared" si="126"/>
        <v>0</v>
      </c>
      <c r="E131" s="37">
        <f t="shared" si="126"/>
        <v>0</v>
      </c>
      <c r="F131" s="23">
        <f>IFERROR(E131/B131*100,0)</f>
        <v>0</v>
      </c>
      <c r="G131" s="23">
        <f>IFERROR(E131/C131*100,0)</f>
        <v>0</v>
      </c>
      <c r="H131" s="23">
        <f>H132+H133+H135</f>
        <v>0</v>
      </c>
      <c r="I131" s="23">
        <f t="shared" ref="I131:AE131" si="127">I132+I133+I135</f>
        <v>0</v>
      </c>
      <c r="J131" s="23">
        <f t="shared" si="127"/>
        <v>0</v>
      </c>
      <c r="K131" s="23">
        <f t="shared" si="127"/>
        <v>0</v>
      </c>
      <c r="L131" s="23">
        <f t="shared" si="127"/>
        <v>0</v>
      </c>
      <c r="M131" s="23">
        <f t="shared" si="127"/>
        <v>0</v>
      </c>
      <c r="N131" s="23">
        <f t="shared" si="127"/>
        <v>0</v>
      </c>
      <c r="O131" s="23">
        <f t="shared" si="127"/>
        <v>0</v>
      </c>
      <c r="P131" s="23">
        <f t="shared" si="127"/>
        <v>0</v>
      </c>
      <c r="Q131" s="23">
        <f t="shared" si="127"/>
        <v>0</v>
      </c>
      <c r="R131" s="23">
        <f t="shared" si="127"/>
        <v>0</v>
      </c>
      <c r="S131" s="23">
        <f t="shared" si="127"/>
        <v>0</v>
      </c>
      <c r="T131" s="23">
        <f t="shared" si="127"/>
        <v>0</v>
      </c>
      <c r="U131" s="23">
        <f t="shared" si="127"/>
        <v>0</v>
      </c>
      <c r="V131" s="23">
        <f t="shared" si="127"/>
        <v>0</v>
      </c>
      <c r="W131" s="23">
        <f t="shared" si="127"/>
        <v>0</v>
      </c>
      <c r="X131" s="23">
        <f t="shared" si="127"/>
        <v>0</v>
      </c>
      <c r="Y131" s="23">
        <f t="shared" si="127"/>
        <v>0</v>
      </c>
      <c r="Z131" s="23">
        <f t="shared" si="127"/>
        <v>3180.5</v>
      </c>
      <c r="AA131" s="23">
        <f t="shared" si="127"/>
        <v>0</v>
      </c>
      <c r="AB131" s="23">
        <f t="shared" si="127"/>
        <v>0</v>
      </c>
      <c r="AC131" s="23">
        <f t="shared" si="127"/>
        <v>0</v>
      </c>
      <c r="AD131" s="23">
        <f t="shared" si="127"/>
        <v>0</v>
      </c>
      <c r="AE131" s="23">
        <f t="shared" si="127"/>
        <v>0</v>
      </c>
      <c r="AF131" s="98"/>
    </row>
    <row r="132" spans="1:32" x14ac:dyDescent="0.25">
      <c r="A132" s="21" t="s">
        <v>35</v>
      </c>
      <c r="B132" s="23"/>
      <c r="C132" s="22"/>
      <c r="D132" s="23"/>
      <c r="E132" s="23"/>
      <c r="F132" s="23"/>
      <c r="G132" s="23"/>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98"/>
    </row>
    <row r="133" spans="1:32" x14ac:dyDescent="0.25">
      <c r="A133" s="21" t="s">
        <v>29</v>
      </c>
      <c r="B133" s="23">
        <f>H133+J133+L133+N133+P133+R133+T133+V133+X133+Z133+AB133+AD133</f>
        <v>3180.5</v>
      </c>
      <c r="C133" s="22">
        <f>H133+J133+L133</f>
        <v>0</v>
      </c>
      <c r="D133" s="23">
        <f>E133</f>
        <v>0</v>
      </c>
      <c r="E133" s="23">
        <f>I133+K133+M133+O133+Q133+S133+U133+W133+Y133+AA133+AC133+AE133</f>
        <v>0</v>
      </c>
      <c r="F133" s="23">
        <f>IFERROR(E133/B133*100,0)</f>
        <v>0</v>
      </c>
      <c r="G133" s="23">
        <f>IFERROR(E133/C133*100,0)</f>
        <v>0</v>
      </c>
      <c r="H133" s="22"/>
      <c r="I133" s="22"/>
      <c r="J133" s="22"/>
      <c r="K133" s="22"/>
      <c r="L133" s="22"/>
      <c r="M133" s="22"/>
      <c r="N133" s="22"/>
      <c r="O133" s="22"/>
      <c r="P133" s="22"/>
      <c r="Q133" s="22"/>
      <c r="R133" s="22"/>
      <c r="S133" s="22"/>
      <c r="T133" s="22"/>
      <c r="U133" s="22"/>
      <c r="V133" s="22"/>
      <c r="W133" s="22"/>
      <c r="X133" s="22"/>
      <c r="Y133" s="22"/>
      <c r="Z133" s="22">
        <v>3180.5</v>
      </c>
      <c r="AA133" s="22"/>
      <c r="AB133" s="22"/>
      <c r="AC133" s="22"/>
      <c r="AD133" s="22"/>
      <c r="AE133" s="22"/>
      <c r="AF133" s="98"/>
    </row>
    <row r="134" spans="1:32" ht="31.5" x14ac:dyDescent="0.25">
      <c r="A134" s="34" t="s">
        <v>36</v>
      </c>
      <c r="B134" s="23"/>
      <c r="C134" s="22"/>
      <c r="D134" s="23"/>
      <c r="E134" s="23"/>
      <c r="F134" s="23"/>
      <c r="G134" s="23"/>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98"/>
    </row>
    <row r="135" spans="1:32" x14ac:dyDescent="0.25">
      <c r="A135" s="21" t="s">
        <v>37</v>
      </c>
      <c r="B135" s="23"/>
      <c r="C135" s="22"/>
      <c r="D135" s="23"/>
      <c r="E135" s="23"/>
      <c r="F135" s="23"/>
      <c r="G135" s="23"/>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99"/>
    </row>
    <row r="136" spans="1:32" x14ac:dyDescent="0.25">
      <c r="A136" s="24" t="s">
        <v>68</v>
      </c>
      <c r="B136" s="30">
        <f>B137+B138+B140</f>
        <v>9358.1959999999999</v>
      </c>
      <c r="C136" s="30">
        <f t="shared" ref="C136:E136" si="128">C137+C138+C140</f>
        <v>1349.1399999999999</v>
      </c>
      <c r="D136" s="30">
        <f t="shared" si="128"/>
        <v>885.73</v>
      </c>
      <c r="E136" s="30">
        <f t="shared" si="128"/>
        <v>885.73</v>
      </c>
      <c r="F136" s="30">
        <f>IFERROR(E136/B136*100,0)</f>
        <v>9.4647515397198347</v>
      </c>
      <c r="G136" s="30">
        <f>IFERROR(E136/C136*100,0)</f>
        <v>65.651452036111905</v>
      </c>
      <c r="H136" s="30">
        <f>H137+H138+H140</f>
        <v>309.10599999999999</v>
      </c>
      <c r="I136" s="30">
        <f t="shared" ref="I136:AE136" si="129">I137+I138+I140</f>
        <v>290.38</v>
      </c>
      <c r="J136" s="30">
        <f t="shared" si="129"/>
        <v>520.11699999999996</v>
      </c>
      <c r="K136" s="30">
        <f t="shared" si="129"/>
        <v>297.3</v>
      </c>
      <c r="L136" s="30">
        <f t="shared" si="129"/>
        <v>519.91700000000003</v>
      </c>
      <c r="M136" s="30">
        <f t="shared" si="129"/>
        <v>298.05</v>
      </c>
      <c r="N136" s="30">
        <f t="shared" si="129"/>
        <v>519.91700000000003</v>
      </c>
      <c r="O136" s="30">
        <f t="shared" si="129"/>
        <v>0</v>
      </c>
      <c r="P136" s="30">
        <f t="shared" si="129"/>
        <v>519.91700000000003</v>
      </c>
      <c r="Q136" s="30">
        <f t="shared" si="129"/>
        <v>0</v>
      </c>
      <c r="R136" s="30">
        <f t="shared" si="129"/>
        <v>645.81700000000001</v>
      </c>
      <c r="S136" s="30">
        <f t="shared" si="129"/>
        <v>0</v>
      </c>
      <c r="T136" s="30">
        <f t="shared" si="129"/>
        <v>519.91600000000005</v>
      </c>
      <c r="U136" s="30">
        <f t="shared" si="129"/>
        <v>0</v>
      </c>
      <c r="V136" s="30">
        <f t="shared" si="129"/>
        <v>519.91600000000005</v>
      </c>
      <c r="W136" s="30">
        <f t="shared" si="129"/>
        <v>0</v>
      </c>
      <c r="X136" s="30">
        <f t="shared" si="129"/>
        <v>519.91600000000005</v>
      </c>
      <c r="Y136" s="30">
        <f t="shared" si="129"/>
        <v>0</v>
      </c>
      <c r="Z136" s="30">
        <f t="shared" si="129"/>
        <v>3700.4160000000002</v>
      </c>
      <c r="AA136" s="30">
        <f t="shared" si="129"/>
        <v>0</v>
      </c>
      <c r="AB136" s="30">
        <f t="shared" si="129"/>
        <v>519.91700000000003</v>
      </c>
      <c r="AC136" s="30">
        <f t="shared" si="129"/>
        <v>0</v>
      </c>
      <c r="AD136" s="30">
        <f t="shared" si="129"/>
        <v>543.32399999999996</v>
      </c>
      <c r="AE136" s="30">
        <f t="shared" si="129"/>
        <v>0</v>
      </c>
      <c r="AF136" s="100"/>
    </row>
    <row r="137" spans="1:32" x14ac:dyDescent="0.25">
      <c r="A137" s="21" t="s">
        <v>35</v>
      </c>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101"/>
    </row>
    <row r="138" spans="1:32" x14ac:dyDescent="0.25">
      <c r="A138" s="21" t="s">
        <v>31</v>
      </c>
      <c r="B138" s="23">
        <f>H138+J138+L138+N138+P138+R138+T138+V138+X138+Z138+AB138+AD138</f>
        <v>9358.1959999999999</v>
      </c>
      <c r="C138" s="23">
        <f>C121</f>
        <v>1349.1399999999999</v>
      </c>
      <c r="D138" s="23">
        <f>E138</f>
        <v>885.73</v>
      </c>
      <c r="E138" s="23">
        <f>I138+K138+M138+O138+Q138+S138+U138+W138+Y138+AA138+AC138+AE138</f>
        <v>885.73</v>
      </c>
      <c r="F138" s="23">
        <f t="shared" ref="F138" si="130">IFERROR(E138/B138*100,0)</f>
        <v>9.4647515397198347</v>
      </c>
      <c r="G138" s="23">
        <f t="shared" ref="G138" si="131">IFERROR(E138/C138*100,0)</f>
        <v>65.651452036111905</v>
      </c>
      <c r="H138" s="23">
        <f t="shared" ref="H138:AE138" si="132">H121</f>
        <v>309.10599999999999</v>
      </c>
      <c r="I138" s="23">
        <f t="shared" si="132"/>
        <v>290.38</v>
      </c>
      <c r="J138" s="23">
        <f t="shared" si="132"/>
        <v>520.11699999999996</v>
      </c>
      <c r="K138" s="23">
        <f t="shared" si="132"/>
        <v>297.3</v>
      </c>
      <c r="L138" s="23">
        <f t="shared" si="132"/>
        <v>519.91700000000003</v>
      </c>
      <c r="M138" s="23">
        <f t="shared" si="132"/>
        <v>298.05</v>
      </c>
      <c r="N138" s="23">
        <f t="shared" si="132"/>
        <v>519.91700000000003</v>
      </c>
      <c r="O138" s="23">
        <f t="shared" si="132"/>
        <v>0</v>
      </c>
      <c r="P138" s="23">
        <f t="shared" si="132"/>
        <v>519.91700000000003</v>
      </c>
      <c r="Q138" s="23">
        <f t="shared" si="132"/>
        <v>0</v>
      </c>
      <c r="R138" s="23">
        <f t="shared" si="132"/>
        <v>645.81700000000001</v>
      </c>
      <c r="S138" s="23">
        <f t="shared" si="132"/>
        <v>0</v>
      </c>
      <c r="T138" s="23">
        <f t="shared" si="132"/>
        <v>519.91600000000005</v>
      </c>
      <c r="U138" s="23">
        <f t="shared" si="132"/>
        <v>0</v>
      </c>
      <c r="V138" s="23">
        <f t="shared" si="132"/>
        <v>519.91600000000005</v>
      </c>
      <c r="W138" s="23">
        <f t="shared" si="132"/>
        <v>0</v>
      </c>
      <c r="X138" s="23">
        <f t="shared" si="132"/>
        <v>519.91600000000005</v>
      </c>
      <c r="Y138" s="23">
        <f t="shared" si="132"/>
        <v>0</v>
      </c>
      <c r="Z138" s="23">
        <f t="shared" si="132"/>
        <v>3700.4160000000002</v>
      </c>
      <c r="AA138" s="23">
        <f t="shared" si="132"/>
        <v>0</v>
      </c>
      <c r="AB138" s="23">
        <f t="shared" si="132"/>
        <v>519.91700000000003</v>
      </c>
      <c r="AC138" s="23">
        <f t="shared" si="132"/>
        <v>0</v>
      </c>
      <c r="AD138" s="23">
        <f t="shared" si="132"/>
        <v>543.32399999999996</v>
      </c>
      <c r="AE138" s="23">
        <f t="shared" si="132"/>
        <v>0</v>
      </c>
      <c r="AF138" s="101"/>
    </row>
    <row r="139" spans="1:32" ht="31.5" x14ac:dyDescent="0.25">
      <c r="A139" s="34" t="s">
        <v>36</v>
      </c>
      <c r="B139" s="22"/>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101"/>
    </row>
    <row r="140" spans="1:32" x14ac:dyDescent="0.25">
      <c r="A140" s="21" t="s">
        <v>37</v>
      </c>
      <c r="B140" s="22"/>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101"/>
    </row>
    <row r="141" spans="1:32" ht="31.5" x14ac:dyDescent="0.25">
      <c r="A141" s="24" t="s">
        <v>69</v>
      </c>
      <c r="B141" s="44">
        <f>B142+B143+B145</f>
        <v>890217.21699999995</v>
      </c>
      <c r="C141" s="44">
        <f t="shared" ref="C141:E141" si="133">C142+C143+C145</f>
        <v>95688.049000000014</v>
      </c>
      <c r="D141" s="44">
        <f t="shared" si="133"/>
        <v>78049.38</v>
      </c>
      <c r="E141" s="44">
        <f t="shared" si="133"/>
        <v>78049.38</v>
      </c>
      <c r="F141" s="44">
        <f>E141/B141*100</f>
        <v>8.7674534382769647</v>
      </c>
      <c r="G141" s="44">
        <f>E141/C141*100</f>
        <v>81.566486949692106</v>
      </c>
      <c r="H141" s="44">
        <f>H142+H143+H145</f>
        <v>37687.879000000001</v>
      </c>
      <c r="I141" s="44">
        <f t="shared" ref="I141:AE141" si="134">I142+I143+I145</f>
        <v>21641.969999999998</v>
      </c>
      <c r="J141" s="44">
        <f t="shared" si="134"/>
        <v>30920.217000000001</v>
      </c>
      <c r="K141" s="44">
        <f t="shared" si="134"/>
        <v>33857.420000000006</v>
      </c>
      <c r="L141" s="44">
        <f t="shared" si="134"/>
        <v>27079.953000000005</v>
      </c>
      <c r="M141" s="44">
        <f t="shared" si="134"/>
        <v>22549.989999999998</v>
      </c>
      <c r="N141" s="44">
        <f t="shared" si="134"/>
        <v>32253.851000000006</v>
      </c>
      <c r="O141" s="44">
        <f t="shared" si="134"/>
        <v>0</v>
      </c>
      <c r="P141" s="44">
        <f t="shared" si="134"/>
        <v>21759.444000000003</v>
      </c>
      <c r="Q141" s="44">
        <f t="shared" si="134"/>
        <v>0</v>
      </c>
      <c r="R141" s="44">
        <f t="shared" si="134"/>
        <v>21168.339</v>
      </c>
      <c r="S141" s="44">
        <f t="shared" si="134"/>
        <v>0</v>
      </c>
      <c r="T141" s="44">
        <f t="shared" si="134"/>
        <v>40216.904999999999</v>
      </c>
      <c r="U141" s="44">
        <f t="shared" si="134"/>
        <v>0</v>
      </c>
      <c r="V141" s="44">
        <f t="shared" si="134"/>
        <v>16152.05</v>
      </c>
      <c r="W141" s="44">
        <f t="shared" si="134"/>
        <v>0</v>
      </c>
      <c r="X141" s="44">
        <f t="shared" si="134"/>
        <v>353693.41099999996</v>
      </c>
      <c r="Y141" s="44">
        <f t="shared" si="134"/>
        <v>0</v>
      </c>
      <c r="Z141" s="44">
        <f t="shared" si="134"/>
        <v>215800.76500000001</v>
      </c>
      <c r="AA141" s="44">
        <f t="shared" si="134"/>
        <v>0</v>
      </c>
      <c r="AB141" s="44">
        <f t="shared" si="134"/>
        <v>18234.018</v>
      </c>
      <c r="AC141" s="44">
        <f t="shared" si="134"/>
        <v>0</v>
      </c>
      <c r="AD141" s="44">
        <f t="shared" si="134"/>
        <v>75250.385000000009</v>
      </c>
      <c r="AE141" s="44">
        <f t="shared" si="134"/>
        <v>0</v>
      </c>
      <c r="AF141" s="101"/>
    </row>
    <row r="142" spans="1:32" x14ac:dyDescent="0.25">
      <c r="A142" s="21" t="s">
        <v>35</v>
      </c>
      <c r="B142" s="23">
        <f>H142+J142+L142+N142+P142+R142+T142+V142+X142+Z142+AB142+AD142</f>
        <v>97889.347000000009</v>
      </c>
      <c r="C142" s="23">
        <f>H142+J142+L142</f>
        <v>0</v>
      </c>
      <c r="D142" s="23">
        <f>E142</f>
        <v>0</v>
      </c>
      <c r="E142" s="23">
        <f>I142+K142+M142+O142+Q142+S142+U142+W142+Y142+AA142+AC142+AE142</f>
        <v>0</v>
      </c>
      <c r="F142" s="23">
        <f>IFERROR(E142/B142*100,0)</f>
        <v>0</v>
      </c>
      <c r="G142" s="23">
        <f>IFERROR(E142/C142*100,0)</f>
        <v>0</v>
      </c>
      <c r="H142" s="23">
        <f>H147</f>
        <v>0</v>
      </c>
      <c r="I142" s="23">
        <f t="shared" ref="I142:AE145" si="135">I147</f>
        <v>0</v>
      </c>
      <c r="J142" s="23">
        <f t="shared" si="135"/>
        <v>0</v>
      </c>
      <c r="K142" s="23">
        <f t="shared" si="135"/>
        <v>0</v>
      </c>
      <c r="L142" s="23">
        <f t="shared" si="135"/>
        <v>0</v>
      </c>
      <c r="M142" s="23">
        <f t="shared" si="135"/>
        <v>0</v>
      </c>
      <c r="N142" s="23">
        <f t="shared" si="135"/>
        <v>0</v>
      </c>
      <c r="O142" s="23">
        <f t="shared" si="135"/>
        <v>0</v>
      </c>
      <c r="P142" s="23">
        <f t="shared" si="135"/>
        <v>0</v>
      </c>
      <c r="Q142" s="23">
        <f t="shared" si="135"/>
        <v>0</v>
      </c>
      <c r="R142" s="23">
        <f t="shared" si="135"/>
        <v>0</v>
      </c>
      <c r="S142" s="23">
        <f t="shared" si="135"/>
        <v>0</v>
      </c>
      <c r="T142" s="23">
        <f t="shared" si="135"/>
        <v>5612.58</v>
      </c>
      <c r="U142" s="23">
        <f t="shared" si="135"/>
        <v>0</v>
      </c>
      <c r="V142" s="23">
        <f t="shared" si="135"/>
        <v>0</v>
      </c>
      <c r="W142" s="23">
        <f t="shared" si="135"/>
        <v>0</v>
      </c>
      <c r="X142" s="23">
        <f t="shared" si="135"/>
        <v>0</v>
      </c>
      <c r="Y142" s="23">
        <f t="shared" si="135"/>
        <v>0</v>
      </c>
      <c r="Z142" s="23">
        <f t="shared" si="135"/>
        <v>76501.275999999998</v>
      </c>
      <c r="AA142" s="23">
        <f t="shared" si="135"/>
        <v>0</v>
      </c>
      <c r="AB142" s="23">
        <f t="shared" si="135"/>
        <v>857.53099999999995</v>
      </c>
      <c r="AC142" s="23">
        <f t="shared" si="135"/>
        <v>0</v>
      </c>
      <c r="AD142" s="23">
        <f t="shared" si="135"/>
        <v>14917.96</v>
      </c>
      <c r="AE142" s="23">
        <f t="shared" si="135"/>
        <v>0</v>
      </c>
      <c r="AF142" s="101"/>
    </row>
    <row r="143" spans="1:32" x14ac:dyDescent="0.25">
      <c r="A143" s="21" t="s">
        <v>29</v>
      </c>
      <c r="B143" s="23">
        <f t="shared" ref="B143:B145" si="136">H143+J143+L143+N143+P143+R143+T143+V143+X143+Z143+AB143+AD143</f>
        <v>435720.11</v>
      </c>
      <c r="C143" s="23">
        <f>H143+J143+L143</f>
        <v>95688.049000000014</v>
      </c>
      <c r="D143" s="23">
        <f t="shared" ref="D143:D145" si="137">E143</f>
        <v>78049.38</v>
      </c>
      <c r="E143" s="23">
        <f t="shared" ref="E143:E145" si="138">I143+K143+M143+O143+Q143+S143+U143+W143+Y143+AA143+AC143+AE143</f>
        <v>78049.38</v>
      </c>
      <c r="F143" s="23">
        <f t="shared" ref="F143:F145" si="139">IFERROR(E143/B143*100,0)</f>
        <v>17.912733015696709</v>
      </c>
      <c r="G143" s="23">
        <f t="shared" ref="G143:G145" si="140">IFERROR(E143/C143*100,0)</f>
        <v>81.566486949692106</v>
      </c>
      <c r="H143" s="23">
        <f t="shared" ref="H143:W145" si="141">H148</f>
        <v>37687.879000000001</v>
      </c>
      <c r="I143" s="23">
        <f t="shared" si="141"/>
        <v>21641.969999999998</v>
      </c>
      <c r="J143" s="23">
        <f t="shared" si="141"/>
        <v>30920.217000000001</v>
      </c>
      <c r="K143" s="23">
        <f t="shared" si="141"/>
        <v>33857.420000000006</v>
      </c>
      <c r="L143" s="23">
        <f t="shared" si="141"/>
        <v>27079.953000000005</v>
      </c>
      <c r="M143" s="23">
        <f t="shared" si="141"/>
        <v>22549.989999999998</v>
      </c>
      <c r="N143" s="23">
        <f t="shared" si="141"/>
        <v>32253.851000000006</v>
      </c>
      <c r="O143" s="23">
        <f t="shared" si="141"/>
        <v>0</v>
      </c>
      <c r="P143" s="23">
        <f t="shared" si="141"/>
        <v>21759.444000000003</v>
      </c>
      <c r="Q143" s="23">
        <f t="shared" si="141"/>
        <v>0</v>
      </c>
      <c r="R143" s="23">
        <f t="shared" si="141"/>
        <v>21168.339</v>
      </c>
      <c r="S143" s="23">
        <f t="shared" si="141"/>
        <v>0</v>
      </c>
      <c r="T143" s="23">
        <f t="shared" si="141"/>
        <v>23379.165000000005</v>
      </c>
      <c r="U143" s="23">
        <f t="shared" si="141"/>
        <v>0</v>
      </c>
      <c r="V143" s="23">
        <f t="shared" si="141"/>
        <v>16152.05</v>
      </c>
      <c r="W143" s="23">
        <f t="shared" si="141"/>
        <v>0</v>
      </c>
      <c r="X143" s="23">
        <f t="shared" si="135"/>
        <v>127967.91099999999</v>
      </c>
      <c r="Y143" s="23">
        <f t="shared" si="135"/>
        <v>0</v>
      </c>
      <c r="Z143" s="23">
        <f t="shared" si="135"/>
        <v>40634.739000000001</v>
      </c>
      <c r="AA143" s="23">
        <f t="shared" si="135"/>
        <v>0</v>
      </c>
      <c r="AB143" s="23">
        <f t="shared" si="135"/>
        <v>16229.137000000001</v>
      </c>
      <c r="AC143" s="23">
        <f t="shared" si="135"/>
        <v>0</v>
      </c>
      <c r="AD143" s="23">
        <f t="shared" si="135"/>
        <v>40487.425000000003</v>
      </c>
      <c r="AE143" s="23">
        <f t="shared" si="135"/>
        <v>0</v>
      </c>
      <c r="AF143" s="101"/>
    </row>
    <row r="144" spans="1:32" ht="31.5" x14ac:dyDescent="0.25">
      <c r="A144" s="34" t="s">
        <v>36</v>
      </c>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101"/>
    </row>
    <row r="145" spans="1:32" x14ac:dyDescent="0.25">
      <c r="A145" s="21" t="s">
        <v>37</v>
      </c>
      <c r="B145" s="23">
        <f t="shared" si="136"/>
        <v>356607.76</v>
      </c>
      <c r="C145" s="23">
        <f>H145+J145+L145</f>
        <v>0</v>
      </c>
      <c r="D145" s="23">
        <f t="shared" si="137"/>
        <v>0</v>
      </c>
      <c r="E145" s="23">
        <f t="shared" si="138"/>
        <v>0</v>
      </c>
      <c r="F145" s="23">
        <f t="shared" si="139"/>
        <v>0</v>
      </c>
      <c r="G145" s="23">
        <f t="shared" si="140"/>
        <v>0</v>
      </c>
      <c r="H145" s="23">
        <f t="shared" si="141"/>
        <v>0</v>
      </c>
      <c r="I145" s="23">
        <f t="shared" si="141"/>
        <v>0</v>
      </c>
      <c r="J145" s="23">
        <f t="shared" si="141"/>
        <v>0</v>
      </c>
      <c r="K145" s="23">
        <f t="shared" si="141"/>
        <v>0</v>
      </c>
      <c r="L145" s="23">
        <f t="shared" si="141"/>
        <v>0</v>
      </c>
      <c r="M145" s="23">
        <f t="shared" si="141"/>
        <v>0</v>
      </c>
      <c r="N145" s="23">
        <f t="shared" si="141"/>
        <v>0</v>
      </c>
      <c r="O145" s="23">
        <f t="shared" si="141"/>
        <v>0</v>
      </c>
      <c r="P145" s="23">
        <f t="shared" si="141"/>
        <v>0</v>
      </c>
      <c r="Q145" s="23">
        <f t="shared" si="141"/>
        <v>0</v>
      </c>
      <c r="R145" s="23">
        <f t="shared" si="141"/>
        <v>0</v>
      </c>
      <c r="S145" s="23">
        <f t="shared" si="141"/>
        <v>0</v>
      </c>
      <c r="T145" s="23">
        <f t="shared" si="141"/>
        <v>11225.16</v>
      </c>
      <c r="U145" s="23">
        <f t="shared" si="141"/>
        <v>0</v>
      </c>
      <c r="V145" s="23">
        <f t="shared" si="141"/>
        <v>0</v>
      </c>
      <c r="W145" s="23">
        <f t="shared" si="141"/>
        <v>0</v>
      </c>
      <c r="X145" s="23">
        <f t="shared" si="135"/>
        <v>225725.5</v>
      </c>
      <c r="Y145" s="23">
        <f t="shared" si="135"/>
        <v>0</v>
      </c>
      <c r="Z145" s="23">
        <f t="shared" si="135"/>
        <v>98664.75</v>
      </c>
      <c r="AA145" s="23">
        <f t="shared" si="135"/>
        <v>0</v>
      </c>
      <c r="AB145" s="23">
        <f t="shared" si="135"/>
        <v>1147.3499999999999</v>
      </c>
      <c r="AC145" s="23">
        <f t="shared" si="135"/>
        <v>0</v>
      </c>
      <c r="AD145" s="23">
        <f t="shared" si="135"/>
        <v>19845</v>
      </c>
      <c r="AE145" s="23">
        <f t="shared" si="135"/>
        <v>0</v>
      </c>
      <c r="AF145" s="102"/>
    </row>
    <row r="146" spans="1:32" ht="31.5" x14ac:dyDescent="0.25">
      <c r="A146" s="45" t="s">
        <v>70</v>
      </c>
      <c r="B146" s="46">
        <f>B147+B148+B150</f>
        <v>890217.21699999995</v>
      </c>
      <c r="C146" s="46">
        <f t="shared" ref="C146:E146" si="142">C147+C148+C150</f>
        <v>95688.048999999999</v>
      </c>
      <c r="D146" s="46">
        <f t="shared" si="142"/>
        <v>78049.37999999999</v>
      </c>
      <c r="E146" s="46">
        <f t="shared" si="142"/>
        <v>78049.37999999999</v>
      </c>
      <c r="F146" s="46">
        <f>IFERROR(E146/B146%,0)</f>
        <v>8.7674534382769629</v>
      </c>
      <c r="G146" s="46">
        <f>IFERROR(E146/C146%,0)</f>
        <v>81.566486949692106</v>
      </c>
      <c r="H146" s="46">
        <f>H147+H148+H150</f>
        <v>37687.879000000001</v>
      </c>
      <c r="I146" s="46">
        <f t="shared" ref="I146:AE146" si="143">I147+I148+I150</f>
        <v>21641.969999999998</v>
      </c>
      <c r="J146" s="46">
        <f t="shared" si="143"/>
        <v>30920.217000000001</v>
      </c>
      <c r="K146" s="46">
        <f t="shared" si="143"/>
        <v>33857.420000000006</v>
      </c>
      <c r="L146" s="46">
        <f t="shared" si="143"/>
        <v>27079.953000000005</v>
      </c>
      <c r="M146" s="46">
        <f t="shared" si="143"/>
        <v>22549.989999999998</v>
      </c>
      <c r="N146" s="46">
        <f t="shared" si="143"/>
        <v>32253.851000000006</v>
      </c>
      <c r="O146" s="46">
        <f t="shared" si="143"/>
        <v>0</v>
      </c>
      <c r="P146" s="46">
        <f t="shared" si="143"/>
        <v>21759.444000000003</v>
      </c>
      <c r="Q146" s="46">
        <f t="shared" si="143"/>
        <v>0</v>
      </c>
      <c r="R146" s="46">
        <f t="shared" si="143"/>
        <v>21168.339</v>
      </c>
      <c r="S146" s="46">
        <f t="shared" si="143"/>
        <v>0</v>
      </c>
      <c r="T146" s="46">
        <f t="shared" si="143"/>
        <v>40216.904999999999</v>
      </c>
      <c r="U146" s="46">
        <f t="shared" si="143"/>
        <v>0</v>
      </c>
      <c r="V146" s="46">
        <f t="shared" si="143"/>
        <v>16152.05</v>
      </c>
      <c r="W146" s="46">
        <f t="shared" si="143"/>
        <v>0</v>
      </c>
      <c r="X146" s="46">
        <f t="shared" si="143"/>
        <v>353693.41099999996</v>
      </c>
      <c r="Y146" s="46">
        <f t="shared" si="143"/>
        <v>0</v>
      </c>
      <c r="Z146" s="46">
        <f t="shared" si="143"/>
        <v>215800.76500000001</v>
      </c>
      <c r="AA146" s="46">
        <f t="shared" si="143"/>
        <v>0</v>
      </c>
      <c r="AB146" s="46">
        <f t="shared" si="143"/>
        <v>18234.018</v>
      </c>
      <c r="AC146" s="46">
        <f t="shared" si="143"/>
        <v>0</v>
      </c>
      <c r="AD146" s="46">
        <f t="shared" si="143"/>
        <v>75250.385000000009</v>
      </c>
      <c r="AE146" s="46">
        <f t="shared" si="143"/>
        <v>0</v>
      </c>
      <c r="AF146" s="103"/>
    </row>
    <row r="147" spans="1:32" x14ac:dyDescent="0.25">
      <c r="A147" s="21" t="s">
        <v>35</v>
      </c>
      <c r="B147" s="23">
        <f>B17+B53+B101+B120</f>
        <v>97889.347000000009</v>
      </c>
      <c r="C147" s="23">
        <f>C17+C53+C101+C120</f>
        <v>0</v>
      </c>
      <c r="D147" s="23">
        <f>D17+D53+D101+D120</f>
        <v>0</v>
      </c>
      <c r="E147" s="23">
        <f>E17+E53+E101+E120</f>
        <v>0</v>
      </c>
      <c r="F147" s="23">
        <f t="shared" ref="F147:F150" si="144">IFERROR(E147/B147%,0)</f>
        <v>0</v>
      </c>
      <c r="G147" s="23">
        <f t="shared" ref="G147:G150" si="145">IFERROR(E147/C147%,0)</f>
        <v>0</v>
      </c>
      <c r="H147" s="23">
        <f t="shared" ref="H147:AE147" si="146">H17+H53+H101+H120</f>
        <v>0</v>
      </c>
      <c r="I147" s="23">
        <f t="shared" si="146"/>
        <v>0</v>
      </c>
      <c r="J147" s="23">
        <f t="shared" si="146"/>
        <v>0</v>
      </c>
      <c r="K147" s="23">
        <f t="shared" si="146"/>
        <v>0</v>
      </c>
      <c r="L147" s="23">
        <f t="shared" si="146"/>
        <v>0</v>
      </c>
      <c r="M147" s="23">
        <f t="shared" si="146"/>
        <v>0</v>
      </c>
      <c r="N147" s="23">
        <f t="shared" si="146"/>
        <v>0</v>
      </c>
      <c r="O147" s="23">
        <f t="shared" si="146"/>
        <v>0</v>
      </c>
      <c r="P147" s="23">
        <f t="shared" si="146"/>
        <v>0</v>
      </c>
      <c r="Q147" s="23">
        <f t="shared" si="146"/>
        <v>0</v>
      </c>
      <c r="R147" s="23">
        <f t="shared" si="146"/>
        <v>0</v>
      </c>
      <c r="S147" s="23">
        <f t="shared" si="146"/>
        <v>0</v>
      </c>
      <c r="T147" s="23">
        <f t="shared" si="146"/>
        <v>5612.58</v>
      </c>
      <c r="U147" s="23">
        <f t="shared" si="146"/>
        <v>0</v>
      </c>
      <c r="V147" s="23">
        <f t="shared" si="146"/>
        <v>0</v>
      </c>
      <c r="W147" s="23">
        <f t="shared" si="146"/>
        <v>0</v>
      </c>
      <c r="X147" s="23">
        <f t="shared" si="146"/>
        <v>0</v>
      </c>
      <c r="Y147" s="23">
        <f t="shared" si="146"/>
        <v>0</v>
      </c>
      <c r="Z147" s="23">
        <f t="shared" si="146"/>
        <v>76501.275999999998</v>
      </c>
      <c r="AA147" s="23">
        <f t="shared" si="146"/>
        <v>0</v>
      </c>
      <c r="AB147" s="23">
        <f t="shared" si="146"/>
        <v>857.53099999999995</v>
      </c>
      <c r="AC147" s="23">
        <f t="shared" si="146"/>
        <v>0</v>
      </c>
      <c r="AD147" s="23">
        <f t="shared" si="146"/>
        <v>14917.96</v>
      </c>
      <c r="AE147" s="23">
        <f t="shared" si="146"/>
        <v>0</v>
      </c>
      <c r="AF147" s="104"/>
    </row>
    <row r="148" spans="1:32" x14ac:dyDescent="0.25">
      <c r="A148" s="21" t="s">
        <v>29</v>
      </c>
      <c r="B148" s="23">
        <f>B10+B18+B54+B102+B121</f>
        <v>435720.11</v>
      </c>
      <c r="C148" s="23">
        <f>C10+C18+C54+C102+C121</f>
        <v>95688.048999999999</v>
      </c>
      <c r="D148" s="23">
        <f>D10+D18+D54+D102+D121</f>
        <v>78049.37999999999</v>
      </c>
      <c r="E148" s="23">
        <f>E10+E18+E54+E102+E121</f>
        <v>78049.37999999999</v>
      </c>
      <c r="F148" s="23">
        <f t="shared" si="144"/>
        <v>17.912733015696702</v>
      </c>
      <c r="G148" s="23">
        <f t="shared" si="145"/>
        <v>81.566486949692106</v>
      </c>
      <c r="H148" s="63">
        <f t="shared" ref="H148:AE148" si="147">H10+H18+H54+H102+H121</f>
        <v>37687.879000000001</v>
      </c>
      <c r="I148" s="23">
        <f t="shared" si="147"/>
        <v>21641.969999999998</v>
      </c>
      <c r="J148" s="23">
        <f t="shared" si="147"/>
        <v>30920.217000000001</v>
      </c>
      <c r="K148" s="23">
        <f t="shared" si="147"/>
        <v>33857.420000000006</v>
      </c>
      <c r="L148" s="23">
        <f t="shared" si="147"/>
        <v>27079.953000000005</v>
      </c>
      <c r="M148" s="23">
        <f t="shared" si="147"/>
        <v>22549.989999999998</v>
      </c>
      <c r="N148" s="23">
        <f t="shared" si="147"/>
        <v>32253.851000000006</v>
      </c>
      <c r="O148" s="23">
        <f t="shared" si="147"/>
        <v>0</v>
      </c>
      <c r="P148" s="23">
        <f t="shared" si="147"/>
        <v>21759.444000000003</v>
      </c>
      <c r="Q148" s="23">
        <f t="shared" si="147"/>
        <v>0</v>
      </c>
      <c r="R148" s="23">
        <f t="shared" si="147"/>
        <v>21168.339</v>
      </c>
      <c r="S148" s="23">
        <f t="shared" si="147"/>
        <v>0</v>
      </c>
      <c r="T148" s="23">
        <f t="shared" si="147"/>
        <v>23379.165000000005</v>
      </c>
      <c r="U148" s="23">
        <f t="shared" si="147"/>
        <v>0</v>
      </c>
      <c r="V148" s="23">
        <f t="shared" si="147"/>
        <v>16152.05</v>
      </c>
      <c r="W148" s="23">
        <f t="shared" si="147"/>
        <v>0</v>
      </c>
      <c r="X148" s="23">
        <f t="shared" si="147"/>
        <v>127967.91099999999</v>
      </c>
      <c r="Y148" s="23">
        <f t="shared" si="147"/>
        <v>0</v>
      </c>
      <c r="Z148" s="23">
        <f t="shared" si="147"/>
        <v>40634.739000000001</v>
      </c>
      <c r="AA148" s="23">
        <f t="shared" si="147"/>
        <v>0</v>
      </c>
      <c r="AB148" s="23">
        <f t="shared" si="147"/>
        <v>16229.137000000001</v>
      </c>
      <c r="AC148" s="23">
        <f t="shared" si="147"/>
        <v>0</v>
      </c>
      <c r="AD148" s="23">
        <f t="shared" si="147"/>
        <v>40487.425000000003</v>
      </c>
      <c r="AE148" s="23">
        <f t="shared" si="147"/>
        <v>0</v>
      </c>
      <c r="AF148" s="104"/>
    </row>
    <row r="149" spans="1:32" ht="31.5" x14ac:dyDescent="0.25">
      <c r="A149" s="34" t="s">
        <v>36</v>
      </c>
      <c r="B149" s="23">
        <f t="shared" ref="B149:E150" si="148">B19+B55++B103+B122</f>
        <v>0</v>
      </c>
      <c r="C149" s="23">
        <f t="shared" si="148"/>
        <v>0</v>
      </c>
      <c r="D149" s="23">
        <f t="shared" si="148"/>
        <v>0</v>
      </c>
      <c r="E149" s="23">
        <f t="shared" si="148"/>
        <v>0</v>
      </c>
      <c r="F149" s="23">
        <f t="shared" si="144"/>
        <v>0</v>
      </c>
      <c r="G149" s="23">
        <f t="shared" si="145"/>
        <v>0</v>
      </c>
      <c r="H149" s="23">
        <f t="shared" ref="H149:AE150" si="149">H19+H55++H103+H122</f>
        <v>0</v>
      </c>
      <c r="I149" s="23">
        <f t="shared" si="149"/>
        <v>0</v>
      </c>
      <c r="J149" s="23">
        <f t="shared" si="149"/>
        <v>0</v>
      </c>
      <c r="K149" s="23">
        <f t="shared" si="149"/>
        <v>0</v>
      </c>
      <c r="L149" s="23">
        <f t="shared" si="149"/>
        <v>0</v>
      </c>
      <c r="M149" s="23">
        <f t="shared" si="149"/>
        <v>0</v>
      </c>
      <c r="N149" s="23">
        <f t="shared" si="149"/>
        <v>0</v>
      </c>
      <c r="O149" s="23">
        <f t="shared" si="149"/>
        <v>0</v>
      </c>
      <c r="P149" s="23">
        <f t="shared" si="149"/>
        <v>0</v>
      </c>
      <c r="Q149" s="23">
        <f t="shared" si="149"/>
        <v>0</v>
      </c>
      <c r="R149" s="23">
        <f t="shared" si="149"/>
        <v>0</v>
      </c>
      <c r="S149" s="23">
        <f t="shared" si="149"/>
        <v>0</v>
      </c>
      <c r="T149" s="23">
        <f t="shared" si="149"/>
        <v>0</v>
      </c>
      <c r="U149" s="23">
        <f t="shared" si="149"/>
        <v>0</v>
      </c>
      <c r="V149" s="23">
        <f t="shared" si="149"/>
        <v>0</v>
      </c>
      <c r="W149" s="23">
        <f t="shared" si="149"/>
        <v>0</v>
      </c>
      <c r="X149" s="23">
        <f t="shared" si="149"/>
        <v>0</v>
      </c>
      <c r="Y149" s="23">
        <f t="shared" si="149"/>
        <v>0</v>
      </c>
      <c r="Z149" s="23">
        <f t="shared" si="149"/>
        <v>0</v>
      </c>
      <c r="AA149" s="23">
        <f t="shared" si="149"/>
        <v>0</v>
      </c>
      <c r="AB149" s="23">
        <f t="shared" si="149"/>
        <v>0</v>
      </c>
      <c r="AC149" s="23">
        <f t="shared" si="149"/>
        <v>0</v>
      </c>
      <c r="AD149" s="23">
        <f t="shared" si="149"/>
        <v>0</v>
      </c>
      <c r="AE149" s="23">
        <f t="shared" si="149"/>
        <v>0</v>
      </c>
      <c r="AF149" s="104"/>
    </row>
    <row r="150" spans="1:32" x14ac:dyDescent="0.25">
      <c r="A150" s="21" t="s">
        <v>37</v>
      </c>
      <c r="B150" s="23">
        <f t="shared" si="148"/>
        <v>356607.76</v>
      </c>
      <c r="C150" s="23">
        <f t="shared" si="148"/>
        <v>0</v>
      </c>
      <c r="D150" s="23">
        <f t="shared" si="148"/>
        <v>0</v>
      </c>
      <c r="E150" s="23">
        <f t="shared" si="148"/>
        <v>0</v>
      </c>
      <c r="F150" s="23">
        <f t="shared" si="144"/>
        <v>0</v>
      </c>
      <c r="G150" s="23">
        <f t="shared" si="145"/>
        <v>0</v>
      </c>
      <c r="H150" s="23">
        <f t="shared" si="149"/>
        <v>0</v>
      </c>
      <c r="I150" s="23">
        <f t="shared" si="149"/>
        <v>0</v>
      </c>
      <c r="J150" s="23">
        <f t="shared" si="149"/>
        <v>0</v>
      </c>
      <c r="K150" s="23">
        <f t="shared" si="149"/>
        <v>0</v>
      </c>
      <c r="L150" s="23">
        <f t="shared" si="149"/>
        <v>0</v>
      </c>
      <c r="M150" s="23">
        <f t="shared" si="149"/>
        <v>0</v>
      </c>
      <c r="N150" s="23">
        <f t="shared" si="149"/>
        <v>0</v>
      </c>
      <c r="O150" s="23">
        <f t="shared" si="149"/>
        <v>0</v>
      </c>
      <c r="P150" s="23">
        <f t="shared" si="149"/>
        <v>0</v>
      </c>
      <c r="Q150" s="23">
        <f t="shared" si="149"/>
        <v>0</v>
      </c>
      <c r="R150" s="23">
        <f t="shared" si="149"/>
        <v>0</v>
      </c>
      <c r="S150" s="23">
        <f t="shared" si="149"/>
        <v>0</v>
      </c>
      <c r="T150" s="23">
        <f t="shared" si="149"/>
        <v>11225.16</v>
      </c>
      <c r="U150" s="23">
        <f t="shared" si="149"/>
        <v>0</v>
      </c>
      <c r="V150" s="23">
        <f t="shared" si="149"/>
        <v>0</v>
      </c>
      <c r="W150" s="23">
        <f t="shared" si="149"/>
        <v>0</v>
      </c>
      <c r="X150" s="23">
        <f t="shared" si="149"/>
        <v>225725.5</v>
      </c>
      <c r="Y150" s="23">
        <f t="shared" si="149"/>
        <v>0</v>
      </c>
      <c r="Z150" s="23">
        <f t="shared" si="149"/>
        <v>98664.75</v>
      </c>
      <c r="AA150" s="23">
        <f t="shared" si="149"/>
        <v>0</v>
      </c>
      <c r="AB150" s="23">
        <f t="shared" si="149"/>
        <v>1147.3499999999999</v>
      </c>
      <c r="AC150" s="23">
        <f t="shared" si="149"/>
        <v>0</v>
      </c>
      <c r="AD150" s="23">
        <f t="shared" si="149"/>
        <v>19845</v>
      </c>
      <c r="AE150" s="23">
        <f t="shared" si="149"/>
        <v>0</v>
      </c>
      <c r="AF150" s="105"/>
    </row>
    <row r="153" spans="1:32" ht="16.5" hidden="1" x14ac:dyDescent="0.25">
      <c r="A153" s="47" t="s">
        <v>85</v>
      </c>
      <c r="B153" s="47"/>
      <c r="C153" s="47"/>
      <c r="D153" s="47"/>
      <c r="F153" s="47" t="s">
        <v>74</v>
      </c>
      <c r="G153" s="47"/>
      <c r="H153" s="47"/>
    </row>
    <row r="154" spans="1:32" ht="16.5" hidden="1" x14ac:dyDescent="0.25">
      <c r="A154" s="47"/>
      <c r="B154" s="47"/>
      <c r="C154" s="47"/>
      <c r="D154" s="47"/>
      <c r="F154" s="47"/>
      <c r="G154" s="47"/>
      <c r="H154" s="47"/>
    </row>
    <row r="155" spans="1:32" ht="16.5" hidden="1" x14ac:dyDescent="0.25">
      <c r="A155" s="47" t="s">
        <v>72</v>
      </c>
      <c r="B155" s="48"/>
      <c r="C155" s="48"/>
      <c r="D155" s="47"/>
      <c r="F155" s="47" t="s">
        <v>86</v>
      </c>
      <c r="G155" s="48"/>
      <c r="H155" s="48"/>
    </row>
    <row r="156" spans="1:32" ht="16.5" hidden="1" x14ac:dyDescent="0.25">
      <c r="A156" s="47" t="s">
        <v>73</v>
      </c>
      <c r="B156" s="47"/>
      <c r="C156" s="47"/>
      <c r="D156" s="47"/>
    </row>
    <row r="157" spans="1:32" ht="16.5" hidden="1" x14ac:dyDescent="0.25">
      <c r="A157" s="47"/>
      <c r="B157" s="47"/>
      <c r="C157" s="47"/>
      <c r="D157" s="47"/>
    </row>
    <row r="158" spans="1:32" ht="16.5" x14ac:dyDescent="0.25">
      <c r="A158" s="47"/>
      <c r="B158" s="47"/>
      <c r="C158" s="47"/>
      <c r="D158" s="47"/>
    </row>
    <row r="159" spans="1:32" ht="16.5" x14ac:dyDescent="0.25">
      <c r="A159" s="47"/>
      <c r="B159" s="47"/>
      <c r="C159" s="47"/>
      <c r="D159" s="47"/>
    </row>
    <row r="160" spans="1:32" ht="16.5" x14ac:dyDescent="0.25">
      <c r="D160" s="47"/>
    </row>
    <row r="161" spans="1:4" ht="16.5" x14ac:dyDescent="0.25">
      <c r="D161" s="47"/>
    </row>
    <row r="162" spans="1:4" ht="16.5" x14ac:dyDescent="0.25">
      <c r="D162" s="47"/>
    </row>
    <row r="163" spans="1:4" ht="16.5" x14ac:dyDescent="0.25">
      <c r="A163" s="47"/>
      <c r="B163" s="47"/>
      <c r="C163" s="47"/>
      <c r="D163" s="47"/>
    </row>
  </sheetData>
  <mergeCells count="64">
    <mergeCell ref="AF146:AF150"/>
    <mergeCell ref="AF106:AF110"/>
    <mergeCell ref="AF111:AF115"/>
    <mergeCell ref="A116:AE116"/>
    <mergeCell ref="A118:AE118"/>
    <mergeCell ref="AF119:AF123"/>
    <mergeCell ref="A124:AE124"/>
    <mergeCell ref="AF125:AF129"/>
    <mergeCell ref="A130:AE130"/>
    <mergeCell ref="AF131:AF135"/>
    <mergeCell ref="AF136:AF140"/>
    <mergeCell ref="AF141:AF145"/>
    <mergeCell ref="A105:AE105"/>
    <mergeCell ref="AF70:AF74"/>
    <mergeCell ref="A75:AE75"/>
    <mergeCell ref="AF76:AF80"/>
    <mergeCell ref="A81:AE81"/>
    <mergeCell ref="AF82:AF86"/>
    <mergeCell ref="A87:AE87"/>
    <mergeCell ref="AF88:AF92"/>
    <mergeCell ref="A93:AE93"/>
    <mergeCell ref="AF94:AF98"/>
    <mergeCell ref="A99:AE99"/>
    <mergeCell ref="AF100:AF104"/>
    <mergeCell ref="AF16:AF20"/>
    <mergeCell ref="A21:AE21"/>
    <mergeCell ref="AF22:AF26"/>
    <mergeCell ref="A69:AE69"/>
    <mergeCell ref="AF28:AF32"/>
    <mergeCell ref="A33:AE33"/>
    <mergeCell ref="AF34:AF38"/>
    <mergeCell ref="A39:AE39"/>
    <mergeCell ref="AF40:AF44"/>
    <mergeCell ref="A45:AE45"/>
    <mergeCell ref="AF46:AF50"/>
    <mergeCell ref="A51:AE51"/>
    <mergeCell ref="AF52:AF68"/>
    <mergeCell ref="A57:AE57"/>
    <mergeCell ref="A63:AE63"/>
    <mergeCell ref="A27:AE27"/>
    <mergeCell ref="A13:AE13"/>
    <mergeCell ref="A15:AE15"/>
    <mergeCell ref="AF8:AF12"/>
    <mergeCell ref="N3:O3"/>
    <mergeCell ref="P3:Q3"/>
    <mergeCell ref="R3:S3"/>
    <mergeCell ref="T3:U3"/>
    <mergeCell ref="V3:W3"/>
    <mergeCell ref="X3:Y3"/>
    <mergeCell ref="Z3:AA3"/>
    <mergeCell ref="AB3:AC3"/>
    <mergeCell ref="AD3:AE3"/>
    <mergeCell ref="A6:AE6"/>
    <mergeCell ref="A8:AE8"/>
    <mergeCell ref="A1:AD1"/>
    <mergeCell ref="A3:A4"/>
    <mergeCell ref="B3:B4"/>
    <mergeCell ref="C3:C4"/>
    <mergeCell ref="D3:D4"/>
    <mergeCell ref="E3:E4"/>
    <mergeCell ref="F3:G3"/>
    <mergeCell ref="H3:I3"/>
    <mergeCell ref="J3:K3"/>
    <mergeCell ref="L3:M3"/>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63"/>
  <sheetViews>
    <sheetView zoomScale="60" zoomScaleNormal="60" workbookViewId="0">
      <selection activeCell="A21" sqref="A21:AE21"/>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94</v>
      </c>
      <c r="D3" s="130" t="s">
        <v>95</v>
      </c>
      <c r="E3" s="130" t="s">
        <v>96</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69" t="s">
        <v>19</v>
      </c>
    </row>
    <row r="4" spans="1:32" ht="51.75" customHeight="1" x14ac:dyDescent="0.25">
      <c r="A4" s="131"/>
      <c r="B4" s="131"/>
      <c r="C4" s="131"/>
      <c r="D4" s="131"/>
      <c r="E4" s="131"/>
      <c r="F4" s="68" t="s">
        <v>20</v>
      </c>
      <c r="G4" s="68"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69">
        <v>1</v>
      </c>
      <c r="B5" s="69">
        <v>2</v>
      </c>
      <c r="C5" s="69">
        <v>3</v>
      </c>
      <c r="D5" s="69">
        <v>4</v>
      </c>
      <c r="E5" s="69">
        <v>5</v>
      </c>
      <c r="F5" s="69">
        <v>6</v>
      </c>
      <c r="G5" s="69">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ht="86.25" customHeight="1"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90</v>
      </c>
    </row>
    <row r="9" spans="1:32" x14ac:dyDescent="0.25">
      <c r="A9" s="19" t="s">
        <v>28</v>
      </c>
      <c r="B9" s="20">
        <f>B10</f>
        <v>39754.091999999997</v>
      </c>
      <c r="C9" s="20">
        <f t="shared" ref="C9:E9" si="0">C10</f>
        <v>13099.255000000001</v>
      </c>
      <c r="D9" s="20">
        <f t="shared" si="0"/>
        <v>13099.26</v>
      </c>
      <c r="E9" s="20">
        <f t="shared" si="0"/>
        <v>13099.26</v>
      </c>
      <c r="F9" s="20">
        <f>E9/B9*100</f>
        <v>32.950721148404043</v>
      </c>
      <c r="G9" s="20">
        <f>E9/C9*100</f>
        <v>100.00003817010968</v>
      </c>
      <c r="H9" s="20">
        <f>H10</f>
        <v>3465.99</v>
      </c>
      <c r="I9" s="20">
        <f t="shared" ref="I9:AE9" si="1">I10</f>
        <v>3465.99</v>
      </c>
      <c r="J9" s="20">
        <f t="shared" si="1"/>
        <v>3281.82</v>
      </c>
      <c r="K9" s="20">
        <f t="shared" si="1"/>
        <v>3281.82</v>
      </c>
      <c r="L9" s="20">
        <f t="shared" si="1"/>
        <v>3069.62</v>
      </c>
      <c r="M9" s="20">
        <f t="shared" si="1"/>
        <v>3069.62</v>
      </c>
      <c r="N9" s="20">
        <f t="shared" si="1"/>
        <v>3281.8249999999998</v>
      </c>
      <c r="O9" s="20">
        <f t="shared" si="1"/>
        <v>3281.83</v>
      </c>
      <c r="P9" s="20">
        <f t="shared" si="1"/>
        <v>3175.873</v>
      </c>
      <c r="Q9" s="20">
        <f t="shared" si="1"/>
        <v>0</v>
      </c>
      <c r="R9" s="20">
        <f t="shared" si="1"/>
        <v>3281.8249999999998</v>
      </c>
      <c r="S9" s="20">
        <f t="shared" si="1"/>
        <v>0</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39754.091999999997</v>
      </c>
      <c r="C10" s="22">
        <f>C12</f>
        <v>13099.255000000001</v>
      </c>
      <c r="D10" s="22">
        <f>E10</f>
        <v>13099.26</v>
      </c>
      <c r="E10" s="22">
        <f>E12</f>
        <v>13099.26</v>
      </c>
      <c r="F10" s="22">
        <f>E10/B10*100</f>
        <v>32.950721148404043</v>
      </c>
      <c r="G10" s="22">
        <f>E10/C10*100</f>
        <v>100.00003817010968</v>
      </c>
      <c r="H10" s="23">
        <f>H12</f>
        <v>3465.99</v>
      </c>
      <c r="I10" s="23">
        <f t="shared" ref="I10:AE10" si="2">I12</f>
        <v>3465.99</v>
      </c>
      <c r="J10" s="23">
        <f t="shared" si="2"/>
        <v>3281.82</v>
      </c>
      <c r="K10" s="23">
        <f t="shared" si="2"/>
        <v>3281.82</v>
      </c>
      <c r="L10" s="23">
        <f t="shared" si="2"/>
        <v>3069.62</v>
      </c>
      <c r="M10" s="23">
        <f t="shared" si="2"/>
        <v>3069.62</v>
      </c>
      <c r="N10" s="23">
        <f t="shared" si="2"/>
        <v>3281.8249999999998</v>
      </c>
      <c r="O10" s="23">
        <f t="shared" si="2"/>
        <v>3281.83</v>
      </c>
      <c r="P10" s="23">
        <f t="shared" si="2"/>
        <v>3175.873</v>
      </c>
      <c r="Q10" s="23">
        <f t="shared" si="2"/>
        <v>0</v>
      </c>
      <c r="R10" s="23">
        <f t="shared" si="2"/>
        <v>3281.8249999999998</v>
      </c>
      <c r="S10" s="23">
        <f t="shared" si="2"/>
        <v>0</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61">
        <f>B12</f>
        <v>39754.091999999997</v>
      </c>
      <c r="C11" s="61">
        <f t="shared" ref="C11:E11" si="3">C12</f>
        <v>13099.255000000001</v>
      </c>
      <c r="D11" s="61">
        <f t="shared" si="3"/>
        <v>13099.26</v>
      </c>
      <c r="E11" s="61">
        <f t="shared" si="3"/>
        <v>13099.26</v>
      </c>
      <c r="F11" s="25">
        <f>E11/B11*100</f>
        <v>32.950721148404043</v>
      </c>
      <c r="G11" s="25">
        <f>E11/C11*100</f>
        <v>100.00003817010968</v>
      </c>
      <c r="H11" s="25">
        <f>H12</f>
        <v>3465.99</v>
      </c>
      <c r="I11" s="25">
        <f t="shared" ref="I11:AE11" si="4">I12</f>
        <v>3465.99</v>
      </c>
      <c r="J11" s="25">
        <f t="shared" si="4"/>
        <v>3281.82</v>
      </c>
      <c r="K11" s="25">
        <f t="shared" si="4"/>
        <v>3281.82</v>
      </c>
      <c r="L11" s="25">
        <f t="shared" si="4"/>
        <v>3069.62</v>
      </c>
      <c r="M11" s="25">
        <f t="shared" si="4"/>
        <v>3069.62</v>
      </c>
      <c r="N11" s="25">
        <f t="shared" si="4"/>
        <v>3281.8249999999998</v>
      </c>
      <c r="O11" s="25">
        <f t="shared" si="4"/>
        <v>3281.83</v>
      </c>
      <c r="P11" s="25">
        <f t="shared" si="4"/>
        <v>3175.873</v>
      </c>
      <c r="Q11" s="25">
        <f t="shared" si="4"/>
        <v>0</v>
      </c>
      <c r="R11" s="25">
        <f t="shared" si="4"/>
        <v>3281.8249999999998</v>
      </c>
      <c r="S11" s="25">
        <f t="shared" si="4"/>
        <v>0</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39754.091999999997</v>
      </c>
      <c r="C12" s="22">
        <f>H12+J12+L12+N12</f>
        <v>13099.255000000001</v>
      </c>
      <c r="D12" s="22">
        <f>E12</f>
        <v>13099.26</v>
      </c>
      <c r="E12" s="22">
        <f>I12+K12+M12+O12+Q12+S12+U12+W12+Y12+AA12+AC12+AE12</f>
        <v>13099.26</v>
      </c>
      <c r="F12" s="22">
        <f>E12/B12*100</f>
        <v>32.950721148404043</v>
      </c>
      <c r="G12" s="22">
        <f>E12/C12*100</f>
        <v>100.00003817010968</v>
      </c>
      <c r="H12" s="22">
        <v>3465.99</v>
      </c>
      <c r="I12" s="22">
        <v>3465.99</v>
      </c>
      <c r="J12" s="22">
        <v>3281.82</v>
      </c>
      <c r="K12" s="22">
        <v>3281.82</v>
      </c>
      <c r="L12" s="22">
        <v>3069.62</v>
      </c>
      <c r="M12" s="22">
        <v>3069.62</v>
      </c>
      <c r="N12" s="22">
        <v>3281.8249999999998</v>
      </c>
      <c r="O12" s="22">
        <v>3281.83</v>
      </c>
      <c r="P12" s="22">
        <v>3175.873</v>
      </c>
      <c r="Q12" s="22"/>
      <c r="R12" s="22">
        <v>3281.8249999999998</v>
      </c>
      <c r="S12" s="22"/>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604047.12599999993</v>
      </c>
      <c r="C16" s="41">
        <f t="shared" ref="C16:E16" si="5">C17+C18+C20</f>
        <v>4779.54</v>
      </c>
      <c r="D16" s="30">
        <f t="shared" si="5"/>
        <v>4779.54</v>
      </c>
      <c r="E16" s="30">
        <f t="shared" si="5"/>
        <v>4779.54</v>
      </c>
      <c r="F16" s="30">
        <f>IFERROR(E16/B16%,0)</f>
        <v>0.79125283347511544</v>
      </c>
      <c r="G16" s="30">
        <f>IFERROR(E16/C16%,0)</f>
        <v>100</v>
      </c>
      <c r="H16" s="30">
        <f>H17+H18+H20</f>
        <v>0</v>
      </c>
      <c r="I16" s="30">
        <f t="shared" ref="I16:AE16" si="6">I17+I18+I20</f>
        <v>0</v>
      </c>
      <c r="J16" s="30">
        <f t="shared" si="6"/>
        <v>4540.54</v>
      </c>
      <c r="K16" s="30">
        <f t="shared" si="6"/>
        <v>4540.54</v>
      </c>
      <c r="L16" s="30">
        <f t="shared" si="6"/>
        <v>59</v>
      </c>
      <c r="M16" s="30">
        <f t="shared" si="6"/>
        <v>59</v>
      </c>
      <c r="N16" s="30">
        <f t="shared" si="6"/>
        <v>180</v>
      </c>
      <c r="O16" s="30">
        <f t="shared" si="6"/>
        <v>180</v>
      </c>
      <c r="P16" s="30">
        <f t="shared" si="6"/>
        <v>0</v>
      </c>
      <c r="Q16" s="30">
        <f t="shared" si="6"/>
        <v>0</v>
      </c>
      <c r="R16" s="30">
        <f t="shared" si="6"/>
        <v>0</v>
      </c>
      <c r="S16" s="30">
        <f t="shared" si="6"/>
        <v>0</v>
      </c>
      <c r="T16" s="30">
        <f t="shared" si="6"/>
        <v>16837.739999999998</v>
      </c>
      <c r="U16" s="30">
        <f t="shared" si="6"/>
        <v>0</v>
      </c>
      <c r="V16" s="30">
        <f t="shared" si="6"/>
        <v>0</v>
      </c>
      <c r="W16" s="30">
        <f t="shared" si="6"/>
        <v>0</v>
      </c>
      <c r="X16" s="30">
        <f t="shared" si="6"/>
        <v>338588.25</v>
      </c>
      <c r="Y16" s="30">
        <f t="shared" si="6"/>
        <v>0</v>
      </c>
      <c r="Z16" s="30">
        <f t="shared" si="6"/>
        <v>187854.83600000001</v>
      </c>
      <c r="AA16" s="30">
        <f t="shared" si="6"/>
        <v>0</v>
      </c>
      <c r="AB16" s="30">
        <f t="shared" si="6"/>
        <v>10321.02</v>
      </c>
      <c r="AC16" s="30">
        <f t="shared" si="6"/>
        <v>0</v>
      </c>
      <c r="AD16" s="30">
        <f t="shared" si="6"/>
        <v>45665.74</v>
      </c>
      <c r="AE16" s="30">
        <f t="shared" si="6"/>
        <v>0</v>
      </c>
      <c r="AF16" s="100"/>
    </row>
    <row r="17" spans="1:32" x14ac:dyDescent="0.25">
      <c r="A17" s="76" t="s">
        <v>35</v>
      </c>
      <c r="B17" s="22">
        <f>H17+J17+L17+N17+P17+R17+T17+V17+X17+Z17+AB17+AD17</f>
        <v>210752.09600000002</v>
      </c>
      <c r="C17" s="22">
        <f>C23+C29+C35</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112862.75</v>
      </c>
      <c r="Y17" s="22">
        <f t="shared" si="7"/>
        <v>0</v>
      </c>
      <c r="Z17" s="22">
        <f t="shared" si="7"/>
        <v>76501.275999999998</v>
      </c>
      <c r="AA17" s="22">
        <f t="shared" si="7"/>
        <v>0</v>
      </c>
      <c r="AB17" s="22">
        <f t="shared" si="7"/>
        <v>573.66999999999996</v>
      </c>
      <c r="AC17" s="22">
        <f t="shared" si="7"/>
        <v>0</v>
      </c>
      <c r="AD17" s="22">
        <f t="shared" si="7"/>
        <v>15201.82</v>
      </c>
      <c r="AE17" s="22">
        <f t="shared" si="7"/>
        <v>0</v>
      </c>
      <c r="AF17" s="101"/>
    </row>
    <row r="18" spans="1:32" x14ac:dyDescent="0.25">
      <c r="A18" s="21" t="s">
        <v>29</v>
      </c>
      <c r="B18" s="22">
        <f>H18+J18+L18+N18+P18+R18+T18+V18+X18+Z18+AB18+AD18</f>
        <v>36687.269999999997</v>
      </c>
      <c r="C18" s="22">
        <f>C24+C30+C36+C42+C48</f>
        <v>4599.54</v>
      </c>
      <c r="D18" s="22">
        <f>E18</f>
        <v>4599.54</v>
      </c>
      <c r="E18" s="22">
        <f>I18+K18+M18+O18+Q18+S18+U18+W18+Y18+AA18+AC18+AE18</f>
        <v>4599.54</v>
      </c>
      <c r="F18" s="31">
        <f>IFERROR(E18/B18%,0)</f>
        <v>12.53715525848612</v>
      </c>
      <c r="G18" s="31">
        <f>IFERROR(E18/C18%,0)</f>
        <v>100</v>
      </c>
      <c r="H18" s="22">
        <f t="shared" si="7"/>
        <v>0</v>
      </c>
      <c r="I18" s="22">
        <f t="shared" si="7"/>
        <v>0</v>
      </c>
      <c r="J18" s="22">
        <f t="shared" si="7"/>
        <v>4540.54</v>
      </c>
      <c r="K18" s="22">
        <f t="shared" si="7"/>
        <v>4540.54</v>
      </c>
      <c r="L18" s="22">
        <f t="shared" si="7"/>
        <v>59</v>
      </c>
      <c r="M18" s="22">
        <f t="shared" si="7"/>
        <v>59</v>
      </c>
      <c r="N18" s="22">
        <f t="shared" si="7"/>
        <v>0</v>
      </c>
      <c r="O18" s="22">
        <f t="shared" si="7"/>
        <v>0</v>
      </c>
      <c r="P18" s="22">
        <f t="shared" si="7"/>
        <v>0</v>
      </c>
      <c r="Q18" s="22">
        <f t="shared" si="7"/>
        <v>0</v>
      </c>
      <c r="R18" s="22">
        <f t="shared" si="7"/>
        <v>0</v>
      </c>
      <c r="S18" s="22">
        <f t="shared" si="7"/>
        <v>0</v>
      </c>
      <c r="T18" s="22">
        <f t="shared" si="7"/>
        <v>0</v>
      </c>
      <c r="U18" s="22">
        <f t="shared" si="7"/>
        <v>0</v>
      </c>
      <c r="V18" s="22">
        <f t="shared" si="7"/>
        <v>0</v>
      </c>
      <c r="W18" s="22">
        <f t="shared" si="7"/>
        <v>0</v>
      </c>
      <c r="X18" s="22">
        <f t="shared" si="7"/>
        <v>0</v>
      </c>
      <c r="Y18" s="22">
        <f t="shared" si="7"/>
        <v>0</v>
      </c>
      <c r="Z18" s="22">
        <f t="shared" si="7"/>
        <v>12301.1</v>
      </c>
      <c r="AA18" s="22">
        <f t="shared" si="7"/>
        <v>0</v>
      </c>
      <c r="AB18" s="22">
        <f t="shared" si="7"/>
        <v>8600</v>
      </c>
      <c r="AC18" s="22">
        <f t="shared" si="7"/>
        <v>0</v>
      </c>
      <c r="AD18" s="22">
        <f t="shared" si="7"/>
        <v>11186.63</v>
      </c>
      <c r="AE18" s="22">
        <f t="shared" si="7"/>
        <v>0</v>
      </c>
      <c r="AF18" s="101"/>
    </row>
    <row r="19" spans="1:32" ht="31.5" x14ac:dyDescent="0.25">
      <c r="A19" s="32" t="s">
        <v>36</v>
      </c>
      <c r="B19" s="22">
        <f t="shared" ref="B19:B20" si="8">H19+J19+L19+N19+P19+R19+T19+V19+X19+Z19+AB19+AD19</f>
        <v>0</v>
      </c>
      <c r="C19" s="22">
        <f>C25+C31+C37</f>
        <v>0</v>
      </c>
      <c r="D19" s="22">
        <f t="shared" ref="D19:D20" si="9">E19</f>
        <v>0</v>
      </c>
      <c r="E19" s="22">
        <f t="shared" ref="E19:E20" si="10">I19+K19+M19+O19+Q19+S19+U19+W19+Y19+AA19+AC19+AE19</f>
        <v>0</v>
      </c>
      <c r="F19" s="31">
        <f t="shared" ref="F19:F20" si="11">IFERROR(E19/B19%,0)</f>
        <v>0</v>
      </c>
      <c r="G19" s="31">
        <f t="shared" ref="G19:G20" si="12">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356607.75999999995</v>
      </c>
      <c r="C20" s="22">
        <f>C26+C32+C38</f>
        <v>180</v>
      </c>
      <c r="D20" s="22">
        <f t="shared" si="9"/>
        <v>180</v>
      </c>
      <c r="E20" s="22">
        <f t="shared" si="10"/>
        <v>180</v>
      </c>
      <c r="F20" s="31">
        <f t="shared" si="11"/>
        <v>5.0475626217444065E-2</v>
      </c>
      <c r="G20" s="31">
        <f t="shared" si="12"/>
        <v>100</v>
      </c>
      <c r="H20" s="22">
        <f t="shared" si="7"/>
        <v>0</v>
      </c>
      <c r="I20" s="22">
        <f t="shared" si="7"/>
        <v>0</v>
      </c>
      <c r="J20" s="22">
        <f t="shared" si="7"/>
        <v>0</v>
      </c>
      <c r="K20" s="22">
        <f t="shared" si="7"/>
        <v>0</v>
      </c>
      <c r="L20" s="22">
        <f t="shared" si="7"/>
        <v>0</v>
      </c>
      <c r="M20" s="22">
        <f t="shared" si="7"/>
        <v>0</v>
      </c>
      <c r="N20" s="22">
        <f t="shared" si="7"/>
        <v>180</v>
      </c>
      <c r="O20" s="22">
        <f t="shared" si="7"/>
        <v>180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99052.459999999992</v>
      </c>
      <c r="AA20" s="22">
        <f t="shared" si="7"/>
        <v>0</v>
      </c>
      <c r="AB20" s="22">
        <f t="shared" si="7"/>
        <v>1147.3499999999999</v>
      </c>
      <c r="AC20" s="22">
        <f t="shared" si="7"/>
        <v>0</v>
      </c>
      <c r="AD20" s="22">
        <f t="shared" si="7"/>
        <v>19277.29</v>
      </c>
      <c r="AE20" s="22">
        <f t="shared" si="7"/>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129248.6</v>
      </c>
      <c r="C22" s="30">
        <f t="shared" ref="C22:E22" si="13">C23+C24+C26</f>
        <v>59</v>
      </c>
      <c r="D22" s="30">
        <f t="shared" si="13"/>
        <v>59</v>
      </c>
      <c r="E22" s="30">
        <f t="shared" si="13"/>
        <v>59</v>
      </c>
      <c r="F22" s="30">
        <f>IFERROR(E22/B22%,0)</f>
        <v>4.5648463503666574E-2</v>
      </c>
      <c r="G22" s="30">
        <f>IFERROR(E22/C22%,0)</f>
        <v>100</v>
      </c>
      <c r="H22" s="30">
        <f>H23+H24+H26</f>
        <v>0</v>
      </c>
      <c r="I22" s="30">
        <f t="shared" ref="I22:AE22" si="14">I23+I24+I26</f>
        <v>0</v>
      </c>
      <c r="J22" s="30">
        <f t="shared" si="14"/>
        <v>0</v>
      </c>
      <c r="K22" s="30">
        <f t="shared" si="14"/>
        <v>0</v>
      </c>
      <c r="L22" s="30">
        <f t="shared" si="14"/>
        <v>59</v>
      </c>
      <c r="M22" s="30">
        <f t="shared" si="14"/>
        <v>59</v>
      </c>
      <c r="N22" s="30">
        <f t="shared" si="14"/>
        <v>0</v>
      </c>
      <c r="O22" s="30">
        <f t="shared" si="14"/>
        <v>0</v>
      </c>
      <c r="P22" s="30">
        <f t="shared" si="14"/>
        <v>0</v>
      </c>
      <c r="Q22" s="30">
        <f t="shared" si="14"/>
        <v>0</v>
      </c>
      <c r="R22" s="30">
        <f t="shared" si="14"/>
        <v>0</v>
      </c>
      <c r="S22" s="30">
        <f t="shared" si="14"/>
        <v>0</v>
      </c>
      <c r="T22" s="30">
        <f t="shared" si="14"/>
        <v>0</v>
      </c>
      <c r="U22" s="30">
        <f t="shared" si="14"/>
        <v>0</v>
      </c>
      <c r="V22" s="30">
        <f t="shared" si="14"/>
        <v>0</v>
      </c>
      <c r="W22" s="30">
        <f t="shared" si="14"/>
        <v>0</v>
      </c>
      <c r="X22" s="30">
        <f t="shared" si="14"/>
        <v>0</v>
      </c>
      <c r="Y22" s="30">
        <f t="shared" si="14"/>
        <v>0</v>
      </c>
      <c r="Z22" s="30">
        <f t="shared" si="14"/>
        <v>120978.5</v>
      </c>
      <c r="AA22" s="30">
        <f t="shared" si="14"/>
        <v>0</v>
      </c>
      <c r="AB22" s="30">
        <f t="shared" si="14"/>
        <v>8211.1</v>
      </c>
      <c r="AC22" s="30">
        <f t="shared" si="14"/>
        <v>0</v>
      </c>
      <c r="AD22" s="30">
        <f t="shared" si="14"/>
        <v>0</v>
      </c>
      <c r="AE22" s="30">
        <f t="shared" si="14"/>
        <v>0</v>
      </c>
      <c r="AF22" s="124" t="s">
        <v>97</v>
      </c>
    </row>
    <row r="23" spans="1:32" ht="69" customHeight="1" x14ac:dyDescent="0.25">
      <c r="A23" s="77" t="s">
        <v>35</v>
      </c>
      <c r="B23" s="23">
        <f>H23+J23+L23+N23+P23+R23+T23+V23+X23+Z23+AB23+AD23</f>
        <v>54338.400000000001</v>
      </c>
      <c r="C23" s="23">
        <f>H23+J23+L23+N23</f>
        <v>0</v>
      </c>
      <c r="D23" s="23">
        <f t="shared" ref="D23:D24" si="15">E23</f>
        <v>0</v>
      </c>
      <c r="E23" s="23">
        <f t="shared" ref="E23:E24" si="16">I23+K23+M23+O23+Q23+S23+U23+W23+Y23+AA23+AC23+AE23</f>
        <v>0</v>
      </c>
      <c r="F23" s="23">
        <f t="shared" ref="F23:F26" si="17">IFERROR(E23/B23%,0)</f>
        <v>0</v>
      </c>
      <c r="G23" s="23">
        <f t="shared" ref="G23:G26" si="18">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92.25" customHeight="1" x14ac:dyDescent="0.25">
      <c r="A24" s="21" t="s">
        <v>29</v>
      </c>
      <c r="B24" s="23">
        <f>H24+J24+L24+N24+P24+R24+T24+V24+X24+Z24+AB24+AD24</f>
        <v>20571.2</v>
      </c>
      <c r="C24" s="23">
        <f>H24+J24+L24+N24</f>
        <v>59</v>
      </c>
      <c r="D24" s="23">
        <f t="shared" si="15"/>
        <v>59</v>
      </c>
      <c r="E24" s="23">
        <f t="shared" si="16"/>
        <v>59</v>
      </c>
      <c r="F24" s="23">
        <f t="shared" si="17"/>
        <v>0.2868087423193591</v>
      </c>
      <c r="G24" s="23">
        <f t="shared" si="18"/>
        <v>100</v>
      </c>
      <c r="H24" s="22"/>
      <c r="I24" s="22"/>
      <c r="J24" s="22"/>
      <c r="K24" s="22"/>
      <c r="L24" s="22">
        <v>59</v>
      </c>
      <c r="M24" s="22">
        <v>59</v>
      </c>
      <c r="N24" s="22"/>
      <c r="O24" s="22"/>
      <c r="P24" s="22"/>
      <c r="Q24" s="22"/>
      <c r="R24" s="22"/>
      <c r="S24" s="22"/>
      <c r="T24" s="22"/>
      <c r="U24" s="22"/>
      <c r="V24" s="22"/>
      <c r="W24" s="22"/>
      <c r="X24" s="22"/>
      <c r="Y24" s="22"/>
      <c r="Z24" s="22">
        <v>12301.1</v>
      </c>
      <c r="AA24" s="22"/>
      <c r="AB24" s="22">
        <v>8211.1</v>
      </c>
      <c r="AC24" s="22"/>
      <c r="AD24" s="22"/>
      <c r="AE24" s="22"/>
      <c r="AF24" s="116"/>
    </row>
    <row r="25" spans="1:32" ht="37.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113.25" customHeight="1" x14ac:dyDescent="0.25">
      <c r="A26" s="21" t="s">
        <v>37</v>
      </c>
      <c r="B26" s="23">
        <f t="shared" ref="B26" si="19">H26+J26+L26+N26+P26+R26+T26+V26+X26+Z26+AB26+AD26</f>
        <v>54339</v>
      </c>
      <c r="C26" s="23">
        <f>H26+J26+L26+N26</f>
        <v>0</v>
      </c>
      <c r="D26" s="23">
        <f>E26</f>
        <v>0</v>
      </c>
      <c r="E26" s="23">
        <f>I26+K26+M26+O26+Q26+S26+U26+W26+Y26+AA26+AC26+AE26</f>
        <v>0</v>
      </c>
      <c r="F26" s="23">
        <f t="shared" si="17"/>
        <v>0</v>
      </c>
      <c r="G26" s="23">
        <f t="shared" si="18"/>
        <v>0</v>
      </c>
      <c r="H26" s="22"/>
      <c r="I26" s="22"/>
      <c r="J26" s="22"/>
      <c r="K26" s="22"/>
      <c r="L26" s="22"/>
      <c r="M26" s="22"/>
      <c r="N26" s="22"/>
      <c r="O26" s="22"/>
      <c r="P26" s="22"/>
      <c r="Q26" s="22"/>
      <c r="R26" s="22"/>
      <c r="S26" s="22"/>
      <c r="T26" s="22"/>
      <c r="U26" s="22"/>
      <c r="V26" s="22"/>
      <c r="W26" s="22"/>
      <c r="X26" s="22"/>
      <c r="Y26" s="22"/>
      <c r="Z26" s="22">
        <v>54339</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388.9</v>
      </c>
      <c r="C28" s="30">
        <f t="shared" ref="C28:E28" si="20">C29+C30+C31+C32</f>
        <v>0</v>
      </c>
      <c r="D28" s="30">
        <f t="shared" si="20"/>
        <v>0</v>
      </c>
      <c r="E28" s="30">
        <f t="shared" si="20"/>
        <v>0</v>
      </c>
      <c r="F28" s="30">
        <f>IFERROR(E28/B28%,0)</f>
        <v>0</v>
      </c>
      <c r="G28" s="30">
        <f>IFERROR(E28/C28%,0)</f>
        <v>0</v>
      </c>
      <c r="H28" s="30">
        <f>H29+H30+H32</f>
        <v>0</v>
      </c>
      <c r="I28" s="30">
        <f t="shared" ref="I28:AE28" si="21">I29+I30+I32</f>
        <v>0</v>
      </c>
      <c r="J28" s="30">
        <f t="shared" si="21"/>
        <v>0</v>
      </c>
      <c r="K28" s="30">
        <f t="shared" si="21"/>
        <v>0</v>
      </c>
      <c r="L28" s="30">
        <f t="shared" si="21"/>
        <v>0</v>
      </c>
      <c r="M28" s="30">
        <f t="shared" si="21"/>
        <v>0</v>
      </c>
      <c r="N28" s="30">
        <f t="shared" si="21"/>
        <v>0</v>
      </c>
      <c r="O28" s="30">
        <f t="shared" si="21"/>
        <v>0</v>
      </c>
      <c r="P28" s="30">
        <f t="shared" si="21"/>
        <v>0</v>
      </c>
      <c r="Q28" s="30">
        <f t="shared" si="21"/>
        <v>0</v>
      </c>
      <c r="R28" s="30">
        <f t="shared" si="21"/>
        <v>0</v>
      </c>
      <c r="S28" s="30">
        <f t="shared" si="21"/>
        <v>0</v>
      </c>
      <c r="T28" s="30">
        <f t="shared" si="21"/>
        <v>0</v>
      </c>
      <c r="U28" s="30">
        <f t="shared" si="21"/>
        <v>0</v>
      </c>
      <c r="V28" s="30">
        <f t="shared" si="21"/>
        <v>0</v>
      </c>
      <c r="W28" s="30">
        <f t="shared" si="21"/>
        <v>0</v>
      </c>
      <c r="X28" s="30">
        <f t="shared" si="21"/>
        <v>0</v>
      </c>
      <c r="Y28" s="30">
        <f t="shared" si="21"/>
        <v>0</v>
      </c>
      <c r="Z28" s="30">
        <f t="shared" si="21"/>
        <v>0</v>
      </c>
      <c r="AA28" s="30">
        <f t="shared" si="21"/>
        <v>0</v>
      </c>
      <c r="AB28" s="30">
        <f t="shared" si="21"/>
        <v>388.9</v>
      </c>
      <c r="AC28" s="30">
        <f t="shared" si="21"/>
        <v>0</v>
      </c>
      <c r="AD28" s="30">
        <f t="shared" si="21"/>
        <v>0</v>
      </c>
      <c r="AE28" s="30">
        <f t="shared" si="21"/>
        <v>0</v>
      </c>
      <c r="AF28" s="124"/>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388.9</v>
      </c>
      <c r="C30" s="22">
        <f>H30+J30+L30+N30</f>
        <v>0</v>
      </c>
      <c r="D30" s="23">
        <f>E30</f>
        <v>0</v>
      </c>
      <c r="E30" s="23">
        <f>I30+K30+M30+O30+Q30+S30+U30+W30+Y30+AA30+AC30+AE30</f>
        <v>0</v>
      </c>
      <c r="F30" s="23">
        <f t="shared" ref="F30" si="22">IFERROR(E30/B30%,0)</f>
        <v>0</v>
      </c>
      <c r="G30" s="23">
        <f t="shared" ref="G30" si="23">IFERROR(E30/C30%,0)</f>
        <v>0</v>
      </c>
      <c r="H30" s="22"/>
      <c r="I30" s="22"/>
      <c r="J30" s="22"/>
      <c r="K30" s="22"/>
      <c r="L30" s="22"/>
      <c r="M30" s="22"/>
      <c r="N30" s="22"/>
      <c r="O30" s="22"/>
      <c r="P30" s="22"/>
      <c r="Q30" s="22"/>
      <c r="R30" s="22"/>
      <c r="S30" s="22"/>
      <c r="T30" s="22"/>
      <c r="U30" s="22"/>
      <c r="V30" s="22"/>
      <c r="W30" s="22"/>
      <c r="X30" s="22"/>
      <c r="Y30" s="22"/>
      <c r="Z30" s="22"/>
      <c r="AA30" s="22"/>
      <c r="AB30" s="22">
        <v>388.9</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65"/>
    </row>
    <row r="34" spans="1:32" ht="63.75" customHeight="1" x14ac:dyDescent="0.25">
      <c r="A34" s="21" t="s">
        <v>34</v>
      </c>
      <c r="B34" s="23">
        <f>B35+B36+B38</f>
        <v>469869.08600000001</v>
      </c>
      <c r="C34" s="23">
        <f t="shared" ref="C34:E34" si="24">C35+C36+C38</f>
        <v>180</v>
      </c>
      <c r="D34" s="23">
        <f t="shared" si="24"/>
        <v>180</v>
      </c>
      <c r="E34" s="23">
        <f t="shared" si="24"/>
        <v>180</v>
      </c>
      <c r="F34" s="23">
        <f>IFERROR(E34/B34%,0)</f>
        <v>3.8308542818243634E-2</v>
      </c>
      <c r="G34" s="23">
        <f>IFERROR(E34/C34%,0)</f>
        <v>100</v>
      </c>
      <c r="H34" s="23">
        <f>H35+H36+H38</f>
        <v>0</v>
      </c>
      <c r="I34" s="23">
        <f t="shared" ref="I34:AE34" si="25">I35+I36+I38</f>
        <v>0</v>
      </c>
      <c r="J34" s="23">
        <f t="shared" si="25"/>
        <v>0</v>
      </c>
      <c r="K34" s="23">
        <f t="shared" si="25"/>
        <v>0</v>
      </c>
      <c r="L34" s="23">
        <f t="shared" si="25"/>
        <v>0</v>
      </c>
      <c r="M34" s="23">
        <f t="shared" si="25"/>
        <v>0</v>
      </c>
      <c r="N34" s="23">
        <f t="shared" si="25"/>
        <v>180</v>
      </c>
      <c r="O34" s="23">
        <f t="shared" si="25"/>
        <v>180</v>
      </c>
      <c r="P34" s="23">
        <f t="shared" si="25"/>
        <v>0</v>
      </c>
      <c r="Q34" s="23">
        <f t="shared" si="25"/>
        <v>0</v>
      </c>
      <c r="R34" s="23">
        <f t="shared" si="25"/>
        <v>0</v>
      </c>
      <c r="S34" s="23">
        <f t="shared" si="25"/>
        <v>0</v>
      </c>
      <c r="T34" s="23">
        <f t="shared" si="25"/>
        <v>16837.739999999998</v>
      </c>
      <c r="U34" s="23">
        <f t="shared" si="25"/>
        <v>0</v>
      </c>
      <c r="V34" s="23">
        <f t="shared" si="25"/>
        <v>0</v>
      </c>
      <c r="W34" s="23">
        <f t="shared" si="25"/>
        <v>0</v>
      </c>
      <c r="X34" s="23">
        <f t="shared" si="25"/>
        <v>338588.25</v>
      </c>
      <c r="Y34" s="23">
        <f t="shared" si="25"/>
        <v>0</v>
      </c>
      <c r="Z34" s="23">
        <f t="shared" si="25"/>
        <v>66876.335999999996</v>
      </c>
      <c r="AA34" s="23">
        <f t="shared" si="25"/>
        <v>0</v>
      </c>
      <c r="AB34" s="23">
        <f t="shared" si="25"/>
        <v>1721.02</v>
      </c>
      <c r="AC34" s="23">
        <f t="shared" si="25"/>
        <v>0</v>
      </c>
      <c r="AD34" s="23">
        <f t="shared" si="25"/>
        <v>45665.74</v>
      </c>
      <c r="AE34" s="23">
        <f t="shared" si="25"/>
        <v>0</v>
      </c>
      <c r="AF34" s="124" t="s">
        <v>98</v>
      </c>
    </row>
    <row r="35" spans="1:32" ht="80.25" customHeight="1" x14ac:dyDescent="0.25">
      <c r="A35" s="76" t="s">
        <v>35</v>
      </c>
      <c r="B35" s="23">
        <f>H35+J35+L35+N35+P35+R35+T35+V35+X35+Z35+AB35+AD35</f>
        <v>156413.69600000003</v>
      </c>
      <c r="C35" s="22">
        <f>H35+J35+L35+N35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v>112862.75</v>
      </c>
      <c r="Y35" s="22"/>
      <c r="Z35" s="22">
        <v>22162.876</v>
      </c>
      <c r="AA35" s="22"/>
      <c r="AB35" s="22">
        <v>573.66999999999996</v>
      </c>
      <c r="AC35" s="22"/>
      <c r="AD35" s="22">
        <v>15201.82</v>
      </c>
      <c r="AE35" s="22"/>
      <c r="AF35" s="116"/>
    </row>
    <row r="36" spans="1:32" ht="57" customHeight="1" x14ac:dyDescent="0.25">
      <c r="A36" s="21" t="s">
        <v>29</v>
      </c>
      <c r="B36" s="23">
        <f>H36+J36+L36+N36+P36+R36+T36+V36+X36+Z36+AB36+AD36</f>
        <v>11186.63</v>
      </c>
      <c r="C36" s="22">
        <f>H36+J36+L36+N36</f>
        <v>0</v>
      </c>
      <c r="D36" s="23">
        <f>E36</f>
        <v>0</v>
      </c>
      <c r="E36" s="23">
        <f>I36+K36+M36+O36+Q36+S36+U36+W36+Y36+AA36+AC36+AE36</f>
        <v>0</v>
      </c>
      <c r="F36" s="31">
        <f>IFERROR(E36/B36%,0)</f>
        <v>0</v>
      </c>
      <c r="G36" s="31">
        <f>IFERROR(E36/C36%,0)</f>
        <v>0</v>
      </c>
      <c r="H36" s="22"/>
      <c r="I36" s="22"/>
      <c r="J36" s="22"/>
      <c r="K36" s="22"/>
      <c r="L36" s="22"/>
      <c r="M36" s="22"/>
      <c r="N36" s="22"/>
      <c r="O36" s="22"/>
      <c r="P36" s="22"/>
      <c r="Q36" s="22"/>
      <c r="R36" s="22"/>
      <c r="S36" s="22"/>
      <c r="T36" s="22"/>
      <c r="U36" s="22"/>
      <c r="V36" s="22"/>
      <c r="W36" s="22"/>
      <c r="X36" s="22"/>
      <c r="Y36" s="22"/>
      <c r="Z36" s="22"/>
      <c r="AA36" s="22"/>
      <c r="AB36" s="22"/>
      <c r="AC36" s="22"/>
      <c r="AD36" s="22">
        <v>11186.63</v>
      </c>
      <c r="AE36" s="22"/>
      <c r="AF36" s="116"/>
    </row>
    <row r="37" spans="1:32" ht="69.75" customHeight="1" x14ac:dyDescent="0.25">
      <c r="A37" s="78"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60" customHeight="1" x14ac:dyDescent="0.25">
      <c r="A38" s="76" t="s">
        <v>37</v>
      </c>
      <c r="B38" s="23">
        <f t="shared" ref="B38" si="26">H38+J38+L38+N38+P38+R38+T38+V38+X38+Z38+AB38+AD38</f>
        <v>302268.75999999995</v>
      </c>
      <c r="C38" s="22">
        <f>H38+J38+L38+N38</f>
        <v>180</v>
      </c>
      <c r="D38" s="23">
        <f t="shared" ref="D38" si="27">E38</f>
        <v>180</v>
      </c>
      <c r="E38" s="23">
        <f t="shared" ref="E38" si="28">I38+K38+M38+O38+Q38+S38+U38+W38+Y38+AA38+AC38+AE38</f>
        <v>180</v>
      </c>
      <c r="F38" s="31">
        <f t="shared" ref="F38" si="29">IFERROR(E38/B38%,0)</f>
        <v>5.9549653758463175E-2</v>
      </c>
      <c r="G38" s="31">
        <f t="shared" ref="G38" si="30">IFERROR(E38/C38%,0)</f>
        <v>100</v>
      </c>
      <c r="H38" s="22"/>
      <c r="I38" s="22"/>
      <c r="J38" s="22"/>
      <c r="K38" s="22"/>
      <c r="L38" s="22"/>
      <c r="M38" s="22"/>
      <c r="N38" s="22">
        <v>180</v>
      </c>
      <c r="O38" s="22">
        <v>180</v>
      </c>
      <c r="P38" s="22"/>
      <c r="Q38" s="22"/>
      <c r="R38" s="22"/>
      <c r="S38" s="22"/>
      <c r="T38" s="22">
        <v>11225.16</v>
      </c>
      <c r="U38" s="22"/>
      <c r="V38" s="22"/>
      <c r="W38" s="22"/>
      <c r="X38" s="22">
        <v>225725.5</v>
      </c>
      <c r="Y38" s="22"/>
      <c r="Z38" s="22">
        <v>44713.46</v>
      </c>
      <c r="AA38" s="22"/>
      <c r="AB38" s="22">
        <v>1147.3499999999999</v>
      </c>
      <c r="AC38" s="22"/>
      <c r="AD38" s="22">
        <v>19277.29</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27" customHeight="1" x14ac:dyDescent="0.25">
      <c r="A40" s="21" t="s">
        <v>34</v>
      </c>
      <c r="B40" s="23">
        <f>B41+B42+B44</f>
        <v>0</v>
      </c>
      <c r="C40" s="23">
        <f t="shared" ref="C40:E40" si="31">C41+C42+C44</f>
        <v>0</v>
      </c>
      <c r="D40" s="23">
        <f t="shared" si="31"/>
        <v>0</v>
      </c>
      <c r="E40" s="23">
        <f t="shared" si="31"/>
        <v>0</v>
      </c>
      <c r="F40" s="23">
        <f>IFERROR(E40/B40%,0)</f>
        <v>0</v>
      </c>
      <c r="G40" s="23">
        <f>IFERROR(E40/C40%,0)</f>
        <v>0</v>
      </c>
      <c r="H40" s="23">
        <f>H41+H42+H44</f>
        <v>0</v>
      </c>
      <c r="I40" s="23">
        <f t="shared" ref="I40:AE40" si="32">I41+I42+I44</f>
        <v>0</v>
      </c>
      <c r="J40" s="23">
        <f t="shared" si="32"/>
        <v>0</v>
      </c>
      <c r="K40" s="23">
        <f t="shared" si="32"/>
        <v>0</v>
      </c>
      <c r="L40" s="23">
        <f t="shared" si="32"/>
        <v>0</v>
      </c>
      <c r="M40" s="23">
        <f t="shared" si="32"/>
        <v>0</v>
      </c>
      <c r="N40" s="23">
        <f t="shared" si="32"/>
        <v>0</v>
      </c>
      <c r="O40" s="23">
        <f t="shared" si="32"/>
        <v>0</v>
      </c>
      <c r="P40" s="23">
        <f t="shared" si="32"/>
        <v>0</v>
      </c>
      <c r="Q40" s="23">
        <f t="shared" si="32"/>
        <v>0</v>
      </c>
      <c r="R40" s="23">
        <f t="shared" si="32"/>
        <v>0</v>
      </c>
      <c r="S40" s="23">
        <f t="shared" si="32"/>
        <v>0</v>
      </c>
      <c r="T40" s="23">
        <f t="shared" si="32"/>
        <v>0</v>
      </c>
      <c r="U40" s="23">
        <f t="shared" si="32"/>
        <v>0</v>
      </c>
      <c r="V40" s="23">
        <f t="shared" si="32"/>
        <v>0</v>
      </c>
      <c r="W40" s="23">
        <f t="shared" si="32"/>
        <v>0</v>
      </c>
      <c r="X40" s="23">
        <f t="shared" si="32"/>
        <v>0</v>
      </c>
      <c r="Y40" s="23">
        <f t="shared" si="32"/>
        <v>0</v>
      </c>
      <c r="Z40" s="23">
        <f t="shared" si="32"/>
        <v>0</v>
      </c>
      <c r="AA40" s="23">
        <f t="shared" si="32"/>
        <v>0</v>
      </c>
      <c r="AB40" s="23">
        <f t="shared" si="32"/>
        <v>0</v>
      </c>
      <c r="AC40" s="23">
        <f t="shared" si="32"/>
        <v>0</v>
      </c>
      <c r="AD40" s="23">
        <f t="shared" si="32"/>
        <v>0</v>
      </c>
      <c r="AE40" s="23">
        <f t="shared" si="32"/>
        <v>0</v>
      </c>
      <c r="AF40" s="123" t="s">
        <v>99</v>
      </c>
    </row>
    <row r="41" spans="1:32" x14ac:dyDescent="0.25">
      <c r="A41" s="21" t="s">
        <v>35</v>
      </c>
      <c r="B41" s="23">
        <f>H41+J41+L41+N41+P41+R41+T41+V41+X41+Z41+AB41+AD41</f>
        <v>0</v>
      </c>
      <c r="C41" s="22">
        <f>H41+J41+L41+N41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0</v>
      </c>
      <c r="C42" s="22">
        <f>H42+J42+L42+N42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c r="AE42" s="22"/>
      <c r="AF42" s="123"/>
    </row>
    <row r="43" spans="1:32" ht="31.5" x14ac:dyDescent="0.25">
      <c r="A43" s="34" t="s">
        <v>36</v>
      </c>
      <c r="B43" s="23">
        <f t="shared" ref="B43:B44" si="33">H43+J43+L43+N43+P43+R43+T43+V43+X43+Z43+AB43+AD43</f>
        <v>0</v>
      </c>
      <c r="C43" s="22">
        <f>H43+J43+L43+N43</f>
        <v>0</v>
      </c>
      <c r="D43" s="23">
        <f t="shared" ref="D43:D44" si="34">E43</f>
        <v>0</v>
      </c>
      <c r="E43" s="23">
        <f t="shared" ref="E43:E44" si="35">I43+K43+M43+O43+Q43+S43+U43+W43+Y43+AA43+AC43+AE43</f>
        <v>0</v>
      </c>
      <c r="F43" s="31">
        <f t="shared" ref="F43:F44" si="36">IFERROR(E43/B43%,0)</f>
        <v>0</v>
      </c>
      <c r="G43" s="31">
        <f t="shared" ref="G43:G44" si="37">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3"/>
        <v>0</v>
      </c>
      <c r="C44" s="22">
        <f>H44+J44+L44+N44</f>
        <v>0</v>
      </c>
      <c r="D44" s="23">
        <f t="shared" si="34"/>
        <v>0</v>
      </c>
      <c r="E44" s="23">
        <f t="shared" si="35"/>
        <v>0</v>
      </c>
      <c r="F44" s="31">
        <f t="shared" si="36"/>
        <v>0</v>
      </c>
      <c r="G44" s="31">
        <f t="shared" si="37"/>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 t="shared" ref="C46:E46" si="38">C47+C48+C50</f>
        <v>4540.54</v>
      </c>
      <c r="D46" s="23">
        <f t="shared" si="38"/>
        <v>4540.54</v>
      </c>
      <c r="E46" s="23">
        <f t="shared" si="38"/>
        <v>4540.54</v>
      </c>
      <c r="F46" s="23">
        <f>IFERROR(E46/B46%,0)</f>
        <v>100</v>
      </c>
      <c r="G46" s="23">
        <f>IFERROR(E46/C46%,0)</f>
        <v>100</v>
      </c>
      <c r="H46" s="23">
        <f>H47+H48+H50</f>
        <v>0</v>
      </c>
      <c r="I46" s="23">
        <f t="shared" ref="I46:AE46" si="39">I47+I48+I50</f>
        <v>0</v>
      </c>
      <c r="J46" s="23">
        <f t="shared" si="39"/>
        <v>4540.54</v>
      </c>
      <c r="K46" s="23">
        <f t="shared" si="39"/>
        <v>4540.54</v>
      </c>
      <c r="L46" s="23">
        <f t="shared" si="39"/>
        <v>0</v>
      </c>
      <c r="M46" s="23">
        <f t="shared" si="39"/>
        <v>0</v>
      </c>
      <c r="N46" s="23">
        <f t="shared" si="39"/>
        <v>0</v>
      </c>
      <c r="O46" s="23">
        <f t="shared" si="39"/>
        <v>0</v>
      </c>
      <c r="P46" s="23">
        <f t="shared" si="39"/>
        <v>0</v>
      </c>
      <c r="Q46" s="23">
        <f t="shared" si="39"/>
        <v>0</v>
      </c>
      <c r="R46" s="23">
        <f t="shared" si="39"/>
        <v>0</v>
      </c>
      <c r="S46" s="23">
        <f t="shared" si="39"/>
        <v>0</v>
      </c>
      <c r="T46" s="23">
        <f t="shared" si="39"/>
        <v>0</v>
      </c>
      <c r="U46" s="23">
        <f t="shared" si="39"/>
        <v>0</v>
      </c>
      <c r="V46" s="23">
        <f t="shared" si="39"/>
        <v>0</v>
      </c>
      <c r="W46" s="23">
        <f t="shared" si="39"/>
        <v>0</v>
      </c>
      <c r="X46" s="23">
        <f t="shared" si="39"/>
        <v>0</v>
      </c>
      <c r="Y46" s="23">
        <f t="shared" si="39"/>
        <v>0</v>
      </c>
      <c r="Z46" s="23">
        <f t="shared" si="39"/>
        <v>0</v>
      </c>
      <c r="AA46" s="23">
        <f t="shared" si="39"/>
        <v>0</v>
      </c>
      <c r="AB46" s="23">
        <f t="shared" si="39"/>
        <v>0</v>
      </c>
      <c r="AC46" s="23">
        <f t="shared" si="39"/>
        <v>0</v>
      </c>
      <c r="AD46" s="23">
        <f t="shared" si="39"/>
        <v>0</v>
      </c>
      <c r="AE46" s="23">
        <f t="shared" si="39"/>
        <v>0</v>
      </c>
      <c r="AF46" s="123" t="s">
        <v>81</v>
      </c>
    </row>
    <row r="47" spans="1:32" x14ac:dyDescent="0.25">
      <c r="A47" s="21" t="s">
        <v>35</v>
      </c>
      <c r="B47" s="23">
        <f>H47+J47+L47+N47+P47+R47+T47+V47+X47+Z47+AB47+AD47</f>
        <v>0</v>
      </c>
      <c r="C47" s="22">
        <f>H47+J47+L47+N47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H48+J48+L48+N48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 t="shared" ref="B49:B50" si="40">H49+J49+L49+N49+P49+R49+T49+V49+X49+Z49+AB49+AD49</f>
        <v>0</v>
      </c>
      <c r="C49" s="22">
        <f>H49+J49+L49+N49</f>
        <v>0</v>
      </c>
      <c r="D49" s="23">
        <f t="shared" ref="D49:D50" si="41">E49</f>
        <v>0</v>
      </c>
      <c r="E49" s="23">
        <f t="shared" ref="E49:E50" si="42">I49+K49+M49+O49+Q49+S49+U49+W49+Y49+AA49+AC49+AE49</f>
        <v>0</v>
      </c>
      <c r="F49" s="31">
        <f t="shared" ref="F49:F50" si="43">IFERROR(E49/B49%,0)</f>
        <v>0</v>
      </c>
      <c r="G49" s="31">
        <f t="shared" ref="G49:G50" si="44">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0"/>
        <v>0</v>
      </c>
      <c r="C50" s="22">
        <f>H50+J50+L50+N50</f>
        <v>0</v>
      </c>
      <c r="D50" s="23">
        <f t="shared" si="41"/>
        <v>0</v>
      </c>
      <c r="E50" s="23">
        <f t="shared" si="42"/>
        <v>0</v>
      </c>
      <c r="F50" s="31">
        <f t="shared" si="43"/>
        <v>0</v>
      </c>
      <c r="G50" s="31">
        <f t="shared" si="44"/>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229690.005</v>
      </c>
      <c r="C52" s="30">
        <f t="shared" ref="C52:E52" si="45">C53+C54+C56</f>
        <v>108374.048</v>
      </c>
      <c r="D52" s="30">
        <f t="shared" si="45"/>
        <v>82808.88</v>
      </c>
      <c r="E52" s="30">
        <f t="shared" si="45"/>
        <v>82808.88</v>
      </c>
      <c r="F52" s="30">
        <f>E52/B52*100</f>
        <v>36.052452521823923</v>
      </c>
      <c r="G52" s="30">
        <f>E52/C52*100</f>
        <v>76.410249066270936</v>
      </c>
      <c r="H52" s="30">
        <f>H53+H54+H56</f>
        <v>33912.783000000003</v>
      </c>
      <c r="I52" s="30">
        <f t="shared" ref="I52:AE52" si="46">I53+I54+I56</f>
        <v>17885.599999999999</v>
      </c>
      <c r="J52" s="30">
        <f t="shared" si="46"/>
        <v>22577.74</v>
      </c>
      <c r="K52" s="30">
        <f t="shared" si="46"/>
        <v>25737.760000000002</v>
      </c>
      <c r="L52" s="30">
        <f t="shared" si="46"/>
        <v>23431.416000000005</v>
      </c>
      <c r="M52" s="30">
        <f t="shared" si="46"/>
        <v>19123.32</v>
      </c>
      <c r="N52" s="30">
        <f t="shared" si="46"/>
        <v>28452.109000000004</v>
      </c>
      <c r="O52" s="30">
        <f t="shared" si="46"/>
        <v>20062.2</v>
      </c>
      <c r="P52" s="30">
        <f t="shared" si="46"/>
        <v>18063.654000000002</v>
      </c>
      <c r="Q52" s="30">
        <f t="shared" si="46"/>
        <v>0</v>
      </c>
      <c r="R52" s="30">
        <f t="shared" si="46"/>
        <v>17240.697</v>
      </c>
      <c r="S52" s="30">
        <f t="shared" si="46"/>
        <v>0</v>
      </c>
      <c r="T52" s="30">
        <f t="shared" si="46"/>
        <v>19437.449000000004</v>
      </c>
      <c r="U52" s="30">
        <f t="shared" si="46"/>
        <v>0</v>
      </c>
      <c r="V52" s="30">
        <f t="shared" si="46"/>
        <v>12077.357</v>
      </c>
      <c r="W52" s="30">
        <f t="shared" si="46"/>
        <v>0</v>
      </c>
      <c r="X52" s="30">
        <f t="shared" si="46"/>
        <v>11058.033000000001</v>
      </c>
      <c r="Y52" s="30">
        <f t="shared" si="46"/>
        <v>0</v>
      </c>
      <c r="Z52" s="30">
        <f t="shared" si="46"/>
        <v>21173.49</v>
      </c>
      <c r="AA52" s="30">
        <f t="shared" si="46"/>
        <v>0</v>
      </c>
      <c r="AB52" s="30">
        <f t="shared" si="46"/>
        <v>12038.495000000001</v>
      </c>
      <c r="AC52" s="30">
        <f t="shared" si="46"/>
        <v>0</v>
      </c>
      <c r="AD52" s="30">
        <f t="shared" si="46"/>
        <v>10226.781999999999</v>
      </c>
      <c r="AE52" s="30">
        <f t="shared" si="46"/>
        <v>0</v>
      </c>
      <c r="AF52" s="124" t="s">
        <v>100</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H59+H77+H83+H89+H95</f>
        <v>0</v>
      </c>
      <c r="I53" s="22">
        <f t="shared" ref="I53:AE56" si="47">I59+I77+I83+I89+I95</f>
        <v>0</v>
      </c>
      <c r="J53" s="22">
        <f t="shared" si="47"/>
        <v>0</v>
      </c>
      <c r="K53" s="22">
        <f t="shared" si="47"/>
        <v>0</v>
      </c>
      <c r="L53" s="22">
        <f t="shared" si="47"/>
        <v>0</v>
      </c>
      <c r="M53" s="22">
        <f t="shared" si="47"/>
        <v>0</v>
      </c>
      <c r="N53" s="22">
        <f t="shared" si="47"/>
        <v>0</v>
      </c>
      <c r="O53" s="22">
        <f t="shared" si="47"/>
        <v>0</v>
      </c>
      <c r="P53" s="22">
        <f t="shared" si="47"/>
        <v>0</v>
      </c>
      <c r="Q53" s="22">
        <f t="shared" si="47"/>
        <v>0</v>
      </c>
      <c r="R53" s="22">
        <f t="shared" si="47"/>
        <v>0</v>
      </c>
      <c r="S53" s="22">
        <f t="shared" si="47"/>
        <v>0</v>
      </c>
      <c r="T53" s="22">
        <f t="shared" si="47"/>
        <v>0</v>
      </c>
      <c r="U53" s="22">
        <f t="shared" si="47"/>
        <v>0</v>
      </c>
      <c r="V53" s="22">
        <f t="shared" si="47"/>
        <v>0</v>
      </c>
      <c r="W53" s="22">
        <f t="shared" si="47"/>
        <v>0</v>
      </c>
      <c r="X53" s="22">
        <f t="shared" si="47"/>
        <v>0</v>
      </c>
      <c r="Y53" s="22">
        <f t="shared" si="47"/>
        <v>0</v>
      </c>
      <c r="Z53" s="22">
        <f t="shared" si="47"/>
        <v>0</v>
      </c>
      <c r="AA53" s="22">
        <f t="shared" si="47"/>
        <v>0</v>
      </c>
      <c r="AB53" s="22">
        <f t="shared" si="47"/>
        <v>0</v>
      </c>
      <c r="AC53" s="22">
        <f t="shared" si="47"/>
        <v>0</v>
      </c>
      <c r="AD53" s="22">
        <f t="shared" si="47"/>
        <v>0</v>
      </c>
      <c r="AE53" s="22">
        <f t="shared" si="47"/>
        <v>0</v>
      </c>
      <c r="AF53" s="123"/>
    </row>
    <row r="54" spans="1:32" x14ac:dyDescent="0.25">
      <c r="A54" s="21" t="s">
        <v>29</v>
      </c>
      <c r="B54" s="23">
        <f>H54+J54+L54+N54+P54+R54+T54+V54+X54+Z54+AB54+AD54</f>
        <v>229690.005</v>
      </c>
      <c r="C54" s="23">
        <f>C60+C78+C84+C90</f>
        <v>108374.048</v>
      </c>
      <c r="D54" s="23">
        <f>E54</f>
        <v>82808.88</v>
      </c>
      <c r="E54" s="23">
        <f>I54+K54+M54+O54+Q54+S54+U54+W54+Y54+AA54+AC54+AE54</f>
        <v>82808.88</v>
      </c>
      <c r="F54" s="23">
        <f>IFERROR(E54/B54*100,0)</f>
        <v>36.052452521823923</v>
      </c>
      <c r="G54" s="23">
        <f>IFERROR(E54/C54*100,0)</f>
        <v>76.410249066270936</v>
      </c>
      <c r="H54" s="22">
        <f t="shared" ref="H54:W56" si="48">H60+H78+H84+H90+H96</f>
        <v>33912.783000000003</v>
      </c>
      <c r="I54" s="22">
        <f t="shared" si="48"/>
        <v>17885.599999999999</v>
      </c>
      <c r="J54" s="22">
        <f t="shared" si="48"/>
        <v>22577.74</v>
      </c>
      <c r="K54" s="22">
        <f t="shared" si="48"/>
        <v>25737.760000000002</v>
      </c>
      <c r="L54" s="22">
        <f t="shared" si="48"/>
        <v>23431.416000000005</v>
      </c>
      <c r="M54" s="22">
        <f t="shared" si="48"/>
        <v>19123.32</v>
      </c>
      <c r="N54" s="22">
        <f t="shared" si="48"/>
        <v>28452.109000000004</v>
      </c>
      <c r="O54" s="22">
        <f t="shared" si="48"/>
        <v>20062.2</v>
      </c>
      <c r="P54" s="22">
        <f t="shared" si="48"/>
        <v>18063.654000000002</v>
      </c>
      <c r="Q54" s="22">
        <f t="shared" si="48"/>
        <v>0</v>
      </c>
      <c r="R54" s="22">
        <f t="shared" si="48"/>
        <v>17240.697</v>
      </c>
      <c r="S54" s="22">
        <f t="shared" si="48"/>
        <v>0</v>
      </c>
      <c r="T54" s="22">
        <f t="shared" si="48"/>
        <v>19437.449000000004</v>
      </c>
      <c r="U54" s="22">
        <f t="shared" si="48"/>
        <v>0</v>
      </c>
      <c r="V54" s="22">
        <f t="shared" si="48"/>
        <v>12077.357</v>
      </c>
      <c r="W54" s="22">
        <f t="shared" si="48"/>
        <v>0</v>
      </c>
      <c r="X54" s="22">
        <f t="shared" si="47"/>
        <v>11058.033000000001</v>
      </c>
      <c r="Y54" s="22">
        <f t="shared" si="47"/>
        <v>0</v>
      </c>
      <c r="Z54" s="22">
        <f t="shared" si="47"/>
        <v>21173.49</v>
      </c>
      <c r="AA54" s="22">
        <f t="shared" si="47"/>
        <v>0</v>
      </c>
      <c r="AB54" s="22">
        <f t="shared" si="47"/>
        <v>12038.495000000001</v>
      </c>
      <c r="AC54" s="22">
        <f t="shared" si="47"/>
        <v>0</v>
      </c>
      <c r="AD54" s="22">
        <f t="shared" si="47"/>
        <v>10226.781999999999</v>
      </c>
      <c r="AE54" s="22">
        <f t="shared" si="47"/>
        <v>0</v>
      </c>
      <c r="AF54" s="123"/>
    </row>
    <row r="55" spans="1:32" ht="31.5" x14ac:dyDescent="0.25">
      <c r="A55" s="34" t="s">
        <v>36</v>
      </c>
      <c r="B55" s="23">
        <f t="shared" ref="B55:B56" si="49">H55+J55+L55+N55+P55+R55+T55+V55+X55+Z55+AB55+AD55</f>
        <v>0</v>
      </c>
      <c r="C55" s="23">
        <f t="shared" ref="C55:C56" si="50">C61+C79+C85+C91</f>
        <v>0</v>
      </c>
      <c r="D55" s="23">
        <f t="shared" ref="D55:D56" si="51">E55</f>
        <v>0</v>
      </c>
      <c r="E55" s="23">
        <f t="shared" ref="E55:E56" si="52">I55+K55+M55+O55+Q55+S55+U55+W55+Y55+AA55+AC55+AE55</f>
        <v>0</v>
      </c>
      <c r="F55" s="23">
        <f t="shared" ref="F55:F56" si="53">IFERROR(E55/B55*100,0)</f>
        <v>0</v>
      </c>
      <c r="G55" s="23">
        <f t="shared" ref="G55:G56" si="54">IFERROR(E55/C55*100,0)</f>
        <v>0</v>
      </c>
      <c r="H55" s="22">
        <f t="shared" si="48"/>
        <v>0</v>
      </c>
      <c r="I55" s="22">
        <f t="shared" si="48"/>
        <v>0</v>
      </c>
      <c r="J55" s="22">
        <f t="shared" si="48"/>
        <v>0</v>
      </c>
      <c r="K55" s="22">
        <f t="shared" si="48"/>
        <v>0</v>
      </c>
      <c r="L55" s="22">
        <f t="shared" si="48"/>
        <v>0</v>
      </c>
      <c r="M55" s="22">
        <f t="shared" si="48"/>
        <v>0</v>
      </c>
      <c r="N55" s="22">
        <f t="shared" si="48"/>
        <v>0</v>
      </c>
      <c r="O55" s="22">
        <f t="shared" si="48"/>
        <v>0</v>
      </c>
      <c r="P55" s="22">
        <f t="shared" si="48"/>
        <v>0</v>
      </c>
      <c r="Q55" s="22">
        <f t="shared" si="48"/>
        <v>0</v>
      </c>
      <c r="R55" s="22">
        <f t="shared" si="48"/>
        <v>0</v>
      </c>
      <c r="S55" s="22">
        <f t="shared" si="48"/>
        <v>0</v>
      </c>
      <c r="T55" s="22">
        <f t="shared" si="48"/>
        <v>0</v>
      </c>
      <c r="U55" s="22">
        <f t="shared" si="48"/>
        <v>0</v>
      </c>
      <c r="V55" s="22">
        <f t="shared" si="48"/>
        <v>0</v>
      </c>
      <c r="W55" s="22">
        <f t="shared" si="48"/>
        <v>0</v>
      </c>
      <c r="X55" s="22">
        <f t="shared" si="47"/>
        <v>0</v>
      </c>
      <c r="Y55" s="22">
        <f t="shared" si="47"/>
        <v>0</v>
      </c>
      <c r="Z55" s="22">
        <f t="shared" si="47"/>
        <v>0</v>
      </c>
      <c r="AA55" s="22">
        <f t="shared" si="47"/>
        <v>0</v>
      </c>
      <c r="AB55" s="22">
        <f t="shared" si="47"/>
        <v>0</v>
      </c>
      <c r="AC55" s="22">
        <f t="shared" si="47"/>
        <v>0</v>
      </c>
      <c r="AD55" s="22">
        <f t="shared" si="47"/>
        <v>0</v>
      </c>
      <c r="AE55" s="22">
        <f t="shared" si="47"/>
        <v>0</v>
      </c>
      <c r="AF55" s="123"/>
    </row>
    <row r="56" spans="1:32" x14ac:dyDescent="0.25">
      <c r="A56" s="21" t="s">
        <v>37</v>
      </c>
      <c r="B56" s="23">
        <f t="shared" si="49"/>
        <v>0</v>
      </c>
      <c r="C56" s="23">
        <f t="shared" si="50"/>
        <v>0</v>
      </c>
      <c r="D56" s="23">
        <f t="shared" si="51"/>
        <v>0</v>
      </c>
      <c r="E56" s="23">
        <f t="shared" si="52"/>
        <v>0</v>
      </c>
      <c r="F56" s="23">
        <f t="shared" si="53"/>
        <v>0</v>
      </c>
      <c r="G56" s="23">
        <f t="shared" si="54"/>
        <v>0</v>
      </c>
      <c r="H56" s="22">
        <f t="shared" si="48"/>
        <v>0</v>
      </c>
      <c r="I56" s="22">
        <f t="shared" si="48"/>
        <v>0</v>
      </c>
      <c r="J56" s="22">
        <f t="shared" si="48"/>
        <v>0</v>
      </c>
      <c r="K56" s="22">
        <f t="shared" si="48"/>
        <v>0</v>
      </c>
      <c r="L56" s="22">
        <f t="shared" si="48"/>
        <v>0</v>
      </c>
      <c r="M56" s="22">
        <f t="shared" si="48"/>
        <v>0</v>
      </c>
      <c r="N56" s="22">
        <f t="shared" si="48"/>
        <v>0</v>
      </c>
      <c r="O56" s="22">
        <f t="shared" si="48"/>
        <v>0</v>
      </c>
      <c r="P56" s="22">
        <f t="shared" si="48"/>
        <v>0</v>
      </c>
      <c r="Q56" s="22">
        <f t="shared" si="48"/>
        <v>0</v>
      </c>
      <c r="R56" s="22">
        <f t="shared" si="48"/>
        <v>0</v>
      </c>
      <c r="S56" s="22">
        <f t="shared" si="48"/>
        <v>0</v>
      </c>
      <c r="T56" s="22">
        <f t="shared" si="48"/>
        <v>0</v>
      </c>
      <c r="U56" s="22">
        <f t="shared" si="48"/>
        <v>0</v>
      </c>
      <c r="V56" s="22">
        <f t="shared" si="48"/>
        <v>0</v>
      </c>
      <c r="W56" s="22">
        <f t="shared" si="48"/>
        <v>0</v>
      </c>
      <c r="X56" s="22">
        <f t="shared" si="47"/>
        <v>0</v>
      </c>
      <c r="Y56" s="22">
        <f t="shared" si="47"/>
        <v>0</v>
      </c>
      <c r="Z56" s="22">
        <f t="shared" si="47"/>
        <v>0</v>
      </c>
      <c r="AA56" s="22">
        <f t="shared" si="47"/>
        <v>0</v>
      </c>
      <c r="AB56" s="22">
        <f t="shared" si="47"/>
        <v>0</v>
      </c>
      <c r="AC56" s="22">
        <f t="shared" si="47"/>
        <v>0</v>
      </c>
      <c r="AD56" s="22">
        <f t="shared" si="47"/>
        <v>0</v>
      </c>
      <c r="AE56" s="22">
        <f t="shared" si="47"/>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215219.50599999996</v>
      </c>
      <c r="C58" s="23">
        <f t="shared" ref="C58:E58" si="55">C59+C60+C62</f>
        <v>106367.489</v>
      </c>
      <c r="D58" s="23">
        <f t="shared" si="55"/>
        <v>81275.33</v>
      </c>
      <c r="E58" s="23">
        <f t="shared" si="55"/>
        <v>81275.33</v>
      </c>
      <c r="F58" s="23">
        <f>E58/B58*100</f>
        <v>37.76392368450098</v>
      </c>
      <c r="G58" s="23">
        <f>E58/C58*100</f>
        <v>76.409935746438464</v>
      </c>
      <c r="H58" s="23">
        <f>H59+H60+H62</f>
        <v>33667.464</v>
      </c>
      <c r="I58" s="23">
        <f t="shared" ref="I58:AE58" si="56">I59+I60+I62</f>
        <v>17651.48</v>
      </c>
      <c r="J58" s="23">
        <f t="shared" si="56"/>
        <v>21980.66</v>
      </c>
      <c r="K58" s="23">
        <f t="shared" si="56"/>
        <v>25296.47</v>
      </c>
      <c r="L58" s="23">
        <f t="shared" si="56"/>
        <v>22854.336000000003</v>
      </c>
      <c r="M58" s="23">
        <f t="shared" si="56"/>
        <v>18701.060000000001</v>
      </c>
      <c r="N58" s="23">
        <f t="shared" si="56"/>
        <v>27865.029000000002</v>
      </c>
      <c r="O58" s="23">
        <f t="shared" si="56"/>
        <v>19626.32</v>
      </c>
      <c r="P58" s="23">
        <f t="shared" si="56"/>
        <v>17496.574000000001</v>
      </c>
      <c r="Q58" s="23">
        <f t="shared" si="56"/>
        <v>0</v>
      </c>
      <c r="R58" s="23">
        <f t="shared" si="56"/>
        <v>16653.616999999998</v>
      </c>
      <c r="S58" s="23">
        <f t="shared" si="56"/>
        <v>0</v>
      </c>
      <c r="T58" s="23">
        <f t="shared" si="56"/>
        <v>18860.369000000002</v>
      </c>
      <c r="U58" s="23">
        <f t="shared" si="56"/>
        <v>0</v>
      </c>
      <c r="V58" s="23">
        <f t="shared" si="56"/>
        <v>11510.277</v>
      </c>
      <c r="W58" s="23">
        <f t="shared" si="56"/>
        <v>0</v>
      </c>
      <c r="X58" s="23">
        <f t="shared" si="56"/>
        <v>10480.953000000001</v>
      </c>
      <c r="Y58" s="23">
        <f t="shared" si="56"/>
        <v>0</v>
      </c>
      <c r="Z58" s="23">
        <f t="shared" si="56"/>
        <v>12955.810000000001</v>
      </c>
      <c r="AA58" s="23">
        <f t="shared" si="56"/>
        <v>0</v>
      </c>
      <c r="AB58" s="23">
        <f t="shared" si="56"/>
        <v>11461.415000000001</v>
      </c>
      <c r="AC58" s="23">
        <f t="shared" si="56"/>
        <v>0</v>
      </c>
      <c r="AD58" s="23">
        <f t="shared" si="56"/>
        <v>9433.0020000000004</v>
      </c>
      <c r="AE58" s="23">
        <f t="shared" si="56"/>
        <v>0</v>
      </c>
      <c r="AF58" s="123"/>
    </row>
    <row r="59" spans="1:32" x14ac:dyDescent="0.25">
      <c r="A59" s="21" t="s">
        <v>35</v>
      </c>
      <c r="B59" s="22">
        <f>B65+B71</f>
        <v>0</v>
      </c>
      <c r="C59" s="22">
        <f>C65+C71</f>
        <v>0</v>
      </c>
      <c r="D59" s="22">
        <f t="shared" ref="D59:E60" si="57">D65+D71</f>
        <v>0</v>
      </c>
      <c r="E59" s="22">
        <f t="shared" si="57"/>
        <v>0</v>
      </c>
      <c r="F59" s="37">
        <f>IFERROR(E59/B59*100,0)</f>
        <v>0</v>
      </c>
      <c r="G59" s="37">
        <f>IFERROR(E59/C59*100,0)</f>
        <v>0</v>
      </c>
      <c r="H59" s="22">
        <f>H65+H71</f>
        <v>0</v>
      </c>
      <c r="I59" s="22">
        <f t="shared" ref="I59:AE62" si="58">I65+I71</f>
        <v>0</v>
      </c>
      <c r="J59" s="22">
        <f t="shared" si="58"/>
        <v>0</v>
      </c>
      <c r="K59" s="22">
        <f t="shared" si="58"/>
        <v>0</v>
      </c>
      <c r="L59" s="22">
        <f t="shared" si="58"/>
        <v>0</v>
      </c>
      <c r="M59" s="22">
        <f t="shared" si="58"/>
        <v>0</v>
      </c>
      <c r="N59" s="22">
        <f t="shared" si="58"/>
        <v>0</v>
      </c>
      <c r="O59" s="22">
        <f t="shared" si="58"/>
        <v>0</v>
      </c>
      <c r="P59" s="22">
        <f t="shared" si="58"/>
        <v>0</v>
      </c>
      <c r="Q59" s="22">
        <f t="shared" si="58"/>
        <v>0</v>
      </c>
      <c r="R59" s="22">
        <f t="shared" si="58"/>
        <v>0</v>
      </c>
      <c r="S59" s="22">
        <f t="shared" si="58"/>
        <v>0</v>
      </c>
      <c r="T59" s="22">
        <f t="shared" si="58"/>
        <v>0</v>
      </c>
      <c r="U59" s="22">
        <f t="shared" si="58"/>
        <v>0</v>
      </c>
      <c r="V59" s="22">
        <f t="shared" si="58"/>
        <v>0</v>
      </c>
      <c r="W59" s="22">
        <f t="shared" si="58"/>
        <v>0</v>
      </c>
      <c r="X59" s="22">
        <f t="shared" si="58"/>
        <v>0</v>
      </c>
      <c r="Y59" s="22">
        <f t="shared" si="58"/>
        <v>0</v>
      </c>
      <c r="Z59" s="22">
        <f t="shared" si="58"/>
        <v>0</v>
      </c>
      <c r="AA59" s="22">
        <f t="shared" si="58"/>
        <v>0</v>
      </c>
      <c r="AB59" s="22">
        <f t="shared" si="58"/>
        <v>0</v>
      </c>
      <c r="AC59" s="22">
        <f t="shared" si="58"/>
        <v>0</v>
      </c>
      <c r="AD59" s="22">
        <f t="shared" si="58"/>
        <v>0</v>
      </c>
      <c r="AE59" s="22">
        <f t="shared" si="58"/>
        <v>0</v>
      </c>
      <c r="AF59" s="123"/>
    </row>
    <row r="60" spans="1:32" x14ac:dyDescent="0.25">
      <c r="A60" s="21" t="s">
        <v>29</v>
      </c>
      <c r="B60" s="22">
        <f>B66+B72</f>
        <v>215219.50599999996</v>
      </c>
      <c r="C60" s="22">
        <f>C66+C72</f>
        <v>106367.489</v>
      </c>
      <c r="D60" s="22">
        <f t="shared" si="57"/>
        <v>81275.33</v>
      </c>
      <c r="E60" s="22">
        <f t="shared" si="57"/>
        <v>81275.33</v>
      </c>
      <c r="F60" s="37">
        <f>IFERROR(E60/B60*100,0)</f>
        <v>37.76392368450098</v>
      </c>
      <c r="G60" s="37">
        <f>IFERROR(E60/C60*100,0)</f>
        <v>76.409935746438464</v>
      </c>
      <c r="H60" s="22">
        <f>H66+H72</f>
        <v>33667.464</v>
      </c>
      <c r="I60" s="22">
        <f t="shared" si="58"/>
        <v>17651.48</v>
      </c>
      <c r="J60" s="22">
        <f t="shared" si="58"/>
        <v>21980.66</v>
      </c>
      <c r="K60" s="22">
        <f t="shared" si="58"/>
        <v>25296.47</v>
      </c>
      <c r="L60" s="22">
        <f t="shared" si="58"/>
        <v>22854.336000000003</v>
      </c>
      <c r="M60" s="22">
        <f t="shared" si="58"/>
        <v>18701.060000000001</v>
      </c>
      <c r="N60" s="22">
        <f t="shared" si="58"/>
        <v>27865.029000000002</v>
      </c>
      <c r="O60" s="22">
        <f t="shared" si="58"/>
        <v>19626.32</v>
      </c>
      <c r="P60" s="22">
        <f t="shared" si="58"/>
        <v>17496.574000000001</v>
      </c>
      <c r="Q60" s="22">
        <f t="shared" si="58"/>
        <v>0</v>
      </c>
      <c r="R60" s="22">
        <f t="shared" si="58"/>
        <v>16653.616999999998</v>
      </c>
      <c r="S60" s="22">
        <f t="shared" si="58"/>
        <v>0</v>
      </c>
      <c r="T60" s="22">
        <f t="shared" si="58"/>
        <v>18860.369000000002</v>
      </c>
      <c r="U60" s="22">
        <f t="shared" si="58"/>
        <v>0</v>
      </c>
      <c r="V60" s="22">
        <f t="shared" si="58"/>
        <v>11510.277</v>
      </c>
      <c r="W60" s="22">
        <f t="shared" si="58"/>
        <v>0</v>
      </c>
      <c r="X60" s="22">
        <f t="shared" si="58"/>
        <v>10480.953000000001</v>
      </c>
      <c r="Y60" s="22">
        <f t="shared" si="58"/>
        <v>0</v>
      </c>
      <c r="Z60" s="22">
        <f t="shared" si="58"/>
        <v>12955.810000000001</v>
      </c>
      <c r="AA60" s="22">
        <f t="shared" si="58"/>
        <v>0</v>
      </c>
      <c r="AB60" s="22">
        <f t="shared" si="58"/>
        <v>11461.415000000001</v>
      </c>
      <c r="AC60" s="22">
        <f t="shared" si="58"/>
        <v>0</v>
      </c>
      <c r="AD60" s="22">
        <f t="shared" si="58"/>
        <v>9433.0020000000004</v>
      </c>
      <c r="AE60" s="22">
        <f t="shared" si="58"/>
        <v>0</v>
      </c>
      <c r="AF60" s="123"/>
    </row>
    <row r="61" spans="1:32" ht="31.5" x14ac:dyDescent="0.25">
      <c r="A61" s="34" t="s">
        <v>36</v>
      </c>
      <c r="B61" s="22">
        <f t="shared" ref="B61:E62" si="59">B67+B73</f>
        <v>0</v>
      </c>
      <c r="C61" s="22">
        <f t="shared" si="59"/>
        <v>0</v>
      </c>
      <c r="D61" s="22">
        <f t="shared" si="59"/>
        <v>0</v>
      </c>
      <c r="E61" s="22">
        <f t="shared" si="59"/>
        <v>0</v>
      </c>
      <c r="F61" s="37">
        <f t="shared" ref="F61:F62" si="60">IFERROR(E61/B61*100,0)</f>
        <v>0</v>
      </c>
      <c r="G61" s="37">
        <f t="shared" ref="G61:G62" si="61">IFERROR(E61/C61*100,0)</f>
        <v>0</v>
      </c>
      <c r="H61" s="22">
        <f t="shared" ref="H61:W62" si="62">H67+H73</f>
        <v>0</v>
      </c>
      <c r="I61" s="22">
        <f t="shared" si="62"/>
        <v>0</v>
      </c>
      <c r="J61" s="22">
        <f t="shared" si="62"/>
        <v>0</v>
      </c>
      <c r="K61" s="22">
        <f t="shared" si="62"/>
        <v>0</v>
      </c>
      <c r="L61" s="22">
        <f t="shared" si="62"/>
        <v>0</v>
      </c>
      <c r="M61" s="22">
        <f t="shared" si="62"/>
        <v>0</v>
      </c>
      <c r="N61" s="22">
        <f t="shared" si="62"/>
        <v>0</v>
      </c>
      <c r="O61" s="22">
        <f t="shared" si="62"/>
        <v>0</v>
      </c>
      <c r="P61" s="22">
        <f t="shared" si="62"/>
        <v>0</v>
      </c>
      <c r="Q61" s="22">
        <f t="shared" si="62"/>
        <v>0</v>
      </c>
      <c r="R61" s="22">
        <f t="shared" si="62"/>
        <v>0</v>
      </c>
      <c r="S61" s="22">
        <f t="shared" si="62"/>
        <v>0</v>
      </c>
      <c r="T61" s="22">
        <f t="shared" si="62"/>
        <v>0</v>
      </c>
      <c r="U61" s="22">
        <f t="shared" si="62"/>
        <v>0</v>
      </c>
      <c r="V61" s="22">
        <f t="shared" si="62"/>
        <v>0</v>
      </c>
      <c r="W61" s="22">
        <f t="shared" si="62"/>
        <v>0</v>
      </c>
      <c r="X61" s="22">
        <f t="shared" si="58"/>
        <v>0</v>
      </c>
      <c r="Y61" s="22">
        <f t="shared" si="58"/>
        <v>0</v>
      </c>
      <c r="Z61" s="22">
        <f t="shared" si="58"/>
        <v>0</v>
      </c>
      <c r="AA61" s="22">
        <f t="shared" si="58"/>
        <v>0</v>
      </c>
      <c r="AB61" s="22">
        <f t="shared" si="58"/>
        <v>0</v>
      </c>
      <c r="AC61" s="22">
        <f t="shared" si="58"/>
        <v>0</v>
      </c>
      <c r="AD61" s="22">
        <f t="shared" si="58"/>
        <v>0</v>
      </c>
      <c r="AE61" s="22">
        <f t="shared" si="58"/>
        <v>0</v>
      </c>
      <c r="AF61" s="123"/>
    </row>
    <row r="62" spans="1:32" x14ac:dyDescent="0.25">
      <c r="A62" s="21" t="s">
        <v>37</v>
      </c>
      <c r="B62" s="22">
        <f t="shared" si="59"/>
        <v>0</v>
      </c>
      <c r="C62" s="22">
        <f t="shared" si="59"/>
        <v>0</v>
      </c>
      <c r="D62" s="22">
        <f t="shared" si="59"/>
        <v>0</v>
      </c>
      <c r="E62" s="22">
        <f t="shared" si="59"/>
        <v>0</v>
      </c>
      <c r="F62" s="37">
        <f t="shared" si="60"/>
        <v>0</v>
      </c>
      <c r="G62" s="37">
        <f t="shared" si="61"/>
        <v>0</v>
      </c>
      <c r="H62" s="22">
        <f t="shared" si="62"/>
        <v>0</v>
      </c>
      <c r="I62" s="22">
        <f t="shared" si="62"/>
        <v>0</v>
      </c>
      <c r="J62" s="22">
        <f t="shared" si="62"/>
        <v>0</v>
      </c>
      <c r="K62" s="22">
        <f t="shared" si="62"/>
        <v>0</v>
      </c>
      <c r="L62" s="22">
        <f t="shared" si="62"/>
        <v>0</v>
      </c>
      <c r="M62" s="22">
        <f t="shared" si="62"/>
        <v>0</v>
      </c>
      <c r="N62" s="22">
        <f t="shared" si="62"/>
        <v>0</v>
      </c>
      <c r="O62" s="22">
        <f t="shared" si="62"/>
        <v>0</v>
      </c>
      <c r="P62" s="22">
        <f t="shared" si="62"/>
        <v>0</v>
      </c>
      <c r="Q62" s="22">
        <f t="shared" si="62"/>
        <v>0</v>
      </c>
      <c r="R62" s="22">
        <f t="shared" si="62"/>
        <v>0</v>
      </c>
      <c r="S62" s="22">
        <f t="shared" si="62"/>
        <v>0</v>
      </c>
      <c r="T62" s="22">
        <f t="shared" si="62"/>
        <v>0</v>
      </c>
      <c r="U62" s="22">
        <f t="shared" si="62"/>
        <v>0</v>
      </c>
      <c r="V62" s="22">
        <f t="shared" si="62"/>
        <v>0</v>
      </c>
      <c r="W62" s="22">
        <f t="shared" si="62"/>
        <v>0</v>
      </c>
      <c r="X62" s="22">
        <f t="shared" si="58"/>
        <v>0</v>
      </c>
      <c r="Y62" s="22">
        <f t="shared" si="58"/>
        <v>0</v>
      </c>
      <c r="Z62" s="22">
        <f t="shared" si="58"/>
        <v>0</v>
      </c>
      <c r="AA62" s="22">
        <f t="shared" si="58"/>
        <v>0</v>
      </c>
      <c r="AB62" s="22">
        <f t="shared" si="58"/>
        <v>0</v>
      </c>
      <c r="AC62" s="22">
        <f t="shared" si="58"/>
        <v>0</v>
      </c>
      <c r="AD62" s="22">
        <f t="shared" si="58"/>
        <v>0</v>
      </c>
      <c r="AE62" s="22">
        <f t="shared" si="58"/>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195874.58499999996</v>
      </c>
      <c r="C64" s="37">
        <f t="shared" ref="C64:E64" si="63">C65+C66+C68</f>
        <v>94291.668000000005</v>
      </c>
      <c r="D64" s="37">
        <f t="shared" si="63"/>
        <v>69643.78</v>
      </c>
      <c r="E64" s="37">
        <f t="shared" si="63"/>
        <v>69643.78</v>
      </c>
      <c r="F64" s="37">
        <f t="shared" ref="F64" si="64">E64/B64*100</f>
        <v>35.555291667880248</v>
      </c>
      <c r="G64" s="37">
        <f>E64/C64*100</f>
        <v>73.859951231321944</v>
      </c>
      <c r="H64" s="37">
        <f>H65+H66+H68</f>
        <v>24766.143</v>
      </c>
      <c r="I64" s="37">
        <f t="shared" ref="I64:AE64" si="65">I65+I66+I68</f>
        <v>8911.5</v>
      </c>
      <c r="J64" s="37">
        <f t="shared" si="65"/>
        <v>20856.759999999998</v>
      </c>
      <c r="K64" s="37">
        <f t="shared" si="65"/>
        <v>24332.61</v>
      </c>
      <c r="L64" s="37">
        <f t="shared" si="65"/>
        <v>21730.436000000002</v>
      </c>
      <c r="M64" s="37">
        <f t="shared" si="65"/>
        <v>17737.2</v>
      </c>
      <c r="N64" s="23">
        <f t="shared" si="65"/>
        <v>26938.329000000002</v>
      </c>
      <c r="O64" s="23">
        <f t="shared" si="65"/>
        <v>18662.47</v>
      </c>
      <c r="P64" s="23">
        <f t="shared" si="65"/>
        <v>16569.874</v>
      </c>
      <c r="Q64" s="23">
        <f t="shared" si="65"/>
        <v>0</v>
      </c>
      <c r="R64" s="23">
        <f t="shared" si="65"/>
        <v>15726.916999999999</v>
      </c>
      <c r="S64" s="23">
        <f t="shared" si="65"/>
        <v>0</v>
      </c>
      <c r="T64" s="23">
        <f t="shared" si="65"/>
        <v>17933.669000000002</v>
      </c>
      <c r="U64" s="23">
        <f t="shared" si="65"/>
        <v>0</v>
      </c>
      <c r="V64" s="23">
        <f t="shared" si="65"/>
        <v>10583.576999999999</v>
      </c>
      <c r="W64" s="23">
        <f t="shared" si="65"/>
        <v>0</v>
      </c>
      <c r="X64" s="23">
        <f t="shared" si="65"/>
        <v>9554.2530000000006</v>
      </c>
      <c r="Y64" s="23">
        <f t="shared" si="65"/>
        <v>0</v>
      </c>
      <c r="Z64" s="23">
        <f t="shared" si="65"/>
        <v>12029.11</v>
      </c>
      <c r="AA64" s="23">
        <f t="shared" si="65"/>
        <v>0</v>
      </c>
      <c r="AB64" s="23">
        <f t="shared" si="65"/>
        <v>10534.715</v>
      </c>
      <c r="AC64" s="23"/>
      <c r="AD64" s="23">
        <f t="shared" si="65"/>
        <v>8650.8019999999997</v>
      </c>
      <c r="AE64" s="23">
        <f t="shared" si="65"/>
        <v>0</v>
      </c>
      <c r="AF64" s="123"/>
    </row>
    <row r="65" spans="1:32" x14ac:dyDescent="0.25">
      <c r="A65" s="21" t="s">
        <v>35</v>
      </c>
      <c r="B65" s="37"/>
      <c r="C65" s="62"/>
      <c r="D65" s="37"/>
      <c r="E65" s="37"/>
      <c r="F65" s="37"/>
      <c r="G65" s="37"/>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195874.58499999996</v>
      </c>
      <c r="C66" s="62">
        <f>H66+J66+L66+N66</f>
        <v>94291.668000000005</v>
      </c>
      <c r="D66" s="37">
        <f>E66</f>
        <v>69643.78</v>
      </c>
      <c r="E66" s="37">
        <f>I66+K66+M66+O66+Q66+S66+U66+W66+Y66+AA66+AC66+AE66</f>
        <v>69643.78</v>
      </c>
      <c r="F66" s="37">
        <f t="shared" ref="F66" si="66">IFERROR(E66/B66*100,0)</f>
        <v>35.555291667880248</v>
      </c>
      <c r="G66" s="37">
        <f t="shared" ref="G66" si="67">IFERROR(E66/C66*100,0)</f>
        <v>73.859951231321944</v>
      </c>
      <c r="H66" s="62">
        <v>24766.143</v>
      </c>
      <c r="I66" s="62">
        <v>8911.5</v>
      </c>
      <c r="J66" s="62">
        <v>20856.759999999998</v>
      </c>
      <c r="K66" s="62">
        <v>24332.61</v>
      </c>
      <c r="L66" s="62">
        <v>21730.436000000002</v>
      </c>
      <c r="M66" s="62">
        <v>17737.2</v>
      </c>
      <c r="N66" s="22">
        <v>26938.329000000002</v>
      </c>
      <c r="O66" s="22">
        <v>18662.47</v>
      </c>
      <c r="P66" s="22">
        <v>16569.874</v>
      </c>
      <c r="Q66" s="22"/>
      <c r="R66" s="22">
        <v>15726.916999999999</v>
      </c>
      <c r="S66" s="22"/>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37"/>
      <c r="C67" s="62"/>
      <c r="D67" s="37"/>
      <c r="E67" s="37"/>
      <c r="F67" s="37"/>
      <c r="G67" s="37"/>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c r="C68" s="62"/>
      <c r="D68" s="23"/>
      <c r="E68" s="23"/>
      <c r="F68" s="37"/>
      <c r="G68" s="37"/>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 t="shared" ref="C70:E70" si="68">C71+C72+C74</f>
        <v>12075.821</v>
      </c>
      <c r="D70" s="37">
        <f t="shared" si="68"/>
        <v>11631.550000000001</v>
      </c>
      <c r="E70" s="37">
        <f t="shared" si="68"/>
        <v>11631.550000000001</v>
      </c>
      <c r="F70" s="23">
        <f t="shared" ref="F70:G70" si="69">F72</f>
        <v>60.127151721115837</v>
      </c>
      <c r="G70" s="23">
        <f t="shared" si="69"/>
        <v>96.320987202443646</v>
      </c>
      <c r="H70" s="22">
        <f>H71+H72+H74</f>
        <v>8901.3209999999999</v>
      </c>
      <c r="I70" s="22">
        <f t="shared" ref="I70:AE70" si="70">I71+I72+I74</f>
        <v>8739.98</v>
      </c>
      <c r="J70" s="22">
        <f t="shared" si="70"/>
        <v>1123.9000000000001</v>
      </c>
      <c r="K70" s="22">
        <f t="shared" si="70"/>
        <v>963.86</v>
      </c>
      <c r="L70" s="22">
        <f t="shared" si="70"/>
        <v>1123.9000000000001</v>
      </c>
      <c r="M70" s="22">
        <f t="shared" si="70"/>
        <v>963.86</v>
      </c>
      <c r="N70" s="22">
        <f t="shared" si="70"/>
        <v>926.7</v>
      </c>
      <c r="O70" s="22">
        <f t="shared" si="70"/>
        <v>963.85</v>
      </c>
      <c r="P70" s="22">
        <f t="shared" si="70"/>
        <v>926.7</v>
      </c>
      <c r="Q70" s="22">
        <f t="shared" si="70"/>
        <v>0</v>
      </c>
      <c r="R70" s="22">
        <f t="shared" si="70"/>
        <v>926.7</v>
      </c>
      <c r="S70" s="22">
        <f t="shared" si="70"/>
        <v>0</v>
      </c>
      <c r="T70" s="22">
        <f t="shared" si="70"/>
        <v>926.7</v>
      </c>
      <c r="U70" s="22">
        <f t="shared" si="70"/>
        <v>0</v>
      </c>
      <c r="V70" s="22">
        <f t="shared" si="70"/>
        <v>926.7</v>
      </c>
      <c r="W70" s="22">
        <f t="shared" si="70"/>
        <v>0</v>
      </c>
      <c r="X70" s="22">
        <f t="shared" si="70"/>
        <v>926.7</v>
      </c>
      <c r="Y70" s="22">
        <f t="shared" si="70"/>
        <v>0</v>
      </c>
      <c r="Z70" s="22">
        <f t="shared" si="70"/>
        <v>926.7</v>
      </c>
      <c r="AA70" s="22">
        <f t="shared" si="70"/>
        <v>0</v>
      </c>
      <c r="AB70" s="22">
        <f t="shared" si="70"/>
        <v>926.7</v>
      </c>
      <c r="AC70" s="22">
        <f t="shared" si="70"/>
        <v>0</v>
      </c>
      <c r="AD70" s="22">
        <f t="shared" si="70"/>
        <v>782.2</v>
      </c>
      <c r="AE70" s="22">
        <f t="shared" si="70"/>
        <v>0</v>
      </c>
      <c r="AF70" s="115" t="s">
        <v>101</v>
      </c>
    </row>
    <row r="71" spans="1:32" x14ac:dyDescent="0.25">
      <c r="A71" s="21" t="s">
        <v>35</v>
      </c>
      <c r="B71" s="23"/>
      <c r="C71" s="22"/>
      <c r="D71" s="23"/>
      <c r="E71" s="23"/>
      <c r="F71" s="23"/>
      <c r="G71" s="23"/>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H72+J72+L72+N72</f>
        <v>12075.821</v>
      </c>
      <c r="D72" s="23">
        <f>E72</f>
        <v>11631.550000000001</v>
      </c>
      <c r="E72" s="23">
        <f>I72+K72+M72+O72+Q72+S72+U72+W72+Y72+AA72+AC72+AE72</f>
        <v>11631.550000000001</v>
      </c>
      <c r="F72" s="23">
        <f t="shared" ref="F72" si="71">IFERROR(E72/B72*100,0)</f>
        <v>60.127151721115837</v>
      </c>
      <c r="G72" s="23">
        <f t="shared" ref="G72" si="72">IFERROR(E72/C72*100,0)</f>
        <v>96.320987202443646</v>
      </c>
      <c r="H72" s="22">
        <v>8901.3209999999999</v>
      </c>
      <c r="I72" s="22">
        <v>8739.98</v>
      </c>
      <c r="J72" s="22">
        <v>1123.9000000000001</v>
      </c>
      <c r="K72" s="22">
        <v>963.86</v>
      </c>
      <c r="L72" s="22">
        <v>1123.9000000000001</v>
      </c>
      <c r="M72" s="22">
        <v>963.86</v>
      </c>
      <c r="N72" s="22">
        <v>926.7</v>
      </c>
      <c r="O72" s="22">
        <v>963.85</v>
      </c>
      <c r="P72" s="22">
        <v>926.7</v>
      </c>
      <c r="Q72" s="22"/>
      <c r="R72" s="22">
        <v>926.7</v>
      </c>
      <c r="S72" s="22"/>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c r="C73" s="22"/>
      <c r="D73" s="23"/>
      <c r="E73" s="23"/>
      <c r="F73" s="23"/>
      <c r="G73" s="23"/>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c r="C74" s="22"/>
      <c r="D74" s="23"/>
      <c r="E74" s="23"/>
      <c r="F74" s="23"/>
      <c r="G74" s="23"/>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65"/>
    </row>
    <row r="76" spans="1:32" x14ac:dyDescent="0.25">
      <c r="A76" s="21" t="s">
        <v>34</v>
      </c>
      <c r="B76" s="23">
        <f>B77+B78+B80</f>
        <v>6062.2990000000009</v>
      </c>
      <c r="C76" s="37">
        <f t="shared" ref="C76:E76" si="73">C77+C78+C80</f>
        <v>1780.6590000000001</v>
      </c>
      <c r="D76" s="37">
        <f t="shared" si="73"/>
        <v>1442.65</v>
      </c>
      <c r="E76" s="23">
        <f t="shared" si="73"/>
        <v>1442.65</v>
      </c>
      <c r="F76" s="23">
        <f t="shared" ref="F76:G76" si="74">F78</f>
        <v>23.797077643316502</v>
      </c>
      <c r="G76" s="23">
        <f t="shared" si="74"/>
        <v>81.017758032279062</v>
      </c>
      <c r="H76" s="22">
        <f>H77+H78+H80</f>
        <v>222.51900000000001</v>
      </c>
      <c r="I76" s="22">
        <f t="shared" ref="I76:AE76" si="75">I77+I78+I80</f>
        <v>211.32</v>
      </c>
      <c r="J76" s="22">
        <f t="shared" si="75"/>
        <v>529.38</v>
      </c>
      <c r="K76" s="22">
        <f t="shared" si="75"/>
        <v>424.49</v>
      </c>
      <c r="L76" s="22">
        <f t="shared" si="75"/>
        <v>509.38</v>
      </c>
      <c r="M76" s="22">
        <f t="shared" si="75"/>
        <v>393.66</v>
      </c>
      <c r="N76" s="22">
        <f t="shared" si="75"/>
        <v>519.38</v>
      </c>
      <c r="O76" s="22">
        <f t="shared" si="75"/>
        <v>413.18</v>
      </c>
      <c r="P76" s="22">
        <f t="shared" si="75"/>
        <v>499.38</v>
      </c>
      <c r="Q76" s="22">
        <f t="shared" si="75"/>
        <v>0</v>
      </c>
      <c r="R76" s="22">
        <f t="shared" si="75"/>
        <v>519.38</v>
      </c>
      <c r="S76" s="22">
        <f t="shared" si="75"/>
        <v>0</v>
      </c>
      <c r="T76" s="22">
        <f t="shared" si="75"/>
        <v>509.38</v>
      </c>
      <c r="U76" s="22">
        <f t="shared" si="75"/>
        <v>0</v>
      </c>
      <c r="V76" s="22">
        <f t="shared" si="75"/>
        <v>499.38</v>
      </c>
      <c r="W76" s="22">
        <f t="shared" si="75"/>
        <v>0</v>
      </c>
      <c r="X76" s="22">
        <f t="shared" si="75"/>
        <v>509.38</v>
      </c>
      <c r="Y76" s="22">
        <f t="shared" si="75"/>
        <v>0</v>
      </c>
      <c r="Z76" s="22">
        <f t="shared" si="75"/>
        <v>509.38</v>
      </c>
      <c r="AA76" s="22">
        <f t="shared" si="75"/>
        <v>0</v>
      </c>
      <c r="AB76" s="22">
        <f t="shared" si="75"/>
        <v>509.38</v>
      </c>
      <c r="AC76" s="22">
        <f t="shared" si="75"/>
        <v>0</v>
      </c>
      <c r="AD76" s="22">
        <f t="shared" si="75"/>
        <v>725.98</v>
      </c>
      <c r="AE76" s="22">
        <f t="shared" si="75"/>
        <v>0</v>
      </c>
      <c r="AF76" s="124" t="s">
        <v>53</v>
      </c>
    </row>
    <row r="77" spans="1:32" ht="33" customHeight="1" x14ac:dyDescent="0.25">
      <c r="A77" s="21" t="s">
        <v>35</v>
      </c>
      <c r="B77" s="23"/>
      <c r="C77" s="22"/>
      <c r="D77" s="23"/>
      <c r="E77" s="23"/>
      <c r="F77" s="23"/>
      <c r="G77" s="23"/>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H78+J78+L78+N78</f>
        <v>1780.6590000000001</v>
      </c>
      <c r="D78" s="23">
        <f>E78</f>
        <v>1442.65</v>
      </c>
      <c r="E78" s="23">
        <f>I78+K78+M78+O78+Q78+S78+U78+W78+Y78+AA78+AC78+AE78</f>
        <v>1442.65</v>
      </c>
      <c r="F78" s="23">
        <f>IFERROR(E78/B78*100,0)</f>
        <v>23.797077643316502</v>
      </c>
      <c r="G78" s="23">
        <f>IFERROR(E78/C78*100,0)</f>
        <v>81.017758032279062</v>
      </c>
      <c r="H78" s="22">
        <v>222.51900000000001</v>
      </c>
      <c r="I78" s="22">
        <v>211.32</v>
      </c>
      <c r="J78" s="22">
        <v>529.38</v>
      </c>
      <c r="K78" s="22">
        <v>424.49</v>
      </c>
      <c r="L78" s="22">
        <v>509.38</v>
      </c>
      <c r="M78" s="22">
        <v>393.66</v>
      </c>
      <c r="N78" s="22">
        <v>519.38</v>
      </c>
      <c r="O78" s="22">
        <v>413.18</v>
      </c>
      <c r="P78" s="22">
        <v>499.38</v>
      </c>
      <c r="Q78" s="22"/>
      <c r="R78" s="22">
        <v>519.38</v>
      </c>
      <c r="S78" s="22"/>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c r="C79" s="22"/>
      <c r="D79" s="23"/>
      <c r="E79" s="23"/>
      <c r="F79" s="23"/>
      <c r="G79" s="23"/>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c r="C80" s="22"/>
      <c r="D80" s="23"/>
      <c r="E80" s="23"/>
      <c r="F80" s="23"/>
      <c r="G80" s="23"/>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67"/>
    </row>
    <row r="82" spans="1:32" ht="24.75" customHeight="1" x14ac:dyDescent="0.25">
      <c r="A82" s="21" t="s">
        <v>34</v>
      </c>
      <c r="B82" s="37">
        <f>B83+B84+B86</f>
        <v>767.6</v>
      </c>
      <c r="C82" s="37">
        <f t="shared" ref="C82:E82" si="76">C83+C84+C86</f>
        <v>225.89999999999998</v>
      </c>
      <c r="D82" s="37">
        <f t="shared" si="76"/>
        <v>90.9</v>
      </c>
      <c r="E82" s="23">
        <f t="shared" si="76"/>
        <v>90.9</v>
      </c>
      <c r="F82" s="23">
        <f t="shared" ref="F82:G82" si="77">F84</f>
        <v>11.842105263157896</v>
      </c>
      <c r="G82" s="23">
        <f t="shared" si="77"/>
        <v>40.239043824701206</v>
      </c>
      <c r="H82" s="22">
        <f>H83+H84+H86</f>
        <v>22.8</v>
      </c>
      <c r="I82" s="22">
        <f t="shared" ref="I82:AE82" si="78">I83+I84+I86</f>
        <v>22.8</v>
      </c>
      <c r="J82" s="22">
        <f t="shared" si="78"/>
        <v>67.7</v>
      </c>
      <c r="K82" s="22">
        <f t="shared" si="78"/>
        <v>16.8</v>
      </c>
      <c r="L82" s="22">
        <f t="shared" si="78"/>
        <v>67.7</v>
      </c>
      <c r="M82" s="22">
        <f t="shared" si="78"/>
        <v>28.6</v>
      </c>
      <c r="N82" s="22">
        <f t="shared" si="78"/>
        <v>67.7</v>
      </c>
      <c r="O82" s="22">
        <f t="shared" si="78"/>
        <v>22.7</v>
      </c>
      <c r="P82" s="22">
        <f t="shared" si="78"/>
        <v>67.7</v>
      </c>
      <c r="Q82" s="22">
        <f t="shared" si="78"/>
        <v>0</v>
      </c>
      <c r="R82" s="22">
        <f t="shared" si="78"/>
        <v>67.7</v>
      </c>
      <c r="S82" s="22">
        <f t="shared" si="78"/>
        <v>0</v>
      </c>
      <c r="T82" s="22">
        <f t="shared" si="78"/>
        <v>67.7</v>
      </c>
      <c r="U82" s="22">
        <f t="shared" si="78"/>
        <v>0</v>
      </c>
      <c r="V82" s="22">
        <f t="shared" si="78"/>
        <v>67.7</v>
      </c>
      <c r="W82" s="22">
        <f t="shared" si="78"/>
        <v>0</v>
      </c>
      <c r="X82" s="22">
        <f t="shared" si="78"/>
        <v>67.7</v>
      </c>
      <c r="Y82" s="22">
        <f t="shared" si="78"/>
        <v>0</v>
      </c>
      <c r="Z82" s="22">
        <f t="shared" si="78"/>
        <v>67.7</v>
      </c>
      <c r="AA82" s="22">
        <f t="shared" si="78"/>
        <v>0</v>
      </c>
      <c r="AB82" s="22">
        <f t="shared" si="78"/>
        <v>67.7</v>
      </c>
      <c r="AC82" s="22">
        <f t="shared" si="78"/>
        <v>0</v>
      </c>
      <c r="AD82" s="22">
        <f t="shared" si="78"/>
        <v>67.8</v>
      </c>
      <c r="AE82" s="22">
        <f t="shared" si="78"/>
        <v>0</v>
      </c>
      <c r="AF82" s="124" t="s">
        <v>83</v>
      </c>
    </row>
    <row r="83" spans="1:32" ht="42" customHeight="1" x14ac:dyDescent="0.25">
      <c r="A83" s="21" t="s">
        <v>35</v>
      </c>
      <c r="B83" s="23"/>
      <c r="C83" s="22"/>
      <c r="D83" s="23"/>
      <c r="E83" s="23"/>
      <c r="F83" s="23"/>
      <c r="G83" s="23"/>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H84+J84+L84+N84</f>
        <v>225.89999999999998</v>
      </c>
      <c r="D84" s="23">
        <f>E84</f>
        <v>90.9</v>
      </c>
      <c r="E84" s="23">
        <f>I84+K84+M84+O84+Q84+S84+U84+W84+Y84+AA84+AC84+AE84</f>
        <v>90.9</v>
      </c>
      <c r="F84" s="23">
        <f>IFERROR(E84/B84*100,0)</f>
        <v>11.842105263157896</v>
      </c>
      <c r="G84" s="23">
        <f>IFERROR(E84/C84*100,0)</f>
        <v>40.239043824701206</v>
      </c>
      <c r="H84" s="22">
        <v>22.8</v>
      </c>
      <c r="I84" s="22">
        <v>22.8</v>
      </c>
      <c r="J84" s="22">
        <v>67.7</v>
      </c>
      <c r="K84" s="22">
        <v>16.8</v>
      </c>
      <c r="L84" s="22">
        <v>67.7</v>
      </c>
      <c r="M84" s="22">
        <v>28.6</v>
      </c>
      <c r="N84" s="22">
        <v>67.7</v>
      </c>
      <c r="O84" s="22">
        <v>22.7</v>
      </c>
      <c r="P84" s="22">
        <v>67.7</v>
      </c>
      <c r="Q84" s="22"/>
      <c r="R84" s="22">
        <v>67.7</v>
      </c>
      <c r="S84" s="22"/>
      <c r="T84" s="22">
        <v>67.7</v>
      </c>
      <c r="U84" s="22"/>
      <c r="V84" s="22">
        <v>67.7</v>
      </c>
      <c r="W84" s="22"/>
      <c r="X84" s="22">
        <v>67.7</v>
      </c>
      <c r="Y84" s="22"/>
      <c r="Z84" s="22">
        <v>67.7</v>
      </c>
      <c r="AA84" s="22"/>
      <c r="AB84" s="22">
        <v>67.7</v>
      </c>
      <c r="AC84" s="22"/>
      <c r="AD84" s="22">
        <v>67.8</v>
      </c>
      <c r="AE84" s="22"/>
      <c r="AF84" s="123"/>
    </row>
    <row r="85" spans="1:32" ht="45" customHeight="1" x14ac:dyDescent="0.25">
      <c r="A85" s="34" t="s">
        <v>36</v>
      </c>
      <c r="B85" s="23"/>
      <c r="C85" s="22"/>
      <c r="D85" s="23"/>
      <c r="E85" s="23"/>
      <c r="F85" s="23"/>
      <c r="G85" s="23"/>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c r="C86" s="22"/>
      <c r="D86" s="23"/>
      <c r="E86" s="23"/>
      <c r="F86" s="23"/>
      <c r="G86" s="23"/>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67"/>
    </row>
    <row r="88" spans="1:32" x14ac:dyDescent="0.25">
      <c r="A88" s="21" t="s">
        <v>34</v>
      </c>
      <c r="B88" s="37">
        <f>B89+B90+B92</f>
        <v>7140.6</v>
      </c>
      <c r="C88" s="37">
        <f t="shared" ref="C88:E88" si="79">C89+C90+C92</f>
        <v>0</v>
      </c>
      <c r="D88" s="37">
        <f t="shared" si="79"/>
        <v>0</v>
      </c>
      <c r="E88" s="23">
        <f t="shared" si="79"/>
        <v>0</v>
      </c>
      <c r="F88" s="23">
        <f t="shared" ref="F88:G88" si="80">F90</f>
        <v>0</v>
      </c>
      <c r="G88" s="23">
        <f t="shared" si="80"/>
        <v>0</v>
      </c>
      <c r="H88" s="22">
        <f>H89+H90+H92</f>
        <v>0</v>
      </c>
      <c r="I88" s="22">
        <f t="shared" ref="I88:AE88" si="81">I89+I90+I92</f>
        <v>0</v>
      </c>
      <c r="J88" s="22">
        <f t="shared" si="81"/>
        <v>0</v>
      </c>
      <c r="K88" s="22">
        <f t="shared" si="81"/>
        <v>0</v>
      </c>
      <c r="L88" s="22">
        <f t="shared" si="81"/>
        <v>0</v>
      </c>
      <c r="M88" s="22">
        <f t="shared" si="81"/>
        <v>0</v>
      </c>
      <c r="N88" s="22">
        <f t="shared" si="81"/>
        <v>0</v>
      </c>
      <c r="O88" s="22">
        <f t="shared" si="81"/>
        <v>0</v>
      </c>
      <c r="P88" s="22">
        <f t="shared" si="81"/>
        <v>0</v>
      </c>
      <c r="Q88" s="22">
        <f t="shared" si="81"/>
        <v>0</v>
      </c>
      <c r="R88" s="22">
        <f t="shared" si="81"/>
        <v>0</v>
      </c>
      <c r="S88" s="22">
        <f t="shared" si="81"/>
        <v>0</v>
      </c>
      <c r="T88" s="22">
        <f t="shared" si="81"/>
        <v>0</v>
      </c>
      <c r="U88" s="22">
        <f t="shared" si="81"/>
        <v>0</v>
      </c>
      <c r="V88" s="22">
        <f t="shared" si="81"/>
        <v>0</v>
      </c>
      <c r="W88" s="22">
        <f t="shared" si="81"/>
        <v>0</v>
      </c>
      <c r="X88" s="22">
        <f t="shared" si="81"/>
        <v>0</v>
      </c>
      <c r="Y88" s="22">
        <f t="shared" si="81"/>
        <v>0</v>
      </c>
      <c r="Z88" s="22">
        <f t="shared" si="81"/>
        <v>7140.6</v>
      </c>
      <c r="AA88" s="22">
        <f t="shared" si="81"/>
        <v>0</v>
      </c>
      <c r="AB88" s="22">
        <f t="shared" si="81"/>
        <v>0</v>
      </c>
      <c r="AC88" s="22">
        <f t="shared" si="81"/>
        <v>0</v>
      </c>
      <c r="AD88" s="22">
        <f t="shared" si="81"/>
        <v>0</v>
      </c>
      <c r="AE88" s="22">
        <f t="shared" si="81"/>
        <v>0</v>
      </c>
      <c r="AF88" s="118"/>
    </row>
    <row r="89" spans="1:32" x14ac:dyDescent="0.25">
      <c r="A89" s="21" t="s">
        <v>35</v>
      </c>
      <c r="B89" s="23"/>
      <c r="C89" s="22"/>
      <c r="D89" s="23"/>
      <c r="E89" s="23"/>
      <c r="F89" s="31"/>
      <c r="G89" s="3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76" t="s">
        <v>29</v>
      </c>
      <c r="B90" s="23">
        <f>H90+J90+L90+N90+P90+R90+T90+V90+X90+Z90+AB90+AD90</f>
        <v>7140.6</v>
      </c>
      <c r="C90" s="22">
        <f>H90+J90+L90+N90</f>
        <v>0</v>
      </c>
      <c r="D90" s="23">
        <f>E90</f>
        <v>0</v>
      </c>
      <c r="E90" s="23">
        <f t="shared" ref="E90" si="82">I90+K90+M90+O90+Q90+S90+U90+W90+Y90+AA90+AC90+AE90</f>
        <v>0</v>
      </c>
      <c r="F90" s="31">
        <f t="shared" ref="F90" si="83">IFERROR(E90/B90%,0)</f>
        <v>0</v>
      </c>
      <c r="G90" s="31">
        <f>IFERROR(E90/C90%,0)</f>
        <v>0</v>
      </c>
      <c r="H90" s="22"/>
      <c r="I90" s="22"/>
      <c r="J90" s="22"/>
      <c r="K90" s="22"/>
      <c r="L90" s="22"/>
      <c r="M90" s="22"/>
      <c r="N90" s="22"/>
      <c r="O90" s="22"/>
      <c r="P90" s="22"/>
      <c r="Q90" s="22"/>
      <c r="R90" s="22"/>
      <c r="S90" s="22"/>
      <c r="T90" s="22"/>
      <c r="U90" s="22"/>
      <c r="V90" s="22"/>
      <c r="W90" s="22"/>
      <c r="X90" s="22"/>
      <c r="Y90" s="22"/>
      <c r="Z90" s="22">
        <v>7140.6</v>
      </c>
      <c r="AA90" s="22"/>
      <c r="AB90" s="22"/>
      <c r="AC90" s="22"/>
      <c r="AD90" s="22"/>
      <c r="AE90" s="22"/>
      <c r="AF90" s="119"/>
    </row>
    <row r="91" spans="1:32" ht="31.5" x14ac:dyDescent="0.25">
      <c r="A91" s="34" t="s">
        <v>36</v>
      </c>
      <c r="B91" s="23"/>
      <c r="C91" s="22"/>
      <c r="D91" s="23"/>
      <c r="E91" s="23"/>
      <c r="F91" s="31"/>
      <c r="G91" s="3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c r="C92" s="22"/>
      <c r="D92" s="23"/>
      <c r="E92" s="23"/>
      <c r="F92" s="31"/>
      <c r="G92" s="3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66"/>
    </row>
    <row r="94" spans="1:32" x14ac:dyDescent="0.25">
      <c r="A94" s="21" t="s">
        <v>34</v>
      </c>
      <c r="B94" s="37">
        <f>B95+B96+B98</f>
        <v>500</v>
      </c>
      <c r="C94" s="37">
        <f t="shared" ref="C94:E94" si="84">C95+C96+C98</f>
        <v>0</v>
      </c>
      <c r="D94" s="37">
        <f t="shared" si="84"/>
        <v>0</v>
      </c>
      <c r="E94" s="23">
        <f t="shared" si="84"/>
        <v>0</v>
      </c>
      <c r="F94" s="23">
        <f t="shared" ref="F94:G94" si="85">F96</f>
        <v>0</v>
      </c>
      <c r="G94" s="23">
        <f t="shared" si="85"/>
        <v>0</v>
      </c>
      <c r="H94" s="22">
        <f>H95+H96+H98</f>
        <v>0</v>
      </c>
      <c r="I94" s="22">
        <f t="shared" ref="I94:AE94" si="86">I95+I96+I98</f>
        <v>0</v>
      </c>
      <c r="J94" s="22">
        <f t="shared" si="86"/>
        <v>0</v>
      </c>
      <c r="K94" s="22">
        <f t="shared" si="86"/>
        <v>0</v>
      </c>
      <c r="L94" s="22">
        <f t="shared" si="86"/>
        <v>0</v>
      </c>
      <c r="M94" s="22">
        <f t="shared" si="86"/>
        <v>0</v>
      </c>
      <c r="N94" s="22">
        <f t="shared" si="86"/>
        <v>0</v>
      </c>
      <c r="O94" s="22">
        <f t="shared" si="86"/>
        <v>0</v>
      </c>
      <c r="P94" s="22">
        <f t="shared" si="86"/>
        <v>0</v>
      </c>
      <c r="Q94" s="22">
        <f t="shared" si="86"/>
        <v>0</v>
      </c>
      <c r="R94" s="22">
        <f t="shared" si="86"/>
        <v>0</v>
      </c>
      <c r="S94" s="22">
        <f t="shared" si="86"/>
        <v>0</v>
      </c>
      <c r="T94" s="22">
        <f t="shared" si="86"/>
        <v>0</v>
      </c>
      <c r="U94" s="22">
        <f t="shared" si="86"/>
        <v>0</v>
      </c>
      <c r="V94" s="22">
        <f t="shared" si="86"/>
        <v>0</v>
      </c>
      <c r="W94" s="22">
        <f t="shared" si="86"/>
        <v>0</v>
      </c>
      <c r="X94" s="22">
        <f t="shared" si="86"/>
        <v>0</v>
      </c>
      <c r="Y94" s="22">
        <f t="shared" si="86"/>
        <v>0</v>
      </c>
      <c r="Z94" s="22">
        <f t="shared" si="86"/>
        <v>500</v>
      </c>
      <c r="AA94" s="22">
        <f t="shared" si="86"/>
        <v>0</v>
      </c>
      <c r="AB94" s="22">
        <f t="shared" si="86"/>
        <v>0</v>
      </c>
      <c r="AC94" s="22">
        <f t="shared" si="86"/>
        <v>0</v>
      </c>
      <c r="AD94" s="22">
        <f t="shared" si="86"/>
        <v>0</v>
      </c>
      <c r="AE94" s="22">
        <f t="shared" si="86"/>
        <v>0</v>
      </c>
      <c r="AF94" s="121"/>
    </row>
    <row r="95" spans="1:32" x14ac:dyDescent="0.25">
      <c r="A95" s="21" t="s">
        <v>35</v>
      </c>
      <c r="B95" s="23"/>
      <c r="C95" s="22"/>
      <c r="D95" s="23"/>
      <c r="E95" s="23"/>
      <c r="F95" s="31"/>
      <c r="G95" s="3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21"/>
    </row>
    <row r="96" spans="1:32" x14ac:dyDescent="0.25">
      <c r="A96" s="21" t="s">
        <v>29</v>
      </c>
      <c r="B96" s="23">
        <f>H96+J96+L96+N96+P96+R96+T96+V96+X96+Z96+AB96+AD96</f>
        <v>500</v>
      </c>
      <c r="C96" s="22">
        <f>H96+J96+L96+N96</f>
        <v>0</v>
      </c>
      <c r="D96" s="23">
        <f>E96</f>
        <v>0</v>
      </c>
      <c r="E96" s="23">
        <f t="shared" ref="E96" si="87">I96+K96+M96+O96+Q96+S96+U96+W96+Y96+AA96+AC96+AE96</f>
        <v>0</v>
      </c>
      <c r="F96" s="31">
        <f t="shared" ref="F96" si="88">IFERROR(E96/B96%,0)</f>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21"/>
    </row>
    <row r="97" spans="1:32" ht="31.5" x14ac:dyDescent="0.25">
      <c r="A97" s="34" t="s">
        <v>36</v>
      </c>
      <c r="B97" s="23"/>
      <c r="C97" s="22"/>
      <c r="D97" s="23"/>
      <c r="E97" s="23"/>
      <c r="F97" s="31"/>
      <c r="G97" s="3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21"/>
    </row>
    <row r="98" spans="1:32" x14ac:dyDescent="0.25">
      <c r="A98" s="21" t="s">
        <v>37</v>
      </c>
      <c r="B98" s="23"/>
      <c r="C98" s="22"/>
      <c r="D98" s="23"/>
      <c r="E98" s="23"/>
      <c r="F98" s="31"/>
      <c r="G98" s="3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21"/>
    </row>
    <row r="99" spans="1:32" x14ac:dyDescent="0.25">
      <c r="A99" s="109" t="s">
        <v>58</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1"/>
      <c r="AF99" s="66"/>
    </row>
    <row r="100" spans="1:32" x14ac:dyDescent="0.25">
      <c r="A100" s="21" t="s">
        <v>34</v>
      </c>
      <c r="B100" s="37">
        <f>B101+B102+B104</f>
        <v>7367.8</v>
      </c>
      <c r="C100" s="37">
        <f t="shared" ref="C100:E100" si="89">C101+C102+C104</f>
        <v>0</v>
      </c>
      <c r="D100" s="37">
        <f t="shared" si="89"/>
        <v>0</v>
      </c>
      <c r="E100" s="23">
        <f t="shared" si="89"/>
        <v>0</v>
      </c>
      <c r="F100" s="23">
        <f t="shared" ref="F100:G100" si="90">F102</f>
        <v>0</v>
      </c>
      <c r="G100" s="23">
        <f t="shared" si="90"/>
        <v>0</v>
      </c>
      <c r="H100" s="22">
        <f>H101+H102+H104</f>
        <v>0</v>
      </c>
      <c r="I100" s="22">
        <f t="shared" ref="I100:AE100" si="91">I101+I102+I104</f>
        <v>0</v>
      </c>
      <c r="J100" s="22">
        <f t="shared" si="91"/>
        <v>0</v>
      </c>
      <c r="K100" s="22">
        <f t="shared" si="91"/>
        <v>0</v>
      </c>
      <c r="L100" s="22">
        <f t="shared" si="91"/>
        <v>0</v>
      </c>
      <c r="M100" s="22">
        <f t="shared" si="91"/>
        <v>0</v>
      </c>
      <c r="N100" s="22">
        <f t="shared" si="91"/>
        <v>0</v>
      </c>
      <c r="O100" s="22">
        <f t="shared" si="91"/>
        <v>0</v>
      </c>
      <c r="P100" s="22">
        <f t="shared" si="91"/>
        <v>0</v>
      </c>
      <c r="Q100" s="22">
        <f t="shared" si="91"/>
        <v>0</v>
      </c>
      <c r="R100" s="22">
        <f t="shared" si="91"/>
        <v>0</v>
      </c>
      <c r="S100" s="22">
        <f t="shared" si="91"/>
        <v>0</v>
      </c>
      <c r="T100" s="22">
        <f t="shared" si="91"/>
        <v>0</v>
      </c>
      <c r="U100" s="22">
        <f t="shared" si="91"/>
        <v>0</v>
      </c>
      <c r="V100" s="22">
        <f t="shared" si="91"/>
        <v>0</v>
      </c>
      <c r="W100" s="22">
        <f t="shared" si="91"/>
        <v>0</v>
      </c>
      <c r="X100" s="22">
        <f t="shared" si="91"/>
        <v>0</v>
      </c>
      <c r="Y100" s="22">
        <f t="shared" si="91"/>
        <v>0</v>
      </c>
      <c r="Z100" s="22">
        <f t="shared" si="91"/>
        <v>0</v>
      </c>
      <c r="AA100" s="22">
        <f t="shared" si="91"/>
        <v>0</v>
      </c>
      <c r="AB100" s="22">
        <f t="shared" si="91"/>
        <v>0</v>
      </c>
      <c r="AC100" s="22">
        <f t="shared" si="91"/>
        <v>0</v>
      </c>
      <c r="AD100" s="22">
        <f t="shared" si="91"/>
        <v>7367.8</v>
      </c>
      <c r="AE100" s="22">
        <f t="shared" si="91"/>
        <v>0</v>
      </c>
      <c r="AF100" s="121"/>
    </row>
    <row r="101" spans="1:32" x14ac:dyDescent="0.25">
      <c r="A101" s="21" t="s">
        <v>35</v>
      </c>
      <c r="B101" s="23"/>
      <c r="C101" s="22"/>
      <c r="D101" s="23"/>
      <c r="E101" s="23"/>
      <c r="F101" s="31"/>
      <c r="G101" s="3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121"/>
    </row>
    <row r="102" spans="1:32" x14ac:dyDescent="0.25">
      <c r="A102" s="21" t="s">
        <v>29</v>
      </c>
      <c r="B102" s="23">
        <f>H102+J102+L102+N102+P102+R102+T102+V102+X102+Z102+AB102+AD102</f>
        <v>7367.8</v>
      </c>
      <c r="C102" s="22">
        <f>H102+J102+L102+N102</f>
        <v>0</v>
      </c>
      <c r="D102" s="23">
        <f>E102</f>
        <v>0</v>
      </c>
      <c r="E102" s="23">
        <f t="shared" ref="E102" si="92">I102+K102+M102+O102+Q102+S102+U102+W102+Y102+AA102+AC102+AE102</f>
        <v>0</v>
      </c>
      <c r="F102" s="31">
        <f t="shared" ref="F102" si="93">IFERROR(E102/B102%,0)</f>
        <v>0</v>
      </c>
      <c r="G102" s="31">
        <f>IFERROR(E102/C102%,0)</f>
        <v>0</v>
      </c>
      <c r="H102" s="22">
        <f t="shared" ref="H102:AE102" si="94">H108</f>
        <v>0</v>
      </c>
      <c r="I102" s="22">
        <f t="shared" si="94"/>
        <v>0</v>
      </c>
      <c r="J102" s="22">
        <f t="shared" si="94"/>
        <v>0</v>
      </c>
      <c r="K102" s="22">
        <f t="shared" si="94"/>
        <v>0</v>
      </c>
      <c r="L102" s="22">
        <f t="shared" si="94"/>
        <v>0</v>
      </c>
      <c r="M102" s="22">
        <f t="shared" si="94"/>
        <v>0</v>
      </c>
      <c r="N102" s="22">
        <f t="shared" si="94"/>
        <v>0</v>
      </c>
      <c r="O102" s="22">
        <f t="shared" si="94"/>
        <v>0</v>
      </c>
      <c r="P102" s="22">
        <f t="shared" si="94"/>
        <v>0</v>
      </c>
      <c r="Q102" s="22">
        <f t="shared" si="94"/>
        <v>0</v>
      </c>
      <c r="R102" s="22">
        <f t="shared" si="94"/>
        <v>0</v>
      </c>
      <c r="S102" s="22">
        <f t="shared" si="94"/>
        <v>0</v>
      </c>
      <c r="T102" s="22">
        <f t="shared" si="94"/>
        <v>0</v>
      </c>
      <c r="U102" s="22">
        <f t="shared" si="94"/>
        <v>0</v>
      </c>
      <c r="V102" s="22">
        <f t="shared" si="94"/>
        <v>0</v>
      </c>
      <c r="W102" s="22">
        <f t="shared" si="94"/>
        <v>0</v>
      </c>
      <c r="X102" s="22">
        <f t="shared" si="94"/>
        <v>0</v>
      </c>
      <c r="Y102" s="22">
        <f t="shared" si="94"/>
        <v>0</v>
      </c>
      <c r="Z102" s="22">
        <f t="shared" si="94"/>
        <v>0</v>
      </c>
      <c r="AA102" s="22">
        <f t="shared" si="94"/>
        <v>0</v>
      </c>
      <c r="AB102" s="22">
        <f t="shared" si="94"/>
        <v>0</v>
      </c>
      <c r="AC102" s="22">
        <f t="shared" si="94"/>
        <v>0</v>
      </c>
      <c r="AD102" s="22">
        <f t="shared" si="94"/>
        <v>7367.8</v>
      </c>
      <c r="AE102" s="22">
        <f t="shared" si="94"/>
        <v>0</v>
      </c>
      <c r="AF102" s="121"/>
    </row>
    <row r="103" spans="1:32" ht="31.5" x14ac:dyDescent="0.25">
      <c r="A103" s="34" t="s">
        <v>36</v>
      </c>
      <c r="B103" s="23"/>
      <c r="C103" s="22"/>
      <c r="D103" s="23"/>
      <c r="E103" s="23"/>
      <c r="F103" s="31"/>
      <c r="G103" s="3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121"/>
    </row>
    <row r="104" spans="1:32" x14ac:dyDescent="0.25">
      <c r="A104" s="21" t="s">
        <v>37</v>
      </c>
      <c r="B104" s="23"/>
      <c r="C104" s="22"/>
      <c r="D104" s="23"/>
      <c r="E104" s="23"/>
      <c r="F104" s="31"/>
      <c r="G104" s="3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121"/>
    </row>
    <row r="105" spans="1:32" x14ac:dyDescent="0.25">
      <c r="A105" s="112" t="s">
        <v>59</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4"/>
      <c r="AF105" s="66"/>
    </row>
    <row r="106" spans="1:32" x14ac:dyDescent="0.25">
      <c r="A106" s="21" t="s">
        <v>34</v>
      </c>
      <c r="B106" s="37">
        <f>B107+B108+B110</f>
        <v>7367.8</v>
      </c>
      <c r="C106" s="37">
        <f t="shared" ref="C106:E106" si="95">C107+C108+C110</f>
        <v>0</v>
      </c>
      <c r="D106" s="37">
        <f t="shared" si="95"/>
        <v>0</v>
      </c>
      <c r="E106" s="37">
        <f t="shared" si="95"/>
        <v>0</v>
      </c>
      <c r="F106" s="23">
        <f t="shared" ref="F106:G106" si="96">F108</f>
        <v>0</v>
      </c>
      <c r="G106" s="23">
        <f t="shared" si="96"/>
        <v>0</v>
      </c>
      <c r="H106" s="22">
        <f>H107+H108+H110</f>
        <v>0</v>
      </c>
      <c r="I106" s="22">
        <f t="shared" ref="I106:AE106" si="97">I107+I108+I110</f>
        <v>0</v>
      </c>
      <c r="J106" s="22">
        <f t="shared" si="97"/>
        <v>0</v>
      </c>
      <c r="K106" s="22">
        <f t="shared" si="97"/>
        <v>0</v>
      </c>
      <c r="L106" s="22">
        <f t="shared" si="97"/>
        <v>0</v>
      </c>
      <c r="M106" s="22">
        <f t="shared" si="97"/>
        <v>0</v>
      </c>
      <c r="N106" s="22">
        <f t="shared" si="97"/>
        <v>0</v>
      </c>
      <c r="O106" s="22">
        <f t="shared" si="97"/>
        <v>0</v>
      </c>
      <c r="P106" s="22">
        <f t="shared" si="97"/>
        <v>0</v>
      </c>
      <c r="Q106" s="22">
        <f t="shared" si="97"/>
        <v>0</v>
      </c>
      <c r="R106" s="22">
        <f t="shared" si="97"/>
        <v>0</v>
      </c>
      <c r="S106" s="22">
        <f t="shared" si="97"/>
        <v>0</v>
      </c>
      <c r="T106" s="22">
        <f t="shared" si="97"/>
        <v>0</v>
      </c>
      <c r="U106" s="22">
        <f t="shared" si="97"/>
        <v>0</v>
      </c>
      <c r="V106" s="22">
        <f t="shared" si="97"/>
        <v>0</v>
      </c>
      <c r="W106" s="22">
        <f t="shared" si="97"/>
        <v>0</v>
      </c>
      <c r="X106" s="22">
        <f t="shared" si="97"/>
        <v>0</v>
      </c>
      <c r="Y106" s="22">
        <f t="shared" si="97"/>
        <v>0</v>
      </c>
      <c r="Z106" s="22">
        <f t="shared" si="97"/>
        <v>0</v>
      </c>
      <c r="AA106" s="22">
        <f t="shared" si="97"/>
        <v>0</v>
      </c>
      <c r="AB106" s="22">
        <f t="shared" si="97"/>
        <v>0</v>
      </c>
      <c r="AC106" s="22">
        <f t="shared" si="97"/>
        <v>0</v>
      </c>
      <c r="AD106" s="22">
        <f t="shared" si="97"/>
        <v>7367.8</v>
      </c>
      <c r="AE106" s="22">
        <f t="shared" si="97"/>
        <v>0</v>
      </c>
      <c r="AF106" s="119" t="s">
        <v>102</v>
      </c>
    </row>
    <row r="107" spans="1:32" x14ac:dyDescent="0.25">
      <c r="A107" s="21" t="s">
        <v>35</v>
      </c>
      <c r="B107" s="23"/>
      <c r="C107" s="22"/>
      <c r="D107" s="23"/>
      <c r="E107" s="23"/>
      <c r="F107" s="31"/>
      <c r="G107" s="3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19"/>
    </row>
    <row r="108" spans="1:32" x14ac:dyDescent="0.25">
      <c r="A108" s="21" t="s">
        <v>29</v>
      </c>
      <c r="B108" s="23">
        <f>H108+J108+L108+N108+P108+R108+T108+V108+X108+Z108+AB108+AD108</f>
        <v>7367.8</v>
      </c>
      <c r="C108" s="22">
        <f>H108+J108+L108+N108</f>
        <v>0</v>
      </c>
      <c r="D108" s="23">
        <f>E108</f>
        <v>0</v>
      </c>
      <c r="E108" s="23">
        <f t="shared" ref="E108" si="98">I108+K108+M108+O108+Q108+S108+U108+W108+Y108+AA108+AC108+AE108</f>
        <v>0</v>
      </c>
      <c r="F108" s="31">
        <f t="shared" ref="F108" si="99">IFERROR(E108/B108%,0)</f>
        <v>0</v>
      </c>
      <c r="G108" s="31">
        <f>IFERROR(E108/C108%,0)</f>
        <v>0</v>
      </c>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v>7367.8</v>
      </c>
      <c r="AE108" s="22"/>
      <c r="AF108" s="119"/>
    </row>
    <row r="109" spans="1:32" ht="31.5" x14ac:dyDescent="0.25">
      <c r="A109" s="34" t="s">
        <v>36</v>
      </c>
      <c r="B109" s="23"/>
      <c r="C109" s="22"/>
      <c r="D109" s="23"/>
      <c r="E109" s="23"/>
      <c r="F109" s="31"/>
      <c r="G109" s="3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19"/>
    </row>
    <row r="110" spans="1:32" x14ac:dyDescent="0.25">
      <c r="A110" s="21" t="s">
        <v>37</v>
      </c>
      <c r="B110" s="23"/>
      <c r="C110" s="22"/>
      <c r="D110" s="23"/>
      <c r="E110" s="23"/>
      <c r="F110" s="31"/>
      <c r="G110" s="3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19"/>
    </row>
    <row r="111" spans="1:32" x14ac:dyDescent="0.25">
      <c r="A111" s="24" t="s">
        <v>62</v>
      </c>
      <c r="B111" s="41">
        <f>B112+B113+B115</f>
        <v>841104.93099999987</v>
      </c>
      <c r="C111" s="41">
        <f t="shared" ref="C111:E111" si="100">C112+C113+C115</f>
        <v>84521.479000000021</v>
      </c>
      <c r="D111" s="41">
        <f t="shared" si="100"/>
        <v>87588.42</v>
      </c>
      <c r="E111" s="41">
        <f t="shared" si="100"/>
        <v>87588.42</v>
      </c>
      <c r="F111" s="41">
        <f>E111/B111*100</f>
        <v>10.413495007794694</v>
      </c>
      <c r="G111" s="41">
        <f>E111/C111*100</f>
        <v>103.62859362647923</v>
      </c>
      <c r="H111" s="41">
        <f>H112+H113+H115</f>
        <v>33912.783000000003</v>
      </c>
      <c r="I111" s="41">
        <f t="shared" ref="I111:AE111" si="101">I112+I113+I115</f>
        <v>17885.599999999999</v>
      </c>
      <c r="J111" s="41">
        <f t="shared" si="101"/>
        <v>27118.280000000002</v>
      </c>
      <c r="K111" s="41">
        <f t="shared" si="101"/>
        <v>30278.300000000003</v>
      </c>
      <c r="L111" s="41">
        <f t="shared" si="101"/>
        <v>23490.416000000005</v>
      </c>
      <c r="M111" s="41">
        <f t="shared" si="101"/>
        <v>19182.32</v>
      </c>
      <c r="N111" s="41">
        <f t="shared" si="101"/>
        <v>28632.109000000004</v>
      </c>
      <c r="O111" s="41">
        <f t="shared" si="101"/>
        <v>20242.2</v>
      </c>
      <c r="P111" s="41">
        <f t="shared" si="101"/>
        <v>18063.654000000002</v>
      </c>
      <c r="Q111" s="41">
        <f t="shared" si="101"/>
        <v>0</v>
      </c>
      <c r="R111" s="41">
        <f t="shared" si="101"/>
        <v>17240.697</v>
      </c>
      <c r="S111" s="41">
        <f t="shared" si="101"/>
        <v>0</v>
      </c>
      <c r="T111" s="41">
        <f t="shared" si="101"/>
        <v>36275.188999999998</v>
      </c>
      <c r="U111" s="41">
        <f t="shared" si="101"/>
        <v>0</v>
      </c>
      <c r="V111" s="41">
        <f t="shared" si="101"/>
        <v>12077.357</v>
      </c>
      <c r="W111" s="41">
        <f t="shared" si="101"/>
        <v>0</v>
      </c>
      <c r="X111" s="41">
        <f t="shared" si="101"/>
        <v>349646.283</v>
      </c>
      <c r="Y111" s="41">
        <f t="shared" si="101"/>
        <v>0</v>
      </c>
      <c r="Z111" s="41">
        <f t="shared" si="101"/>
        <v>209028.326</v>
      </c>
      <c r="AA111" s="41">
        <f t="shared" si="101"/>
        <v>0</v>
      </c>
      <c r="AB111" s="41">
        <f t="shared" si="101"/>
        <v>22359.514999999999</v>
      </c>
      <c r="AC111" s="41">
        <f t="shared" si="101"/>
        <v>0</v>
      </c>
      <c r="AD111" s="41">
        <f t="shared" si="101"/>
        <v>63260.321999999993</v>
      </c>
      <c r="AE111" s="41">
        <f t="shared" si="101"/>
        <v>0</v>
      </c>
      <c r="AF111" s="100"/>
    </row>
    <row r="112" spans="1:32" x14ac:dyDescent="0.25">
      <c r="A112" s="21" t="s">
        <v>35</v>
      </c>
      <c r="B112" s="42">
        <f>H112+J112+L112+N112+P112+R112+T112+V112+X112+Z112+AB112+AD112</f>
        <v>210752.09600000002</v>
      </c>
      <c r="C112" s="42">
        <f>H112+J112+L112</f>
        <v>0</v>
      </c>
      <c r="D112" s="42">
        <f t="shared" ref="D112:E115" si="102">D17+D53</f>
        <v>0</v>
      </c>
      <c r="E112" s="42">
        <f t="shared" si="102"/>
        <v>0</v>
      </c>
      <c r="F112" s="37">
        <f>IFERROR(E112/B112*100,0)</f>
        <v>0</v>
      </c>
      <c r="G112" s="37">
        <f>IFERROR(E112/C112*100,0)</f>
        <v>0</v>
      </c>
      <c r="H112" s="42">
        <f t="shared" ref="H112:AE115" si="103">H17+H53+H101</f>
        <v>0</v>
      </c>
      <c r="I112" s="42">
        <f t="shared" si="103"/>
        <v>0</v>
      </c>
      <c r="J112" s="42">
        <f t="shared" si="103"/>
        <v>0</v>
      </c>
      <c r="K112" s="42">
        <f t="shared" si="103"/>
        <v>0</v>
      </c>
      <c r="L112" s="42">
        <f t="shared" si="103"/>
        <v>0</v>
      </c>
      <c r="M112" s="42">
        <f t="shared" si="103"/>
        <v>0</v>
      </c>
      <c r="N112" s="42">
        <f t="shared" si="103"/>
        <v>0</v>
      </c>
      <c r="O112" s="42">
        <f t="shared" si="103"/>
        <v>0</v>
      </c>
      <c r="P112" s="42">
        <f t="shared" si="103"/>
        <v>0</v>
      </c>
      <c r="Q112" s="42">
        <f t="shared" si="103"/>
        <v>0</v>
      </c>
      <c r="R112" s="42">
        <f t="shared" si="103"/>
        <v>0</v>
      </c>
      <c r="S112" s="42">
        <f t="shared" si="103"/>
        <v>0</v>
      </c>
      <c r="T112" s="42">
        <f t="shared" si="103"/>
        <v>5612.58</v>
      </c>
      <c r="U112" s="42">
        <f t="shared" si="103"/>
        <v>0</v>
      </c>
      <c r="V112" s="42">
        <f t="shared" si="103"/>
        <v>0</v>
      </c>
      <c r="W112" s="42">
        <f t="shared" si="103"/>
        <v>0</v>
      </c>
      <c r="X112" s="42">
        <f t="shared" si="103"/>
        <v>112862.75</v>
      </c>
      <c r="Y112" s="42">
        <f t="shared" si="103"/>
        <v>0</v>
      </c>
      <c r="Z112" s="42">
        <f t="shared" si="103"/>
        <v>76501.275999999998</v>
      </c>
      <c r="AA112" s="42">
        <f t="shared" si="103"/>
        <v>0</v>
      </c>
      <c r="AB112" s="42">
        <f t="shared" si="103"/>
        <v>573.66999999999996</v>
      </c>
      <c r="AC112" s="42">
        <f t="shared" si="103"/>
        <v>0</v>
      </c>
      <c r="AD112" s="42">
        <f t="shared" si="103"/>
        <v>15201.82</v>
      </c>
      <c r="AE112" s="42">
        <f t="shared" si="103"/>
        <v>0</v>
      </c>
      <c r="AF112" s="101"/>
    </row>
    <row r="113" spans="1:32" x14ac:dyDescent="0.25">
      <c r="A113" s="21" t="s">
        <v>29</v>
      </c>
      <c r="B113" s="42">
        <f>H113+J113+L113+N113+P113+R113+T113+V113+X113+Z113+AB113+AD113</f>
        <v>273745.07499999995</v>
      </c>
      <c r="C113" s="42">
        <f t="shared" ref="C113:C115" si="104">H113+J113+L113</f>
        <v>84521.479000000021</v>
      </c>
      <c r="D113" s="42">
        <f t="shared" si="102"/>
        <v>87408.42</v>
      </c>
      <c r="E113" s="42">
        <f t="shared" si="102"/>
        <v>87408.42</v>
      </c>
      <c r="F113" s="37">
        <f>IFERROR(E113/B113*100,0)</f>
        <v>31.93059089738875</v>
      </c>
      <c r="G113" s="37">
        <f>IFERROR(E113/C113*100,0)</f>
        <v>103.41563000808347</v>
      </c>
      <c r="H113" s="42">
        <f t="shared" si="103"/>
        <v>33912.783000000003</v>
      </c>
      <c r="I113" s="42">
        <f t="shared" si="103"/>
        <v>17885.599999999999</v>
      </c>
      <c r="J113" s="42">
        <f t="shared" si="103"/>
        <v>27118.280000000002</v>
      </c>
      <c r="K113" s="42">
        <f t="shared" si="103"/>
        <v>30278.300000000003</v>
      </c>
      <c r="L113" s="42">
        <f t="shared" si="103"/>
        <v>23490.416000000005</v>
      </c>
      <c r="M113" s="42">
        <f t="shared" si="103"/>
        <v>19182.32</v>
      </c>
      <c r="N113" s="42">
        <f t="shared" si="103"/>
        <v>28452.109000000004</v>
      </c>
      <c r="O113" s="42">
        <f t="shared" si="103"/>
        <v>20062.2</v>
      </c>
      <c r="P113" s="42">
        <f t="shared" si="103"/>
        <v>18063.654000000002</v>
      </c>
      <c r="Q113" s="42">
        <f t="shared" si="103"/>
        <v>0</v>
      </c>
      <c r="R113" s="42">
        <f t="shared" si="103"/>
        <v>17240.697</v>
      </c>
      <c r="S113" s="42">
        <f t="shared" si="103"/>
        <v>0</v>
      </c>
      <c r="T113" s="42">
        <f t="shared" si="103"/>
        <v>19437.449000000004</v>
      </c>
      <c r="U113" s="42">
        <f t="shared" si="103"/>
        <v>0</v>
      </c>
      <c r="V113" s="42">
        <f t="shared" si="103"/>
        <v>12077.357</v>
      </c>
      <c r="W113" s="42">
        <f t="shared" si="103"/>
        <v>0</v>
      </c>
      <c r="X113" s="42">
        <f t="shared" si="103"/>
        <v>11058.033000000001</v>
      </c>
      <c r="Y113" s="42">
        <f t="shared" si="103"/>
        <v>0</v>
      </c>
      <c r="Z113" s="42">
        <f t="shared" si="103"/>
        <v>33474.590000000004</v>
      </c>
      <c r="AA113" s="42">
        <f t="shared" si="103"/>
        <v>0</v>
      </c>
      <c r="AB113" s="42">
        <f t="shared" si="103"/>
        <v>20638.495000000003</v>
      </c>
      <c r="AC113" s="42">
        <f t="shared" si="103"/>
        <v>0</v>
      </c>
      <c r="AD113" s="42">
        <f t="shared" si="103"/>
        <v>28781.211999999996</v>
      </c>
      <c r="AE113" s="42">
        <f t="shared" si="103"/>
        <v>0</v>
      </c>
      <c r="AF113" s="101"/>
    </row>
    <row r="114" spans="1:32" ht="31.5" x14ac:dyDescent="0.25">
      <c r="A114" s="34" t="s">
        <v>36</v>
      </c>
      <c r="B114" s="42">
        <f>H114+J114+L114+N114+P114+R114+T114+V114+X114+Z114+AB114+AD114</f>
        <v>0</v>
      </c>
      <c r="C114" s="42">
        <f t="shared" si="104"/>
        <v>0</v>
      </c>
      <c r="D114" s="42">
        <f t="shared" si="102"/>
        <v>0</v>
      </c>
      <c r="E114" s="42">
        <f t="shared" si="102"/>
        <v>0</v>
      </c>
      <c r="F114" s="37">
        <f t="shared" ref="F114:F115" si="105">IFERROR(E114/B114*100,0)</f>
        <v>0</v>
      </c>
      <c r="G114" s="37">
        <f t="shared" ref="G114:G115" si="106">IFERROR(E114/C114*100,0)</f>
        <v>0</v>
      </c>
      <c r="H114" s="42">
        <f t="shared" si="103"/>
        <v>0</v>
      </c>
      <c r="I114" s="42">
        <f t="shared" si="103"/>
        <v>0</v>
      </c>
      <c r="J114" s="42">
        <f t="shared" si="103"/>
        <v>0</v>
      </c>
      <c r="K114" s="42">
        <f t="shared" si="103"/>
        <v>0</v>
      </c>
      <c r="L114" s="42">
        <f t="shared" si="103"/>
        <v>0</v>
      </c>
      <c r="M114" s="42">
        <f t="shared" si="103"/>
        <v>0</v>
      </c>
      <c r="N114" s="42">
        <f t="shared" si="103"/>
        <v>0</v>
      </c>
      <c r="O114" s="42">
        <f t="shared" si="103"/>
        <v>0</v>
      </c>
      <c r="P114" s="42">
        <f t="shared" si="103"/>
        <v>0</v>
      </c>
      <c r="Q114" s="42">
        <f t="shared" si="103"/>
        <v>0</v>
      </c>
      <c r="R114" s="42">
        <f t="shared" si="103"/>
        <v>0</v>
      </c>
      <c r="S114" s="42">
        <f t="shared" si="103"/>
        <v>0</v>
      </c>
      <c r="T114" s="42">
        <f t="shared" si="103"/>
        <v>0</v>
      </c>
      <c r="U114" s="42">
        <f t="shared" si="103"/>
        <v>0</v>
      </c>
      <c r="V114" s="42">
        <f t="shared" si="103"/>
        <v>0</v>
      </c>
      <c r="W114" s="42">
        <f t="shared" si="103"/>
        <v>0</v>
      </c>
      <c r="X114" s="42">
        <f t="shared" si="103"/>
        <v>0</v>
      </c>
      <c r="Y114" s="42">
        <f t="shared" si="103"/>
        <v>0</v>
      </c>
      <c r="Z114" s="42">
        <f t="shared" si="103"/>
        <v>0</v>
      </c>
      <c r="AA114" s="42">
        <f t="shared" si="103"/>
        <v>0</v>
      </c>
      <c r="AB114" s="42">
        <f t="shared" si="103"/>
        <v>0</v>
      </c>
      <c r="AC114" s="42">
        <f t="shared" si="103"/>
        <v>0</v>
      </c>
      <c r="AD114" s="42">
        <f t="shared" si="103"/>
        <v>0</v>
      </c>
      <c r="AE114" s="42">
        <f t="shared" si="103"/>
        <v>0</v>
      </c>
      <c r="AF114" s="101"/>
    </row>
    <row r="115" spans="1:32" x14ac:dyDescent="0.25">
      <c r="A115" s="21" t="s">
        <v>37</v>
      </c>
      <c r="B115" s="42">
        <f>H115+J115+L115+N115+P115+R115+T115+V115+X115+Z115+AB115+AD115</f>
        <v>356607.75999999995</v>
      </c>
      <c r="C115" s="42">
        <f t="shared" si="104"/>
        <v>0</v>
      </c>
      <c r="D115" s="42">
        <f t="shared" si="102"/>
        <v>180</v>
      </c>
      <c r="E115" s="42">
        <f t="shared" si="102"/>
        <v>180</v>
      </c>
      <c r="F115" s="37">
        <f t="shared" si="105"/>
        <v>5.0475626217444065E-2</v>
      </c>
      <c r="G115" s="37">
        <f t="shared" si="106"/>
        <v>0</v>
      </c>
      <c r="H115" s="42">
        <f t="shared" si="103"/>
        <v>0</v>
      </c>
      <c r="I115" s="42">
        <f t="shared" si="103"/>
        <v>0</v>
      </c>
      <c r="J115" s="42">
        <f t="shared" si="103"/>
        <v>0</v>
      </c>
      <c r="K115" s="42">
        <f t="shared" si="103"/>
        <v>0</v>
      </c>
      <c r="L115" s="42">
        <f t="shared" si="103"/>
        <v>0</v>
      </c>
      <c r="M115" s="42">
        <f t="shared" si="103"/>
        <v>0</v>
      </c>
      <c r="N115" s="42">
        <f t="shared" si="103"/>
        <v>180</v>
      </c>
      <c r="O115" s="42">
        <f t="shared" si="103"/>
        <v>180</v>
      </c>
      <c r="P115" s="42">
        <f t="shared" si="103"/>
        <v>0</v>
      </c>
      <c r="Q115" s="42">
        <f t="shared" si="103"/>
        <v>0</v>
      </c>
      <c r="R115" s="42">
        <f t="shared" si="103"/>
        <v>0</v>
      </c>
      <c r="S115" s="42">
        <f t="shared" si="103"/>
        <v>0</v>
      </c>
      <c r="T115" s="42">
        <f t="shared" si="103"/>
        <v>11225.16</v>
      </c>
      <c r="U115" s="42">
        <f t="shared" si="103"/>
        <v>0</v>
      </c>
      <c r="V115" s="42">
        <f t="shared" si="103"/>
        <v>0</v>
      </c>
      <c r="W115" s="42">
        <f t="shared" si="103"/>
        <v>0</v>
      </c>
      <c r="X115" s="42">
        <f t="shared" si="103"/>
        <v>225725.5</v>
      </c>
      <c r="Y115" s="42">
        <f t="shared" si="103"/>
        <v>0</v>
      </c>
      <c r="Z115" s="42">
        <f t="shared" si="103"/>
        <v>99052.459999999992</v>
      </c>
      <c r="AA115" s="42">
        <f t="shared" si="103"/>
        <v>0</v>
      </c>
      <c r="AB115" s="42">
        <f t="shared" si="103"/>
        <v>1147.3499999999999</v>
      </c>
      <c r="AC115" s="42">
        <f t="shared" si="103"/>
        <v>0</v>
      </c>
      <c r="AD115" s="42">
        <f t="shared" si="103"/>
        <v>19277.29</v>
      </c>
      <c r="AE115" s="42">
        <f t="shared" si="103"/>
        <v>0</v>
      </c>
      <c r="AF115" s="102"/>
    </row>
    <row r="116" spans="1:32" x14ac:dyDescent="0.25">
      <c r="A116" s="106" t="s">
        <v>63</v>
      </c>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8"/>
      <c r="AF116" s="9"/>
    </row>
    <row r="117" spans="1:32" x14ac:dyDescent="0.25">
      <c r="A117" s="10" t="s">
        <v>25</v>
      </c>
      <c r="B117" s="26"/>
      <c r="C117" s="26"/>
      <c r="D117" s="26"/>
      <c r="E117" s="26"/>
      <c r="F117" s="26"/>
      <c r="G117" s="26"/>
      <c r="H117" s="26"/>
      <c r="I117" s="26"/>
      <c r="J117" s="26"/>
      <c r="K117" s="26"/>
      <c r="L117" s="26"/>
      <c r="M117" s="26"/>
      <c r="N117" s="26"/>
      <c r="O117" s="26"/>
      <c r="P117" s="26"/>
      <c r="Q117" s="26"/>
      <c r="R117" s="26"/>
      <c r="S117" s="26"/>
      <c r="T117" s="26"/>
      <c r="U117" s="26"/>
      <c r="V117" s="26"/>
      <c r="W117" s="26"/>
      <c r="X117" s="27"/>
      <c r="Y117" s="17"/>
      <c r="Z117" s="17"/>
      <c r="AA117" s="17"/>
      <c r="AB117" s="17"/>
      <c r="AC117" s="17"/>
      <c r="AD117" s="17"/>
      <c r="AE117" s="17"/>
      <c r="AF117" s="18"/>
    </row>
    <row r="118" spans="1:32" x14ac:dyDescent="0.25">
      <c r="A118" s="109" t="s">
        <v>64</v>
      </c>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1"/>
      <c r="AF118" s="28"/>
    </row>
    <row r="119" spans="1:32" x14ac:dyDescent="0.25">
      <c r="A119" s="29" t="s">
        <v>34</v>
      </c>
      <c r="B119" s="30">
        <f>B120+B121+B123</f>
        <v>9358.1959999999999</v>
      </c>
      <c r="C119" s="30">
        <f t="shared" ref="C119:E119" si="107">C120+C121+C123</f>
        <v>1869.0569999999998</v>
      </c>
      <c r="D119" s="30">
        <f t="shared" si="107"/>
        <v>1190.08</v>
      </c>
      <c r="E119" s="30">
        <f t="shared" si="107"/>
        <v>1190.08</v>
      </c>
      <c r="F119" s="30">
        <f>E119/B119*100</f>
        <v>12.716980922391452</v>
      </c>
      <c r="G119" s="30">
        <f>E119/C119*100</f>
        <v>63.672750483265098</v>
      </c>
      <c r="H119" s="30">
        <f>H120+H121+H123</f>
        <v>309.10599999999999</v>
      </c>
      <c r="I119" s="30">
        <f t="shared" ref="I119:AE119" si="108">I120+I121+I123</f>
        <v>290.38</v>
      </c>
      <c r="J119" s="30">
        <f t="shared" si="108"/>
        <v>520.11699999999996</v>
      </c>
      <c r="K119" s="30">
        <f t="shared" si="108"/>
        <v>297.3</v>
      </c>
      <c r="L119" s="30">
        <f t="shared" si="108"/>
        <v>519.91700000000003</v>
      </c>
      <c r="M119" s="30">
        <f t="shared" si="108"/>
        <v>298.05</v>
      </c>
      <c r="N119" s="30">
        <f t="shared" si="108"/>
        <v>519.91700000000003</v>
      </c>
      <c r="O119" s="30">
        <f t="shared" si="108"/>
        <v>304.35000000000002</v>
      </c>
      <c r="P119" s="30">
        <f t="shared" si="108"/>
        <v>519.91700000000003</v>
      </c>
      <c r="Q119" s="30">
        <f t="shared" si="108"/>
        <v>0</v>
      </c>
      <c r="R119" s="30">
        <f t="shared" si="108"/>
        <v>645.81700000000001</v>
      </c>
      <c r="S119" s="30">
        <f t="shared" si="108"/>
        <v>0</v>
      </c>
      <c r="T119" s="30">
        <f t="shared" si="108"/>
        <v>519.91600000000005</v>
      </c>
      <c r="U119" s="30">
        <f t="shared" si="108"/>
        <v>0</v>
      </c>
      <c r="V119" s="30">
        <f t="shared" si="108"/>
        <v>519.91600000000005</v>
      </c>
      <c r="W119" s="30">
        <f t="shared" si="108"/>
        <v>0</v>
      </c>
      <c r="X119" s="30">
        <f t="shared" si="108"/>
        <v>519.91600000000005</v>
      </c>
      <c r="Y119" s="30">
        <f t="shared" si="108"/>
        <v>0</v>
      </c>
      <c r="Z119" s="30">
        <f t="shared" si="108"/>
        <v>3700.4160000000002</v>
      </c>
      <c r="AA119" s="30">
        <f t="shared" si="108"/>
        <v>0</v>
      </c>
      <c r="AB119" s="30">
        <f t="shared" si="108"/>
        <v>519.91700000000003</v>
      </c>
      <c r="AC119" s="30">
        <f t="shared" si="108"/>
        <v>0</v>
      </c>
      <c r="AD119" s="30">
        <f t="shared" si="108"/>
        <v>543.32399999999996</v>
      </c>
      <c r="AE119" s="30">
        <f t="shared" si="108"/>
        <v>0</v>
      </c>
      <c r="AF119" s="103"/>
    </row>
    <row r="120" spans="1:32" x14ac:dyDescent="0.25">
      <c r="A120" s="21" t="s">
        <v>35</v>
      </c>
      <c r="B120" s="23">
        <f>H120+J120+L120+N120+P120+R120+T120+V120+X120+Z120+AB120+AD120</f>
        <v>0</v>
      </c>
      <c r="C120" s="23">
        <f>C126+C132</f>
        <v>0</v>
      </c>
      <c r="D120" s="23">
        <f>E120</f>
        <v>0</v>
      </c>
      <c r="E120" s="23">
        <f>I120+K120+M120+O120+Q120+S120+U120+W120+Y120+AA120+AC120+AE120</f>
        <v>0</v>
      </c>
      <c r="F120" s="37">
        <f>IFERROR(E120/B120*100,0)</f>
        <v>0</v>
      </c>
      <c r="G120" s="37">
        <f>IFERROR(E120/C120*100,0)</f>
        <v>0</v>
      </c>
      <c r="H120" s="23">
        <f>H126+H132</f>
        <v>0</v>
      </c>
      <c r="I120" s="23">
        <f t="shared" ref="I120:AE123" si="109">I126+I132</f>
        <v>0</v>
      </c>
      <c r="J120" s="23">
        <f t="shared" si="109"/>
        <v>0</v>
      </c>
      <c r="K120" s="23">
        <f t="shared" si="109"/>
        <v>0</v>
      </c>
      <c r="L120" s="23">
        <f t="shared" si="109"/>
        <v>0</v>
      </c>
      <c r="M120" s="23">
        <f t="shared" si="109"/>
        <v>0</v>
      </c>
      <c r="N120" s="23">
        <f t="shared" si="109"/>
        <v>0</v>
      </c>
      <c r="O120" s="23">
        <f t="shared" si="109"/>
        <v>0</v>
      </c>
      <c r="P120" s="23">
        <f t="shared" si="109"/>
        <v>0</v>
      </c>
      <c r="Q120" s="23">
        <f t="shared" si="109"/>
        <v>0</v>
      </c>
      <c r="R120" s="23">
        <f t="shared" si="109"/>
        <v>0</v>
      </c>
      <c r="S120" s="23">
        <f t="shared" si="109"/>
        <v>0</v>
      </c>
      <c r="T120" s="23">
        <f t="shared" si="109"/>
        <v>0</v>
      </c>
      <c r="U120" s="23">
        <f t="shared" si="109"/>
        <v>0</v>
      </c>
      <c r="V120" s="23">
        <f t="shared" si="109"/>
        <v>0</v>
      </c>
      <c r="W120" s="23">
        <f t="shared" si="109"/>
        <v>0</v>
      </c>
      <c r="X120" s="23">
        <f t="shared" si="109"/>
        <v>0</v>
      </c>
      <c r="Y120" s="23">
        <f t="shared" si="109"/>
        <v>0</v>
      </c>
      <c r="Z120" s="23">
        <f t="shared" si="109"/>
        <v>0</v>
      </c>
      <c r="AA120" s="23">
        <f t="shared" si="109"/>
        <v>0</v>
      </c>
      <c r="AB120" s="23">
        <f t="shared" si="109"/>
        <v>0</v>
      </c>
      <c r="AC120" s="23">
        <f t="shared" si="109"/>
        <v>0</v>
      </c>
      <c r="AD120" s="23">
        <f t="shared" si="109"/>
        <v>0</v>
      </c>
      <c r="AE120" s="23">
        <f t="shared" si="109"/>
        <v>0</v>
      </c>
      <c r="AF120" s="104"/>
    </row>
    <row r="121" spans="1:32" x14ac:dyDescent="0.25">
      <c r="A121" s="21" t="s">
        <v>29</v>
      </c>
      <c r="B121" s="23">
        <f>H121+J121+L121+N121+P121+R121+T121+V121+X121+Z121+AB121+AD121</f>
        <v>9358.1959999999999</v>
      </c>
      <c r="C121" s="23">
        <f>C127+C133</f>
        <v>1869.0569999999998</v>
      </c>
      <c r="D121" s="23">
        <f>E121</f>
        <v>1190.08</v>
      </c>
      <c r="E121" s="23">
        <f>I121+K121+M121+O121+Q121+S121+U121+W121+Y121+AA121+AC121+AE121</f>
        <v>1190.08</v>
      </c>
      <c r="F121" s="37">
        <f>IFERROR(E121/B121*100,0)</f>
        <v>12.716980922391452</v>
      </c>
      <c r="G121" s="37">
        <f>IFERROR(E121/C121*100,0)</f>
        <v>63.672750483265098</v>
      </c>
      <c r="H121" s="23">
        <f>H127+H133</f>
        <v>309.10599999999999</v>
      </c>
      <c r="I121" s="23">
        <f t="shared" si="109"/>
        <v>290.38</v>
      </c>
      <c r="J121" s="23">
        <f t="shared" si="109"/>
        <v>520.11699999999996</v>
      </c>
      <c r="K121" s="23">
        <f t="shared" si="109"/>
        <v>297.3</v>
      </c>
      <c r="L121" s="23">
        <f t="shared" si="109"/>
        <v>519.91700000000003</v>
      </c>
      <c r="M121" s="23">
        <f t="shared" si="109"/>
        <v>298.05</v>
      </c>
      <c r="N121" s="23">
        <f t="shared" si="109"/>
        <v>519.91700000000003</v>
      </c>
      <c r="O121" s="23">
        <f t="shared" si="109"/>
        <v>304.35000000000002</v>
      </c>
      <c r="P121" s="23">
        <f t="shared" si="109"/>
        <v>519.91700000000003</v>
      </c>
      <c r="Q121" s="23">
        <f t="shared" si="109"/>
        <v>0</v>
      </c>
      <c r="R121" s="23">
        <f t="shared" si="109"/>
        <v>645.81700000000001</v>
      </c>
      <c r="S121" s="23">
        <f t="shared" si="109"/>
        <v>0</v>
      </c>
      <c r="T121" s="23">
        <f t="shared" si="109"/>
        <v>519.91600000000005</v>
      </c>
      <c r="U121" s="23">
        <f t="shared" si="109"/>
        <v>0</v>
      </c>
      <c r="V121" s="23">
        <f t="shared" si="109"/>
        <v>519.91600000000005</v>
      </c>
      <c r="W121" s="23">
        <f t="shared" si="109"/>
        <v>0</v>
      </c>
      <c r="X121" s="23">
        <f t="shared" si="109"/>
        <v>519.91600000000005</v>
      </c>
      <c r="Y121" s="23">
        <f t="shared" si="109"/>
        <v>0</v>
      </c>
      <c r="Z121" s="23">
        <f t="shared" si="109"/>
        <v>3700.4160000000002</v>
      </c>
      <c r="AA121" s="23">
        <f t="shared" si="109"/>
        <v>0</v>
      </c>
      <c r="AB121" s="23">
        <f t="shared" si="109"/>
        <v>519.91700000000003</v>
      </c>
      <c r="AC121" s="23">
        <f t="shared" si="109"/>
        <v>0</v>
      </c>
      <c r="AD121" s="23">
        <f t="shared" si="109"/>
        <v>543.32399999999996</v>
      </c>
      <c r="AE121" s="23">
        <f t="shared" si="109"/>
        <v>0</v>
      </c>
      <c r="AF121" s="104"/>
    </row>
    <row r="122" spans="1:32" ht="31.5" x14ac:dyDescent="0.25">
      <c r="A122" s="34" t="s">
        <v>36</v>
      </c>
      <c r="B122" s="23">
        <f t="shared" ref="B122:B123" si="110">H122+J122+L122+N122+P122+R122+T122+V122+X122+Z122+AB122+AD122</f>
        <v>0</v>
      </c>
      <c r="C122" s="23">
        <f t="shared" ref="C122:C123" si="111">C128+C134</f>
        <v>0</v>
      </c>
      <c r="D122" s="23">
        <f t="shared" ref="D122:D123" si="112">E122</f>
        <v>0</v>
      </c>
      <c r="E122" s="23">
        <f>I122+K122+M122+O122+Q122+S122+U122+W122+Y122+AA122+AC122+AE122</f>
        <v>0</v>
      </c>
      <c r="F122" s="37">
        <f t="shared" ref="F122:F123" si="113">IFERROR(E122/B122*100,0)</f>
        <v>0</v>
      </c>
      <c r="G122" s="37">
        <f t="shared" ref="G122:G123" si="114">IFERROR(E122/C122*100,0)</f>
        <v>0</v>
      </c>
      <c r="H122" s="23">
        <f t="shared" ref="H122:W123" si="115">H128+H134</f>
        <v>0</v>
      </c>
      <c r="I122" s="23">
        <f t="shared" si="115"/>
        <v>0</v>
      </c>
      <c r="J122" s="23">
        <f t="shared" si="115"/>
        <v>0</v>
      </c>
      <c r="K122" s="23">
        <f t="shared" si="115"/>
        <v>0</v>
      </c>
      <c r="L122" s="23">
        <f t="shared" si="115"/>
        <v>0</v>
      </c>
      <c r="M122" s="23">
        <f t="shared" si="115"/>
        <v>0</v>
      </c>
      <c r="N122" s="23">
        <f t="shared" si="115"/>
        <v>0</v>
      </c>
      <c r="O122" s="23">
        <f t="shared" si="115"/>
        <v>0</v>
      </c>
      <c r="P122" s="23">
        <f t="shared" si="115"/>
        <v>0</v>
      </c>
      <c r="Q122" s="23">
        <f t="shared" si="115"/>
        <v>0</v>
      </c>
      <c r="R122" s="23">
        <f t="shared" si="115"/>
        <v>0</v>
      </c>
      <c r="S122" s="23">
        <f t="shared" si="115"/>
        <v>0</v>
      </c>
      <c r="T122" s="23">
        <f t="shared" si="115"/>
        <v>0</v>
      </c>
      <c r="U122" s="23">
        <f t="shared" si="115"/>
        <v>0</v>
      </c>
      <c r="V122" s="23">
        <f t="shared" si="115"/>
        <v>0</v>
      </c>
      <c r="W122" s="23">
        <f t="shared" si="115"/>
        <v>0</v>
      </c>
      <c r="X122" s="23">
        <f t="shared" si="109"/>
        <v>0</v>
      </c>
      <c r="Y122" s="23">
        <f t="shared" si="109"/>
        <v>0</v>
      </c>
      <c r="Z122" s="23">
        <f t="shared" si="109"/>
        <v>0</v>
      </c>
      <c r="AA122" s="23">
        <f t="shared" si="109"/>
        <v>0</v>
      </c>
      <c r="AB122" s="23">
        <f t="shared" si="109"/>
        <v>0</v>
      </c>
      <c r="AC122" s="23">
        <f t="shared" si="109"/>
        <v>0</v>
      </c>
      <c r="AD122" s="23">
        <f t="shared" si="109"/>
        <v>0</v>
      </c>
      <c r="AE122" s="23">
        <f t="shared" si="109"/>
        <v>0</v>
      </c>
      <c r="AF122" s="104"/>
    </row>
    <row r="123" spans="1:32" x14ac:dyDescent="0.25">
      <c r="A123" s="21" t="s">
        <v>37</v>
      </c>
      <c r="B123" s="23">
        <f t="shared" si="110"/>
        <v>0</v>
      </c>
      <c r="C123" s="23">
        <f t="shared" si="111"/>
        <v>0</v>
      </c>
      <c r="D123" s="23">
        <f t="shared" si="112"/>
        <v>0</v>
      </c>
      <c r="E123" s="23">
        <f>I123+K123+M123+O123+Q123+S123+U123+W123+Y123+AA123+AC123+AE123</f>
        <v>0</v>
      </c>
      <c r="F123" s="37">
        <f t="shared" si="113"/>
        <v>0</v>
      </c>
      <c r="G123" s="37">
        <f t="shared" si="114"/>
        <v>0</v>
      </c>
      <c r="H123" s="23">
        <f t="shared" si="115"/>
        <v>0</v>
      </c>
      <c r="I123" s="23">
        <f t="shared" si="115"/>
        <v>0</v>
      </c>
      <c r="J123" s="23">
        <f t="shared" si="115"/>
        <v>0</v>
      </c>
      <c r="K123" s="23">
        <f t="shared" si="115"/>
        <v>0</v>
      </c>
      <c r="L123" s="23">
        <f t="shared" si="115"/>
        <v>0</v>
      </c>
      <c r="M123" s="23">
        <f t="shared" si="115"/>
        <v>0</v>
      </c>
      <c r="N123" s="23">
        <f t="shared" si="115"/>
        <v>0</v>
      </c>
      <c r="O123" s="23">
        <f t="shared" si="115"/>
        <v>0</v>
      </c>
      <c r="P123" s="23">
        <f t="shared" si="115"/>
        <v>0</v>
      </c>
      <c r="Q123" s="23">
        <f t="shared" si="115"/>
        <v>0</v>
      </c>
      <c r="R123" s="23">
        <f t="shared" si="115"/>
        <v>0</v>
      </c>
      <c r="S123" s="23">
        <f t="shared" si="115"/>
        <v>0</v>
      </c>
      <c r="T123" s="23">
        <f t="shared" si="115"/>
        <v>0</v>
      </c>
      <c r="U123" s="23">
        <f t="shared" si="115"/>
        <v>0</v>
      </c>
      <c r="V123" s="23">
        <f t="shared" si="115"/>
        <v>0</v>
      </c>
      <c r="W123" s="23">
        <f t="shared" si="115"/>
        <v>0</v>
      </c>
      <c r="X123" s="23">
        <f t="shared" si="109"/>
        <v>0</v>
      </c>
      <c r="Y123" s="23">
        <f t="shared" si="109"/>
        <v>0</v>
      </c>
      <c r="Z123" s="23">
        <f t="shared" si="109"/>
        <v>0</v>
      </c>
      <c r="AA123" s="23">
        <f t="shared" si="109"/>
        <v>0</v>
      </c>
      <c r="AB123" s="23">
        <f t="shared" si="109"/>
        <v>0</v>
      </c>
      <c r="AC123" s="23">
        <f t="shared" si="109"/>
        <v>0</v>
      </c>
      <c r="AD123" s="23">
        <f t="shared" si="109"/>
        <v>0</v>
      </c>
      <c r="AE123" s="23">
        <f t="shared" si="109"/>
        <v>0</v>
      </c>
      <c r="AF123" s="105"/>
    </row>
    <row r="124" spans="1:32" x14ac:dyDescent="0.25">
      <c r="A124" s="112" t="s">
        <v>65</v>
      </c>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4"/>
      <c r="AF124" s="64"/>
    </row>
    <row r="125" spans="1:32" x14ac:dyDescent="0.25">
      <c r="A125" s="21" t="s">
        <v>34</v>
      </c>
      <c r="B125" s="37">
        <f>B126+B127+B129</f>
        <v>6177.6959999999999</v>
      </c>
      <c r="C125" s="37">
        <f t="shared" ref="C125:E125" si="116">C126+C127+C129</f>
        <v>1869.0569999999998</v>
      </c>
      <c r="D125" s="37">
        <f t="shared" si="116"/>
        <v>1190.08</v>
      </c>
      <c r="E125" s="37">
        <f t="shared" si="116"/>
        <v>1190.08</v>
      </c>
      <c r="F125" s="23">
        <f>IFERROR(E125/B125*100,0)</f>
        <v>19.264139899405862</v>
      </c>
      <c r="G125" s="23">
        <f>IFERROR(E125/C125*100,0)</f>
        <v>63.672750483265098</v>
      </c>
      <c r="H125" s="23">
        <f>H126+H127+H129</f>
        <v>309.10599999999999</v>
      </c>
      <c r="I125" s="23">
        <f t="shared" ref="I125:AE125" si="117">I126+I127+I129</f>
        <v>290.38</v>
      </c>
      <c r="J125" s="23">
        <f t="shared" si="117"/>
        <v>520.11699999999996</v>
      </c>
      <c r="K125" s="23">
        <f t="shared" si="117"/>
        <v>297.3</v>
      </c>
      <c r="L125" s="23">
        <f t="shared" si="117"/>
        <v>519.91700000000003</v>
      </c>
      <c r="M125" s="23">
        <f t="shared" si="117"/>
        <v>298.05</v>
      </c>
      <c r="N125" s="23">
        <f t="shared" si="117"/>
        <v>519.91700000000003</v>
      </c>
      <c r="O125" s="23">
        <f t="shared" si="117"/>
        <v>304.35000000000002</v>
      </c>
      <c r="P125" s="23">
        <f t="shared" si="117"/>
        <v>519.91700000000003</v>
      </c>
      <c r="Q125" s="23">
        <f t="shared" si="117"/>
        <v>0</v>
      </c>
      <c r="R125" s="23">
        <f t="shared" si="117"/>
        <v>645.81700000000001</v>
      </c>
      <c r="S125" s="23">
        <f t="shared" si="117"/>
        <v>0</v>
      </c>
      <c r="T125" s="23">
        <f t="shared" si="117"/>
        <v>519.91600000000005</v>
      </c>
      <c r="U125" s="23">
        <f t="shared" si="117"/>
        <v>0</v>
      </c>
      <c r="V125" s="23">
        <f t="shared" si="117"/>
        <v>519.91600000000005</v>
      </c>
      <c r="W125" s="23">
        <f t="shared" si="117"/>
        <v>0</v>
      </c>
      <c r="X125" s="23">
        <f t="shared" si="117"/>
        <v>519.91600000000005</v>
      </c>
      <c r="Y125" s="23">
        <f t="shared" si="117"/>
        <v>0</v>
      </c>
      <c r="Z125" s="23">
        <f t="shared" si="117"/>
        <v>519.91600000000005</v>
      </c>
      <c r="AA125" s="23">
        <f t="shared" si="117"/>
        <v>0</v>
      </c>
      <c r="AB125" s="23">
        <f t="shared" si="117"/>
        <v>519.91700000000003</v>
      </c>
      <c r="AC125" s="23">
        <f t="shared" si="117"/>
        <v>0</v>
      </c>
      <c r="AD125" s="23">
        <f t="shared" si="117"/>
        <v>543.32399999999996</v>
      </c>
      <c r="AE125" s="23">
        <f t="shared" si="117"/>
        <v>0</v>
      </c>
      <c r="AF125" s="115" t="s">
        <v>66</v>
      </c>
    </row>
    <row r="126" spans="1:32" x14ac:dyDescent="0.25">
      <c r="A126" s="21" t="s">
        <v>35</v>
      </c>
      <c r="B126" s="23"/>
      <c r="C126" s="22"/>
      <c r="D126" s="23"/>
      <c r="E126" s="23"/>
      <c r="F126" s="23"/>
      <c r="G126" s="23"/>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116"/>
    </row>
    <row r="127" spans="1:32" x14ac:dyDescent="0.25">
      <c r="A127" s="21" t="s">
        <v>29</v>
      </c>
      <c r="B127" s="23">
        <f>H127+J127+L127+N127+P127+R127+T127+V127+X127+Z127+AB127+AD127</f>
        <v>6177.6959999999999</v>
      </c>
      <c r="C127" s="22">
        <f>H127+J127+L127+N127</f>
        <v>1869.0569999999998</v>
      </c>
      <c r="D127" s="23">
        <f>E127</f>
        <v>1190.08</v>
      </c>
      <c r="E127" s="23">
        <f>I127+K127+M127+O127+Q127+S127+U127+W127+Y127+AA127+AC127+AE127</f>
        <v>1190.08</v>
      </c>
      <c r="F127" s="23">
        <f>IFERROR(E127/B127*100,0)</f>
        <v>19.264139899405862</v>
      </c>
      <c r="G127" s="23">
        <f>IFERROR(E127/C127*100,0)</f>
        <v>63.672750483265098</v>
      </c>
      <c r="H127" s="22">
        <v>309.10599999999999</v>
      </c>
      <c r="I127" s="22">
        <v>290.38</v>
      </c>
      <c r="J127" s="22">
        <v>520.11699999999996</v>
      </c>
      <c r="K127" s="22">
        <v>297.3</v>
      </c>
      <c r="L127" s="22">
        <v>519.91700000000003</v>
      </c>
      <c r="M127" s="22">
        <v>298.05</v>
      </c>
      <c r="N127" s="22">
        <v>519.91700000000003</v>
      </c>
      <c r="O127" s="22">
        <v>304.35000000000002</v>
      </c>
      <c r="P127" s="22">
        <v>519.91700000000003</v>
      </c>
      <c r="Q127" s="22"/>
      <c r="R127" s="22">
        <v>645.81700000000001</v>
      </c>
      <c r="S127" s="22"/>
      <c r="T127" s="22">
        <v>519.91600000000005</v>
      </c>
      <c r="U127" s="22"/>
      <c r="V127" s="22">
        <v>519.91600000000005</v>
      </c>
      <c r="W127" s="22"/>
      <c r="X127" s="22">
        <v>519.91600000000005</v>
      </c>
      <c r="Y127" s="22"/>
      <c r="Z127" s="22">
        <v>519.91600000000005</v>
      </c>
      <c r="AA127" s="22"/>
      <c r="AB127" s="22">
        <v>519.91700000000003</v>
      </c>
      <c r="AC127" s="22">
        <v>0</v>
      </c>
      <c r="AD127" s="22">
        <v>543.32399999999996</v>
      </c>
      <c r="AE127" s="22"/>
      <c r="AF127" s="116"/>
    </row>
    <row r="128" spans="1:32" ht="31.5" x14ac:dyDescent="0.25">
      <c r="A128" s="34" t="s">
        <v>36</v>
      </c>
      <c r="B128" s="23"/>
      <c r="C128" s="22"/>
      <c r="D128" s="23"/>
      <c r="E128" s="23"/>
      <c r="F128" s="23"/>
      <c r="G128" s="23"/>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116"/>
    </row>
    <row r="129" spans="1:32" x14ac:dyDescent="0.25">
      <c r="A129" s="21" t="s">
        <v>37</v>
      </c>
      <c r="B129" s="23"/>
      <c r="C129" s="22"/>
      <c r="D129" s="23"/>
      <c r="E129" s="23"/>
      <c r="F129" s="23"/>
      <c r="G129" s="23"/>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117"/>
    </row>
    <row r="130" spans="1:32" ht="19.5" customHeight="1" x14ac:dyDescent="0.25">
      <c r="A130" s="112" t="s">
        <v>67</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65"/>
    </row>
    <row r="131" spans="1:32" x14ac:dyDescent="0.25">
      <c r="A131" s="21" t="s">
        <v>34</v>
      </c>
      <c r="B131" s="37">
        <f>B132+B133+B135</f>
        <v>3180.5</v>
      </c>
      <c r="C131" s="37">
        <f t="shared" ref="C131:E131" si="118">C132+C133+C135</f>
        <v>0</v>
      </c>
      <c r="D131" s="37">
        <f t="shared" si="118"/>
        <v>0</v>
      </c>
      <c r="E131" s="37">
        <f t="shared" si="118"/>
        <v>0</v>
      </c>
      <c r="F131" s="23">
        <f>IFERROR(E131/B131*100,0)</f>
        <v>0</v>
      </c>
      <c r="G131" s="23">
        <f>IFERROR(E131/C131*100,0)</f>
        <v>0</v>
      </c>
      <c r="H131" s="23">
        <f>H132+H133+H135</f>
        <v>0</v>
      </c>
      <c r="I131" s="23">
        <f t="shared" ref="I131:AE131" si="119">I132+I133+I135</f>
        <v>0</v>
      </c>
      <c r="J131" s="23">
        <f t="shared" si="119"/>
        <v>0</v>
      </c>
      <c r="K131" s="23">
        <f t="shared" si="119"/>
        <v>0</v>
      </c>
      <c r="L131" s="23">
        <f t="shared" si="119"/>
        <v>0</v>
      </c>
      <c r="M131" s="23">
        <f t="shared" si="119"/>
        <v>0</v>
      </c>
      <c r="N131" s="23">
        <f t="shared" si="119"/>
        <v>0</v>
      </c>
      <c r="O131" s="23">
        <f t="shared" si="119"/>
        <v>0</v>
      </c>
      <c r="P131" s="23">
        <f t="shared" si="119"/>
        <v>0</v>
      </c>
      <c r="Q131" s="23">
        <f t="shared" si="119"/>
        <v>0</v>
      </c>
      <c r="R131" s="23">
        <f t="shared" si="119"/>
        <v>0</v>
      </c>
      <c r="S131" s="23">
        <f t="shared" si="119"/>
        <v>0</v>
      </c>
      <c r="T131" s="23">
        <f t="shared" si="119"/>
        <v>0</v>
      </c>
      <c r="U131" s="23">
        <f t="shared" si="119"/>
        <v>0</v>
      </c>
      <c r="V131" s="23">
        <f t="shared" si="119"/>
        <v>0</v>
      </c>
      <c r="W131" s="23">
        <f t="shared" si="119"/>
        <v>0</v>
      </c>
      <c r="X131" s="23">
        <f t="shared" si="119"/>
        <v>0</v>
      </c>
      <c r="Y131" s="23">
        <f t="shared" si="119"/>
        <v>0</v>
      </c>
      <c r="Z131" s="23">
        <f t="shared" si="119"/>
        <v>3180.5</v>
      </c>
      <c r="AA131" s="23">
        <f t="shared" si="119"/>
        <v>0</v>
      </c>
      <c r="AB131" s="23">
        <f t="shared" si="119"/>
        <v>0</v>
      </c>
      <c r="AC131" s="23">
        <f t="shared" si="119"/>
        <v>0</v>
      </c>
      <c r="AD131" s="23">
        <f t="shared" si="119"/>
        <v>0</v>
      </c>
      <c r="AE131" s="23">
        <f t="shared" si="119"/>
        <v>0</v>
      </c>
      <c r="AF131" s="123" t="s">
        <v>103</v>
      </c>
    </row>
    <row r="132" spans="1:32" x14ac:dyDescent="0.25">
      <c r="A132" s="21" t="s">
        <v>35</v>
      </c>
      <c r="B132" s="23"/>
      <c r="C132" s="22"/>
      <c r="D132" s="23"/>
      <c r="E132" s="23"/>
      <c r="F132" s="23"/>
      <c r="G132" s="23"/>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116"/>
    </row>
    <row r="133" spans="1:32" ht="51.75" customHeight="1" x14ac:dyDescent="0.25">
      <c r="A133" s="21" t="s">
        <v>29</v>
      </c>
      <c r="B133" s="23">
        <f>H133+J133+L133+N133+P133+R133+T133+V133+X133+Z133+AB133+AD133</f>
        <v>3180.5</v>
      </c>
      <c r="C133" s="22">
        <f>H133+J133+L133+N133</f>
        <v>0</v>
      </c>
      <c r="D133" s="23">
        <f>E133</f>
        <v>0</v>
      </c>
      <c r="E133" s="23">
        <f>I133+K133+M133+O133+Q133+S133+U133+W133+Y133+AA133+AC133+AE133</f>
        <v>0</v>
      </c>
      <c r="F133" s="23">
        <f>IFERROR(E133/B133*100,0)</f>
        <v>0</v>
      </c>
      <c r="G133" s="23">
        <f>IFERROR(E133/C133*100,0)</f>
        <v>0</v>
      </c>
      <c r="H133" s="22"/>
      <c r="I133" s="22"/>
      <c r="J133" s="22"/>
      <c r="K133" s="22"/>
      <c r="L133" s="22"/>
      <c r="M133" s="22"/>
      <c r="N133" s="22"/>
      <c r="O133" s="22"/>
      <c r="P133" s="22"/>
      <c r="Q133" s="22"/>
      <c r="R133" s="22"/>
      <c r="S133" s="22"/>
      <c r="T133" s="22"/>
      <c r="U133" s="22"/>
      <c r="V133" s="22"/>
      <c r="W133" s="22"/>
      <c r="X133" s="22"/>
      <c r="Y133" s="22"/>
      <c r="Z133" s="22">
        <v>3180.5</v>
      </c>
      <c r="AA133" s="22"/>
      <c r="AB133" s="22"/>
      <c r="AC133" s="22"/>
      <c r="AD133" s="22"/>
      <c r="AE133" s="22"/>
      <c r="AF133" s="116"/>
    </row>
    <row r="134" spans="1:32" ht="31.5" x14ac:dyDescent="0.25">
      <c r="A134" s="34" t="s">
        <v>36</v>
      </c>
      <c r="B134" s="23"/>
      <c r="C134" s="22"/>
      <c r="D134" s="23"/>
      <c r="E134" s="23"/>
      <c r="F134" s="23"/>
      <c r="G134" s="23"/>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116"/>
    </row>
    <row r="135" spans="1:32" x14ac:dyDescent="0.25">
      <c r="A135" s="21" t="s">
        <v>37</v>
      </c>
      <c r="B135" s="23"/>
      <c r="C135" s="22"/>
      <c r="D135" s="23"/>
      <c r="E135" s="23"/>
      <c r="F135" s="23"/>
      <c r="G135" s="23"/>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117"/>
    </row>
    <row r="136" spans="1:32" x14ac:dyDescent="0.25">
      <c r="A136" s="24" t="s">
        <v>68</v>
      </c>
      <c r="B136" s="30">
        <f>B137+B138+B140</f>
        <v>9358.1959999999999</v>
      </c>
      <c r="C136" s="30">
        <f t="shared" ref="C136:E136" si="120">C137+C138+C140</f>
        <v>1869.0569999999998</v>
      </c>
      <c r="D136" s="30">
        <f t="shared" si="120"/>
        <v>1190.08</v>
      </c>
      <c r="E136" s="30">
        <f t="shared" si="120"/>
        <v>1190.08</v>
      </c>
      <c r="F136" s="30">
        <f>IFERROR(E136/B136*100,0)</f>
        <v>12.716980922391452</v>
      </c>
      <c r="G136" s="30">
        <f>IFERROR(E136/C136*100,0)</f>
        <v>63.672750483265098</v>
      </c>
      <c r="H136" s="30">
        <f>H137+H138+H140</f>
        <v>309.10599999999999</v>
      </c>
      <c r="I136" s="30">
        <f t="shared" ref="I136:AE136" si="121">I137+I138+I140</f>
        <v>290.38</v>
      </c>
      <c r="J136" s="30">
        <f t="shared" si="121"/>
        <v>520.11699999999996</v>
      </c>
      <c r="K136" s="30">
        <f t="shared" si="121"/>
        <v>297.3</v>
      </c>
      <c r="L136" s="30">
        <f t="shared" si="121"/>
        <v>519.91700000000003</v>
      </c>
      <c r="M136" s="30">
        <f t="shared" si="121"/>
        <v>298.05</v>
      </c>
      <c r="N136" s="30">
        <f t="shared" si="121"/>
        <v>519.91700000000003</v>
      </c>
      <c r="O136" s="30">
        <f t="shared" si="121"/>
        <v>304.35000000000002</v>
      </c>
      <c r="P136" s="30">
        <f t="shared" si="121"/>
        <v>519.91700000000003</v>
      </c>
      <c r="Q136" s="30">
        <f t="shared" si="121"/>
        <v>0</v>
      </c>
      <c r="R136" s="30">
        <f t="shared" si="121"/>
        <v>645.81700000000001</v>
      </c>
      <c r="S136" s="30">
        <f t="shared" si="121"/>
        <v>0</v>
      </c>
      <c r="T136" s="30">
        <f t="shared" si="121"/>
        <v>519.91600000000005</v>
      </c>
      <c r="U136" s="30">
        <f t="shared" si="121"/>
        <v>0</v>
      </c>
      <c r="V136" s="30">
        <f t="shared" si="121"/>
        <v>519.91600000000005</v>
      </c>
      <c r="W136" s="30">
        <f t="shared" si="121"/>
        <v>0</v>
      </c>
      <c r="X136" s="30">
        <f t="shared" si="121"/>
        <v>519.91600000000005</v>
      </c>
      <c r="Y136" s="30">
        <f t="shared" si="121"/>
        <v>0</v>
      </c>
      <c r="Z136" s="30">
        <f t="shared" si="121"/>
        <v>3700.4160000000002</v>
      </c>
      <c r="AA136" s="30">
        <f t="shared" si="121"/>
        <v>0</v>
      </c>
      <c r="AB136" s="30">
        <f t="shared" si="121"/>
        <v>519.91700000000003</v>
      </c>
      <c r="AC136" s="30">
        <f t="shared" si="121"/>
        <v>0</v>
      </c>
      <c r="AD136" s="30">
        <f t="shared" si="121"/>
        <v>543.32399999999996</v>
      </c>
      <c r="AE136" s="30">
        <f t="shared" si="121"/>
        <v>0</v>
      </c>
      <c r="AF136" s="100"/>
    </row>
    <row r="137" spans="1:32" x14ac:dyDescent="0.25">
      <c r="A137" s="21" t="s">
        <v>35</v>
      </c>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101"/>
    </row>
    <row r="138" spans="1:32" x14ac:dyDescent="0.25">
      <c r="A138" s="21" t="s">
        <v>31</v>
      </c>
      <c r="B138" s="23">
        <f>H138+J138+L138+N138+P138+R138+T138+V138+X138+Z138+AB138+AD138</f>
        <v>9358.1959999999999</v>
      </c>
      <c r="C138" s="23">
        <f>C121</f>
        <v>1869.0569999999998</v>
      </c>
      <c r="D138" s="23">
        <f>E138</f>
        <v>1190.08</v>
      </c>
      <c r="E138" s="23">
        <f>I138+K138+M138+O138+Q138+S138+U138+W138+Y138+AA138+AC138+AE138</f>
        <v>1190.08</v>
      </c>
      <c r="F138" s="23">
        <f t="shared" ref="F138" si="122">IFERROR(E138/B138*100,0)</f>
        <v>12.716980922391452</v>
      </c>
      <c r="G138" s="23">
        <f t="shared" ref="G138" si="123">IFERROR(E138/C138*100,0)</f>
        <v>63.672750483265098</v>
      </c>
      <c r="H138" s="23">
        <f t="shared" ref="H138:AE138" si="124">H121</f>
        <v>309.10599999999999</v>
      </c>
      <c r="I138" s="23">
        <f t="shared" si="124"/>
        <v>290.38</v>
      </c>
      <c r="J138" s="23">
        <f t="shared" si="124"/>
        <v>520.11699999999996</v>
      </c>
      <c r="K138" s="23">
        <f t="shared" si="124"/>
        <v>297.3</v>
      </c>
      <c r="L138" s="23">
        <f t="shared" si="124"/>
        <v>519.91700000000003</v>
      </c>
      <c r="M138" s="23">
        <f t="shared" si="124"/>
        <v>298.05</v>
      </c>
      <c r="N138" s="23">
        <f t="shared" si="124"/>
        <v>519.91700000000003</v>
      </c>
      <c r="O138" s="23">
        <f t="shared" si="124"/>
        <v>304.35000000000002</v>
      </c>
      <c r="P138" s="23">
        <f t="shared" si="124"/>
        <v>519.91700000000003</v>
      </c>
      <c r="Q138" s="23">
        <f t="shared" si="124"/>
        <v>0</v>
      </c>
      <c r="R138" s="23">
        <f t="shared" si="124"/>
        <v>645.81700000000001</v>
      </c>
      <c r="S138" s="23">
        <f t="shared" si="124"/>
        <v>0</v>
      </c>
      <c r="T138" s="23">
        <f t="shared" si="124"/>
        <v>519.91600000000005</v>
      </c>
      <c r="U138" s="23">
        <f t="shared" si="124"/>
        <v>0</v>
      </c>
      <c r="V138" s="23">
        <f t="shared" si="124"/>
        <v>519.91600000000005</v>
      </c>
      <c r="W138" s="23">
        <f t="shared" si="124"/>
        <v>0</v>
      </c>
      <c r="X138" s="23">
        <f t="shared" si="124"/>
        <v>519.91600000000005</v>
      </c>
      <c r="Y138" s="23">
        <f t="shared" si="124"/>
        <v>0</v>
      </c>
      <c r="Z138" s="23">
        <f t="shared" si="124"/>
        <v>3700.4160000000002</v>
      </c>
      <c r="AA138" s="23">
        <f t="shared" si="124"/>
        <v>0</v>
      </c>
      <c r="AB138" s="23">
        <f t="shared" si="124"/>
        <v>519.91700000000003</v>
      </c>
      <c r="AC138" s="23">
        <f t="shared" si="124"/>
        <v>0</v>
      </c>
      <c r="AD138" s="23">
        <f t="shared" si="124"/>
        <v>543.32399999999996</v>
      </c>
      <c r="AE138" s="23">
        <f t="shared" si="124"/>
        <v>0</v>
      </c>
      <c r="AF138" s="101"/>
    </row>
    <row r="139" spans="1:32" ht="31.5" x14ac:dyDescent="0.25">
      <c r="A139" s="34" t="s">
        <v>36</v>
      </c>
      <c r="B139" s="22"/>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101"/>
    </row>
    <row r="140" spans="1:32" x14ac:dyDescent="0.25">
      <c r="A140" s="21" t="s">
        <v>37</v>
      </c>
      <c r="B140" s="22"/>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101"/>
    </row>
    <row r="141" spans="1:32" ht="31.5" x14ac:dyDescent="0.25">
      <c r="A141" s="24" t="s">
        <v>69</v>
      </c>
      <c r="B141" s="44">
        <f>B142+B143+B145</f>
        <v>890217.21900000004</v>
      </c>
      <c r="C141" s="44">
        <f t="shared" ref="C141:E141" si="125">C142+C143+C145</f>
        <v>95688.049000000014</v>
      </c>
      <c r="D141" s="44">
        <f t="shared" si="125"/>
        <v>101877.76000000001</v>
      </c>
      <c r="E141" s="44">
        <f t="shared" si="125"/>
        <v>101877.76000000001</v>
      </c>
      <c r="F141" s="44">
        <f>E141/B141*100</f>
        <v>11.444146195514108</v>
      </c>
      <c r="G141" s="44">
        <f>E141/C141*100</f>
        <v>106.46863538831271</v>
      </c>
      <c r="H141" s="44">
        <f>H142+H143+H145</f>
        <v>37687.879000000001</v>
      </c>
      <c r="I141" s="44">
        <f t="shared" ref="I141:AE141" si="126">I142+I143+I145</f>
        <v>21641.969999999998</v>
      </c>
      <c r="J141" s="44">
        <f t="shared" si="126"/>
        <v>30920.217000000001</v>
      </c>
      <c r="K141" s="44">
        <f t="shared" si="126"/>
        <v>33857.420000000006</v>
      </c>
      <c r="L141" s="44">
        <f t="shared" si="126"/>
        <v>27079.953000000005</v>
      </c>
      <c r="M141" s="44">
        <f t="shared" si="126"/>
        <v>22549.989999999998</v>
      </c>
      <c r="N141" s="44">
        <f t="shared" si="126"/>
        <v>32433.851000000006</v>
      </c>
      <c r="O141" s="44">
        <f t="shared" si="126"/>
        <v>23828.379999999997</v>
      </c>
      <c r="P141" s="44">
        <f t="shared" si="126"/>
        <v>21759.444000000003</v>
      </c>
      <c r="Q141" s="44">
        <f t="shared" si="126"/>
        <v>0</v>
      </c>
      <c r="R141" s="44">
        <f t="shared" si="126"/>
        <v>21168.339</v>
      </c>
      <c r="S141" s="44">
        <f t="shared" si="126"/>
        <v>0</v>
      </c>
      <c r="T141" s="44">
        <f t="shared" si="126"/>
        <v>40216.904999999999</v>
      </c>
      <c r="U141" s="44">
        <f t="shared" si="126"/>
        <v>0</v>
      </c>
      <c r="V141" s="44">
        <f t="shared" si="126"/>
        <v>16152.05</v>
      </c>
      <c r="W141" s="44">
        <f t="shared" si="126"/>
        <v>0</v>
      </c>
      <c r="X141" s="44">
        <f t="shared" si="126"/>
        <v>353693.41099999996</v>
      </c>
      <c r="Y141" s="44">
        <f t="shared" si="126"/>
        <v>0</v>
      </c>
      <c r="Z141" s="44">
        <f t="shared" si="126"/>
        <v>215904.61499999999</v>
      </c>
      <c r="AA141" s="44">
        <f t="shared" si="126"/>
        <v>0</v>
      </c>
      <c r="AB141" s="44">
        <f t="shared" si="126"/>
        <v>26161.256999999998</v>
      </c>
      <c r="AC141" s="44">
        <f t="shared" si="126"/>
        <v>0</v>
      </c>
      <c r="AD141" s="44">
        <f t="shared" si="126"/>
        <v>67039.29800000001</v>
      </c>
      <c r="AE141" s="44">
        <f t="shared" si="126"/>
        <v>0</v>
      </c>
      <c r="AF141" s="101"/>
    </row>
    <row r="142" spans="1:32" x14ac:dyDescent="0.25">
      <c r="A142" s="21" t="s">
        <v>35</v>
      </c>
      <c r="B142" s="23">
        <f>H142+J142+L142+N142+P142+R142+T142+V142+X142+Z142+AB142+AD142</f>
        <v>210752.09600000002</v>
      </c>
      <c r="C142" s="23">
        <f>H142+J142+L142</f>
        <v>0</v>
      </c>
      <c r="D142" s="23">
        <f>E142</f>
        <v>0</v>
      </c>
      <c r="E142" s="23">
        <f>I142+K142+M142+O142+Q142+S142+U142+W142+Y142+AA142+AC142+AE142</f>
        <v>0</v>
      </c>
      <c r="F142" s="23">
        <f>IFERROR(E142/B142*100,0)</f>
        <v>0</v>
      </c>
      <c r="G142" s="23">
        <f>IFERROR(E142/C142*100,0)</f>
        <v>0</v>
      </c>
      <c r="H142" s="23">
        <f>H147</f>
        <v>0</v>
      </c>
      <c r="I142" s="23">
        <f t="shared" ref="I142:AE145" si="127">I147</f>
        <v>0</v>
      </c>
      <c r="J142" s="23">
        <f t="shared" si="127"/>
        <v>0</v>
      </c>
      <c r="K142" s="23">
        <f t="shared" si="127"/>
        <v>0</v>
      </c>
      <c r="L142" s="23">
        <f t="shared" si="127"/>
        <v>0</v>
      </c>
      <c r="M142" s="23">
        <f t="shared" si="127"/>
        <v>0</v>
      </c>
      <c r="N142" s="23">
        <f t="shared" si="127"/>
        <v>0</v>
      </c>
      <c r="O142" s="23">
        <f t="shared" si="127"/>
        <v>0</v>
      </c>
      <c r="P142" s="23">
        <f t="shared" si="127"/>
        <v>0</v>
      </c>
      <c r="Q142" s="23">
        <f t="shared" si="127"/>
        <v>0</v>
      </c>
      <c r="R142" s="23">
        <f t="shared" si="127"/>
        <v>0</v>
      </c>
      <c r="S142" s="23">
        <f t="shared" si="127"/>
        <v>0</v>
      </c>
      <c r="T142" s="23">
        <f t="shared" si="127"/>
        <v>5612.58</v>
      </c>
      <c r="U142" s="23">
        <f t="shared" si="127"/>
        <v>0</v>
      </c>
      <c r="V142" s="23">
        <f t="shared" si="127"/>
        <v>0</v>
      </c>
      <c r="W142" s="23">
        <f t="shared" si="127"/>
        <v>0</v>
      </c>
      <c r="X142" s="23">
        <f t="shared" si="127"/>
        <v>112862.75</v>
      </c>
      <c r="Y142" s="23">
        <f t="shared" si="127"/>
        <v>0</v>
      </c>
      <c r="Z142" s="23">
        <f t="shared" si="127"/>
        <v>76501.275999999998</v>
      </c>
      <c r="AA142" s="23">
        <f t="shared" si="127"/>
        <v>0</v>
      </c>
      <c r="AB142" s="23">
        <f t="shared" si="127"/>
        <v>573.66999999999996</v>
      </c>
      <c r="AC142" s="23">
        <f t="shared" si="127"/>
        <v>0</v>
      </c>
      <c r="AD142" s="23">
        <f t="shared" si="127"/>
        <v>15201.82</v>
      </c>
      <c r="AE142" s="23">
        <f t="shared" si="127"/>
        <v>0</v>
      </c>
      <c r="AF142" s="101"/>
    </row>
    <row r="143" spans="1:32" x14ac:dyDescent="0.25">
      <c r="A143" s="21" t="s">
        <v>29</v>
      </c>
      <c r="B143" s="23">
        <f t="shared" ref="B143:B145" si="128">H143+J143+L143+N143+P143+R143+T143+V143+X143+Z143+AB143+AD143</f>
        <v>322857.36300000007</v>
      </c>
      <c r="C143" s="23">
        <f>H143+J143+L143</f>
        <v>95688.049000000014</v>
      </c>
      <c r="D143" s="23">
        <f t="shared" ref="D143:D145" si="129">E143</f>
        <v>101697.76000000001</v>
      </c>
      <c r="E143" s="23">
        <f t="shared" ref="E143:E145" si="130">I143+K143+M143+O143+Q143+S143+U143+W143+Y143+AA143+AC143+AE143</f>
        <v>101697.76000000001</v>
      </c>
      <c r="F143" s="23">
        <f t="shared" ref="F143:F145" si="131">IFERROR(E143/B143*100,0)</f>
        <v>31.499284716638158</v>
      </c>
      <c r="G143" s="23">
        <f t="shared" ref="G143:G145" si="132">IFERROR(E143/C143*100,0)</f>
        <v>106.28052412271462</v>
      </c>
      <c r="H143" s="23">
        <f t="shared" ref="H143:W145" si="133">H148</f>
        <v>37687.879000000001</v>
      </c>
      <c r="I143" s="23">
        <f t="shared" si="133"/>
        <v>21641.969999999998</v>
      </c>
      <c r="J143" s="23">
        <f t="shared" si="133"/>
        <v>30920.217000000001</v>
      </c>
      <c r="K143" s="23">
        <f t="shared" si="133"/>
        <v>33857.420000000006</v>
      </c>
      <c r="L143" s="23">
        <f t="shared" si="133"/>
        <v>27079.953000000005</v>
      </c>
      <c r="M143" s="23">
        <f t="shared" si="133"/>
        <v>22549.989999999998</v>
      </c>
      <c r="N143" s="23">
        <f t="shared" si="133"/>
        <v>32253.851000000006</v>
      </c>
      <c r="O143" s="23">
        <f t="shared" si="133"/>
        <v>23648.379999999997</v>
      </c>
      <c r="P143" s="23">
        <f t="shared" si="133"/>
        <v>21759.444000000003</v>
      </c>
      <c r="Q143" s="23">
        <f t="shared" si="133"/>
        <v>0</v>
      </c>
      <c r="R143" s="23">
        <f t="shared" si="133"/>
        <v>21168.339</v>
      </c>
      <c r="S143" s="23">
        <f t="shared" si="133"/>
        <v>0</v>
      </c>
      <c r="T143" s="23">
        <f t="shared" si="133"/>
        <v>23379.165000000005</v>
      </c>
      <c r="U143" s="23">
        <f t="shared" si="133"/>
        <v>0</v>
      </c>
      <c r="V143" s="23">
        <f t="shared" si="133"/>
        <v>16152.05</v>
      </c>
      <c r="W143" s="23">
        <f t="shared" si="133"/>
        <v>0</v>
      </c>
      <c r="X143" s="23">
        <f t="shared" si="127"/>
        <v>15105.161</v>
      </c>
      <c r="Y143" s="23">
        <f t="shared" si="127"/>
        <v>0</v>
      </c>
      <c r="Z143" s="23">
        <f t="shared" si="127"/>
        <v>40350.879000000001</v>
      </c>
      <c r="AA143" s="23">
        <f t="shared" si="127"/>
        <v>0</v>
      </c>
      <c r="AB143" s="23">
        <f t="shared" si="127"/>
        <v>24440.237000000001</v>
      </c>
      <c r="AC143" s="23">
        <f t="shared" si="127"/>
        <v>0</v>
      </c>
      <c r="AD143" s="23">
        <f t="shared" si="127"/>
        <v>32560.187999999998</v>
      </c>
      <c r="AE143" s="23">
        <f t="shared" si="127"/>
        <v>0</v>
      </c>
      <c r="AF143" s="101"/>
    </row>
    <row r="144" spans="1:32" ht="31.5" x14ac:dyDescent="0.25">
      <c r="A144" s="34" t="s">
        <v>36</v>
      </c>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101"/>
    </row>
    <row r="145" spans="1:32" x14ac:dyDescent="0.25">
      <c r="A145" s="21" t="s">
        <v>37</v>
      </c>
      <c r="B145" s="23">
        <f t="shared" si="128"/>
        <v>356607.75999999995</v>
      </c>
      <c r="C145" s="23">
        <f>H145+J145+L145</f>
        <v>0</v>
      </c>
      <c r="D145" s="23">
        <f t="shared" si="129"/>
        <v>180</v>
      </c>
      <c r="E145" s="23">
        <f t="shared" si="130"/>
        <v>180</v>
      </c>
      <c r="F145" s="23">
        <f t="shared" si="131"/>
        <v>5.0475626217444065E-2</v>
      </c>
      <c r="G145" s="23">
        <f t="shared" si="132"/>
        <v>0</v>
      </c>
      <c r="H145" s="23">
        <f t="shared" si="133"/>
        <v>0</v>
      </c>
      <c r="I145" s="23">
        <f t="shared" si="133"/>
        <v>0</v>
      </c>
      <c r="J145" s="23">
        <f t="shared" si="133"/>
        <v>0</v>
      </c>
      <c r="K145" s="23">
        <f t="shared" si="133"/>
        <v>0</v>
      </c>
      <c r="L145" s="23">
        <f t="shared" si="133"/>
        <v>0</v>
      </c>
      <c r="M145" s="23">
        <f t="shared" si="133"/>
        <v>0</v>
      </c>
      <c r="N145" s="23">
        <f t="shared" si="133"/>
        <v>180</v>
      </c>
      <c r="O145" s="23">
        <f t="shared" si="133"/>
        <v>180</v>
      </c>
      <c r="P145" s="23">
        <f t="shared" si="133"/>
        <v>0</v>
      </c>
      <c r="Q145" s="23">
        <f t="shared" si="133"/>
        <v>0</v>
      </c>
      <c r="R145" s="23">
        <f t="shared" si="133"/>
        <v>0</v>
      </c>
      <c r="S145" s="23">
        <f t="shared" si="133"/>
        <v>0</v>
      </c>
      <c r="T145" s="23">
        <f t="shared" si="133"/>
        <v>11225.16</v>
      </c>
      <c r="U145" s="23">
        <f t="shared" si="133"/>
        <v>0</v>
      </c>
      <c r="V145" s="23">
        <f t="shared" si="133"/>
        <v>0</v>
      </c>
      <c r="W145" s="23">
        <f t="shared" si="133"/>
        <v>0</v>
      </c>
      <c r="X145" s="23">
        <f t="shared" si="127"/>
        <v>225725.5</v>
      </c>
      <c r="Y145" s="23">
        <f t="shared" si="127"/>
        <v>0</v>
      </c>
      <c r="Z145" s="23">
        <f t="shared" si="127"/>
        <v>99052.459999999992</v>
      </c>
      <c r="AA145" s="23">
        <f t="shared" si="127"/>
        <v>0</v>
      </c>
      <c r="AB145" s="23">
        <f t="shared" si="127"/>
        <v>1147.3499999999999</v>
      </c>
      <c r="AC145" s="23">
        <f t="shared" si="127"/>
        <v>0</v>
      </c>
      <c r="AD145" s="23">
        <f t="shared" si="127"/>
        <v>19277.29</v>
      </c>
      <c r="AE145" s="23">
        <f t="shared" si="127"/>
        <v>0</v>
      </c>
      <c r="AF145" s="102"/>
    </row>
    <row r="146" spans="1:32" ht="31.5" x14ac:dyDescent="0.25">
      <c r="A146" s="45" t="s">
        <v>70</v>
      </c>
      <c r="B146" s="46">
        <f>B147+B148+B150</f>
        <v>890217.21900000004</v>
      </c>
      <c r="C146" s="46">
        <f t="shared" ref="C146:E146" si="134">C147+C148+C150</f>
        <v>128121.9</v>
      </c>
      <c r="D146" s="46">
        <f t="shared" si="134"/>
        <v>101877.76000000001</v>
      </c>
      <c r="E146" s="46">
        <f t="shared" si="134"/>
        <v>101877.76000000001</v>
      </c>
      <c r="F146" s="46">
        <f>IFERROR(E146/B146%,0)</f>
        <v>11.444146195514108</v>
      </c>
      <c r="G146" s="46">
        <f>IFERROR(E146/C146%,0)</f>
        <v>79.516273174219251</v>
      </c>
      <c r="H146" s="46">
        <f>H147+H148+H150</f>
        <v>37687.879000000001</v>
      </c>
      <c r="I146" s="46">
        <f t="shared" ref="I146:AE146" si="135">I147+I148+I150</f>
        <v>21641.969999999998</v>
      </c>
      <c r="J146" s="46">
        <f t="shared" si="135"/>
        <v>30920.217000000001</v>
      </c>
      <c r="K146" s="46">
        <f t="shared" si="135"/>
        <v>33857.420000000006</v>
      </c>
      <c r="L146" s="46">
        <f t="shared" si="135"/>
        <v>27079.953000000005</v>
      </c>
      <c r="M146" s="46">
        <f t="shared" si="135"/>
        <v>22549.989999999998</v>
      </c>
      <c r="N146" s="46">
        <f t="shared" si="135"/>
        <v>32433.851000000006</v>
      </c>
      <c r="O146" s="46">
        <f t="shared" si="135"/>
        <v>23828.379999999997</v>
      </c>
      <c r="P146" s="46">
        <f t="shared" si="135"/>
        <v>21759.444000000003</v>
      </c>
      <c r="Q146" s="46">
        <f t="shared" si="135"/>
        <v>0</v>
      </c>
      <c r="R146" s="46">
        <f t="shared" si="135"/>
        <v>21168.339</v>
      </c>
      <c r="S146" s="46">
        <f t="shared" si="135"/>
        <v>0</v>
      </c>
      <c r="T146" s="46">
        <f t="shared" si="135"/>
        <v>40216.904999999999</v>
      </c>
      <c r="U146" s="46">
        <f t="shared" si="135"/>
        <v>0</v>
      </c>
      <c r="V146" s="46">
        <f t="shared" si="135"/>
        <v>16152.05</v>
      </c>
      <c r="W146" s="46">
        <f t="shared" si="135"/>
        <v>0</v>
      </c>
      <c r="X146" s="46">
        <f t="shared" si="135"/>
        <v>353693.41099999996</v>
      </c>
      <c r="Y146" s="46">
        <f t="shared" si="135"/>
        <v>0</v>
      </c>
      <c r="Z146" s="46">
        <f t="shared" si="135"/>
        <v>215904.61499999999</v>
      </c>
      <c r="AA146" s="46">
        <f t="shared" si="135"/>
        <v>0</v>
      </c>
      <c r="AB146" s="46">
        <f t="shared" si="135"/>
        <v>26161.256999999998</v>
      </c>
      <c r="AC146" s="46">
        <f t="shared" si="135"/>
        <v>0</v>
      </c>
      <c r="AD146" s="46">
        <f t="shared" si="135"/>
        <v>67039.29800000001</v>
      </c>
      <c r="AE146" s="46">
        <f t="shared" si="135"/>
        <v>0</v>
      </c>
      <c r="AF146" s="103"/>
    </row>
    <row r="147" spans="1:32" x14ac:dyDescent="0.25">
      <c r="A147" s="21" t="s">
        <v>35</v>
      </c>
      <c r="B147" s="23">
        <f>B17+B53+B101+B120</f>
        <v>210752.09600000002</v>
      </c>
      <c r="C147" s="23">
        <f>C17+C53+C101+C120</f>
        <v>0</v>
      </c>
      <c r="D147" s="23">
        <f>D17+D53+D101+D120</f>
        <v>0</v>
      </c>
      <c r="E147" s="23">
        <f>E17+E53+E101+E120</f>
        <v>0</v>
      </c>
      <c r="F147" s="23">
        <f t="shared" ref="F147:F150" si="136">IFERROR(E147/B147%,0)</f>
        <v>0</v>
      </c>
      <c r="G147" s="23">
        <f t="shared" ref="G147:G150" si="137">IFERROR(E147/C147%,0)</f>
        <v>0</v>
      </c>
      <c r="H147" s="23">
        <f t="shared" ref="H147:AE147" si="138">H17+H53+H101+H120</f>
        <v>0</v>
      </c>
      <c r="I147" s="23">
        <f t="shared" si="138"/>
        <v>0</v>
      </c>
      <c r="J147" s="23">
        <f t="shared" si="138"/>
        <v>0</v>
      </c>
      <c r="K147" s="23">
        <f t="shared" si="138"/>
        <v>0</v>
      </c>
      <c r="L147" s="23">
        <f t="shared" si="138"/>
        <v>0</v>
      </c>
      <c r="M147" s="23">
        <f t="shared" si="138"/>
        <v>0</v>
      </c>
      <c r="N147" s="23">
        <f t="shared" si="138"/>
        <v>0</v>
      </c>
      <c r="O147" s="23">
        <f t="shared" si="138"/>
        <v>0</v>
      </c>
      <c r="P147" s="23">
        <f t="shared" si="138"/>
        <v>0</v>
      </c>
      <c r="Q147" s="23">
        <f t="shared" si="138"/>
        <v>0</v>
      </c>
      <c r="R147" s="23">
        <f t="shared" si="138"/>
        <v>0</v>
      </c>
      <c r="S147" s="23">
        <f t="shared" si="138"/>
        <v>0</v>
      </c>
      <c r="T147" s="23">
        <f t="shared" si="138"/>
        <v>5612.58</v>
      </c>
      <c r="U147" s="23">
        <f t="shared" si="138"/>
        <v>0</v>
      </c>
      <c r="V147" s="23">
        <f t="shared" si="138"/>
        <v>0</v>
      </c>
      <c r="W147" s="23">
        <f t="shared" si="138"/>
        <v>0</v>
      </c>
      <c r="X147" s="23">
        <f t="shared" si="138"/>
        <v>112862.75</v>
      </c>
      <c r="Y147" s="23">
        <f t="shared" si="138"/>
        <v>0</v>
      </c>
      <c r="Z147" s="23">
        <f t="shared" si="138"/>
        <v>76501.275999999998</v>
      </c>
      <c r="AA147" s="23">
        <f t="shared" si="138"/>
        <v>0</v>
      </c>
      <c r="AB147" s="23">
        <f t="shared" si="138"/>
        <v>573.66999999999996</v>
      </c>
      <c r="AC147" s="23">
        <f t="shared" si="138"/>
        <v>0</v>
      </c>
      <c r="AD147" s="23">
        <f t="shared" si="138"/>
        <v>15201.82</v>
      </c>
      <c r="AE147" s="23">
        <f t="shared" si="138"/>
        <v>0</v>
      </c>
      <c r="AF147" s="104"/>
    </row>
    <row r="148" spans="1:32" x14ac:dyDescent="0.25">
      <c r="A148" s="21" t="s">
        <v>29</v>
      </c>
      <c r="B148" s="23">
        <f>B10+B18+B54+B102+B121</f>
        <v>322857.36299999995</v>
      </c>
      <c r="C148" s="23">
        <f>C10+C18+C54+C102+C121</f>
        <v>127941.9</v>
      </c>
      <c r="D148" s="23">
        <f>D10+D18+D54+D102+D121</f>
        <v>101697.76000000001</v>
      </c>
      <c r="E148" s="23">
        <f>E10+E18+E54+E102+E121</f>
        <v>101697.76000000001</v>
      </c>
      <c r="F148" s="23">
        <f t="shared" si="136"/>
        <v>31.499284716638172</v>
      </c>
      <c r="G148" s="23">
        <f t="shared" si="137"/>
        <v>79.48745485255418</v>
      </c>
      <c r="H148" s="63">
        <f t="shared" ref="H148:AE148" si="139">H10+H18+H54+H102+H121</f>
        <v>37687.879000000001</v>
      </c>
      <c r="I148" s="23">
        <f t="shared" si="139"/>
        <v>21641.969999999998</v>
      </c>
      <c r="J148" s="23">
        <f t="shared" si="139"/>
        <v>30920.217000000001</v>
      </c>
      <c r="K148" s="23">
        <f t="shared" si="139"/>
        <v>33857.420000000006</v>
      </c>
      <c r="L148" s="23">
        <f t="shared" si="139"/>
        <v>27079.953000000005</v>
      </c>
      <c r="M148" s="23">
        <f t="shared" si="139"/>
        <v>22549.989999999998</v>
      </c>
      <c r="N148" s="23">
        <f t="shared" si="139"/>
        <v>32253.851000000006</v>
      </c>
      <c r="O148" s="23">
        <f t="shared" si="139"/>
        <v>23648.379999999997</v>
      </c>
      <c r="P148" s="23">
        <f t="shared" si="139"/>
        <v>21759.444000000003</v>
      </c>
      <c r="Q148" s="23">
        <f t="shared" si="139"/>
        <v>0</v>
      </c>
      <c r="R148" s="23">
        <f t="shared" si="139"/>
        <v>21168.339</v>
      </c>
      <c r="S148" s="23">
        <f t="shared" si="139"/>
        <v>0</v>
      </c>
      <c r="T148" s="23">
        <f t="shared" si="139"/>
        <v>23379.165000000005</v>
      </c>
      <c r="U148" s="23">
        <f t="shared" si="139"/>
        <v>0</v>
      </c>
      <c r="V148" s="23">
        <f t="shared" si="139"/>
        <v>16152.05</v>
      </c>
      <c r="W148" s="23">
        <f t="shared" si="139"/>
        <v>0</v>
      </c>
      <c r="X148" s="23">
        <f t="shared" si="139"/>
        <v>15105.161</v>
      </c>
      <c r="Y148" s="23">
        <f t="shared" si="139"/>
        <v>0</v>
      </c>
      <c r="Z148" s="23">
        <f t="shared" si="139"/>
        <v>40350.879000000001</v>
      </c>
      <c r="AA148" s="23">
        <f t="shared" si="139"/>
        <v>0</v>
      </c>
      <c r="AB148" s="23">
        <f t="shared" si="139"/>
        <v>24440.237000000001</v>
      </c>
      <c r="AC148" s="23">
        <f t="shared" si="139"/>
        <v>0</v>
      </c>
      <c r="AD148" s="23">
        <f t="shared" si="139"/>
        <v>32560.187999999998</v>
      </c>
      <c r="AE148" s="23">
        <f t="shared" si="139"/>
        <v>0</v>
      </c>
      <c r="AF148" s="104"/>
    </row>
    <row r="149" spans="1:32" ht="31.5" x14ac:dyDescent="0.25">
      <c r="A149" s="34" t="s">
        <v>36</v>
      </c>
      <c r="B149" s="23">
        <f t="shared" ref="B149:E150" si="140">B19+B55++B103+B122</f>
        <v>0</v>
      </c>
      <c r="C149" s="23">
        <f t="shared" si="140"/>
        <v>0</v>
      </c>
      <c r="D149" s="23">
        <f t="shared" si="140"/>
        <v>0</v>
      </c>
      <c r="E149" s="23">
        <f t="shared" si="140"/>
        <v>0</v>
      </c>
      <c r="F149" s="23">
        <f t="shared" si="136"/>
        <v>0</v>
      </c>
      <c r="G149" s="23">
        <f t="shared" si="137"/>
        <v>0</v>
      </c>
      <c r="H149" s="23">
        <f t="shared" ref="H149:AE150" si="141">H19+H55++H103+H122</f>
        <v>0</v>
      </c>
      <c r="I149" s="23">
        <f t="shared" si="141"/>
        <v>0</v>
      </c>
      <c r="J149" s="23">
        <f t="shared" si="141"/>
        <v>0</v>
      </c>
      <c r="K149" s="23">
        <f t="shared" si="141"/>
        <v>0</v>
      </c>
      <c r="L149" s="23">
        <f t="shared" si="141"/>
        <v>0</v>
      </c>
      <c r="M149" s="23">
        <f t="shared" si="141"/>
        <v>0</v>
      </c>
      <c r="N149" s="23">
        <f t="shared" si="141"/>
        <v>0</v>
      </c>
      <c r="O149" s="23">
        <f t="shared" si="141"/>
        <v>0</v>
      </c>
      <c r="P149" s="23">
        <f t="shared" si="141"/>
        <v>0</v>
      </c>
      <c r="Q149" s="23">
        <f t="shared" si="141"/>
        <v>0</v>
      </c>
      <c r="R149" s="23">
        <f t="shared" si="141"/>
        <v>0</v>
      </c>
      <c r="S149" s="23">
        <f t="shared" si="141"/>
        <v>0</v>
      </c>
      <c r="T149" s="23">
        <f t="shared" si="141"/>
        <v>0</v>
      </c>
      <c r="U149" s="23">
        <f t="shared" si="141"/>
        <v>0</v>
      </c>
      <c r="V149" s="23">
        <f t="shared" si="141"/>
        <v>0</v>
      </c>
      <c r="W149" s="23">
        <f t="shared" si="141"/>
        <v>0</v>
      </c>
      <c r="X149" s="23">
        <f t="shared" si="141"/>
        <v>0</v>
      </c>
      <c r="Y149" s="23">
        <f t="shared" si="141"/>
        <v>0</v>
      </c>
      <c r="Z149" s="23">
        <f t="shared" si="141"/>
        <v>0</v>
      </c>
      <c r="AA149" s="23">
        <f t="shared" si="141"/>
        <v>0</v>
      </c>
      <c r="AB149" s="23">
        <f t="shared" si="141"/>
        <v>0</v>
      </c>
      <c r="AC149" s="23">
        <f t="shared" si="141"/>
        <v>0</v>
      </c>
      <c r="AD149" s="23">
        <f t="shared" si="141"/>
        <v>0</v>
      </c>
      <c r="AE149" s="23">
        <f t="shared" si="141"/>
        <v>0</v>
      </c>
      <c r="AF149" s="104"/>
    </row>
    <row r="150" spans="1:32" x14ac:dyDescent="0.25">
      <c r="A150" s="21" t="s">
        <v>37</v>
      </c>
      <c r="B150" s="23">
        <f t="shared" si="140"/>
        <v>356607.75999999995</v>
      </c>
      <c r="C150" s="23">
        <f t="shared" si="140"/>
        <v>180</v>
      </c>
      <c r="D150" s="23">
        <f t="shared" si="140"/>
        <v>180</v>
      </c>
      <c r="E150" s="23">
        <f t="shared" si="140"/>
        <v>180</v>
      </c>
      <c r="F150" s="23">
        <f t="shared" si="136"/>
        <v>5.0475626217444065E-2</v>
      </c>
      <c r="G150" s="23">
        <f t="shared" si="137"/>
        <v>100</v>
      </c>
      <c r="H150" s="23">
        <f t="shared" si="141"/>
        <v>0</v>
      </c>
      <c r="I150" s="23">
        <f t="shared" si="141"/>
        <v>0</v>
      </c>
      <c r="J150" s="23">
        <f t="shared" si="141"/>
        <v>0</v>
      </c>
      <c r="K150" s="23">
        <f t="shared" si="141"/>
        <v>0</v>
      </c>
      <c r="L150" s="23">
        <f t="shared" si="141"/>
        <v>0</v>
      </c>
      <c r="M150" s="23">
        <f t="shared" si="141"/>
        <v>0</v>
      </c>
      <c r="N150" s="23">
        <f t="shared" si="141"/>
        <v>180</v>
      </c>
      <c r="O150" s="23">
        <f t="shared" si="141"/>
        <v>180</v>
      </c>
      <c r="P150" s="23">
        <f t="shared" si="141"/>
        <v>0</v>
      </c>
      <c r="Q150" s="23">
        <f t="shared" si="141"/>
        <v>0</v>
      </c>
      <c r="R150" s="23">
        <f t="shared" si="141"/>
        <v>0</v>
      </c>
      <c r="S150" s="23">
        <f t="shared" si="141"/>
        <v>0</v>
      </c>
      <c r="T150" s="23">
        <f t="shared" si="141"/>
        <v>11225.16</v>
      </c>
      <c r="U150" s="23">
        <f t="shared" si="141"/>
        <v>0</v>
      </c>
      <c r="V150" s="23">
        <f t="shared" si="141"/>
        <v>0</v>
      </c>
      <c r="W150" s="23">
        <f t="shared" si="141"/>
        <v>0</v>
      </c>
      <c r="X150" s="23">
        <f t="shared" si="141"/>
        <v>225725.5</v>
      </c>
      <c r="Y150" s="23">
        <f t="shared" si="141"/>
        <v>0</v>
      </c>
      <c r="Z150" s="23">
        <f t="shared" si="141"/>
        <v>99052.459999999992</v>
      </c>
      <c r="AA150" s="23">
        <f t="shared" si="141"/>
        <v>0</v>
      </c>
      <c r="AB150" s="23">
        <f t="shared" si="141"/>
        <v>1147.3499999999999</v>
      </c>
      <c r="AC150" s="23">
        <f t="shared" si="141"/>
        <v>0</v>
      </c>
      <c r="AD150" s="23">
        <f t="shared" si="141"/>
        <v>19277.29</v>
      </c>
      <c r="AE150" s="23">
        <f t="shared" si="141"/>
        <v>0</v>
      </c>
      <c r="AF150" s="105"/>
    </row>
    <row r="153" spans="1:32" ht="16.5" x14ac:dyDescent="0.25">
      <c r="A153" s="47" t="s">
        <v>85</v>
      </c>
      <c r="B153" s="47"/>
      <c r="C153" s="47"/>
      <c r="D153" s="47"/>
      <c r="F153" s="47" t="s">
        <v>74</v>
      </c>
      <c r="G153" s="47"/>
      <c r="H153" s="47"/>
    </row>
    <row r="154" spans="1:32" ht="16.5" x14ac:dyDescent="0.25">
      <c r="A154" s="47"/>
      <c r="B154" s="47"/>
      <c r="C154" s="47"/>
      <c r="D154" s="47"/>
      <c r="F154" s="47"/>
      <c r="G154" s="47"/>
      <c r="H154" s="47"/>
    </row>
    <row r="155" spans="1:32" ht="16.5" x14ac:dyDescent="0.25">
      <c r="A155" s="47" t="s">
        <v>72</v>
      </c>
      <c r="B155" s="48"/>
      <c r="C155" s="48"/>
      <c r="D155" s="47"/>
      <c r="F155" s="47" t="s">
        <v>86</v>
      </c>
      <c r="G155" s="48"/>
      <c r="H155" s="48"/>
    </row>
    <row r="156" spans="1:32" ht="16.5" x14ac:dyDescent="0.25">
      <c r="A156" s="47" t="s">
        <v>73</v>
      </c>
      <c r="B156" s="47"/>
      <c r="C156" s="47"/>
      <c r="D156" s="47"/>
    </row>
    <row r="157" spans="1:32" ht="16.5" x14ac:dyDescent="0.25">
      <c r="A157" s="47"/>
      <c r="B157" s="47"/>
      <c r="C157" s="47"/>
      <c r="D157" s="47"/>
    </row>
    <row r="158" spans="1:32" ht="16.5" x14ac:dyDescent="0.25">
      <c r="A158" s="47"/>
      <c r="B158" s="47"/>
      <c r="C158" s="47"/>
      <c r="D158" s="47"/>
    </row>
    <row r="159" spans="1:32" ht="16.5" x14ac:dyDescent="0.25">
      <c r="A159" s="47"/>
      <c r="B159" s="47"/>
      <c r="C159" s="47"/>
      <c r="D159" s="47"/>
    </row>
    <row r="160" spans="1:32" ht="16.5" x14ac:dyDescent="0.25">
      <c r="D160" s="47"/>
    </row>
    <row r="161" spans="1:4" ht="16.5" x14ac:dyDescent="0.25">
      <c r="D161" s="47"/>
    </row>
    <row r="162" spans="1:4" ht="16.5" x14ac:dyDescent="0.25">
      <c r="D162" s="47"/>
    </row>
    <row r="163" spans="1:4" ht="16.5" x14ac:dyDescent="0.25">
      <c r="A163" s="47"/>
      <c r="B163" s="47"/>
      <c r="C163" s="47"/>
      <c r="D163" s="47"/>
    </row>
  </sheetData>
  <mergeCells count="64">
    <mergeCell ref="A1:AD1"/>
    <mergeCell ref="A3:A4"/>
    <mergeCell ref="B3:B4"/>
    <mergeCell ref="C3:C4"/>
    <mergeCell ref="D3:D4"/>
    <mergeCell ref="E3:E4"/>
    <mergeCell ref="F3:G3"/>
    <mergeCell ref="H3:I3"/>
    <mergeCell ref="J3:K3"/>
    <mergeCell ref="L3:M3"/>
    <mergeCell ref="A13:AE13"/>
    <mergeCell ref="A15:AE15"/>
    <mergeCell ref="AF8:AF12"/>
    <mergeCell ref="N3:O3"/>
    <mergeCell ref="P3:Q3"/>
    <mergeCell ref="R3:S3"/>
    <mergeCell ref="T3:U3"/>
    <mergeCell ref="V3:W3"/>
    <mergeCell ref="X3:Y3"/>
    <mergeCell ref="Z3:AA3"/>
    <mergeCell ref="AB3:AC3"/>
    <mergeCell ref="AD3:AE3"/>
    <mergeCell ref="A6:AE6"/>
    <mergeCell ref="A8:AE8"/>
    <mergeCell ref="AF16:AF20"/>
    <mergeCell ref="A21:AE21"/>
    <mergeCell ref="AF22:AF26"/>
    <mergeCell ref="A69:AE69"/>
    <mergeCell ref="AF28:AF32"/>
    <mergeCell ref="A33:AE33"/>
    <mergeCell ref="AF34:AF38"/>
    <mergeCell ref="A39:AE39"/>
    <mergeCell ref="AF40:AF44"/>
    <mergeCell ref="A45:AE45"/>
    <mergeCell ref="AF46:AF50"/>
    <mergeCell ref="A51:AE51"/>
    <mergeCell ref="AF52:AF68"/>
    <mergeCell ref="A57:AE57"/>
    <mergeCell ref="A63:AE63"/>
    <mergeCell ref="A27:AE27"/>
    <mergeCell ref="A105:AE105"/>
    <mergeCell ref="AF70:AF74"/>
    <mergeCell ref="A75:AE75"/>
    <mergeCell ref="AF76:AF80"/>
    <mergeCell ref="A81:AE81"/>
    <mergeCell ref="AF82:AF86"/>
    <mergeCell ref="A87:AE87"/>
    <mergeCell ref="AF88:AF92"/>
    <mergeCell ref="A93:AE93"/>
    <mergeCell ref="AF94:AF98"/>
    <mergeCell ref="A99:AE99"/>
    <mergeCell ref="AF100:AF104"/>
    <mergeCell ref="AF146:AF150"/>
    <mergeCell ref="AF106:AF110"/>
    <mergeCell ref="AF111:AF115"/>
    <mergeCell ref="A116:AE116"/>
    <mergeCell ref="A118:AE118"/>
    <mergeCell ref="AF119:AF123"/>
    <mergeCell ref="A124:AE124"/>
    <mergeCell ref="AF125:AF129"/>
    <mergeCell ref="A130:AE130"/>
    <mergeCell ref="AF131:AF135"/>
    <mergeCell ref="AF136:AF140"/>
    <mergeCell ref="AF141:AF145"/>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69"/>
  <sheetViews>
    <sheetView zoomScale="60" zoomScaleNormal="60" workbookViewId="0">
      <selection activeCell="AF94" sqref="AF94:AF98"/>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104</v>
      </c>
      <c r="D3" s="130" t="s">
        <v>105</v>
      </c>
      <c r="E3" s="130" t="s">
        <v>106</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71" t="s">
        <v>19</v>
      </c>
    </row>
    <row r="4" spans="1:32" ht="51.75" customHeight="1" x14ac:dyDescent="0.25">
      <c r="A4" s="131"/>
      <c r="B4" s="131"/>
      <c r="C4" s="131"/>
      <c r="D4" s="131"/>
      <c r="E4" s="131"/>
      <c r="F4" s="70" t="s">
        <v>20</v>
      </c>
      <c r="G4" s="70"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71">
        <v>1</v>
      </c>
      <c r="B5" s="71">
        <v>2</v>
      </c>
      <c r="C5" s="71">
        <v>3</v>
      </c>
      <c r="D5" s="71">
        <v>4</v>
      </c>
      <c r="E5" s="71">
        <v>5</v>
      </c>
      <c r="F5" s="71">
        <v>6</v>
      </c>
      <c r="G5" s="71">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ht="31.5" customHeight="1"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90</v>
      </c>
    </row>
    <row r="9" spans="1:32" x14ac:dyDescent="0.25">
      <c r="A9" s="19" t="s">
        <v>28</v>
      </c>
      <c r="B9" s="20">
        <f>B10</f>
        <v>39754.091999999997</v>
      </c>
      <c r="C9" s="20">
        <f t="shared" ref="C9:E9" si="0">C10</f>
        <v>16275.128000000001</v>
      </c>
      <c r="D9" s="20">
        <f t="shared" si="0"/>
        <v>16255.27</v>
      </c>
      <c r="E9" s="20">
        <f t="shared" si="0"/>
        <v>16255.27</v>
      </c>
      <c r="F9" s="20">
        <f>E9/B9*100</f>
        <v>40.889551696967452</v>
      </c>
      <c r="G9" s="20">
        <f>E9/C9*100</f>
        <v>99.877985598638602</v>
      </c>
      <c r="H9" s="20">
        <f>H10</f>
        <v>3465.99</v>
      </c>
      <c r="I9" s="20">
        <f t="shared" ref="I9:AE9" si="1">I10</f>
        <v>3465.99</v>
      </c>
      <c r="J9" s="20">
        <f t="shared" si="1"/>
        <v>3281.82</v>
      </c>
      <c r="K9" s="20">
        <f t="shared" si="1"/>
        <v>3281.82</v>
      </c>
      <c r="L9" s="20">
        <f t="shared" si="1"/>
        <v>3069.62</v>
      </c>
      <c r="M9" s="20">
        <f t="shared" si="1"/>
        <v>3069.62</v>
      </c>
      <c r="N9" s="20">
        <f t="shared" si="1"/>
        <v>3281.8249999999998</v>
      </c>
      <c r="O9" s="20">
        <f t="shared" si="1"/>
        <v>3281.83</v>
      </c>
      <c r="P9" s="20">
        <f t="shared" si="1"/>
        <v>3175.873</v>
      </c>
      <c r="Q9" s="20">
        <f t="shared" si="1"/>
        <v>3156.01</v>
      </c>
      <c r="R9" s="20">
        <f t="shared" si="1"/>
        <v>3281.8249999999998</v>
      </c>
      <c r="S9" s="20">
        <f t="shared" si="1"/>
        <v>0</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39754.091999999997</v>
      </c>
      <c r="C10" s="22">
        <f>C12</f>
        <v>16275.128000000001</v>
      </c>
      <c r="D10" s="22">
        <f>E10</f>
        <v>16255.27</v>
      </c>
      <c r="E10" s="22">
        <f>E12</f>
        <v>16255.27</v>
      </c>
      <c r="F10" s="22">
        <f>E10/B10*100</f>
        <v>40.889551696967452</v>
      </c>
      <c r="G10" s="22">
        <f>E10/C10*100</f>
        <v>99.877985598638602</v>
      </c>
      <c r="H10" s="23">
        <f>H12</f>
        <v>3465.99</v>
      </c>
      <c r="I10" s="23">
        <f t="shared" ref="I10:AE10" si="2">I12</f>
        <v>3465.99</v>
      </c>
      <c r="J10" s="23">
        <f t="shared" si="2"/>
        <v>3281.82</v>
      </c>
      <c r="K10" s="23">
        <f t="shared" si="2"/>
        <v>3281.82</v>
      </c>
      <c r="L10" s="23">
        <f t="shared" si="2"/>
        <v>3069.62</v>
      </c>
      <c r="M10" s="23">
        <f t="shared" si="2"/>
        <v>3069.62</v>
      </c>
      <c r="N10" s="23">
        <f t="shared" si="2"/>
        <v>3281.8249999999998</v>
      </c>
      <c r="O10" s="23">
        <f t="shared" si="2"/>
        <v>3281.83</v>
      </c>
      <c r="P10" s="23">
        <f t="shared" si="2"/>
        <v>3175.873</v>
      </c>
      <c r="Q10" s="23">
        <f t="shared" si="2"/>
        <v>3156.01</v>
      </c>
      <c r="R10" s="23">
        <f t="shared" si="2"/>
        <v>3281.8249999999998</v>
      </c>
      <c r="S10" s="23">
        <f t="shared" si="2"/>
        <v>0</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61">
        <f>B12</f>
        <v>39754.091999999997</v>
      </c>
      <c r="C11" s="61">
        <f t="shared" ref="C11:E11" si="3">C12</f>
        <v>16275.128000000001</v>
      </c>
      <c r="D11" s="61">
        <f t="shared" si="3"/>
        <v>16255.27</v>
      </c>
      <c r="E11" s="61">
        <f t="shared" si="3"/>
        <v>16255.27</v>
      </c>
      <c r="F11" s="25">
        <f>E11/B11*100</f>
        <v>40.889551696967452</v>
      </c>
      <c r="G11" s="25">
        <f>E11/C11*100</f>
        <v>99.877985598638602</v>
      </c>
      <c r="H11" s="25">
        <f>H12</f>
        <v>3465.99</v>
      </c>
      <c r="I11" s="25">
        <f t="shared" ref="I11:AE11" si="4">I12</f>
        <v>3465.99</v>
      </c>
      <c r="J11" s="25">
        <f t="shared" si="4"/>
        <v>3281.82</v>
      </c>
      <c r="K11" s="25">
        <f t="shared" si="4"/>
        <v>3281.82</v>
      </c>
      <c r="L11" s="25">
        <f t="shared" si="4"/>
        <v>3069.62</v>
      </c>
      <c r="M11" s="25">
        <f t="shared" si="4"/>
        <v>3069.62</v>
      </c>
      <c r="N11" s="25">
        <f t="shared" si="4"/>
        <v>3281.8249999999998</v>
      </c>
      <c r="O11" s="25">
        <f t="shared" si="4"/>
        <v>3281.83</v>
      </c>
      <c r="P11" s="25">
        <f t="shared" si="4"/>
        <v>3175.873</v>
      </c>
      <c r="Q11" s="25">
        <f t="shared" si="4"/>
        <v>3156.01</v>
      </c>
      <c r="R11" s="25">
        <f t="shared" si="4"/>
        <v>3281.8249999999998</v>
      </c>
      <c r="S11" s="25">
        <f t="shared" si="4"/>
        <v>0</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39754.091999999997</v>
      </c>
      <c r="C12" s="22">
        <f>H12+J12+L12+N12+P12</f>
        <v>16275.128000000001</v>
      </c>
      <c r="D12" s="22">
        <f>E12</f>
        <v>16255.27</v>
      </c>
      <c r="E12" s="22">
        <f>I12+K12+M12+O12+Q12+S12+U12+W12+Y12+AA12+AC12+AE12</f>
        <v>16255.27</v>
      </c>
      <c r="F12" s="22">
        <f>E12/B12*100</f>
        <v>40.889551696967452</v>
      </c>
      <c r="G12" s="22">
        <f>E12/C12*100</f>
        <v>99.877985598638602</v>
      </c>
      <c r="H12" s="22">
        <v>3465.99</v>
      </c>
      <c r="I12" s="22">
        <v>3465.99</v>
      </c>
      <c r="J12" s="22">
        <v>3281.82</v>
      </c>
      <c r="K12" s="22">
        <v>3281.82</v>
      </c>
      <c r="L12" s="22">
        <v>3069.62</v>
      </c>
      <c r="M12" s="22">
        <v>3069.62</v>
      </c>
      <c r="N12" s="22">
        <v>3281.8249999999998</v>
      </c>
      <c r="O12" s="22">
        <v>3281.83</v>
      </c>
      <c r="P12" s="22">
        <v>3175.873</v>
      </c>
      <c r="Q12" s="22">
        <v>3156.01</v>
      </c>
      <c r="R12" s="22">
        <v>3281.8249999999998</v>
      </c>
      <c r="S12" s="22"/>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604047.12599999993</v>
      </c>
      <c r="C16" s="41">
        <f t="shared" ref="C16:E16" si="5">C17+C18+C20</f>
        <v>4779.54</v>
      </c>
      <c r="D16" s="30">
        <f t="shared" si="5"/>
        <v>4779.54</v>
      </c>
      <c r="E16" s="30">
        <f t="shared" si="5"/>
        <v>4779.54</v>
      </c>
      <c r="F16" s="30">
        <f>IFERROR(E16/B16%,0)</f>
        <v>0.79125283347511544</v>
      </c>
      <c r="G16" s="30">
        <f>IFERROR(E16/C16%,0)</f>
        <v>100</v>
      </c>
      <c r="H16" s="30">
        <f>H17+H18+H20</f>
        <v>0</v>
      </c>
      <c r="I16" s="30">
        <f t="shared" ref="I16:AE16" si="6">I17+I18+I20</f>
        <v>0</v>
      </c>
      <c r="J16" s="30">
        <f t="shared" si="6"/>
        <v>4540.54</v>
      </c>
      <c r="K16" s="30">
        <f t="shared" si="6"/>
        <v>4540.54</v>
      </c>
      <c r="L16" s="30">
        <f t="shared" si="6"/>
        <v>59</v>
      </c>
      <c r="M16" s="30">
        <f t="shared" si="6"/>
        <v>59</v>
      </c>
      <c r="N16" s="30">
        <f t="shared" si="6"/>
        <v>180</v>
      </c>
      <c r="O16" s="30">
        <f t="shared" si="6"/>
        <v>180</v>
      </c>
      <c r="P16" s="30">
        <f t="shared" si="6"/>
        <v>0</v>
      </c>
      <c r="Q16" s="30">
        <f t="shared" si="6"/>
        <v>0</v>
      </c>
      <c r="R16" s="30">
        <f t="shared" si="6"/>
        <v>0</v>
      </c>
      <c r="S16" s="30">
        <f t="shared" si="6"/>
        <v>0</v>
      </c>
      <c r="T16" s="30">
        <f t="shared" si="6"/>
        <v>16837.739999999998</v>
      </c>
      <c r="U16" s="30">
        <f t="shared" si="6"/>
        <v>0</v>
      </c>
      <c r="V16" s="30">
        <f t="shared" si="6"/>
        <v>0</v>
      </c>
      <c r="W16" s="30">
        <f t="shared" si="6"/>
        <v>0</v>
      </c>
      <c r="X16" s="30">
        <f t="shared" si="6"/>
        <v>338588.25</v>
      </c>
      <c r="Y16" s="30">
        <f t="shared" si="6"/>
        <v>0</v>
      </c>
      <c r="Z16" s="30">
        <f t="shared" si="6"/>
        <v>187854.83600000001</v>
      </c>
      <c r="AA16" s="30">
        <f t="shared" si="6"/>
        <v>0</v>
      </c>
      <c r="AB16" s="30">
        <f t="shared" si="6"/>
        <v>10321.02</v>
      </c>
      <c r="AC16" s="30">
        <f t="shared" si="6"/>
        <v>0</v>
      </c>
      <c r="AD16" s="30">
        <f t="shared" si="6"/>
        <v>45665.74</v>
      </c>
      <c r="AE16" s="30">
        <f t="shared" si="6"/>
        <v>0</v>
      </c>
      <c r="AF16" s="100"/>
    </row>
    <row r="17" spans="1:32" x14ac:dyDescent="0.25">
      <c r="A17" s="76" t="s">
        <v>35</v>
      </c>
      <c r="B17" s="22">
        <f>H17+J17+L17+N17+P17+R17+T17+V17+X17+Z17+AB17+AD17</f>
        <v>210752.09600000002</v>
      </c>
      <c r="C17" s="22">
        <f>C23+C29+C35</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112862.75</v>
      </c>
      <c r="Y17" s="22">
        <f t="shared" si="7"/>
        <v>0</v>
      </c>
      <c r="Z17" s="22">
        <f t="shared" si="7"/>
        <v>76501.275999999998</v>
      </c>
      <c r="AA17" s="22">
        <f t="shared" si="7"/>
        <v>0</v>
      </c>
      <c r="AB17" s="22">
        <f t="shared" si="7"/>
        <v>573.66999999999996</v>
      </c>
      <c r="AC17" s="22">
        <f t="shared" si="7"/>
        <v>0</v>
      </c>
      <c r="AD17" s="22">
        <f t="shared" si="7"/>
        <v>15201.82</v>
      </c>
      <c r="AE17" s="22">
        <f t="shared" si="7"/>
        <v>0</v>
      </c>
      <c r="AF17" s="101"/>
    </row>
    <row r="18" spans="1:32" x14ac:dyDescent="0.25">
      <c r="A18" s="21" t="s">
        <v>29</v>
      </c>
      <c r="B18" s="22">
        <f>H18+J18+L18+N18+P18+R18+T18+V18+X18+Z18+AB18+AD18</f>
        <v>36687.269999999997</v>
      </c>
      <c r="C18" s="22">
        <f>C24+C30+C36+C42+C48</f>
        <v>4599.54</v>
      </c>
      <c r="D18" s="22">
        <f>E18</f>
        <v>4599.54</v>
      </c>
      <c r="E18" s="22">
        <f>I18+K18+M18+O18+Q18+S18+U18+W18+Y18+AA18+AC18+AE18</f>
        <v>4599.54</v>
      </c>
      <c r="F18" s="31">
        <f>IFERROR(E18/B18%,0)</f>
        <v>12.53715525848612</v>
      </c>
      <c r="G18" s="31">
        <f>IFERROR(E18/C18%,0)</f>
        <v>100</v>
      </c>
      <c r="H18" s="22">
        <f t="shared" si="7"/>
        <v>0</v>
      </c>
      <c r="I18" s="22">
        <f t="shared" si="7"/>
        <v>0</v>
      </c>
      <c r="J18" s="22">
        <f t="shared" si="7"/>
        <v>4540.54</v>
      </c>
      <c r="K18" s="22">
        <f t="shared" si="7"/>
        <v>4540.54</v>
      </c>
      <c r="L18" s="22">
        <f t="shared" si="7"/>
        <v>59</v>
      </c>
      <c r="M18" s="22">
        <f t="shared" si="7"/>
        <v>59</v>
      </c>
      <c r="N18" s="22">
        <f t="shared" si="7"/>
        <v>0</v>
      </c>
      <c r="O18" s="22">
        <f t="shared" si="7"/>
        <v>0</v>
      </c>
      <c r="P18" s="22">
        <f t="shared" si="7"/>
        <v>0</v>
      </c>
      <c r="Q18" s="22">
        <f t="shared" si="7"/>
        <v>0</v>
      </c>
      <c r="R18" s="22">
        <f t="shared" si="7"/>
        <v>0</v>
      </c>
      <c r="S18" s="22">
        <f t="shared" si="7"/>
        <v>0</v>
      </c>
      <c r="T18" s="22">
        <f t="shared" si="7"/>
        <v>0</v>
      </c>
      <c r="U18" s="22">
        <f t="shared" si="7"/>
        <v>0</v>
      </c>
      <c r="V18" s="22">
        <f t="shared" si="7"/>
        <v>0</v>
      </c>
      <c r="W18" s="22">
        <f t="shared" si="7"/>
        <v>0</v>
      </c>
      <c r="X18" s="22">
        <f t="shared" si="7"/>
        <v>0</v>
      </c>
      <c r="Y18" s="22">
        <f t="shared" si="7"/>
        <v>0</v>
      </c>
      <c r="Z18" s="22">
        <f t="shared" si="7"/>
        <v>12301.1</v>
      </c>
      <c r="AA18" s="22">
        <f t="shared" si="7"/>
        <v>0</v>
      </c>
      <c r="AB18" s="22">
        <f t="shared" si="7"/>
        <v>8600</v>
      </c>
      <c r="AC18" s="22">
        <f t="shared" si="7"/>
        <v>0</v>
      </c>
      <c r="AD18" s="22">
        <f t="shared" si="7"/>
        <v>11186.63</v>
      </c>
      <c r="AE18" s="22">
        <f t="shared" si="7"/>
        <v>0</v>
      </c>
      <c r="AF18" s="101"/>
    </row>
    <row r="19" spans="1:32" ht="31.5" x14ac:dyDescent="0.25">
      <c r="A19" s="32" t="s">
        <v>36</v>
      </c>
      <c r="B19" s="22">
        <f t="shared" ref="B19:B20" si="8">H19+J19+L19+N19+P19+R19+T19+V19+X19+Z19+AB19+AD19</f>
        <v>0</v>
      </c>
      <c r="C19" s="22">
        <f>C25+C31+C37</f>
        <v>0</v>
      </c>
      <c r="D19" s="22">
        <f t="shared" ref="D19:D20" si="9">E19</f>
        <v>0</v>
      </c>
      <c r="E19" s="22">
        <f t="shared" ref="E19:E20" si="10">I19+K19+M19+O19+Q19+S19+U19+W19+Y19+AA19+AC19+AE19</f>
        <v>0</v>
      </c>
      <c r="F19" s="31">
        <f t="shared" ref="F19:F20" si="11">IFERROR(E19/B19%,0)</f>
        <v>0</v>
      </c>
      <c r="G19" s="31">
        <f t="shared" ref="G19:G20" si="12">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356607.75999999995</v>
      </c>
      <c r="C20" s="22">
        <f>C26+C32+C38</f>
        <v>180</v>
      </c>
      <c r="D20" s="22">
        <f t="shared" si="9"/>
        <v>180</v>
      </c>
      <c r="E20" s="22">
        <f t="shared" si="10"/>
        <v>180</v>
      </c>
      <c r="F20" s="31">
        <f t="shared" si="11"/>
        <v>5.0475626217444065E-2</v>
      </c>
      <c r="G20" s="31">
        <f t="shared" si="12"/>
        <v>100</v>
      </c>
      <c r="H20" s="22">
        <f t="shared" si="7"/>
        <v>0</v>
      </c>
      <c r="I20" s="22">
        <f t="shared" si="7"/>
        <v>0</v>
      </c>
      <c r="J20" s="22">
        <f t="shared" si="7"/>
        <v>0</v>
      </c>
      <c r="K20" s="22">
        <f t="shared" si="7"/>
        <v>0</v>
      </c>
      <c r="L20" s="22">
        <f t="shared" si="7"/>
        <v>0</v>
      </c>
      <c r="M20" s="22">
        <f t="shared" si="7"/>
        <v>0</v>
      </c>
      <c r="N20" s="22">
        <f t="shared" si="7"/>
        <v>180</v>
      </c>
      <c r="O20" s="22">
        <f t="shared" si="7"/>
        <v>180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99052.459999999992</v>
      </c>
      <c r="AA20" s="22">
        <f t="shared" si="7"/>
        <v>0</v>
      </c>
      <c r="AB20" s="22">
        <f t="shared" si="7"/>
        <v>1147.3499999999999</v>
      </c>
      <c r="AC20" s="22">
        <f t="shared" si="7"/>
        <v>0</v>
      </c>
      <c r="AD20" s="22">
        <f t="shared" si="7"/>
        <v>19277.29</v>
      </c>
      <c r="AE20" s="22">
        <f t="shared" si="7"/>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129248.6</v>
      </c>
      <c r="C22" s="30">
        <f t="shared" ref="C22:E22" si="13">C23+C24+C26</f>
        <v>59</v>
      </c>
      <c r="D22" s="30">
        <f t="shared" si="13"/>
        <v>59</v>
      </c>
      <c r="E22" s="30">
        <f t="shared" si="13"/>
        <v>59</v>
      </c>
      <c r="F22" s="30">
        <f>IFERROR(E22/B22%,0)</f>
        <v>4.5648463503666574E-2</v>
      </c>
      <c r="G22" s="30">
        <f>IFERROR(E22/C22%,0)</f>
        <v>100</v>
      </c>
      <c r="H22" s="30">
        <f>H23+H24+H26</f>
        <v>0</v>
      </c>
      <c r="I22" s="30">
        <f t="shared" ref="I22:AE22" si="14">I23+I24+I26</f>
        <v>0</v>
      </c>
      <c r="J22" s="30">
        <f t="shared" si="14"/>
        <v>0</v>
      </c>
      <c r="K22" s="30">
        <f t="shared" si="14"/>
        <v>0</v>
      </c>
      <c r="L22" s="30">
        <f t="shared" si="14"/>
        <v>59</v>
      </c>
      <c r="M22" s="30">
        <f t="shared" si="14"/>
        <v>59</v>
      </c>
      <c r="N22" s="30">
        <f t="shared" si="14"/>
        <v>0</v>
      </c>
      <c r="O22" s="30">
        <f t="shared" si="14"/>
        <v>0</v>
      </c>
      <c r="P22" s="30">
        <f t="shared" si="14"/>
        <v>0</v>
      </c>
      <c r="Q22" s="30">
        <f t="shared" si="14"/>
        <v>0</v>
      </c>
      <c r="R22" s="30">
        <f t="shared" si="14"/>
        <v>0</v>
      </c>
      <c r="S22" s="30">
        <f t="shared" si="14"/>
        <v>0</v>
      </c>
      <c r="T22" s="30">
        <f t="shared" si="14"/>
        <v>0</v>
      </c>
      <c r="U22" s="30">
        <f t="shared" si="14"/>
        <v>0</v>
      </c>
      <c r="V22" s="30">
        <f t="shared" si="14"/>
        <v>0</v>
      </c>
      <c r="W22" s="30">
        <f t="shared" si="14"/>
        <v>0</v>
      </c>
      <c r="X22" s="30">
        <f t="shared" si="14"/>
        <v>0</v>
      </c>
      <c r="Y22" s="30">
        <f t="shared" si="14"/>
        <v>0</v>
      </c>
      <c r="Z22" s="30">
        <f t="shared" si="14"/>
        <v>120978.5</v>
      </c>
      <c r="AA22" s="30">
        <f t="shared" si="14"/>
        <v>0</v>
      </c>
      <c r="AB22" s="30">
        <f t="shared" si="14"/>
        <v>8211.1</v>
      </c>
      <c r="AC22" s="30">
        <f t="shared" si="14"/>
        <v>0</v>
      </c>
      <c r="AD22" s="30">
        <f t="shared" si="14"/>
        <v>0</v>
      </c>
      <c r="AE22" s="30">
        <f t="shared" si="14"/>
        <v>0</v>
      </c>
      <c r="AF22" s="124" t="s">
        <v>107</v>
      </c>
    </row>
    <row r="23" spans="1:32" ht="69" customHeight="1" x14ac:dyDescent="0.25">
      <c r="A23" s="77" t="s">
        <v>35</v>
      </c>
      <c r="B23" s="23">
        <f>H23+J23+L23+N23+P23+R23+T23+V23+X23+Z23+AB23+AD23</f>
        <v>54338.400000000001</v>
      </c>
      <c r="C23" s="23">
        <f>H23+J23+L23+N23+P23</f>
        <v>0</v>
      </c>
      <c r="D23" s="23">
        <f t="shared" ref="D23:D24" si="15">E23</f>
        <v>0</v>
      </c>
      <c r="E23" s="23">
        <f t="shared" ref="E23:E24" si="16">I23+K23+M23+O23+Q23+S23+U23+W23+Y23+AA23+AC23+AE23</f>
        <v>0</v>
      </c>
      <c r="F23" s="23">
        <f t="shared" ref="F23:F26" si="17">IFERROR(E23/B23%,0)</f>
        <v>0</v>
      </c>
      <c r="G23" s="23">
        <f t="shared" ref="G23:G26" si="18">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92.25" customHeight="1" x14ac:dyDescent="0.25">
      <c r="A24" s="21" t="s">
        <v>29</v>
      </c>
      <c r="B24" s="23">
        <f>H24+J24+L24+N24+P24+R24+T24+V24+X24+Z24+AB24+AD24</f>
        <v>20571.2</v>
      </c>
      <c r="C24" s="23">
        <f>H24+J24+L24+N24+P24</f>
        <v>59</v>
      </c>
      <c r="D24" s="23">
        <f t="shared" si="15"/>
        <v>59</v>
      </c>
      <c r="E24" s="23">
        <f t="shared" si="16"/>
        <v>59</v>
      </c>
      <c r="F24" s="23">
        <f t="shared" si="17"/>
        <v>0.2868087423193591</v>
      </c>
      <c r="G24" s="23">
        <f t="shared" si="18"/>
        <v>100</v>
      </c>
      <c r="H24" s="22"/>
      <c r="I24" s="22"/>
      <c r="J24" s="22"/>
      <c r="K24" s="22"/>
      <c r="L24" s="22">
        <v>59</v>
      </c>
      <c r="M24" s="22">
        <v>59</v>
      </c>
      <c r="N24" s="22"/>
      <c r="O24" s="22"/>
      <c r="P24" s="22"/>
      <c r="Q24" s="22"/>
      <c r="R24" s="22"/>
      <c r="S24" s="22"/>
      <c r="T24" s="22"/>
      <c r="U24" s="22"/>
      <c r="V24" s="22"/>
      <c r="W24" s="22"/>
      <c r="X24" s="22"/>
      <c r="Y24" s="22"/>
      <c r="Z24" s="22">
        <v>12301.1</v>
      </c>
      <c r="AA24" s="22"/>
      <c r="AB24" s="22">
        <v>8211.1</v>
      </c>
      <c r="AC24" s="22"/>
      <c r="AD24" s="22"/>
      <c r="AE24" s="22"/>
      <c r="AF24" s="116"/>
    </row>
    <row r="25" spans="1:32" ht="37.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113.25" customHeight="1" x14ac:dyDescent="0.25">
      <c r="A26" s="21" t="s">
        <v>37</v>
      </c>
      <c r="B26" s="23">
        <f t="shared" ref="B26" si="19">H26+J26+L26+N26+P26+R26+T26+V26+X26+Z26+AB26+AD26</f>
        <v>54339</v>
      </c>
      <c r="C26" s="23">
        <f>H26+J26+L26+N26+P26</f>
        <v>0</v>
      </c>
      <c r="D26" s="23">
        <f>E26</f>
        <v>0</v>
      </c>
      <c r="E26" s="23">
        <f>I26+K26+M26+O26+Q26+S26+U26+W26+Y26+AA26+AC26+AE26</f>
        <v>0</v>
      </c>
      <c r="F26" s="23">
        <f t="shared" si="17"/>
        <v>0</v>
      </c>
      <c r="G26" s="23">
        <f t="shared" si="18"/>
        <v>0</v>
      </c>
      <c r="H26" s="22"/>
      <c r="I26" s="22"/>
      <c r="J26" s="22"/>
      <c r="K26" s="22"/>
      <c r="L26" s="22"/>
      <c r="M26" s="22"/>
      <c r="N26" s="22"/>
      <c r="O26" s="22"/>
      <c r="P26" s="22"/>
      <c r="Q26" s="22"/>
      <c r="R26" s="22"/>
      <c r="S26" s="22"/>
      <c r="T26" s="22"/>
      <c r="U26" s="22"/>
      <c r="V26" s="22"/>
      <c r="W26" s="22"/>
      <c r="X26" s="22"/>
      <c r="Y26" s="22"/>
      <c r="Z26" s="22">
        <v>54339</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388.9</v>
      </c>
      <c r="C28" s="30">
        <f t="shared" ref="C28:E28" si="20">C29+C30+C31+C32</f>
        <v>0</v>
      </c>
      <c r="D28" s="30">
        <f t="shared" si="20"/>
        <v>0</v>
      </c>
      <c r="E28" s="30">
        <f t="shared" si="20"/>
        <v>0</v>
      </c>
      <c r="F28" s="30">
        <f>IFERROR(E28/B28%,0)</f>
        <v>0</v>
      </c>
      <c r="G28" s="30">
        <f>IFERROR(E28/C28%,0)</f>
        <v>0</v>
      </c>
      <c r="H28" s="30">
        <f>H29+H30+H32</f>
        <v>0</v>
      </c>
      <c r="I28" s="30">
        <f t="shared" ref="I28:AE28" si="21">I29+I30+I32</f>
        <v>0</v>
      </c>
      <c r="J28" s="30">
        <f t="shared" si="21"/>
        <v>0</v>
      </c>
      <c r="K28" s="30">
        <f t="shared" si="21"/>
        <v>0</v>
      </c>
      <c r="L28" s="30">
        <f t="shared" si="21"/>
        <v>0</v>
      </c>
      <c r="M28" s="30">
        <f t="shared" si="21"/>
        <v>0</v>
      </c>
      <c r="N28" s="30">
        <f t="shared" si="21"/>
        <v>0</v>
      </c>
      <c r="O28" s="30">
        <f t="shared" si="21"/>
        <v>0</v>
      </c>
      <c r="P28" s="30">
        <f t="shared" si="21"/>
        <v>0</v>
      </c>
      <c r="Q28" s="30">
        <f t="shared" si="21"/>
        <v>0</v>
      </c>
      <c r="R28" s="30">
        <f t="shared" si="21"/>
        <v>0</v>
      </c>
      <c r="S28" s="30">
        <f t="shared" si="21"/>
        <v>0</v>
      </c>
      <c r="T28" s="30">
        <f t="shared" si="21"/>
        <v>0</v>
      </c>
      <c r="U28" s="30">
        <f t="shared" si="21"/>
        <v>0</v>
      </c>
      <c r="V28" s="30">
        <f t="shared" si="21"/>
        <v>0</v>
      </c>
      <c r="W28" s="30">
        <f t="shared" si="21"/>
        <v>0</v>
      </c>
      <c r="X28" s="30">
        <f t="shared" si="21"/>
        <v>0</v>
      </c>
      <c r="Y28" s="30">
        <f t="shared" si="21"/>
        <v>0</v>
      </c>
      <c r="Z28" s="30">
        <f t="shared" si="21"/>
        <v>0</v>
      </c>
      <c r="AA28" s="30">
        <f t="shared" si="21"/>
        <v>0</v>
      </c>
      <c r="AB28" s="30">
        <f t="shared" si="21"/>
        <v>388.9</v>
      </c>
      <c r="AC28" s="30">
        <f t="shared" si="21"/>
        <v>0</v>
      </c>
      <c r="AD28" s="30">
        <f t="shared" si="21"/>
        <v>0</v>
      </c>
      <c r="AE28" s="30">
        <f t="shared" si="21"/>
        <v>0</v>
      </c>
      <c r="AF28" s="124"/>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388.9</v>
      </c>
      <c r="C30" s="22">
        <f>H30+J30+L30+N30+P30</f>
        <v>0</v>
      </c>
      <c r="D30" s="23">
        <f>E30</f>
        <v>0</v>
      </c>
      <c r="E30" s="23">
        <f>I30+K30+M30+O30+Q30+S30+U30+W30+Y30+AA30+AC30+AE30</f>
        <v>0</v>
      </c>
      <c r="F30" s="23">
        <f t="shared" ref="F30" si="22">IFERROR(E30/B30%,0)</f>
        <v>0</v>
      </c>
      <c r="G30" s="23">
        <f t="shared" ref="G30" si="23">IFERROR(E30/C30%,0)</f>
        <v>0</v>
      </c>
      <c r="H30" s="22"/>
      <c r="I30" s="22"/>
      <c r="J30" s="22"/>
      <c r="K30" s="22"/>
      <c r="L30" s="22"/>
      <c r="M30" s="22"/>
      <c r="N30" s="22"/>
      <c r="O30" s="22"/>
      <c r="P30" s="22"/>
      <c r="Q30" s="22"/>
      <c r="R30" s="22"/>
      <c r="S30" s="22"/>
      <c r="T30" s="22"/>
      <c r="U30" s="22"/>
      <c r="V30" s="22"/>
      <c r="W30" s="22"/>
      <c r="X30" s="22"/>
      <c r="Y30" s="22"/>
      <c r="Z30" s="22"/>
      <c r="AA30" s="22"/>
      <c r="AB30" s="22">
        <v>388.9</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72"/>
    </row>
    <row r="34" spans="1:32" ht="63.75" customHeight="1" x14ac:dyDescent="0.25">
      <c r="A34" s="21" t="s">
        <v>34</v>
      </c>
      <c r="B34" s="23">
        <f>B35+B36+B38</f>
        <v>469869.08600000001</v>
      </c>
      <c r="C34" s="23">
        <f t="shared" ref="C34:E34" si="24">C35+C36+C38</f>
        <v>180</v>
      </c>
      <c r="D34" s="23">
        <f t="shared" si="24"/>
        <v>180</v>
      </c>
      <c r="E34" s="23">
        <f t="shared" si="24"/>
        <v>180</v>
      </c>
      <c r="F34" s="23">
        <f>IFERROR(E34/B34%,0)</f>
        <v>3.8308542818243634E-2</v>
      </c>
      <c r="G34" s="23">
        <f>IFERROR(E34/C34%,0)</f>
        <v>100</v>
      </c>
      <c r="H34" s="23">
        <f>H35+H36+H38</f>
        <v>0</v>
      </c>
      <c r="I34" s="23">
        <f t="shared" ref="I34:AE34" si="25">I35+I36+I38</f>
        <v>0</v>
      </c>
      <c r="J34" s="23">
        <f t="shared" si="25"/>
        <v>0</v>
      </c>
      <c r="K34" s="23">
        <f t="shared" si="25"/>
        <v>0</v>
      </c>
      <c r="L34" s="23">
        <f t="shared" si="25"/>
        <v>0</v>
      </c>
      <c r="M34" s="23">
        <f t="shared" si="25"/>
        <v>0</v>
      </c>
      <c r="N34" s="23">
        <f t="shared" si="25"/>
        <v>180</v>
      </c>
      <c r="O34" s="23">
        <f t="shared" si="25"/>
        <v>180</v>
      </c>
      <c r="P34" s="23">
        <f t="shared" si="25"/>
        <v>0</v>
      </c>
      <c r="Q34" s="23">
        <f t="shared" si="25"/>
        <v>0</v>
      </c>
      <c r="R34" s="23">
        <f t="shared" si="25"/>
        <v>0</v>
      </c>
      <c r="S34" s="23">
        <f t="shared" si="25"/>
        <v>0</v>
      </c>
      <c r="T34" s="23">
        <f t="shared" si="25"/>
        <v>16837.739999999998</v>
      </c>
      <c r="U34" s="23">
        <f t="shared" si="25"/>
        <v>0</v>
      </c>
      <c r="V34" s="23">
        <f t="shared" si="25"/>
        <v>0</v>
      </c>
      <c r="W34" s="23">
        <f t="shared" si="25"/>
        <v>0</v>
      </c>
      <c r="X34" s="23">
        <f t="shared" si="25"/>
        <v>338588.25</v>
      </c>
      <c r="Y34" s="23">
        <f t="shared" si="25"/>
        <v>0</v>
      </c>
      <c r="Z34" s="23">
        <f t="shared" si="25"/>
        <v>66876.335999999996</v>
      </c>
      <c r="AA34" s="23">
        <f t="shared" si="25"/>
        <v>0</v>
      </c>
      <c r="AB34" s="23">
        <f t="shared" si="25"/>
        <v>1721.02</v>
      </c>
      <c r="AC34" s="23">
        <f t="shared" si="25"/>
        <v>0</v>
      </c>
      <c r="AD34" s="23">
        <f t="shared" si="25"/>
        <v>45665.74</v>
      </c>
      <c r="AE34" s="23">
        <f t="shared" si="25"/>
        <v>0</v>
      </c>
      <c r="AF34" s="124" t="s">
        <v>98</v>
      </c>
    </row>
    <row r="35" spans="1:32" ht="80.25" customHeight="1" x14ac:dyDescent="0.25">
      <c r="A35" s="76" t="s">
        <v>35</v>
      </c>
      <c r="B35" s="23">
        <f>H35+J35+L35+N35+P35+R35+T35+V35+X35+Z35+AB35+AD35</f>
        <v>156413.69600000003</v>
      </c>
      <c r="C35" s="22">
        <f>H35+J35+L35+N35+P35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v>112862.75</v>
      </c>
      <c r="Y35" s="22"/>
      <c r="Z35" s="22">
        <v>22162.876</v>
      </c>
      <c r="AA35" s="22"/>
      <c r="AB35" s="22">
        <v>573.66999999999996</v>
      </c>
      <c r="AC35" s="22"/>
      <c r="AD35" s="22">
        <v>15201.82</v>
      </c>
      <c r="AE35" s="22"/>
      <c r="AF35" s="116"/>
    </row>
    <row r="36" spans="1:32" ht="57" customHeight="1" x14ac:dyDescent="0.25">
      <c r="A36" s="21" t="s">
        <v>29</v>
      </c>
      <c r="B36" s="23">
        <f>H36+J36+L36+N36+P36+R36+T36+V36+X36+Z36+AB36+AD36</f>
        <v>11186.63</v>
      </c>
      <c r="C36" s="22">
        <f>H36+J36+L36+N36+P36</f>
        <v>0</v>
      </c>
      <c r="D36" s="23">
        <f>E36</f>
        <v>0</v>
      </c>
      <c r="E36" s="23">
        <f>I36+K36+M36+O36+Q36+S36+U36+W36+Y36+AA36+AC36+AE36</f>
        <v>0</v>
      </c>
      <c r="F36" s="31">
        <f>IFERROR(E36/B36%,0)</f>
        <v>0</v>
      </c>
      <c r="G36" s="31">
        <f>IFERROR(E36/C36%,0)</f>
        <v>0</v>
      </c>
      <c r="H36" s="22"/>
      <c r="I36" s="22"/>
      <c r="J36" s="22"/>
      <c r="K36" s="22"/>
      <c r="L36" s="22"/>
      <c r="M36" s="22"/>
      <c r="N36" s="22"/>
      <c r="O36" s="22"/>
      <c r="P36" s="22"/>
      <c r="Q36" s="22"/>
      <c r="R36" s="22"/>
      <c r="S36" s="22"/>
      <c r="T36" s="22"/>
      <c r="U36" s="22"/>
      <c r="V36" s="22"/>
      <c r="W36" s="22"/>
      <c r="X36" s="22"/>
      <c r="Y36" s="22"/>
      <c r="Z36" s="22"/>
      <c r="AA36" s="22"/>
      <c r="AB36" s="22"/>
      <c r="AC36" s="22"/>
      <c r="AD36" s="22">
        <v>11186.63</v>
      </c>
      <c r="AE36" s="22"/>
      <c r="AF36" s="116"/>
    </row>
    <row r="37" spans="1:32" ht="69.75" customHeight="1" x14ac:dyDescent="0.25">
      <c r="A37" s="78"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60" customHeight="1" x14ac:dyDescent="0.25">
      <c r="A38" s="76" t="s">
        <v>37</v>
      </c>
      <c r="B38" s="23">
        <f t="shared" ref="B38" si="26">H38+J38+L38+N38+P38+R38+T38+V38+X38+Z38+AB38+AD38</f>
        <v>302268.75999999995</v>
      </c>
      <c r="C38" s="22">
        <f>H38+J38+L38+N38+P38</f>
        <v>180</v>
      </c>
      <c r="D38" s="23">
        <f t="shared" ref="D38" si="27">E38</f>
        <v>180</v>
      </c>
      <c r="E38" s="23">
        <f t="shared" ref="E38" si="28">I38+K38+M38+O38+Q38+S38+U38+W38+Y38+AA38+AC38+AE38</f>
        <v>180</v>
      </c>
      <c r="F38" s="31">
        <f t="shared" ref="F38" si="29">IFERROR(E38/B38%,0)</f>
        <v>5.9549653758463175E-2</v>
      </c>
      <c r="G38" s="31">
        <f t="shared" ref="G38" si="30">IFERROR(E38/C38%,0)</f>
        <v>100</v>
      </c>
      <c r="H38" s="22"/>
      <c r="I38" s="22"/>
      <c r="J38" s="22"/>
      <c r="K38" s="22"/>
      <c r="L38" s="22"/>
      <c r="M38" s="22"/>
      <c r="N38" s="22">
        <v>180</v>
      </c>
      <c r="O38" s="22">
        <v>180</v>
      </c>
      <c r="P38" s="22"/>
      <c r="Q38" s="22"/>
      <c r="R38" s="22"/>
      <c r="S38" s="22"/>
      <c r="T38" s="22">
        <v>11225.16</v>
      </c>
      <c r="U38" s="22"/>
      <c r="V38" s="22"/>
      <c r="W38" s="22"/>
      <c r="X38" s="22">
        <v>225725.5</v>
      </c>
      <c r="Y38" s="22"/>
      <c r="Z38" s="22">
        <v>44713.46</v>
      </c>
      <c r="AA38" s="22"/>
      <c r="AB38" s="22">
        <v>1147.3499999999999</v>
      </c>
      <c r="AC38" s="22"/>
      <c r="AD38" s="22">
        <v>19277.29</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27" customHeight="1" x14ac:dyDescent="0.25">
      <c r="A40" s="21" t="s">
        <v>34</v>
      </c>
      <c r="B40" s="23">
        <f>B41+B42+B44</f>
        <v>0</v>
      </c>
      <c r="C40" s="23">
        <f t="shared" ref="C40:E40" si="31">C41+C42+C44</f>
        <v>0</v>
      </c>
      <c r="D40" s="23">
        <f t="shared" si="31"/>
        <v>0</v>
      </c>
      <c r="E40" s="23">
        <f t="shared" si="31"/>
        <v>0</v>
      </c>
      <c r="F40" s="23">
        <f>IFERROR(E40/B40%,0)</f>
        <v>0</v>
      </c>
      <c r="G40" s="23">
        <f>IFERROR(E40/C40%,0)</f>
        <v>0</v>
      </c>
      <c r="H40" s="23">
        <f>H41+H42+H44</f>
        <v>0</v>
      </c>
      <c r="I40" s="23">
        <f t="shared" ref="I40:AE40" si="32">I41+I42+I44</f>
        <v>0</v>
      </c>
      <c r="J40" s="23">
        <f t="shared" si="32"/>
        <v>0</v>
      </c>
      <c r="K40" s="23">
        <f t="shared" si="32"/>
        <v>0</v>
      </c>
      <c r="L40" s="23">
        <f t="shared" si="32"/>
        <v>0</v>
      </c>
      <c r="M40" s="23">
        <f t="shared" si="32"/>
        <v>0</v>
      </c>
      <c r="N40" s="23">
        <f t="shared" si="32"/>
        <v>0</v>
      </c>
      <c r="O40" s="23">
        <f t="shared" si="32"/>
        <v>0</v>
      </c>
      <c r="P40" s="23">
        <f t="shared" si="32"/>
        <v>0</v>
      </c>
      <c r="Q40" s="23">
        <f t="shared" si="32"/>
        <v>0</v>
      </c>
      <c r="R40" s="23">
        <f t="shared" si="32"/>
        <v>0</v>
      </c>
      <c r="S40" s="23">
        <f t="shared" si="32"/>
        <v>0</v>
      </c>
      <c r="T40" s="23">
        <f t="shared" si="32"/>
        <v>0</v>
      </c>
      <c r="U40" s="23">
        <f t="shared" si="32"/>
        <v>0</v>
      </c>
      <c r="V40" s="23">
        <f t="shared" si="32"/>
        <v>0</v>
      </c>
      <c r="W40" s="23">
        <f t="shared" si="32"/>
        <v>0</v>
      </c>
      <c r="X40" s="23">
        <f t="shared" si="32"/>
        <v>0</v>
      </c>
      <c r="Y40" s="23">
        <f t="shared" si="32"/>
        <v>0</v>
      </c>
      <c r="Z40" s="23">
        <f t="shared" si="32"/>
        <v>0</v>
      </c>
      <c r="AA40" s="23">
        <f t="shared" si="32"/>
        <v>0</v>
      </c>
      <c r="AB40" s="23">
        <f t="shared" si="32"/>
        <v>0</v>
      </c>
      <c r="AC40" s="23">
        <f t="shared" si="32"/>
        <v>0</v>
      </c>
      <c r="AD40" s="23">
        <f t="shared" si="32"/>
        <v>0</v>
      </c>
      <c r="AE40" s="23">
        <f t="shared" si="32"/>
        <v>0</v>
      </c>
      <c r="AF40" s="123" t="s">
        <v>99</v>
      </c>
    </row>
    <row r="41" spans="1:32" x14ac:dyDescent="0.25">
      <c r="A41" s="21" t="s">
        <v>35</v>
      </c>
      <c r="B41" s="23">
        <f>H41+J41+L41+N41+P41+R41+T41+V41+X41+Z41+AB41+AD41</f>
        <v>0</v>
      </c>
      <c r="C41" s="22">
        <f>H41+J41+L41+N41+P41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0</v>
      </c>
      <c r="C42" s="22">
        <f>H42+J42+L42+N42+P42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c r="AE42" s="22"/>
      <c r="AF42" s="123"/>
    </row>
    <row r="43" spans="1:32" ht="31.5" x14ac:dyDescent="0.25">
      <c r="A43" s="34" t="s">
        <v>36</v>
      </c>
      <c r="B43" s="23">
        <f t="shared" ref="B43:B44" si="33">H43+J43+L43+N43+P43+R43+T43+V43+X43+Z43+AB43+AD43</f>
        <v>0</v>
      </c>
      <c r="C43" s="22">
        <f>H43+J43+L43+N43+P43</f>
        <v>0</v>
      </c>
      <c r="D43" s="23">
        <f t="shared" ref="D43:D44" si="34">E43</f>
        <v>0</v>
      </c>
      <c r="E43" s="23">
        <f t="shared" ref="E43:E44" si="35">I43+K43+M43+O43+Q43+S43+U43+W43+Y43+AA43+AC43+AE43</f>
        <v>0</v>
      </c>
      <c r="F43" s="31">
        <f t="shared" ref="F43:F44" si="36">IFERROR(E43/B43%,0)</f>
        <v>0</v>
      </c>
      <c r="G43" s="31">
        <f t="shared" ref="G43:G44" si="37">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3"/>
        <v>0</v>
      </c>
      <c r="C44" s="22">
        <f>H44+J44+L44+N44+P44</f>
        <v>0</v>
      </c>
      <c r="D44" s="23">
        <f t="shared" si="34"/>
        <v>0</v>
      </c>
      <c r="E44" s="23">
        <f t="shared" si="35"/>
        <v>0</v>
      </c>
      <c r="F44" s="31">
        <f t="shared" si="36"/>
        <v>0</v>
      </c>
      <c r="G44" s="31">
        <f t="shared" si="37"/>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 t="shared" ref="C46:E46" si="38">C47+C48+C50</f>
        <v>4540.54</v>
      </c>
      <c r="D46" s="23">
        <f t="shared" si="38"/>
        <v>4540.54</v>
      </c>
      <c r="E46" s="23">
        <f t="shared" si="38"/>
        <v>4540.54</v>
      </c>
      <c r="F46" s="23">
        <f>IFERROR(E46/B46%,0)</f>
        <v>100</v>
      </c>
      <c r="G46" s="23">
        <f>IFERROR(E46/C46%,0)</f>
        <v>100</v>
      </c>
      <c r="H46" s="23">
        <f>H47+H48+H50</f>
        <v>0</v>
      </c>
      <c r="I46" s="23">
        <f t="shared" ref="I46:AE46" si="39">I47+I48+I50</f>
        <v>0</v>
      </c>
      <c r="J46" s="23">
        <f t="shared" si="39"/>
        <v>4540.54</v>
      </c>
      <c r="K46" s="23">
        <f t="shared" si="39"/>
        <v>4540.54</v>
      </c>
      <c r="L46" s="23">
        <f t="shared" si="39"/>
        <v>0</v>
      </c>
      <c r="M46" s="23">
        <f t="shared" si="39"/>
        <v>0</v>
      </c>
      <c r="N46" s="23">
        <f t="shared" si="39"/>
        <v>0</v>
      </c>
      <c r="O46" s="23">
        <f t="shared" si="39"/>
        <v>0</v>
      </c>
      <c r="P46" s="23">
        <f t="shared" si="39"/>
        <v>0</v>
      </c>
      <c r="Q46" s="23">
        <f t="shared" si="39"/>
        <v>0</v>
      </c>
      <c r="R46" s="23">
        <f t="shared" si="39"/>
        <v>0</v>
      </c>
      <c r="S46" s="23">
        <f t="shared" si="39"/>
        <v>0</v>
      </c>
      <c r="T46" s="23">
        <f t="shared" si="39"/>
        <v>0</v>
      </c>
      <c r="U46" s="23">
        <f t="shared" si="39"/>
        <v>0</v>
      </c>
      <c r="V46" s="23">
        <f t="shared" si="39"/>
        <v>0</v>
      </c>
      <c r="W46" s="23">
        <f t="shared" si="39"/>
        <v>0</v>
      </c>
      <c r="X46" s="23">
        <f t="shared" si="39"/>
        <v>0</v>
      </c>
      <c r="Y46" s="23">
        <f t="shared" si="39"/>
        <v>0</v>
      </c>
      <c r="Z46" s="23">
        <f t="shared" si="39"/>
        <v>0</v>
      </c>
      <c r="AA46" s="23">
        <f t="shared" si="39"/>
        <v>0</v>
      </c>
      <c r="AB46" s="23">
        <f t="shared" si="39"/>
        <v>0</v>
      </c>
      <c r="AC46" s="23">
        <f t="shared" si="39"/>
        <v>0</v>
      </c>
      <c r="AD46" s="23">
        <f t="shared" si="39"/>
        <v>0</v>
      </c>
      <c r="AE46" s="23">
        <f t="shared" si="39"/>
        <v>0</v>
      </c>
      <c r="AF46" s="123" t="s">
        <v>81</v>
      </c>
    </row>
    <row r="47" spans="1:32" x14ac:dyDescent="0.25">
      <c r="A47" s="21" t="s">
        <v>35</v>
      </c>
      <c r="B47" s="23">
        <f>H47+J47+L47+N47+P47+R47+T47+V47+X47+Z47+AB47+AD47</f>
        <v>0</v>
      </c>
      <c r="C47" s="22">
        <f>H47+J47+L47+N47+P47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H48+J48+L48+N48+P48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 t="shared" ref="B49:B50" si="40">H49+J49+L49+N49+P49+R49+T49+V49+X49+Z49+AB49+AD49</f>
        <v>0</v>
      </c>
      <c r="C49" s="22">
        <f>H49+J49+L49+N49+P49</f>
        <v>0</v>
      </c>
      <c r="D49" s="23">
        <f t="shared" ref="D49:D50" si="41">E49</f>
        <v>0</v>
      </c>
      <c r="E49" s="23">
        <f t="shared" ref="E49:E50" si="42">I49+K49+M49+O49+Q49+S49+U49+W49+Y49+AA49+AC49+AE49</f>
        <v>0</v>
      </c>
      <c r="F49" s="31">
        <f t="shared" ref="F49:F50" si="43">IFERROR(E49/B49%,0)</f>
        <v>0</v>
      </c>
      <c r="G49" s="31">
        <f t="shared" ref="G49:G50" si="44">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0"/>
        <v>0</v>
      </c>
      <c r="C50" s="22">
        <f>H50+J50+L50+N50+P50</f>
        <v>0</v>
      </c>
      <c r="D50" s="23">
        <f t="shared" si="41"/>
        <v>0</v>
      </c>
      <c r="E50" s="23">
        <f t="shared" si="42"/>
        <v>0</v>
      </c>
      <c r="F50" s="31">
        <f t="shared" si="43"/>
        <v>0</v>
      </c>
      <c r="G50" s="31">
        <f t="shared" si="44"/>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229690.00500000003</v>
      </c>
      <c r="C52" s="30">
        <f t="shared" ref="C52:E52" si="45">C53+C54+C56</f>
        <v>126370.00199999999</v>
      </c>
      <c r="D52" s="30">
        <f t="shared" si="45"/>
        <v>102980.09000000001</v>
      </c>
      <c r="E52" s="30">
        <f t="shared" si="45"/>
        <v>102980.09000000001</v>
      </c>
      <c r="F52" s="30">
        <f>E52/B52*100</f>
        <v>44.834380146406453</v>
      </c>
      <c r="G52" s="30">
        <f>E52/C52*100</f>
        <v>81.490930102224752</v>
      </c>
      <c r="H52" s="30">
        <f>H53+H54+H56</f>
        <v>33912.783000000003</v>
      </c>
      <c r="I52" s="30">
        <f t="shared" ref="I52:AE52" si="46">I53+I54+I56</f>
        <v>17885.599999999999</v>
      </c>
      <c r="J52" s="30">
        <f t="shared" si="46"/>
        <v>22577.74</v>
      </c>
      <c r="K52" s="30">
        <f t="shared" si="46"/>
        <v>25737.760000000002</v>
      </c>
      <c r="L52" s="30">
        <f t="shared" si="46"/>
        <v>23431.416000000005</v>
      </c>
      <c r="M52" s="30">
        <f t="shared" si="46"/>
        <v>19123.32</v>
      </c>
      <c r="N52" s="30">
        <f t="shared" si="46"/>
        <v>28452.109000000004</v>
      </c>
      <c r="O52" s="30">
        <f t="shared" si="46"/>
        <v>20062.2</v>
      </c>
      <c r="P52" s="30">
        <f t="shared" si="46"/>
        <v>18063.654000000002</v>
      </c>
      <c r="Q52" s="30">
        <f t="shared" si="46"/>
        <v>20171.210000000003</v>
      </c>
      <c r="R52" s="30">
        <f t="shared" si="46"/>
        <v>17240.697</v>
      </c>
      <c r="S52" s="30">
        <f t="shared" si="46"/>
        <v>0</v>
      </c>
      <c r="T52" s="30">
        <f t="shared" si="46"/>
        <v>19437.449000000004</v>
      </c>
      <c r="U52" s="30">
        <f t="shared" si="46"/>
        <v>0</v>
      </c>
      <c r="V52" s="30">
        <f t="shared" si="46"/>
        <v>15524.217000000001</v>
      </c>
      <c r="W52" s="30">
        <f t="shared" si="46"/>
        <v>0</v>
      </c>
      <c r="X52" s="30">
        <f t="shared" si="46"/>
        <v>11058.033000000001</v>
      </c>
      <c r="Y52" s="30">
        <f t="shared" si="46"/>
        <v>0</v>
      </c>
      <c r="Z52" s="30">
        <f t="shared" si="46"/>
        <v>17726.63</v>
      </c>
      <c r="AA52" s="30">
        <f t="shared" si="46"/>
        <v>0</v>
      </c>
      <c r="AB52" s="30">
        <f t="shared" si="46"/>
        <v>12038.495000000001</v>
      </c>
      <c r="AC52" s="30">
        <f t="shared" si="46"/>
        <v>0</v>
      </c>
      <c r="AD52" s="30">
        <f t="shared" si="46"/>
        <v>10226.781999999999</v>
      </c>
      <c r="AE52" s="30">
        <f t="shared" si="46"/>
        <v>0</v>
      </c>
      <c r="AF52" s="124" t="s">
        <v>108</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 t="shared" ref="H53:AE56" si="47">H59+H77+H83+H89+H95+H101</f>
        <v>0</v>
      </c>
      <c r="I53" s="22">
        <f t="shared" si="47"/>
        <v>0</v>
      </c>
      <c r="J53" s="22">
        <f t="shared" si="47"/>
        <v>0</v>
      </c>
      <c r="K53" s="22">
        <f t="shared" si="47"/>
        <v>0</v>
      </c>
      <c r="L53" s="22">
        <f t="shared" si="47"/>
        <v>0</v>
      </c>
      <c r="M53" s="22">
        <f t="shared" si="47"/>
        <v>0</v>
      </c>
      <c r="N53" s="22">
        <f t="shared" si="47"/>
        <v>0</v>
      </c>
      <c r="O53" s="22">
        <f t="shared" si="47"/>
        <v>0</v>
      </c>
      <c r="P53" s="22">
        <f t="shared" si="47"/>
        <v>0</v>
      </c>
      <c r="Q53" s="22">
        <f t="shared" si="47"/>
        <v>0</v>
      </c>
      <c r="R53" s="22">
        <f t="shared" si="47"/>
        <v>0</v>
      </c>
      <c r="S53" s="22">
        <f t="shared" si="47"/>
        <v>0</v>
      </c>
      <c r="T53" s="22">
        <f t="shared" si="47"/>
        <v>0</v>
      </c>
      <c r="U53" s="22">
        <f t="shared" si="47"/>
        <v>0</v>
      </c>
      <c r="V53" s="22">
        <f t="shared" si="47"/>
        <v>0</v>
      </c>
      <c r="W53" s="22">
        <f t="shared" si="47"/>
        <v>0</v>
      </c>
      <c r="X53" s="22">
        <f t="shared" si="47"/>
        <v>0</v>
      </c>
      <c r="Y53" s="22">
        <f t="shared" si="47"/>
        <v>0</v>
      </c>
      <c r="Z53" s="22">
        <f t="shared" si="47"/>
        <v>0</v>
      </c>
      <c r="AA53" s="22">
        <f t="shared" si="47"/>
        <v>0</v>
      </c>
      <c r="AB53" s="22">
        <f t="shared" si="47"/>
        <v>0</v>
      </c>
      <c r="AC53" s="22">
        <f t="shared" si="47"/>
        <v>0</v>
      </c>
      <c r="AD53" s="22">
        <f t="shared" si="47"/>
        <v>0</v>
      </c>
      <c r="AE53" s="22">
        <f t="shared" si="47"/>
        <v>0</v>
      </c>
      <c r="AF53" s="123"/>
    </row>
    <row r="54" spans="1:32" x14ac:dyDescent="0.25">
      <c r="A54" s="21" t="s">
        <v>29</v>
      </c>
      <c r="B54" s="23">
        <f>H54+J54+L54+N54+P54+R54+T54+V54+X54+Z54+AB54+AD54</f>
        <v>229690.00500000003</v>
      </c>
      <c r="C54" s="23">
        <f>C60+C78+C84+C90</f>
        <v>126370.00199999999</v>
      </c>
      <c r="D54" s="23">
        <f>E54</f>
        <v>102980.09000000001</v>
      </c>
      <c r="E54" s="23">
        <f>I54+K54+M54+O54+Q54+S54+U54+W54+Y54+AA54+AC54+AE54</f>
        <v>102980.09000000001</v>
      </c>
      <c r="F54" s="23">
        <f>IFERROR(E54/B54*100,0)</f>
        <v>44.834380146406453</v>
      </c>
      <c r="G54" s="23">
        <f>IFERROR(E54/C54*100,0)</f>
        <v>81.490930102224752</v>
      </c>
      <c r="H54" s="22">
        <f t="shared" si="47"/>
        <v>33912.783000000003</v>
      </c>
      <c r="I54" s="22">
        <f t="shared" si="47"/>
        <v>17885.599999999999</v>
      </c>
      <c r="J54" s="22">
        <f t="shared" si="47"/>
        <v>22577.74</v>
      </c>
      <c r="K54" s="22">
        <f t="shared" si="47"/>
        <v>25737.760000000002</v>
      </c>
      <c r="L54" s="22">
        <f t="shared" si="47"/>
        <v>23431.416000000005</v>
      </c>
      <c r="M54" s="22">
        <f t="shared" si="47"/>
        <v>19123.32</v>
      </c>
      <c r="N54" s="22">
        <f t="shared" si="47"/>
        <v>28452.109000000004</v>
      </c>
      <c r="O54" s="22">
        <f t="shared" si="47"/>
        <v>20062.2</v>
      </c>
      <c r="P54" s="22">
        <f t="shared" si="47"/>
        <v>18063.654000000002</v>
      </c>
      <c r="Q54" s="22">
        <f t="shared" si="47"/>
        <v>20171.210000000003</v>
      </c>
      <c r="R54" s="22">
        <f t="shared" si="47"/>
        <v>17240.697</v>
      </c>
      <c r="S54" s="22">
        <f t="shared" si="47"/>
        <v>0</v>
      </c>
      <c r="T54" s="22">
        <f t="shared" si="47"/>
        <v>19437.449000000004</v>
      </c>
      <c r="U54" s="22">
        <f t="shared" si="47"/>
        <v>0</v>
      </c>
      <c r="V54" s="22">
        <f t="shared" si="47"/>
        <v>15524.217000000001</v>
      </c>
      <c r="W54" s="22">
        <f t="shared" si="47"/>
        <v>0</v>
      </c>
      <c r="X54" s="22">
        <f t="shared" si="47"/>
        <v>11058.033000000001</v>
      </c>
      <c r="Y54" s="22">
        <f t="shared" si="47"/>
        <v>0</v>
      </c>
      <c r="Z54" s="22">
        <f t="shared" si="47"/>
        <v>17726.63</v>
      </c>
      <c r="AA54" s="22">
        <f t="shared" si="47"/>
        <v>0</v>
      </c>
      <c r="AB54" s="22">
        <f t="shared" si="47"/>
        <v>12038.495000000001</v>
      </c>
      <c r="AC54" s="22">
        <f t="shared" si="47"/>
        <v>0</v>
      </c>
      <c r="AD54" s="22">
        <f t="shared" si="47"/>
        <v>10226.781999999999</v>
      </c>
      <c r="AE54" s="22">
        <f t="shared" si="47"/>
        <v>0</v>
      </c>
      <c r="AF54" s="123"/>
    </row>
    <row r="55" spans="1:32" ht="31.5" x14ac:dyDescent="0.25">
      <c r="A55" s="34" t="s">
        <v>36</v>
      </c>
      <c r="B55" s="23">
        <f t="shared" ref="B55:B56" si="48">H55+J55+L55+N55+P55+R55+T55+V55+X55+Z55+AB55+AD55</f>
        <v>0</v>
      </c>
      <c r="C55" s="23">
        <f t="shared" ref="C55:C56" si="49">C61+C79+C85+C91</f>
        <v>0</v>
      </c>
      <c r="D55" s="23">
        <f t="shared" ref="D55:D56" si="50">E55</f>
        <v>0</v>
      </c>
      <c r="E55" s="23">
        <f t="shared" ref="E55:E56" si="51">I55+K55+M55+O55+Q55+S55+U55+W55+Y55+AA55+AC55+AE55</f>
        <v>0</v>
      </c>
      <c r="F55" s="23">
        <f t="shared" ref="F55:F56" si="52">IFERROR(E55/B55*100,0)</f>
        <v>0</v>
      </c>
      <c r="G55" s="23">
        <f t="shared" ref="G55:G56" si="53">IFERROR(E55/C55*100,0)</f>
        <v>0</v>
      </c>
      <c r="H55" s="22">
        <f t="shared" si="47"/>
        <v>0</v>
      </c>
      <c r="I55" s="22">
        <f t="shared" si="47"/>
        <v>0</v>
      </c>
      <c r="J55" s="22">
        <f t="shared" si="47"/>
        <v>0</v>
      </c>
      <c r="K55" s="22">
        <f t="shared" si="47"/>
        <v>0</v>
      </c>
      <c r="L55" s="22">
        <f t="shared" si="47"/>
        <v>0</v>
      </c>
      <c r="M55" s="22">
        <f t="shared" si="47"/>
        <v>0</v>
      </c>
      <c r="N55" s="22">
        <f t="shared" si="47"/>
        <v>0</v>
      </c>
      <c r="O55" s="22">
        <f t="shared" si="47"/>
        <v>0</v>
      </c>
      <c r="P55" s="22">
        <f t="shared" si="47"/>
        <v>0</v>
      </c>
      <c r="Q55" s="22">
        <f t="shared" si="47"/>
        <v>0</v>
      </c>
      <c r="R55" s="22">
        <f t="shared" si="47"/>
        <v>0</v>
      </c>
      <c r="S55" s="22">
        <f t="shared" si="47"/>
        <v>0</v>
      </c>
      <c r="T55" s="22">
        <f t="shared" si="47"/>
        <v>0</v>
      </c>
      <c r="U55" s="22">
        <f t="shared" si="47"/>
        <v>0</v>
      </c>
      <c r="V55" s="22">
        <f t="shared" si="47"/>
        <v>0</v>
      </c>
      <c r="W55" s="22">
        <f t="shared" si="47"/>
        <v>0</v>
      </c>
      <c r="X55" s="22">
        <f t="shared" si="47"/>
        <v>0</v>
      </c>
      <c r="Y55" s="22">
        <f t="shared" si="47"/>
        <v>0</v>
      </c>
      <c r="Z55" s="22">
        <f t="shared" si="47"/>
        <v>0</v>
      </c>
      <c r="AA55" s="22">
        <f t="shared" si="47"/>
        <v>0</v>
      </c>
      <c r="AB55" s="22">
        <f t="shared" si="47"/>
        <v>0</v>
      </c>
      <c r="AC55" s="22">
        <f t="shared" si="47"/>
        <v>0</v>
      </c>
      <c r="AD55" s="22">
        <f t="shared" si="47"/>
        <v>0</v>
      </c>
      <c r="AE55" s="22">
        <f t="shared" si="47"/>
        <v>0</v>
      </c>
      <c r="AF55" s="123"/>
    </row>
    <row r="56" spans="1:32" x14ac:dyDescent="0.25">
      <c r="A56" s="21" t="s">
        <v>37</v>
      </c>
      <c r="B56" s="23">
        <f t="shared" si="48"/>
        <v>0</v>
      </c>
      <c r="C56" s="23">
        <f t="shared" si="49"/>
        <v>0</v>
      </c>
      <c r="D56" s="23">
        <f t="shared" si="50"/>
        <v>0</v>
      </c>
      <c r="E56" s="23">
        <f t="shared" si="51"/>
        <v>0</v>
      </c>
      <c r="F56" s="23">
        <f t="shared" si="52"/>
        <v>0</v>
      </c>
      <c r="G56" s="23">
        <f t="shared" si="53"/>
        <v>0</v>
      </c>
      <c r="H56" s="22">
        <f t="shared" si="47"/>
        <v>0</v>
      </c>
      <c r="I56" s="22">
        <f t="shared" si="47"/>
        <v>0</v>
      </c>
      <c r="J56" s="22">
        <f t="shared" si="47"/>
        <v>0</v>
      </c>
      <c r="K56" s="22">
        <f t="shared" si="47"/>
        <v>0</v>
      </c>
      <c r="L56" s="22">
        <f t="shared" si="47"/>
        <v>0</v>
      </c>
      <c r="M56" s="22">
        <f t="shared" si="47"/>
        <v>0</v>
      </c>
      <c r="N56" s="22">
        <f t="shared" si="47"/>
        <v>0</v>
      </c>
      <c r="O56" s="22">
        <f t="shared" si="47"/>
        <v>0</v>
      </c>
      <c r="P56" s="22">
        <f t="shared" si="47"/>
        <v>0</v>
      </c>
      <c r="Q56" s="22">
        <f t="shared" si="47"/>
        <v>0</v>
      </c>
      <c r="R56" s="22">
        <f t="shared" si="47"/>
        <v>0</v>
      </c>
      <c r="S56" s="22">
        <f t="shared" si="47"/>
        <v>0</v>
      </c>
      <c r="T56" s="22">
        <f t="shared" si="47"/>
        <v>0</v>
      </c>
      <c r="U56" s="22">
        <f t="shared" si="47"/>
        <v>0</v>
      </c>
      <c r="V56" s="22">
        <f t="shared" si="47"/>
        <v>0</v>
      </c>
      <c r="W56" s="22">
        <f t="shared" si="47"/>
        <v>0</v>
      </c>
      <c r="X56" s="22">
        <f t="shared" si="47"/>
        <v>0</v>
      </c>
      <c r="Y56" s="22">
        <f t="shared" si="47"/>
        <v>0</v>
      </c>
      <c r="Z56" s="22">
        <f t="shared" si="47"/>
        <v>0</v>
      </c>
      <c r="AA56" s="22">
        <f t="shared" si="47"/>
        <v>0</v>
      </c>
      <c r="AB56" s="22">
        <f t="shared" si="47"/>
        <v>0</v>
      </c>
      <c r="AC56" s="22">
        <f t="shared" si="47"/>
        <v>0</v>
      </c>
      <c r="AD56" s="22">
        <f t="shared" si="47"/>
        <v>0</v>
      </c>
      <c r="AE56" s="22">
        <f t="shared" si="47"/>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215219.50599999996</v>
      </c>
      <c r="C58" s="23">
        <f t="shared" ref="C58:E58" si="54">C59+C60+C62</f>
        <v>123864.06299999999</v>
      </c>
      <c r="D58" s="23">
        <f t="shared" si="54"/>
        <v>101044.77</v>
      </c>
      <c r="E58" s="23">
        <f t="shared" si="54"/>
        <v>101044.77</v>
      </c>
      <c r="F58" s="23">
        <f>E58/B58*100</f>
        <v>46.949633831052481</v>
      </c>
      <c r="G58" s="23">
        <f>E58/C58*100</f>
        <v>81.577148006197746</v>
      </c>
      <c r="H58" s="23">
        <f>H59+H60+H62</f>
        <v>33667.464</v>
      </c>
      <c r="I58" s="23">
        <f t="shared" ref="I58:AE58" si="55">I59+I60+I62</f>
        <v>17651.48</v>
      </c>
      <c r="J58" s="23">
        <f t="shared" si="55"/>
        <v>21980.66</v>
      </c>
      <c r="K58" s="23">
        <f t="shared" si="55"/>
        <v>25296.47</v>
      </c>
      <c r="L58" s="23">
        <f t="shared" si="55"/>
        <v>22854.336000000003</v>
      </c>
      <c r="M58" s="23">
        <f t="shared" si="55"/>
        <v>18701.060000000001</v>
      </c>
      <c r="N58" s="23">
        <f t="shared" si="55"/>
        <v>27865.029000000002</v>
      </c>
      <c r="O58" s="23">
        <f t="shared" si="55"/>
        <v>19626.32</v>
      </c>
      <c r="P58" s="23">
        <f t="shared" si="55"/>
        <v>17496.574000000001</v>
      </c>
      <c r="Q58" s="23">
        <f t="shared" si="55"/>
        <v>19769.440000000002</v>
      </c>
      <c r="R58" s="23">
        <f t="shared" si="55"/>
        <v>16653.616999999998</v>
      </c>
      <c r="S58" s="23">
        <f t="shared" si="55"/>
        <v>0</v>
      </c>
      <c r="T58" s="23">
        <f t="shared" si="55"/>
        <v>18860.369000000002</v>
      </c>
      <c r="U58" s="23">
        <f t="shared" si="55"/>
        <v>0</v>
      </c>
      <c r="V58" s="23">
        <f t="shared" si="55"/>
        <v>11510.277</v>
      </c>
      <c r="W58" s="23">
        <f t="shared" si="55"/>
        <v>0</v>
      </c>
      <c r="X58" s="23">
        <f t="shared" si="55"/>
        <v>10480.953000000001</v>
      </c>
      <c r="Y58" s="23">
        <f t="shared" si="55"/>
        <v>0</v>
      </c>
      <c r="Z58" s="23">
        <f t="shared" si="55"/>
        <v>12955.810000000001</v>
      </c>
      <c r="AA58" s="23">
        <f t="shared" si="55"/>
        <v>0</v>
      </c>
      <c r="AB58" s="23">
        <f t="shared" si="55"/>
        <v>11461.415000000001</v>
      </c>
      <c r="AC58" s="23">
        <f t="shared" si="55"/>
        <v>0</v>
      </c>
      <c r="AD58" s="23">
        <f t="shared" si="55"/>
        <v>9433.0020000000004</v>
      </c>
      <c r="AE58" s="23">
        <f t="shared" si="55"/>
        <v>0</v>
      </c>
      <c r="AF58" s="123"/>
    </row>
    <row r="59" spans="1:32" x14ac:dyDescent="0.25">
      <c r="A59" s="21" t="s">
        <v>35</v>
      </c>
      <c r="B59" s="22">
        <f>B65+B71</f>
        <v>0</v>
      </c>
      <c r="C59" s="22">
        <f>C65+C71</f>
        <v>0</v>
      </c>
      <c r="D59" s="22">
        <f t="shared" ref="D59:E60" si="56">D65+D71</f>
        <v>0</v>
      </c>
      <c r="E59" s="22">
        <f t="shared" si="56"/>
        <v>0</v>
      </c>
      <c r="F59" s="37">
        <f>IFERROR(E59/B59*100,0)</f>
        <v>0</v>
      </c>
      <c r="G59" s="37">
        <f>IFERROR(E59/C59*100,0)</f>
        <v>0</v>
      </c>
      <c r="H59" s="22">
        <f>H65+H71</f>
        <v>0</v>
      </c>
      <c r="I59" s="22">
        <f t="shared" ref="I59:AE62" si="57">I65+I71</f>
        <v>0</v>
      </c>
      <c r="J59" s="22">
        <f t="shared" si="57"/>
        <v>0</v>
      </c>
      <c r="K59" s="22">
        <f t="shared" si="57"/>
        <v>0</v>
      </c>
      <c r="L59" s="22">
        <f t="shared" si="57"/>
        <v>0</v>
      </c>
      <c r="M59" s="22">
        <f t="shared" si="57"/>
        <v>0</v>
      </c>
      <c r="N59" s="22">
        <f t="shared" si="57"/>
        <v>0</v>
      </c>
      <c r="O59" s="22">
        <f t="shared" si="57"/>
        <v>0</v>
      </c>
      <c r="P59" s="22">
        <f t="shared" si="57"/>
        <v>0</v>
      </c>
      <c r="Q59" s="22">
        <f t="shared" si="57"/>
        <v>0</v>
      </c>
      <c r="R59" s="22">
        <f t="shared" si="57"/>
        <v>0</v>
      </c>
      <c r="S59" s="22">
        <f t="shared" si="57"/>
        <v>0</v>
      </c>
      <c r="T59" s="22">
        <f t="shared" si="57"/>
        <v>0</v>
      </c>
      <c r="U59" s="22">
        <f t="shared" si="57"/>
        <v>0</v>
      </c>
      <c r="V59" s="22">
        <f t="shared" si="57"/>
        <v>0</v>
      </c>
      <c r="W59" s="22">
        <f t="shared" si="57"/>
        <v>0</v>
      </c>
      <c r="X59" s="22">
        <f t="shared" si="57"/>
        <v>0</v>
      </c>
      <c r="Y59" s="22">
        <f t="shared" si="57"/>
        <v>0</v>
      </c>
      <c r="Z59" s="22">
        <f t="shared" si="57"/>
        <v>0</v>
      </c>
      <c r="AA59" s="22">
        <f t="shared" si="57"/>
        <v>0</v>
      </c>
      <c r="AB59" s="22">
        <f t="shared" si="57"/>
        <v>0</v>
      </c>
      <c r="AC59" s="22">
        <f t="shared" si="57"/>
        <v>0</v>
      </c>
      <c r="AD59" s="22">
        <f t="shared" si="57"/>
        <v>0</v>
      </c>
      <c r="AE59" s="22">
        <f t="shared" si="57"/>
        <v>0</v>
      </c>
      <c r="AF59" s="123"/>
    </row>
    <row r="60" spans="1:32" x14ac:dyDescent="0.25">
      <c r="A60" s="21" t="s">
        <v>29</v>
      </c>
      <c r="B60" s="22">
        <f>B66+B72</f>
        <v>215219.50599999996</v>
      </c>
      <c r="C60" s="22">
        <f>C66+C72</f>
        <v>123864.06299999999</v>
      </c>
      <c r="D60" s="22">
        <f t="shared" si="56"/>
        <v>101044.77</v>
      </c>
      <c r="E60" s="22">
        <f t="shared" si="56"/>
        <v>101044.77</v>
      </c>
      <c r="F60" s="37">
        <f>IFERROR(E60/B60*100,0)</f>
        <v>46.949633831052481</v>
      </c>
      <c r="G60" s="37">
        <f>IFERROR(E60/C60*100,0)</f>
        <v>81.577148006197746</v>
      </c>
      <c r="H60" s="22">
        <f>H66+H72</f>
        <v>33667.464</v>
      </c>
      <c r="I60" s="22">
        <f t="shared" si="57"/>
        <v>17651.48</v>
      </c>
      <c r="J60" s="22">
        <f t="shared" si="57"/>
        <v>21980.66</v>
      </c>
      <c r="K60" s="22">
        <f t="shared" si="57"/>
        <v>25296.47</v>
      </c>
      <c r="L60" s="22">
        <f t="shared" si="57"/>
        <v>22854.336000000003</v>
      </c>
      <c r="M60" s="22">
        <f t="shared" si="57"/>
        <v>18701.060000000001</v>
      </c>
      <c r="N60" s="22">
        <f t="shared" si="57"/>
        <v>27865.029000000002</v>
      </c>
      <c r="O60" s="22">
        <f t="shared" si="57"/>
        <v>19626.32</v>
      </c>
      <c r="P60" s="22">
        <f t="shared" si="57"/>
        <v>17496.574000000001</v>
      </c>
      <c r="Q60" s="22">
        <f t="shared" si="57"/>
        <v>19769.440000000002</v>
      </c>
      <c r="R60" s="22">
        <f t="shared" si="57"/>
        <v>16653.616999999998</v>
      </c>
      <c r="S60" s="22">
        <f t="shared" si="57"/>
        <v>0</v>
      </c>
      <c r="T60" s="22">
        <f t="shared" si="57"/>
        <v>18860.369000000002</v>
      </c>
      <c r="U60" s="22">
        <f t="shared" si="57"/>
        <v>0</v>
      </c>
      <c r="V60" s="22">
        <f t="shared" si="57"/>
        <v>11510.277</v>
      </c>
      <c r="W60" s="22">
        <f t="shared" si="57"/>
        <v>0</v>
      </c>
      <c r="X60" s="22">
        <f t="shared" si="57"/>
        <v>10480.953000000001</v>
      </c>
      <c r="Y60" s="22">
        <f t="shared" si="57"/>
        <v>0</v>
      </c>
      <c r="Z60" s="22">
        <f t="shared" si="57"/>
        <v>12955.810000000001</v>
      </c>
      <c r="AA60" s="22">
        <f t="shared" si="57"/>
        <v>0</v>
      </c>
      <c r="AB60" s="22">
        <f t="shared" si="57"/>
        <v>11461.415000000001</v>
      </c>
      <c r="AC60" s="22">
        <f t="shared" si="57"/>
        <v>0</v>
      </c>
      <c r="AD60" s="22">
        <f t="shared" si="57"/>
        <v>9433.0020000000004</v>
      </c>
      <c r="AE60" s="22">
        <f t="shared" si="57"/>
        <v>0</v>
      </c>
      <c r="AF60" s="123"/>
    </row>
    <row r="61" spans="1:32" ht="31.5" x14ac:dyDescent="0.25">
      <c r="A61" s="34" t="s">
        <v>36</v>
      </c>
      <c r="B61" s="22">
        <f t="shared" ref="B61:E62" si="58">B67+B73</f>
        <v>0</v>
      </c>
      <c r="C61" s="22">
        <f t="shared" si="58"/>
        <v>0</v>
      </c>
      <c r="D61" s="22">
        <f t="shared" si="58"/>
        <v>0</v>
      </c>
      <c r="E61" s="22">
        <f t="shared" si="58"/>
        <v>0</v>
      </c>
      <c r="F61" s="37">
        <f t="shared" ref="F61:F62" si="59">IFERROR(E61/B61*100,0)</f>
        <v>0</v>
      </c>
      <c r="G61" s="37">
        <f t="shared" ref="G61:G62" si="60">IFERROR(E61/C61*100,0)</f>
        <v>0</v>
      </c>
      <c r="H61" s="22">
        <f t="shared" ref="H61:W62" si="61">H67+H73</f>
        <v>0</v>
      </c>
      <c r="I61" s="22">
        <f t="shared" si="61"/>
        <v>0</v>
      </c>
      <c r="J61" s="22">
        <f t="shared" si="61"/>
        <v>0</v>
      </c>
      <c r="K61" s="22">
        <f t="shared" si="61"/>
        <v>0</v>
      </c>
      <c r="L61" s="22">
        <f t="shared" si="61"/>
        <v>0</v>
      </c>
      <c r="M61" s="22">
        <f t="shared" si="61"/>
        <v>0</v>
      </c>
      <c r="N61" s="22">
        <f t="shared" si="61"/>
        <v>0</v>
      </c>
      <c r="O61" s="22">
        <f t="shared" si="61"/>
        <v>0</v>
      </c>
      <c r="P61" s="22">
        <f t="shared" si="61"/>
        <v>0</v>
      </c>
      <c r="Q61" s="22">
        <f t="shared" si="61"/>
        <v>0</v>
      </c>
      <c r="R61" s="22">
        <f t="shared" si="61"/>
        <v>0</v>
      </c>
      <c r="S61" s="22">
        <f t="shared" si="61"/>
        <v>0</v>
      </c>
      <c r="T61" s="22">
        <f t="shared" si="61"/>
        <v>0</v>
      </c>
      <c r="U61" s="22">
        <f t="shared" si="61"/>
        <v>0</v>
      </c>
      <c r="V61" s="22">
        <f t="shared" si="61"/>
        <v>0</v>
      </c>
      <c r="W61" s="22">
        <f t="shared" si="61"/>
        <v>0</v>
      </c>
      <c r="X61" s="22">
        <f t="shared" si="57"/>
        <v>0</v>
      </c>
      <c r="Y61" s="22">
        <f t="shared" si="57"/>
        <v>0</v>
      </c>
      <c r="Z61" s="22">
        <f t="shared" si="57"/>
        <v>0</v>
      </c>
      <c r="AA61" s="22">
        <f t="shared" si="57"/>
        <v>0</v>
      </c>
      <c r="AB61" s="22">
        <f t="shared" si="57"/>
        <v>0</v>
      </c>
      <c r="AC61" s="22">
        <f t="shared" si="57"/>
        <v>0</v>
      </c>
      <c r="AD61" s="22">
        <f t="shared" si="57"/>
        <v>0</v>
      </c>
      <c r="AE61" s="22">
        <f t="shared" si="57"/>
        <v>0</v>
      </c>
      <c r="AF61" s="123"/>
    </row>
    <row r="62" spans="1:32" x14ac:dyDescent="0.25">
      <c r="A62" s="21" t="s">
        <v>37</v>
      </c>
      <c r="B62" s="22">
        <f t="shared" si="58"/>
        <v>0</v>
      </c>
      <c r="C62" s="22">
        <f t="shared" si="58"/>
        <v>0</v>
      </c>
      <c r="D62" s="22">
        <f t="shared" si="58"/>
        <v>0</v>
      </c>
      <c r="E62" s="22">
        <f t="shared" si="58"/>
        <v>0</v>
      </c>
      <c r="F62" s="37">
        <f t="shared" si="59"/>
        <v>0</v>
      </c>
      <c r="G62" s="37">
        <f t="shared" si="60"/>
        <v>0</v>
      </c>
      <c r="H62" s="22">
        <f t="shared" si="61"/>
        <v>0</v>
      </c>
      <c r="I62" s="22">
        <f t="shared" si="61"/>
        <v>0</v>
      </c>
      <c r="J62" s="22">
        <f t="shared" si="61"/>
        <v>0</v>
      </c>
      <c r="K62" s="22">
        <f t="shared" si="61"/>
        <v>0</v>
      </c>
      <c r="L62" s="22">
        <f t="shared" si="61"/>
        <v>0</v>
      </c>
      <c r="M62" s="22">
        <f t="shared" si="61"/>
        <v>0</v>
      </c>
      <c r="N62" s="22">
        <f t="shared" si="61"/>
        <v>0</v>
      </c>
      <c r="O62" s="22">
        <f t="shared" si="61"/>
        <v>0</v>
      </c>
      <c r="P62" s="22">
        <f t="shared" si="61"/>
        <v>0</v>
      </c>
      <c r="Q62" s="22">
        <f t="shared" si="61"/>
        <v>0</v>
      </c>
      <c r="R62" s="22">
        <f t="shared" si="61"/>
        <v>0</v>
      </c>
      <c r="S62" s="22">
        <f t="shared" si="61"/>
        <v>0</v>
      </c>
      <c r="T62" s="22">
        <f t="shared" si="61"/>
        <v>0</v>
      </c>
      <c r="U62" s="22">
        <f t="shared" si="61"/>
        <v>0</v>
      </c>
      <c r="V62" s="22">
        <f t="shared" si="61"/>
        <v>0</v>
      </c>
      <c r="W62" s="22">
        <f t="shared" si="61"/>
        <v>0</v>
      </c>
      <c r="X62" s="22">
        <f t="shared" si="57"/>
        <v>0</v>
      </c>
      <c r="Y62" s="22">
        <f t="shared" si="57"/>
        <v>0</v>
      </c>
      <c r="Z62" s="22">
        <f t="shared" si="57"/>
        <v>0</v>
      </c>
      <c r="AA62" s="22">
        <f t="shared" si="57"/>
        <v>0</v>
      </c>
      <c r="AB62" s="22">
        <f t="shared" si="57"/>
        <v>0</v>
      </c>
      <c r="AC62" s="22">
        <f t="shared" si="57"/>
        <v>0</v>
      </c>
      <c r="AD62" s="22">
        <f t="shared" si="57"/>
        <v>0</v>
      </c>
      <c r="AE62" s="22">
        <f t="shared" si="57"/>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195874.58499999996</v>
      </c>
      <c r="C64" s="37">
        <f t="shared" ref="C64:E64" si="62">C65+C66+C68</f>
        <v>110861.542</v>
      </c>
      <c r="D64" s="37">
        <f t="shared" si="62"/>
        <v>88449.36</v>
      </c>
      <c r="E64" s="37">
        <f t="shared" si="62"/>
        <v>88449.36</v>
      </c>
      <c r="F64" s="37">
        <f t="shared" ref="F64" si="63">E64/B64*100</f>
        <v>45.156118646020374</v>
      </c>
      <c r="G64" s="37">
        <f>E64/C64*100</f>
        <v>79.783627761555039</v>
      </c>
      <c r="H64" s="37">
        <f>H65+H66+H68</f>
        <v>24766.143</v>
      </c>
      <c r="I64" s="37">
        <f t="shared" ref="I64:AE64" si="64">I65+I66+I68</f>
        <v>8911.5</v>
      </c>
      <c r="J64" s="37">
        <f t="shared" si="64"/>
        <v>20856.759999999998</v>
      </c>
      <c r="K64" s="37">
        <f t="shared" si="64"/>
        <v>24332.61</v>
      </c>
      <c r="L64" s="37">
        <f t="shared" si="64"/>
        <v>21730.436000000002</v>
      </c>
      <c r="M64" s="37">
        <f t="shared" si="64"/>
        <v>17737.2</v>
      </c>
      <c r="N64" s="23">
        <f t="shared" si="64"/>
        <v>26938.329000000002</v>
      </c>
      <c r="O64" s="23">
        <f t="shared" si="64"/>
        <v>18662.47</v>
      </c>
      <c r="P64" s="23">
        <f t="shared" si="64"/>
        <v>16569.874</v>
      </c>
      <c r="Q64" s="23">
        <f t="shared" si="64"/>
        <v>18805.580000000002</v>
      </c>
      <c r="R64" s="23">
        <f t="shared" si="64"/>
        <v>15726.916999999999</v>
      </c>
      <c r="S64" s="23">
        <f t="shared" si="64"/>
        <v>0</v>
      </c>
      <c r="T64" s="23">
        <f t="shared" si="64"/>
        <v>17933.669000000002</v>
      </c>
      <c r="U64" s="23">
        <f t="shared" si="64"/>
        <v>0</v>
      </c>
      <c r="V64" s="23">
        <f t="shared" si="64"/>
        <v>10583.576999999999</v>
      </c>
      <c r="W64" s="23">
        <f t="shared" si="64"/>
        <v>0</v>
      </c>
      <c r="X64" s="23">
        <f t="shared" si="64"/>
        <v>9554.2530000000006</v>
      </c>
      <c r="Y64" s="23">
        <f t="shared" si="64"/>
        <v>0</v>
      </c>
      <c r="Z64" s="23">
        <f t="shared" si="64"/>
        <v>12029.11</v>
      </c>
      <c r="AA64" s="23">
        <f t="shared" si="64"/>
        <v>0</v>
      </c>
      <c r="AB64" s="23">
        <f t="shared" si="64"/>
        <v>10534.715</v>
      </c>
      <c r="AC64" s="23"/>
      <c r="AD64" s="23">
        <f t="shared" si="64"/>
        <v>8650.8019999999997</v>
      </c>
      <c r="AE64" s="23">
        <f t="shared" si="64"/>
        <v>0</v>
      </c>
      <c r="AF64" s="123"/>
    </row>
    <row r="65" spans="1:32" x14ac:dyDescent="0.25">
      <c r="A65" s="21" t="s">
        <v>35</v>
      </c>
      <c r="B65" s="37"/>
      <c r="C65" s="62"/>
      <c r="D65" s="37"/>
      <c r="E65" s="37"/>
      <c r="F65" s="37"/>
      <c r="G65" s="37"/>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195874.58499999996</v>
      </c>
      <c r="C66" s="62">
        <f>H66+J66+L66+N66+P66</f>
        <v>110861.542</v>
      </c>
      <c r="D66" s="37">
        <f>E66</f>
        <v>88449.36</v>
      </c>
      <c r="E66" s="37">
        <f>I66+K66+M66+O66+Q66+S66+U66+W66+Y66+AA66+AC66+AE66</f>
        <v>88449.36</v>
      </c>
      <c r="F66" s="37">
        <f t="shared" ref="F66" si="65">IFERROR(E66/B66*100,0)</f>
        <v>45.156118646020374</v>
      </c>
      <c r="G66" s="37">
        <f t="shared" ref="G66" si="66">IFERROR(E66/C66*100,0)</f>
        <v>79.783627761555039</v>
      </c>
      <c r="H66" s="62">
        <v>24766.143</v>
      </c>
      <c r="I66" s="62">
        <v>8911.5</v>
      </c>
      <c r="J66" s="62">
        <v>20856.759999999998</v>
      </c>
      <c r="K66" s="62">
        <v>24332.61</v>
      </c>
      <c r="L66" s="62">
        <v>21730.436000000002</v>
      </c>
      <c r="M66" s="62">
        <v>17737.2</v>
      </c>
      <c r="N66" s="22">
        <v>26938.329000000002</v>
      </c>
      <c r="O66" s="22">
        <v>18662.47</v>
      </c>
      <c r="P66" s="22">
        <v>16569.874</v>
      </c>
      <c r="Q66" s="22">
        <v>18805.580000000002</v>
      </c>
      <c r="R66" s="22">
        <v>15726.916999999999</v>
      </c>
      <c r="S66" s="22"/>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37"/>
      <c r="C67" s="62"/>
      <c r="D67" s="37"/>
      <c r="E67" s="37"/>
      <c r="F67" s="37"/>
      <c r="G67" s="37"/>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c r="C68" s="62"/>
      <c r="D68" s="23"/>
      <c r="E68" s="23"/>
      <c r="F68" s="37"/>
      <c r="G68" s="37"/>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 t="shared" ref="C70:E70" si="67">C71+C72+C74</f>
        <v>13002.521000000001</v>
      </c>
      <c r="D70" s="37">
        <f t="shared" si="67"/>
        <v>12595.410000000002</v>
      </c>
      <c r="E70" s="37">
        <f t="shared" si="67"/>
        <v>12595.410000000002</v>
      </c>
      <c r="F70" s="23">
        <f t="shared" ref="F70:G70" si="68">F72</f>
        <v>65.10964816036207</v>
      </c>
      <c r="G70" s="23">
        <f t="shared" si="68"/>
        <v>96.868984099314289</v>
      </c>
      <c r="H70" s="22">
        <f>H71+H72+H74</f>
        <v>8901.3209999999999</v>
      </c>
      <c r="I70" s="22">
        <f t="shared" ref="I70:AE70" si="69">I71+I72+I74</f>
        <v>8739.98</v>
      </c>
      <c r="J70" s="22">
        <f t="shared" si="69"/>
        <v>1123.9000000000001</v>
      </c>
      <c r="K70" s="22">
        <f t="shared" si="69"/>
        <v>963.86</v>
      </c>
      <c r="L70" s="22">
        <f t="shared" si="69"/>
        <v>1123.9000000000001</v>
      </c>
      <c r="M70" s="22">
        <f t="shared" si="69"/>
        <v>963.86</v>
      </c>
      <c r="N70" s="22">
        <f t="shared" si="69"/>
        <v>926.7</v>
      </c>
      <c r="O70" s="22">
        <f t="shared" si="69"/>
        <v>963.85</v>
      </c>
      <c r="P70" s="22">
        <f t="shared" si="69"/>
        <v>926.7</v>
      </c>
      <c r="Q70" s="22">
        <f t="shared" si="69"/>
        <v>963.86</v>
      </c>
      <c r="R70" s="22">
        <f t="shared" si="69"/>
        <v>926.7</v>
      </c>
      <c r="S70" s="22">
        <f t="shared" si="69"/>
        <v>0</v>
      </c>
      <c r="T70" s="22">
        <f t="shared" si="69"/>
        <v>926.7</v>
      </c>
      <c r="U70" s="22">
        <f t="shared" si="69"/>
        <v>0</v>
      </c>
      <c r="V70" s="22">
        <f t="shared" si="69"/>
        <v>926.7</v>
      </c>
      <c r="W70" s="22">
        <f t="shared" si="69"/>
        <v>0</v>
      </c>
      <c r="X70" s="22">
        <f t="shared" si="69"/>
        <v>926.7</v>
      </c>
      <c r="Y70" s="22">
        <f t="shared" si="69"/>
        <v>0</v>
      </c>
      <c r="Z70" s="22">
        <f t="shared" si="69"/>
        <v>926.7</v>
      </c>
      <c r="AA70" s="22">
        <f t="shared" si="69"/>
        <v>0</v>
      </c>
      <c r="AB70" s="22">
        <f t="shared" si="69"/>
        <v>926.7</v>
      </c>
      <c r="AC70" s="22">
        <f t="shared" si="69"/>
        <v>0</v>
      </c>
      <c r="AD70" s="22">
        <f t="shared" si="69"/>
        <v>782.2</v>
      </c>
      <c r="AE70" s="22">
        <f t="shared" si="69"/>
        <v>0</v>
      </c>
      <c r="AF70" s="115" t="s">
        <v>101</v>
      </c>
    </row>
    <row r="71" spans="1:32" x14ac:dyDescent="0.25">
      <c r="A71" s="21" t="s">
        <v>35</v>
      </c>
      <c r="B71" s="23"/>
      <c r="C71" s="22"/>
      <c r="D71" s="23"/>
      <c r="E71" s="23"/>
      <c r="F71" s="23"/>
      <c r="G71" s="23"/>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H72+J72+L72+N72+P72</f>
        <v>13002.521000000001</v>
      </c>
      <c r="D72" s="23">
        <f>E72</f>
        <v>12595.410000000002</v>
      </c>
      <c r="E72" s="23">
        <f>I72+K72+M72+O72+Q72+S72+U72+W72+Y72+AA72+AC72+AE72</f>
        <v>12595.410000000002</v>
      </c>
      <c r="F72" s="23">
        <f t="shared" ref="F72" si="70">IFERROR(E72/B72*100,0)</f>
        <v>65.10964816036207</v>
      </c>
      <c r="G72" s="23">
        <f t="shared" ref="G72" si="71">IFERROR(E72/C72*100,0)</f>
        <v>96.868984099314289</v>
      </c>
      <c r="H72" s="22">
        <v>8901.3209999999999</v>
      </c>
      <c r="I72" s="22">
        <v>8739.98</v>
      </c>
      <c r="J72" s="22">
        <v>1123.9000000000001</v>
      </c>
      <c r="K72" s="22">
        <v>963.86</v>
      </c>
      <c r="L72" s="22">
        <v>1123.9000000000001</v>
      </c>
      <c r="M72" s="22">
        <v>963.86</v>
      </c>
      <c r="N72" s="22">
        <v>926.7</v>
      </c>
      <c r="O72" s="22">
        <v>963.85</v>
      </c>
      <c r="P72" s="22">
        <v>926.7</v>
      </c>
      <c r="Q72" s="22">
        <v>963.86</v>
      </c>
      <c r="R72" s="22">
        <v>926.7</v>
      </c>
      <c r="S72" s="22"/>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c r="C73" s="22"/>
      <c r="D73" s="23"/>
      <c r="E73" s="23"/>
      <c r="F73" s="23"/>
      <c r="G73" s="23"/>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c r="C74" s="22"/>
      <c r="D74" s="23"/>
      <c r="E74" s="23"/>
      <c r="F74" s="23"/>
      <c r="G74" s="23"/>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72"/>
    </row>
    <row r="76" spans="1:32" x14ac:dyDescent="0.25">
      <c r="A76" s="21" t="s">
        <v>34</v>
      </c>
      <c r="B76" s="23">
        <f>B77+B78+B80</f>
        <v>6062.2990000000009</v>
      </c>
      <c r="C76" s="37">
        <f t="shared" ref="C76:E76" si="72">C77+C78+C80</f>
        <v>2280.0390000000002</v>
      </c>
      <c r="D76" s="37">
        <f t="shared" si="72"/>
        <v>1827.6200000000001</v>
      </c>
      <c r="E76" s="23">
        <f t="shared" si="72"/>
        <v>1827.6200000000001</v>
      </c>
      <c r="F76" s="23">
        <f t="shared" ref="F76:G76" si="73">F78</f>
        <v>30.147308801495932</v>
      </c>
      <c r="G76" s="23">
        <f t="shared" si="73"/>
        <v>80.15740081638954</v>
      </c>
      <c r="H76" s="22">
        <f>H77+H78+H80</f>
        <v>222.51900000000001</v>
      </c>
      <c r="I76" s="22">
        <f t="shared" ref="I76:AE76" si="74">I77+I78+I80</f>
        <v>211.32</v>
      </c>
      <c r="J76" s="22">
        <f t="shared" si="74"/>
        <v>529.38</v>
      </c>
      <c r="K76" s="22">
        <f t="shared" si="74"/>
        <v>424.49</v>
      </c>
      <c r="L76" s="22">
        <f t="shared" si="74"/>
        <v>509.38</v>
      </c>
      <c r="M76" s="22">
        <f t="shared" si="74"/>
        <v>393.66</v>
      </c>
      <c r="N76" s="22">
        <f t="shared" si="74"/>
        <v>519.38</v>
      </c>
      <c r="O76" s="22">
        <f t="shared" si="74"/>
        <v>413.18</v>
      </c>
      <c r="P76" s="22">
        <f t="shared" si="74"/>
        <v>499.38</v>
      </c>
      <c r="Q76" s="22">
        <f t="shared" si="74"/>
        <v>384.97</v>
      </c>
      <c r="R76" s="22">
        <f t="shared" si="74"/>
        <v>519.38</v>
      </c>
      <c r="S76" s="22">
        <f t="shared" si="74"/>
        <v>0</v>
      </c>
      <c r="T76" s="22">
        <f t="shared" si="74"/>
        <v>509.38</v>
      </c>
      <c r="U76" s="22">
        <f t="shared" si="74"/>
        <v>0</v>
      </c>
      <c r="V76" s="22">
        <f t="shared" si="74"/>
        <v>499.38</v>
      </c>
      <c r="W76" s="22">
        <f t="shared" si="74"/>
        <v>0</v>
      </c>
      <c r="X76" s="22">
        <f t="shared" si="74"/>
        <v>509.38</v>
      </c>
      <c r="Y76" s="22">
        <f t="shared" si="74"/>
        <v>0</v>
      </c>
      <c r="Z76" s="22">
        <f t="shared" si="74"/>
        <v>509.38</v>
      </c>
      <c r="AA76" s="22">
        <f t="shared" si="74"/>
        <v>0</v>
      </c>
      <c r="AB76" s="22">
        <f t="shared" si="74"/>
        <v>509.38</v>
      </c>
      <c r="AC76" s="22">
        <f t="shared" si="74"/>
        <v>0</v>
      </c>
      <c r="AD76" s="22">
        <f t="shared" si="74"/>
        <v>725.98</v>
      </c>
      <c r="AE76" s="22">
        <f t="shared" si="74"/>
        <v>0</v>
      </c>
      <c r="AF76" s="124" t="s">
        <v>53</v>
      </c>
    </row>
    <row r="77" spans="1:32" ht="33" customHeight="1" x14ac:dyDescent="0.25">
      <c r="A77" s="21" t="s">
        <v>35</v>
      </c>
      <c r="B77" s="23"/>
      <c r="C77" s="22"/>
      <c r="D77" s="23"/>
      <c r="E77" s="23"/>
      <c r="F77" s="23"/>
      <c r="G77" s="23"/>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H78+J78+L78+N78+P78</f>
        <v>2280.0390000000002</v>
      </c>
      <c r="D78" s="23">
        <f>E78</f>
        <v>1827.6200000000001</v>
      </c>
      <c r="E78" s="23">
        <f>I78+K78+M78+O78+Q78+S78+U78+W78+Y78+AA78+AC78+AE78</f>
        <v>1827.6200000000001</v>
      </c>
      <c r="F78" s="23">
        <f>IFERROR(E78/B78*100,0)</f>
        <v>30.147308801495932</v>
      </c>
      <c r="G78" s="23">
        <f>IFERROR(E78/C78*100,0)</f>
        <v>80.15740081638954</v>
      </c>
      <c r="H78" s="22">
        <v>222.51900000000001</v>
      </c>
      <c r="I78" s="22">
        <v>211.32</v>
      </c>
      <c r="J78" s="22">
        <v>529.38</v>
      </c>
      <c r="K78" s="22">
        <v>424.49</v>
      </c>
      <c r="L78" s="22">
        <v>509.38</v>
      </c>
      <c r="M78" s="22">
        <v>393.66</v>
      </c>
      <c r="N78" s="22">
        <v>519.38</v>
      </c>
      <c r="O78" s="22">
        <v>413.18</v>
      </c>
      <c r="P78" s="22">
        <v>499.38</v>
      </c>
      <c r="Q78" s="22">
        <v>384.97</v>
      </c>
      <c r="R78" s="22">
        <v>519.38</v>
      </c>
      <c r="S78" s="22"/>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c r="C79" s="22"/>
      <c r="D79" s="23"/>
      <c r="E79" s="23"/>
      <c r="F79" s="23"/>
      <c r="G79" s="23"/>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c r="C80" s="22"/>
      <c r="D80" s="23"/>
      <c r="E80" s="23"/>
      <c r="F80" s="23"/>
      <c r="G80" s="23"/>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74"/>
    </row>
    <row r="82" spans="1:32" ht="24.75" customHeight="1" x14ac:dyDescent="0.25">
      <c r="A82" s="21" t="s">
        <v>34</v>
      </c>
      <c r="B82" s="37">
        <f>B83+B84+B86</f>
        <v>767.6</v>
      </c>
      <c r="C82" s="37">
        <f t="shared" ref="C82:E82" si="75">C83+C84+C86</f>
        <v>225.89999999999998</v>
      </c>
      <c r="D82" s="37">
        <f t="shared" si="75"/>
        <v>107.7</v>
      </c>
      <c r="E82" s="23">
        <f t="shared" si="75"/>
        <v>107.7</v>
      </c>
      <c r="F82" s="23">
        <f t="shared" ref="F82:G82" si="76">F84</f>
        <v>14.030745179781137</v>
      </c>
      <c r="G82" s="23">
        <f t="shared" si="76"/>
        <v>47.675962815405057</v>
      </c>
      <c r="H82" s="22">
        <f>H83+H84+H86</f>
        <v>22.8</v>
      </c>
      <c r="I82" s="22">
        <f t="shared" ref="I82:AE82" si="77">I83+I84+I86</f>
        <v>22.8</v>
      </c>
      <c r="J82" s="22">
        <f t="shared" si="77"/>
        <v>67.7</v>
      </c>
      <c r="K82" s="22">
        <f t="shared" si="77"/>
        <v>16.8</v>
      </c>
      <c r="L82" s="22">
        <f t="shared" si="77"/>
        <v>67.7</v>
      </c>
      <c r="M82" s="22">
        <f t="shared" si="77"/>
        <v>28.6</v>
      </c>
      <c r="N82" s="22">
        <f t="shared" si="77"/>
        <v>67.7</v>
      </c>
      <c r="O82" s="22">
        <f t="shared" si="77"/>
        <v>22.7</v>
      </c>
      <c r="P82" s="22">
        <f t="shared" si="77"/>
        <v>67.7</v>
      </c>
      <c r="Q82" s="22">
        <f t="shared" si="77"/>
        <v>16.8</v>
      </c>
      <c r="R82" s="22">
        <f t="shared" si="77"/>
        <v>67.7</v>
      </c>
      <c r="S82" s="22">
        <f t="shared" si="77"/>
        <v>0</v>
      </c>
      <c r="T82" s="22">
        <f t="shared" si="77"/>
        <v>67.7</v>
      </c>
      <c r="U82" s="22">
        <f t="shared" si="77"/>
        <v>0</v>
      </c>
      <c r="V82" s="22">
        <f t="shared" si="77"/>
        <v>67.7</v>
      </c>
      <c r="W82" s="22">
        <f t="shared" si="77"/>
        <v>0</v>
      </c>
      <c r="X82" s="22">
        <f t="shared" si="77"/>
        <v>67.7</v>
      </c>
      <c r="Y82" s="22">
        <f t="shared" si="77"/>
        <v>0</v>
      </c>
      <c r="Z82" s="22">
        <f t="shared" si="77"/>
        <v>67.7</v>
      </c>
      <c r="AA82" s="22">
        <f t="shared" si="77"/>
        <v>0</v>
      </c>
      <c r="AB82" s="22">
        <f t="shared" si="77"/>
        <v>67.7</v>
      </c>
      <c r="AC82" s="22">
        <f t="shared" si="77"/>
        <v>0</v>
      </c>
      <c r="AD82" s="22">
        <f t="shared" si="77"/>
        <v>67.8</v>
      </c>
      <c r="AE82" s="22">
        <f t="shared" si="77"/>
        <v>0</v>
      </c>
      <c r="AF82" s="124" t="s">
        <v>83</v>
      </c>
    </row>
    <row r="83" spans="1:32" ht="42" customHeight="1" x14ac:dyDescent="0.25">
      <c r="A83" s="21" t="s">
        <v>35</v>
      </c>
      <c r="B83" s="23"/>
      <c r="C83" s="22"/>
      <c r="D83" s="23"/>
      <c r="E83" s="23"/>
      <c r="F83" s="23"/>
      <c r="G83" s="23"/>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H84+J84+L84+N84</f>
        <v>225.89999999999998</v>
      </c>
      <c r="D84" s="23">
        <f>E84</f>
        <v>107.7</v>
      </c>
      <c r="E84" s="23">
        <f>I84+K84+M84+O84+Q84+S84+U84+W84+Y84+AA84+AC84+AE84</f>
        <v>107.7</v>
      </c>
      <c r="F84" s="23">
        <f>IFERROR(E84/B84*100,0)</f>
        <v>14.030745179781137</v>
      </c>
      <c r="G84" s="23">
        <f>IFERROR(E84/C84*100,0)</f>
        <v>47.675962815405057</v>
      </c>
      <c r="H84" s="22">
        <v>22.8</v>
      </c>
      <c r="I84" s="22">
        <v>22.8</v>
      </c>
      <c r="J84" s="22">
        <v>67.7</v>
      </c>
      <c r="K84" s="22">
        <v>16.8</v>
      </c>
      <c r="L84" s="22">
        <v>67.7</v>
      </c>
      <c r="M84" s="22">
        <v>28.6</v>
      </c>
      <c r="N84" s="22">
        <v>67.7</v>
      </c>
      <c r="O84" s="22">
        <v>22.7</v>
      </c>
      <c r="P84" s="22">
        <v>67.7</v>
      </c>
      <c r="Q84" s="22">
        <v>16.8</v>
      </c>
      <c r="R84" s="22">
        <v>67.7</v>
      </c>
      <c r="S84" s="22"/>
      <c r="T84" s="22">
        <v>67.7</v>
      </c>
      <c r="U84" s="22"/>
      <c r="V84" s="22">
        <v>67.7</v>
      </c>
      <c r="W84" s="22"/>
      <c r="X84" s="22">
        <v>67.7</v>
      </c>
      <c r="Y84" s="22"/>
      <c r="Z84" s="22">
        <v>67.7</v>
      </c>
      <c r="AA84" s="22"/>
      <c r="AB84" s="22">
        <v>67.7</v>
      </c>
      <c r="AC84" s="22"/>
      <c r="AD84" s="22">
        <v>67.8</v>
      </c>
      <c r="AE84" s="22"/>
      <c r="AF84" s="123"/>
    </row>
    <row r="85" spans="1:32" ht="45" customHeight="1" x14ac:dyDescent="0.25">
      <c r="A85" s="34" t="s">
        <v>36</v>
      </c>
      <c r="B85" s="23"/>
      <c r="C85" s="22"/>
      <c r="D85" s="23"/>
      <c r="E85" s="23"/>
      <c r="F85" s="23"/>
      <c r="G85" s="23"/>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c r="C86" s="22"/>
      <c r="D86" s="23"/>
      <c r="E86" s="23"/>
      <c r="F86" s="23"/>
      <c r="G86" s="23"/>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74"/>
    </row>
    <row r="88" spans="1:32" x14ac:dyDescent="0.25">
      <c r="A88" s="21" t="s">
        <v>34</v>
      </c>
      <c r="B88" s="37">
        <f>B89+B90+B92</f>
        <v>3693.74</v>
      </c>
      <c r="C88" s="37">
        <f t="shared" ref="C88:E88" si="78">C89+C90+C92</f>
        <v>0</v>
      </c>
      <c r="D88" s="37">
        <f t="shared" si="78"/>
        <v>0</v>
      </c>
      <c r="E88" s="23">
        <f t="shared" si="78"/>
        <v>0</v>
      </c>
      <c r="F88" s="23">
        <f t="shared" ref="F88:G88" si="79">F90</f>
        <v>0</v>
      </c>
      <c r="G88" s="23">
        <f t="shared" si="79"/>
        <v>0</v>
      </c>
      <c r="H88" s="22">
        <f>H89+H90+H92</f>
        <v>0</v>
      </c>
      <c r="I88" s="22">
        <f t="shared" ref="I88:AE88" si="80">I89+I90+I92</f>
        <v>0</v>
      </c>
      <c r="J88" s="22">
        <f t="shared" si="80"/>
        <v>0</v>
      </c>
      <c r="K88" s="22">
        <f t="shared" si="80"/>
        <v>0</v>
      </c>
      <c r="L88" s="22">
        <f t="shared" si="80"/>
        <v>0</v>
      </c>
      <c r="M88" s="22">
        <f t="shared" si="80"/>
        <v>0</v>
      </c>
      <c r="N88" s="22">
        <f t="shared" si="80"/>
        <v>0</v>
      </c>
      <c r="O88" s="22">
        <f t="shared" si="80"/>
        <v>0</v>
      </c>
      <c r="P88" s="22">
        <f t="shared" si="80"/>
        <v>0</v>
      </c>
      <c r="Q88" s="22">
        <f t="shared" si="80"/>
        <v>0</v>
      </c>
      <c r="R88" s="22">
        <f t="shared" si="80"/>
        <v>0</v>
      </c>
      <c r="S88" s="22">
        <f t="shared" si="80"/>
        <v>0</v>
      </c>
      <c r="T88" s="22">
        <f t="shared" si="80"/>
        <v>0</v>
      </c>
      <c r="U88" s="22">
        <f t="shared" si="80"/>
        <v>0</v>
      </c>
      <c r="V88" s="22">
        <f t="shared" si="80"/>
        <v>0</v>
      </c>
      <c r="W88" s="22">
        <f t="shared" si="80"/>
        <v>0</v>
      </c>
      <c r="X88" s="22">
        <f t="shared" si="80"/>
        <v>0</v>
      </c>
      <c r="Y88" s="22">
        <f t="shared" si="80"/>
        <v>0</v>
      </c>
      <c r="Z88" s="22">
        <f t="shared" si="80"/>
        <v>3693.74</v>
      </c>
      <c r="AA88" s="22">
        <f t="shared" si="80"/>
        <v>0</v>
      </c>
      <c r="AB88" s="22">
        <f t="shared" si="80"/>
        <v>0</v>
      </c>
      <c r="AC88" s="22">
        <f t="shared" si="80"/>
        <v>0</v>
      </c>
      <c r="AD88" s="22">
        <f t="shared" si="80"/>
        <v>0</v>
      </c>
      <c r="AE88" s="22">
        <f t="shared" si="80"/>
        <v>0</v>
      </c>
      <c r="AF88" s="118" t="s">
        <v>109</v>
      </c>
    </row>
    <row r="89" spans="1:32" x14ac:dyDescent="0.25">
      <c r="A89" s="21" t="s">
        <v>35</v>
      </c>
      <c r="B89" s="23"/>
      <c r="C89" s="22"/>
      <c r="D89" s="23"/>
      <c r="E89" s="23"/>
      <c r="F89" s="31"/>
      <c r="G89" s="3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76" t="s">
        <v>29</v>
      </c>
      <c r="B90" s="23">
        <f>H90+J90+L90+N90+P90+R90+T90+V90+X90+Z90+AB90+AD90</f>
        <v>3693.74</v>
      </c>
      <c r="C90" s="22">
        <f>H90+J90+L90+N90+P90</f>
        <v>0</v>
      </c>
      <c r="D90" s="23">
        <f>E90</f>
        <v>0</v>
      </c>
      <c r="E90" s="23">
        <f t="shared" ref="E90" si="81">I90+K90+M90+O90+Q90+S90+U90+W90+Y90+AA90+AC90+AE90</f>
        <v>0</v>
      </c>
      <c r="F90" s="31">
        <f t="shared" ref="F90" si="82">IFERROR(E90/B90%,0)</f>
        <v>0</v>
      </c>
      <c r="G90" s="31">
        <f>IFERROR(E90/C90%,0)</f>
        <v>0</v>
      </c>
      <c r="H90" s="22"/>
      <c r="I90" s="22"/>
      <c r="J90" s="22"/>
      <c r="K90" s="22"/>
      <c r="L90" s="22"/>
      <c r="M90" s="22"/>
      <c r="N90" s="22"/>
      <c r="O90" s="22"/>
      <c r="P90" s="22"/>
      <c r="Q90" s="22"/>
      <c r="R90" s="22"/>
      <c r="S90" s="22"/>
      <c r="T90" s="22"/>
      <c r="U90" s="22"/>
      <c r="V90" s="22"/>
      <c r="W90" s="22"/>
      <c r="X90" s="22"/>
      <c r="Y90" s="22"/>
      <c r="Z90" s="22">
        <v>3693.74</v>
      </c>
      <c r="AA90" s="22"/>
      <c r="AB90" s="22"/>
      <c r="AC90" s="22"/>
      <c r="AD90" s="22"/>
      <c r="AE90" s="22"/>
      <c r="AF90" s="119"/>
    </row>
    <row r="91" spans="1:32" ht="31.5" x14ac:dyDescent="0.25">
      <c r="A91" s="34" t="s">
        <v>36</v>
      </c>
      <c r="B91" s="23"/>
      <c r="C91" s="22"/>
      <c r="D91" s="23"/>
      <c r="E91" s="23"/>
      <c r="F91" s="31"/>
      <c r="G91" s="3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c r="C92" s="22"/>
      <c r="D92" s="23"/>
      <c r="E92" s="23"/>
      <c r="F92" s="31"/>
      <c r="G92" s="3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75"/>
    </row>
    <row r="94" spans="1:32" x14ac:dyDescent="0.25">
      <c r="A94" s="21" t="s">
        <v>34</v>
      </c>
      <c r="B94" s="37">
        <f>B95+B96+B98</f>
        <v>500</v>
      </c>
      <c r="C94" s="37">
        <f t="shared" ref="C94:E94" si="83">C95+C96+C98</f>
        <v>0</v>
      </c>
      <c r="D94" s="37">
        <f t="shared" si="83"/>
        <v>0</v>
      </c>
      <c r="E94" s="23">
        <f t="shared" si="83"/>
        <v>0</v>
      </c>
      <c r="F94" s="23">
        <f t="shared" ref="F94:G94" si="84">F96</f>
        <v>0</v>
      </c>
      <c r="G94" s="23">
        <f t="shared" si="84"/>
        <v>0</v>
      </c>
      <c r="H94" s="22">
        <f>H95+H96+H98</f>
        <v>0</v>
      </c>
      <c r="I94" s="22">
        <f t="shared" ref="I94:AE94" si="85">I95+I96+I98</f>
        <v>0</v>
      </c>
      <c r="J94" s="22">
        <f t="shared" si="85"/>
        <v>0</v>
      </c>
      <c r="K94" s="22">
        <f t="shared" si="85"/>
        <v>0</v>
      </c>
      <c r="L94" s="22">
        <f t="shared" si="85"/>
        <v>0</v>
      </c>
      <c r="M94" s="22">
        <f t="shared" si="85"/>
        <v>0</v>
      </c>
      <c r="N94" s="22">
        <f t="shared" si="85"/>
        <v>0</v>
      </c>
      <c r="O94" s="22">
        <f t="shared" si="85"/>
        <v>0</v>
      </c>
      <c r="P94" s="22">
        <f t="shared" si="85"/>
        <v>0</v>
      </c>
      <c r="Q94" s="22">
        <f t="shared" si="85"/>
        <v>0</v>
      </c>
      <c r="R94" s="22">
        <f t="shared" si="85"/>
        <v>0</v>
      </c>
      <c r="S94" s="22">
        <f t="shared" si="85"/>
        <v>0</v>
      </c>
      <c r="T94" s="22">
        <f t="shared" si="85"/>
        <v>0</v>
      </c>
      <c r="U94" s="22">
        <f t="shared" si="85"/>
        <v>0</v>
      </c>
      <c r="V94" s="22">
        <f t="shared" si="85"/>
        <v>0</v>
      </c>
      <c r="W94" s="22">
        <f t="shared" si="85"/>
        <v>0</v>
      </c>
      <c r="X94" s="22">
        <f t="shared" si="85"/>
        <v>0</v>
      </c>
      <c r="Y94" s="22">
        <f t="shared" si="85"/>
        <v>0</v>
      </c>
      <c r="Z94" s="22">
        <f t="shared" si="85"/>
        <v>500</v>
      </c>
      <c r="AA94" s="22">
        <f t="shared" si="85"/>
        <v>0</v>
      </c>
      <c r="AB94" s="22">
        <f t="shared" si="85"/>
        <v>0</v>
      </c>
      <c r="AC94" s="22">
        <f t="shared" si="85"/>
        <v>0</v>
      </c>
      <c r="AD94" s="22">
        <f t="shared" si="85"/>
        <v>0</v>
      </c>
      <c r="AE94" s="22">
        <f t="shared" si="85"/>
        <v>0</v>
      </c>
      <c r="AF94" s="119" t="s">
        <v>110</v>
      </c>
    </row>
    <row r="95" spans="1:32" x14ac:dyDescent="0.25">
      <c r="A95" s="21" t="s">
        <v>35</v>
      </c>
      <c r="B95" s="23"/>
      <c r="C95" s="22"/>
      <c r="D95" s="23"/>
      <c r="E95" s="23"/>
      <c r="F95" s="31"/>
      <c r="G95" s="3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19"/>
    </row>
    <row r="96" spans="1:32" x14ac:dyDescent="0.25">
      <c r="A96" s="21" t="s">
        <v>29</v>
      </c>
      <c r="B96" s="23">
        <f>H96+J96+L96+N96+P96+R96+T96+V96+X96+Z96+AB96+AD96</f>
        <v>500</v>
      </c>
      <c r="C96" s="22">
        <f>H96+J96+L96+N96+P96</f>
        <v>0</v>
      </c>
      <c r="D96" s="23">
        <f>E96</f>
        <v>0</v>
      </c>
      <c r="E96" s="23">
        <f t="shared" ref="E96" si="86">I96+K96+M96+O96+Q96+S96+U96+W96+Y96+AA96+AC96+AE96</f>
        <v>0</v>
      </c>
      <c r="F96" s="31">
        <f t="shared" ref="F96" si="87">IFERROR(E96/B96%,0)</f>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19"/>
    </row>
    <row r="97" spans="1:32" ht="31.5" x14ac:dyDescent="0.25">
      <c r="A97" s="34" t="s">
        <v>36</v>
      </c>
      <c r="B97" s="23"/>
      <c r="C97" s="22"/>
      <c r="D97" s="23"/>
      <c r="E97" s="23"/>
      <c r="F97" s="31"/>
      <c r="G97" s="3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19"/>
    </row>
    <row r="98" spans="1:32" x14ac:dyDescent="0.25">
      <c r="A98" s="21" t="s">
        <v>37</v>
      </c>
      <c r="B98" s="23"/>
      <c r="C98" s="22"/>
      <c r="D98" s="23"/>
      <c r="E98" s="23"/>
      <c r="F98" s="31"/>
      <c r="G98" s="3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19"/>
    </row>
    <row r="99" spans="1:32" ht="24" customHeight="1" x14ac:dyDescent="0.25">
      <c r="A99" s="112" t="s">
        <v>111</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4"/>
      <c r="AF99" s="75"/>
    </row>
    <row r="100" spans="1:32" x14ac:dyDescent="0.25">
      <c r="A100" s="21" t="s">
        <v>34</v>
      </c>
      <c r="B100" s="37">
        <f>B101+B102+B104</f>
        <v>3446.8599999999997</v>
      </c>
      <c r="C100" s="37">
        <f>C101+C102+C104</f>
        <v>0</v>
      </c>
      <c r="D100" s="37">
        <f>D101+D102+D104</f>
        <v>0</v>
      </c>
      <c r="E100" s="23">
        <f>E101+E102+E104</f>
        <v>0</v>
      </c>
      <c r="F100" s="86">
        <f>F102</f>
        <v>0</v>
      </c>
      <c r="G100" s="86">
        <f>G102</f>
        <v>0</v>
      </c>
      <c r="H100" s="22">
        <f t="shared" ref="H100:AE100" si="88">H101+H102+H104</f>
        <v>0</v>
      </c>
      <c r="I100" s="22">
        <f t="shared" si="88"/>
        <v>0</v>
      </c>
      <c r="J100" s="22">
        <f t="shared" si="88"/>
        <v>0</v>
      </c>
      <c r="K100" s="22">
        <f t="shared" si="88"/>
        <v>0</v>
      </c>
      <c r="L100" s="22">
        <f t="shared" si="88"/>
        <v>0</v>
      </c>
      <c r="M100" s="22">
        <f t="shared" si="88"/>
        <v>0</v>
      </c>
      <c r="N100" s="22">
        <f t="shared" si="88"/>
        <v>0</v>
      </c>
      <c r="O100" s="22">
        <f t="shared" si="88"/>
        <v>0</v>
      </c>
      <c r="P100" s="22">
        <f t="shared" si="88"/>
        <v>0</v>
      </c>
      <c r="Q100" s="22">
        <f t="shared" si="88"/>
        <v>0</v>
      </c>
      <c r="R100" s="22">
        <f t="shared" si="88"/>
        <v>0</v>
      </c>
      <c r="S100" s="22">
        <f t="shared" si="88"/>
        <v>0</v>
      </c>
      <c r="T100" s="22">
        <f t="shared" si="88"/>
        <v>0</v>
      </c>
      <c r="U100" s="22">
        <f t="shared" si="88"/>
        <v>0</v>
      </c>
      <c r="V100" s="22">
        <f t="shared" si="88"/>
        <v>3446.8599999999997</v>
      </c>
      <c r="W100" s="22">
        <f t="shared" si="88"/>
        <v>0</v>
      </c>
      <c r="X100" s="22">
        <f t="shared" si="88"/>
        <v>0</v>
      </c>
      <c r="Y100" s="22">
        <f t="shared" si="88"/>
        <v>0</v>
      </c>
      <c r="Z100" s="22">
        <f t="shared" si="88"/>
        <v>0</v>
      </c>
      <c r="AA100" s="22">
        <f t="shared" si="88"/>
        <v>0</v>
      </c>
      <c r="AB100" s="22">
        <f t="shared" si="88"/>
        <v>0</v>
      </c>
      <c r="AC100" s="22">
        <f t="shared" si="88"/>
        <v>0</v>
      </c>
      <c r="AD100" s="22">
        <f t="shared" si="88"/>
        <v>0</v>
      </c>
      <c r="AE100" s="22">
        <f t="shared" si="88"/>
        <v>0</v>
      </c>
      <c r="AF100" s="133" t="s">
        <v>112</v>
      </c>
    </row>
    <row r="101" spans="1:32" x14ac:dyDescent="0.25">
      <c r="A101" s="21" t="s">
        <v>35</v>
      </c>
      <c r="B101" s="23"/>
      <c r="C101" s="22"/>
      <c r="D101" s="23"/>
      <c r="E101" s="23"/>
      <c r="F101" s="31"/>
      <c r="G101" s="3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133"/>
    </row>
    <row r="102" spans="1:32" x14ac:dyDescent="0.25">
      <c r="A102" s="21" t="s">
        <v>29</v>
      </c>
      <c r="B102" s="23">
        <f>H102+J102+L102+N102+P102+R102+T102+V102+X102+Z102+AB102+AD102</f>
        <v>3446.8599999999997</v>
      </c>
      <c r="C102" s="22">
        <f>H102+J102+L102+N102+P102</f>
        <v>0</v>
      </c>
      <c r="D102" s="23">
        <f>E102</f>
        <v>0</v>
      </c>
      <c r="E102" s="23">
        <f>I102+K102+M102+O102+Q102+S102+U102+W102+Y102+AA102+AC102+AE102</f>
        <v>0</v>
      </c>
      <c r="F102" s="31">
        <f>IFERROR(E102/B102%,0)</f>
        <v>0</v>
      </c>
      <c r="G102" s="31">
        <f>IFERROR(E102/C102%,0)</f>
        <v>0</v>
      </c>
      <c r="H102" s="22"/>
      <c r="I102" s="22"/>
      <c r="J102" s="22"/>
      <c r="K102" s="22"/>
      <c r="L102" s="22"/>
      <c r="M102" s="22"/>
      <c r="N102" s="22"/>
      <c r="O102" s="22"/>
      <c r="P102" s="22"/>
      <c r="Q102" s="22"/>
      <c r="R102" s="22"/>
      <c r="S102" s="22"/>
      <c r="T102" s="22"/>
      <c r="U102" s="22"/>
      <c r="V102" s="22">
        <f>2333.75+1113.11</f>
        <v>3446.8599999999997</v>
      </c>
      <c r="W102" s="22"/>
      <c r="X102" s="22"/>
      <c r="Y102" s="22"/>
      <c r="Z102" s="22"/>
      <c r="AA102" s="22"/>
      <c r="AB102" s="22"/>
      <c r="AC102" s="22"/>
      <c r="AD102" s="22"/>
      <c r="AE102" s="22"/>
      <c r="AF102" s="133"/>
    </row>
    <row r="103" spans="1:32" ht="31.5" x14ac:dyDescent="0.25">
      <c r="A103" s="34" t="s">
        <v>36</v>
      </c>
      <c r="B103" s="23"/>
      <c r="C103" s="22"/>
      <c r="D103" s="23"/>
      <c r="E103" s="23"/>
      <c r="F103" s="31"/>
      <c r="G103" s="3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133"/>
    </row>
    <row r="104" spans="1:32" x14ac:dyDescent="0.25">
      <c r="A104" s="21" t="s">
        <v>37</v>
      </c>
      <c r="B104" s="23"/>
      <c r="C104" s="22"/>
      <c r="D104" s="23"/>
      <c r="E104" s="23"/>
      <c r="F104" s="31"/>
      <c r="G104" s="3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133"/>
    </row>
    <row r="105" spans="1:32" x14ac:dyDescent="0.25">
      <c r="A105" s="109" t="s">
        <v>58</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1"/>
      <c r="AF105" s="75"/>
    </row>
    <row r="106" spans="1:32" x14ac:dyDescent="0.25">
      <c r="A106" s="21" t="s">
        <v>34</v>
      </c>
      <c r="B106" s="37">
        <f>B107+B108+B110</f>
        <v>7367.8</v>
      </c>
      <c r="C106" s="37">
        <f t="shared" ref="C106:E106" si="89">C107+C108+C110</f>
        <v>0</v>
      </c>
      <c r="D106" s="37">
        <f t="shared" si="89"/>
        <v>0</v>
      </c>
      <c r="E106" s="23">
        <f t="shared" si="89"/>
        <v>0</v>
      </c>
      <c r="F106" s="23">
        <f t="shared" ref="F106:G106" si="90">F108</f>
        <v>0</v>
      </c>
      <c r="G106" s="23">
        <f t="shared" si="90"/>
        <v>0</v>
      </c>
      <c r="H106" s="22">
        <f>H107+H108+H110</f>
        <v>0</v>
      </c>
      <c r="I106" s="22">
        <f t="shared" ref="I106:AE106" si="91">I107+I108+I110</f>
        <v>0</v>
      </c>
      <c r="J106" s="22">
        <f t="shared" si="91"/>
        <v>0</v>
      </c>
      <c r="K106" s="22">
        <f t="shared" si="91"/>
        <v>0</v>
      </c>
      <c r="L106" s="22">
        <f t="shared" si="91"/>
        <v>0</v>
      </c>
      <c r="M106" s="22">
        <f t="shared" si="91"/>
        <v>0</v>
      </c>
      <c r="N106" s="22">
        <f t="shared" si="91"/>
        <v>0</v>
      </c>
      <c r="O106" s="22">
        <f t="shared" si="91"/>
        <v>0</v>
      </c>
      <c r="P106" s="22">
        <f t="shared" si="91"/>
        <v>0</v>
      </c>
      <c r="Q106" s="22">
        <f t="shared" si="91"/>
        <v>0</v>
      </c>
      <c r="R106" s="22">
        <f t="shared" si="91"/>
        <v>0</v>
      </c>
      <c r="S106" s="22">
        <f t="shared" si="91"/>
        <v>0</v>
      </c>
      <c r="T106" s="22">
        <f t="shared" si="91"/>
        <v>0</v>
      </c>
      <c r="U106" s="22">
        <f t="shared" si="91"/>
        <v>0</v>
      </c>
      <c r="V106" s="22">
        <f t="shared" si="91"/>
        <v>0</v>
      </c>
      <c r="W106" s="22">
        <f t="shared" si="91"/>
        <v>0</v>
      </c>
      <c r="X106" s="22">
        <f t="shared" si="91"/>
        <v>0</v>
      </c>
      <c r="Y106" s="22">
        <f t="shared" si="91"/>
        <v>0</v>
      </c>
      <c r="Z106" s="22">
        <f t="shared" si="91"/>
        <v>0</v>
      </c>
      <c r="AA106" s="22">
        <f t="shared" si="91"/>
        <v>0</v>
      </c>
      <c r="AB106" s="22">
        <f t="shared" si="91"/>
        <v>0</v>
      </c>
      <c r="AC106" s="22">
        <f t="shared" si="91"/>
        <v>0</v>
      </c>
      <c r="AD106" s="22">
        <f t="shared" si="91"/>
        <v>7367.8</v>
      </c>
      <c r="AE106" s="22">
        <f t="shared" si="91"/>
        <v>0</v>
      </c>
      <c r="AF106" s="121"/>
    </row>
    <row r="107" spans="1:32" x14ac:dyDescent="0.25">
      <c r="A107" s="21" t="s">
        <v>35</v>
      </c>
      <c r="B107" s="23"/>
      <c r="C107" s="22"/>
      <c r="D107" s="23"/>
      <c r="E107" s="23"/>
      <c r="F107" s="31"/>
      <c r="G107" s="3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7367.8</v>
      </c>
      <c r="C108" s="22">
        <f>H108+J108+L108+N108+P108</f>
        <v>0</v>
      </c>
      <c r="D108" s="23">
        <f>E108</f>
        <v>0</v>
      </c>
      <c r="E108" s="23">
        <f t="shared" ref="E108" si="92">I108+K108+M108+O108+Q108+S108+U108+W108+Y108+AA108+AC108+AE108</f>
        <v>0</v>
      </c>
      <c r="F108" s="31">
        <f t="shared" ref="F108" si="93">IFERROR(E108/B108%,0)</f>
        <v>0</v>
      </c>
      <c r="G108" s="31">
        <f>IFERROR(E108/C108%,0)</f>
        <v>0</v>
      </c>
      <c r="H108" s="22">
        <f t="shared" ref="H108:AE108" si="94">H114</f>
        <v>0</v>
      </c>
      <c r="I108" s="22">
        <f t="shared" si="94"/>
        <v>0</v>
      </c>
      <c r="J108" s="22">
        <f t="shared" si="94"/>
        <v>0</v>
      </c>
      <c r="K108" s="22">
        <f t="shared" si="94"/>
        <v>0</v>
      </c>
      <c r="L108" s="22">
        <f t="shared" si="94"/>
        <v>0</v>
      </c>
      <c r="M108" s="22">
        <f t="shared" si="94"/>
        <v>0</v>
      </c>
      <c r="N108" s="22">
        <f t="shared" si="94"/>
        <v>0</v>
      </c>
      <c r="O108" s="22">
        <f t="shared" si="94"/>
        <v>0</v>
      </c>
      <c r="P108" s="22">
        <f t="shared" si="94"/>
        <v>0</v>
      </c>
      <c r="Q108" s="22">
        <f t="shared" si="94"/>
        <v>0</v>
      </c>
      <c r="R108" s="22">
        <f t="shared" si="94"/>
        <v>0</v>
      </c>
      <c r="S108" s="22">
        <f t="shared" si="94"/>
        <v>0</v>
      </c>
      <c r="T108" s="22">
        <f t="shared" si="94"/>
        <v>0</v>
      </c>
      <c r="U108" s="22">
        <f t="shared" si="94"/>
        <v>0</v>
      </c>
      <c r="V108" s="22">
        <f t="shared" si="94"/>
        <v>0</v>
      </c>
      <c r="W108" s="22">
        <f t="shared" si="94"/>
        <v>0</v>
      </c>
      <c r="X108" s="22">
        <f t="shared" si="94"/>
        <v>0</v>
      </c>
      <c r="Y108" s="22">
        <f t="shared" si="94"/>
        <v>0</v>
      </c>
      <c r="Z108" s="22">
        <f t="shared" si="94"/>
        <v>0</v>
      </c>
      <c r="AA108" s="22">
        <f t="shared" si="94"/>
        <v>0</v>
      </c>
      <c r="AB108" s="22">
        <f t="shared" si="94"/>
        <v>0</v>
      </c>
      <c r="AC108" s="22">
        <f t="shared" si="94"/>
        <v>0</v>
      </c>
      <c r="AD108" s="22">
        <f t="shared" si="94"/>
        <v>7367.8</v>
      </c>
      <c r="AE108" s="22">
        <f t="shared" si="94"/>
        <v>0</v>
      </c>
      <c r="AF108" s="121"/>
    </row>
    <row r="109" spans="1:32" ht="31.5" x14ac:dyDescent="0.25">
      <c r="A109" s="34" t="s">
        <v>36</v>
      </c>
      <c r="B109" s="23"/>
      <c r="C109" s="22"/>
      <c r="D109" s="23"/>
      <c r="E109" s="23"/>
      <c r="F109" s="31"/>
      <c r="G109" s="3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c r="C110" s="22"/>
      <c r="D110" s="23"/>
      <c r="E110" s="23"/>
      <c r="F110" s="31"/>
      <c r="G110" s="3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112" t="s">
        <v>59</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4"/>
      <c r="AF111" s="75"/>
    </row>
    <row r="112" spans="1:32" x14ac:dyDescent="0.25">
      <c r="A112" s="21" t="s">
        <v>34</v>
      </c>
      <c r="B112" s="37">
        <f>B113+B114+B116</f>
        <v>7367.8</v>
      </c>
      <c r="C112" s="37">
        <f t="shared" ref="C112:E112" si="95">C113+C114+C116</f>
        <v>0</v>
      </c>
      <c r="D112" s="37">
        <f t="shared" si="95"/>
        <v>0</v>
      </c>
      <c r="E112" s="37">
        <f t="shared" si="95"/>
        <v>0</v>
      </c>
      <c r="F112" s="23">
        <f t="shared" ref="F112:G112" si="96">F114</f>
        <v>0</v>
      </c>
      <c r="G112" s="23">
        <f t="shared" si="96"/>
        <v>0</v>
      </c>
      <c r="H112" s="22">
        <f>H113+H114+H116</f>
        <v>0</v>
      </c>
      <c r="I112" s="22">
        <f t="shared" ref="I112:AE112" si="97">I113+I114+I116</f>
        <v>0</v>
      </c>
      <c r="J112" s="22">
        <f t="shared" si="97"/>
        <v>0</v>
      </c>
      <c r="K112" s="22">
        <f t="shared" si="97"/>
        <v>0</v>
      </c>
      <c r="L112" s="22">
        <f t="shared" si="97"/>
        <v>0</v>
      </c>
      <c r="M112" s="22">
        <f t="shared" si="97"/>
        <v>0</v>
      </c>
      <c r="N112" s="22">
        <f t="shared" si="97"/>
        <v>0</v>
      </c>
      <c r="O112" s="22">
        <f t="shared" si="97"/>
        <v>0</v>
      </c>
      <c r="P112" s="22">
        <f t="shared" si="97"/>
        <v>0</v>
      </c>
      <c r="Q112" s="22">
        <f t="shared" si="97"/>
        <v>0</v>
      </c>
      <c r="R112" s="22">
        <f t="shared" si="97"/>
        <v>0</v>
      </c>
      <c r="S112" s="22">
        <f t="shared" si="97"/>
        <v>0</v>
      </c>
      <c r="T112" s="22">
        <f t="shared" si="97"/>
        <v>0</v>
      </c>
      <c r="U112" s="22">
        <f t="shared" si="97"/>
        <v>0</v>
      </c>
      <c r="V112" s="22">
        <f t="shared" si="97"/>
        <v>0</v>
      </c>
      <c r="W112" s="22">
        <f t="shared" si="97"/>
        <v>0</v>
      </c>
      <c r="X112" s="22">
        <f t="shared" si="97"/>
        <v>0</v>
      </c>
      <c r="Y112" s="22">
        <f t="shared" si="97"/>
        <v>0</v>
      </c>
      <c r="Z112" s="22">
        <f t="shared" si="97"/>
        <v>0</v>
      </c>
      <c r="AA112" s="22">
        <f t="shared" si="97"/>
        <v>0</v>
      </c>
      <c r="AB112" s="22">
        <f t="shared" si="97"/>
        <v>0</v>
      </c>
      <c r="AC112" s="22">
        <f t="shared" si="97"/>
        <v>0</v>
      </c>
      <c r="AD112" s="22">
        <f t="shared" si="97"/>
        <v>7367.8</v>
      </c>
      <c r="AE112" s="22">
        <f t="shared" si="97"/>
        <v>0</v>
      </c>
      <c r="AF112" s="119" t="s">
        <v>102</v>
      </c>
    </row>
    <row r="113" spans="1:32" x14ac:dyDescent="0.25">
      <c r="A113" s="21" t="s">
        <v>35</v>
      </c>
      <c r="B113" s="23"/>
      <c r="C113" s="22"/>
      <c r="D113" s="23"/>
      <c r="E113" s="23"/>
      <c r="F113" s="31"/>
      <c r="G113" s="3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119"/>
    </row>
    <row r="114" spans="1:32" x14ac:dyDescent="0.25">
      <c r="A114" s="21" t="s">
        <v>29</v>
      </c>
      <c r="B114" s="23">
        <f>H114+J114+L114+N114+P114+R114+T114+V114+X114+Z114+AB114+AD114</f>
        <v>7367.8</v>
      </c>
      <c r="C114" s="22">
        <f>H114+J114+L114+N114+P114</f>
        <v>0</v>
      </c>
      <c r="D114" s="23">
        <f>E114</f>
        <v>0</v>
      </c>
      <c r="E114" s="23">
        <f t="shared" ref="E114" si="98">I114+K114+M114+O114+Q114+S114+U114+W114+Y114+AA114+AC114+AE114</f>
        <v>0</v>
      </c>
      <c r="F114" s="31">
        <f t="shared" ref="F114" si="99">IFERROR(E114/B114%,0)</f>
        <v>0</v>
      </c>
      <c r="G114" s="31">
        <f>IFERROR(E114/C114%,0)</f>
        <v>0</v>
      </c>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v>7367.8</v>
      </c>
      <c r="AE114" s="22"/>
      <c r="AF114" s="119"/>
    </row>
    <row r="115" spans="1:32" ht="31.5" x14ac:dyDescent="0.25">
      <c r="A115" s="34" t="s">
        <v>36</v>
      </c>
      <c r="B115" s="23"/>
      <c r="C115" s="22"/>
      <c r="D115" s="23"/>
      <c r="E115" s="23"/>
      <c r="F115" s="31"/>
      <c r="G115" s="3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119"/>
    </row>
    <row r="116" spans="1:32" x14ac:dyDescent="0.25">
      <c r="A116" s="21" t="s">
        <v>37</v>
      </c>
      <c r="B116" s="23"/>
      <c r="C116" s="22"/>
      <c r="D116" s="23"/>
      <c r="E116" s="23"/>
      <c r="F116" s="31"/>
      <c r="G116" s="3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119"/>
    </row>
    <row r="117" spans="1:32" x14ac:dyDescent="0.25">
      <c r="A117" s="24" t="s">
        <v>62</v>
      </c>
      <c r="B117" s="41">
        <f>B118+B119+B121</f>
        <v>841104.93099999998</v>
      </c>
      <c r="C117" s="41">
        <f t="shared" ref="C117:E117" si="100">C118+C119+C121</f>
        <v>84521.479000000021</v>
      </c>
      <c r="D117" s="41">
        <f t="shared" si="100"/>
        <v>107759.63</v>
      </c>
      <c r="E117" s="41">
        <f t="shared" si="100"/>
        <v>107759.63</v>
      </c>
      <c r="F117" s="41">
        <f>E117/B117*100</f>
        <v>12.811674979943735</v>
      </c>
      <c r="G117" s="41">
        <f>E117/C117*100</f>
        <v>127.4937817877039</v>
      </c>
      <c r="H117" s="41">
        <f>H118+H119+H121</f>
        <v>33912.783000000003</v>
      </c>
      <c r="I117" s="41">
        <f t="shared" ref="I117:AE117" si="101">I118+I119+I121</f>
        <v>17885.599999999999</v>
      </c>
      <c r="J117" s="41">
        <f t="shared" si="101"/>
        <v>27118.280000000002</v>
      </c>
      <c r="K117" s="41">
        <f t="shared" si="101"/>
        <v>30278.300000000003</v>
      </c>
      <c r="L117" s="41">
        <f t="shared" si="101"/>
        <v>23490.416000000005</v>
      </c>
      <c r="M117" s="41">
        <f t="shared" si="101"/>
        <v>19182.32</v>
      </c>
      <c r="N117" s="41">
        <f t="shared" si="101"/>
        <v>28632.109000000004</v>
      </c>
      <c r="O117" s="41">
        <f t="shared" si="101"/>
        <v>20242.2</v>
      </c>
      <c r="P117" s="41">
        <f t="shared" si="101"/>
        <v>18063.654000000002</v>
      </c>
      <c r="Q117" s="41">
        <f t="shared" si="101"/>
        <v>20171.210000000003</v>
      </c>
      <c r="R117" s="41">
        <f t="shared" si="101"/>
        <v>17240.697</v>
      </c>
      <c r="S117" s="41">
        <f t="shared" si="101"/>
        <v>0</v>
      </c>
      <c r="T117" s="41">
        <f t="shared" si="101"/>
        <v>36275.188999999998</v>
      </c>
      <c r="U117" s="41">
        <f t="shared" si="101"/>
        <v>0</v>
      </c>
      <c r="V117" s="41">
        <f t="shared" si="101"/>
        <v>15524.217000000001</v>
      </c>
      <c r="W117" s="41">
        <f t="shared" si="101"/>
        <v>0</v>
      </c>
      <c r="X117" s="41">
        <f t="shared" si="101"/>
        <v>349646.283</v>
      </c>
      <c r="Y117" s="41">
        <f t="shared" si="101"/>
        <v>0</v>
      </c>
      <c r="Z117" s="41">
        <f t="shared" si="101"/>
        <v>205581.46599999999</v>
      </c>
      <c r="AA117" s="41">
        <f t="shared" si="101"/>
        <v>0</v>
      </c>
      <c r="AB117" s="41">
        <f t="shared" si="101"/>
        <v>22359.514999999999</v>
      </c>
      <c r="AC117" s="41">
        <f t="shared" si="101"/>
        <v>0</v>
      </c>
      <c r="AD117" s="41">
        <f t="shared" si="101"/>
        <v>63260.321999999993</v>
      </c>
      <c r="AE117" s="41">
        <f t="shared" si="101"/>
        <v>0</v>
      </c>
      <c r="AF117" s="100"/>
    </row>
    <row r="118" spans="1:32" x14ac:dyDescent="0.25">
      <c r="A118" s="21" t="s">
        <v>35</v>
      </c>
      <c r="B118" s="42">
        <f>H118+J118+L118+N118+P118+R118+T118+V118+X118+Z118+AB118+AD118</f>
        <v>210752.09600000002</v>
      </c>
      <c r="C118" s="42">
        <f>H118+J118+L118</f>
        <v>0</v>
      </c>
      <c r="D118" s="42">
        <f t="shared" ref="D118:E121" si="102">D17+D53</f>
        <v>0</v>
      </c>
      <c r="E118" s="42">
        <f t="shared" si="102"/>
        <v>0</v>
      </c>
      <c r="F118" s="37">
        <f>IFERROR(E118/B118*100,0)</f>
        <v>0</v>
      </c>
      <c r="G118" s="37">
        <f>IFERROR(E118/C118*100,0)</f>
        <v>0</v>
      </c>
      <c r="H118" s="42">
        <f t="shared" ref="H118:AE121" si="103">H17+H53+H107</f>
        <v>0</v>
      </c>
      <c r="I118" s="42">
        <f t="shared" si="103"/>
        <v>0</v>
      </c>
      <c r="J118" s="42">
        <f t="shared" si="103"/>
        <v>0</v>
      </c>
      <c r="K118" s="42">
        <f t="shared" si="103"/>
        <v>0</v>
      </c>
      <c r="L118" s="42">
        <f t="shared" si="103"/>
        <v>0</v>
      </c>
      <c r="M118" s="42">
        <f t="shared" si="103"/>
        <v>0</v>
      </c>
      <c r="N118" s="42">
        <f t="shared" si="103"/>
        <v>0</v>
      </c>
      <c r="O118" s="42">
        <f t="shared" si="103"/>
        <v>0</v>
      </c>
      <c r="P118" s="42">
        <f t="shared" si="103"/>
        <v>0</v>
      </c>
      <c r="Q118" s="42">
        <f t="shared" si="103"/>
        <v>0</v>
      </c>
      <c r="R118" s="42">
        <f t="shared" si="103"/>
        <v>0</v>
      </c>
      <c r="S118" s="42">
        <f t="shared" si="103"/>
        <v>0</v>
      </c>
      <c r="T118" s="42">
        <f t="shared" si="103"/>
        <v>5612.58</v>
      </c>
      <c r="U118" s="42">
        <f t="shared" si="103"/>
        <v>0</v>
      </c>
      <c r="V118" s="42">
        <f t="shared" si="103"/>
        <v>0</v>
      </c>
      <c r="W118" s="42">
        <f t="shared" si="103"/>
        <v>0</v>
      </c>
      <c r="X118" s="42">
        <f t="shared" si="103"/>
        <v>112862.75</v>
      </c>
      <c r="Y118" s="42">
        <f t="shared" si="103"/>
        <v>0</v>
      </c>
      <c r="Z118" s="42">
        <f t="shared" si="103"/>
        <v>76501.275999999998</v>
      </c>
      <c r="AA118" s="42">
        <f t="shared" si="103"/>
        <v>0</v>
      </c>
      <c r="AB118" s="42">
        <f t="shared" si="103"/>
        <v>573.66999999999996</v>
      </c>
      <c r="AC118" s="42">
        <f t="shared" si="103"/>
        <v>0</v>
      </c>
      <c r="AD118" s="42">
        <f t="shared" si="103"/>
        <v>15201.82</v>
      </c>
      <c r="AE118" s="42">
        <f t="shared" si="103"/>
        <v>0</v>
      </c>
      <c r="AF118" s="101"/>
    </row>
    <row r="119" spans="1:32" x14ac:dyDescent="0.25">
      <c r="A119" s="21" t="s">
        <v>29</v>
      </c>
      <c r="B119" s="42">
        <f>H119+J119+L119+N119+P119+R119+T119+V119+X119+Z119+AB119+AD119</f>
        <v>273745.07500000001</v>
      </c>
      <c r="C119" s="42">
        <f t="shared" ref="C119:C121" si="104">H119+J119+L119</f>
        <v>84521.479000000021</v>
      </c>
      <c r="D119" s="42">
        <f t="shared" si="102"/>
        <v>107579.63</v>
      </c>
      <c r="E119" s="42">
        <f t="shared" si="102"/>
        <v>107579.63</v>
      </c>
      <c r="F119" s="37">
        <f>IFERROR(E119/B119*100,0)</f>
        <v>39.299202003908192</v>
      </c>
      <c r="G119" s="37">
        <f>IFERROR(E119/C119*100,0)</f>
        <v>127.28081816930816</v>
      </c>
      <c r="H119" s="42">
        <f t="shared" si="103"/>
        <v>33912.783000000003</v>
      </c>
      <c r="I119" s="42">
        <f t="shared" si="103"/>
        <v>17885.599999999999</v>
      </c>
      <c r="J119" s="42">
        <f t="shared" si="103"/>
        <v>27118.280000000002</v>
      </c>
      <c r="K119" s="42">
        <f t="shared" si="103"/>
        <v>30278.300000000003</v>
      </c>
      <c r="L119" s="42">
        <f t="shared" si="103"/>
        <v>23490.416000000005</v>
      </c>
      <c r="M119" s="42">
        <f t="shared" si="103"/>
        <v>19182.32</v>
      </c>
      <c r="N119" s="42">
        <f t="shared" si="103"/>
        <v>28452.109000000004</v>
      </c>
      <c r="O119" s="42">
        <f t="shared" si="103"/>
        <v>20062.2</v>
      </c>
      <c r="P119" s="42">
        <f t="shared" si="103"/>
        <v>18063.654000000002</v>
      </c>
      <c r="Q119" s="42">
        <f t="shared" si="103"/>
        <v>20171.210000000003</v>
      </c>
      <c r="R119" s="42">
        <f t="shared" si="103"/>
        <v>17240.697</v>
      </c>
      <c r="S119" s="42">
        <f t="shared" si="103"/>
        <v>0</v>
      </c>
      <c r="T119" s="42">
        <f t="shared" si="103"/>
        <v>19437.449000000004</v>
      </c>
      <c r="U119" s="42">
        <f t="shared" si="103"/>
        <v>0</v>
      </c>
      <c r="V119" s="42">
        <f t="shared" si="103"/>
        <v>15524.217000000001</v>
      </c>
      <c r="W119" s="42">
        <f t="shared" si="103"/>
        <v>0</v>
      </c>
      <c r="X119" s="42">
        <f t="shared" si="103"/>
        <v>11058.033000000001</v>
      </c>
      <c r="Y119" s="42">
        <f t="shared" si="103"/>
        <v>0</v>
      </c>
      <c r="Z119" s="42">
        <f t="shared" si="103"/>
        <v>30027.730000000003</v>
      </c>
      <c r="AA119" s="42">
        <f t="shared" si="103"/>
        <v>0</v>
      </c>
      <c r="AB119" s="42">
        <f t="shared" si="103"/>
        <v>20638.495000000003</v>
      </c>
      <c r="AC119" s="42">
        <f t="shared" si="103"/>
        <v>0</v>
      </c>
      <c r="AD119" s="42">
        <f t="shared" si="103"/>
        <v>28781.211999999996</v>
      </c>
      <c r="AE119" s="42">
        <f t="shared" si="103"/>
        <v>0</v>
      </c>
      <c r="AF119" s="101"/>
    </row>
    <row r="120" spans="1:32" ht="31.5" x14ac:dyDescent="0.25">
      <c r="A120" s="34" t="s">
        <v>36</v>
      </c>
      <c r="B120" s="42">
        <f>H120+J120+L120+N120+P120+R120+T120+V120+X120+Z120+AB120+AD120</f>
        <v>0</v>
      </c>
      <c r="C120" s="42">
        <f t="shared" si="104"/>
        <v>0</v>
      </c>
      <c r="D120" s="42">
        <f t="shared" si="102"/>
        <v>0</v>
      </c>
      <c r="E120" s="42">
        <f t="shared" si="102"/>
        <v>0</v>
      </c>
      <c r="F120" s="37">
        <f t="shared" ref="F120:F121" si="105">IFERROR(E120/B120*100,0)</f>
        <v>0</v>
      </c>
      <c r="G120" s="37">
        <f t="shared" ref="G120:G121" si="106">IFERROR(E120/C120*100,0)</f>
        <v>0</v>
      </c>
      <c r="H120" s="42">
        <f t="shared" si="103"/>
        <v>0</v>
      </c>
      <c r="I120" s="42">
        <f t="shared" si="103"/>
        <v>0</v>
      </c>
      <c r="J120" s="42">
        <f t="shared" si="103"/>
        <v>0</v>
      </c>
      <c r="K120" s="42">
        <f t="shared" si="103"/>
        <v>0</v>
      </c>
      <c r="L120" s="42">
        <f t="shared" si="103"/>
        <v>0</v>
      </c>
      <c r="M120" s="42">
        <f t="shared" si="103"/>
        <v>0</v>
      </c>
      <c r="N120" s="42">
        <f t="shared" si="103"/>
        <v>0</v>
      </c>
      <c r="O120" s="42">
        <f t="shared" si="103"/>
        <v>0</v>
      </c>
      <c r="P120" s="42">
        <f t="shared" si="103"/>
        <v>0</v>
      </c>
      <c r="Q120" s="42">
        <f t="shared" si="103"/>
        <v>0</v>
      </c>
      <c r="R120" s="42">
        <f t="shared" si="103"/>
        <v>0</v>
      </c>
      <c r="S120" s="42">
        <f t="shared" si="103"/>
        <v>0</v>
      </c>
      <c r="T120" s="42">
        <f t="shared" si="103"/>
        <v>0</v>
      </c>
      <c r="U120" s="42">
        <f t="shared" si="103"/>
        <v>0</v>
      </c>
      <c r="V120" s="42">
        <f t="shared" si="103"/>
        <v>0</v>
      </c>
      <c r="W120" s="42">
        <f t="shared" si="103"/>
        <v>0</v>
      </c>
      <c r="X120" s="42">
        <f t="shared" si="103"/>
        <v>0</v>
      </c>
      <c r="Y120" s="42">
        <f t="shared" si="103"/>
        <v>0</v>
      </c>
      <c r="Z120" s="42">
        <f t="shared" si="103"/>
        <v>0</v>
      </c>
      <c r="AA120" s="42">
        <f t="shared" si="103"/>
        <v>0</v>
      </c>
      <c r="AB120" s="42">
        <f t="shared" si="103"/>
        <v>0</v>
      </c>
      <c r="AC120" s="42">
        <f t="shared" si="103"/>
        <v>0</v>
      </c>
      <c r="AD120" s="42">
        <f t="shared" si="103"/>
        <v>0</v>
      </c>
      <c r="AE120" s="42">
        <f t="shared" si="103"/>
        <v>0</v>
      </c>
      <c r="AF120" s="101"/>
    </row>
    <row r="121" spans="1:32" x14ac:dyDescent="0.25">
      <c r="A121" s="21" t="s">
        <v>37</v>
      </c>
      <c r="B121" s="42">
        <f>H121+J121+L121+N121+P121+R121+T121+V121+X121+Z121+AB121+AD121</f>
        <v>356607.75999999995</v>
      </c>
      <c r="C121" s="42">
        <f t="shared" si="104"/>
        <v>0</v>
      </c>
      <c r="D121" s="42">
        <f t="shared" si="102"/>
        <v>180</v>
      </c>
      <c r="E121" s="42">
        <f t="shared" si="102"/>
        <v>180</v>
      </c>
      <c r="F121" s="37">
        <f t="shared" si="105"/>
        <v>5.0475626217444065E-2</v>
      </c>
      <c r="G121" s="37">
        <f t="shared" si="106"/>
        <v>0</v>
      </c>
      <c r="H121" s="42">
        <f t="shared" si="103"/>
        <v>0</v>
      </c>
      <c r="I121" s="42">
        <f t="shared" si="103"/>
        <v>0</v>
      </c>
      <c r="J121" s="42">
        <f t="shared" si="103"/>
        <v>0</v>
      </c>
      <c r="K121" s="42">
        <f t="shared" si="103"/>
        <v>0</v>
      </c>
      <c r="L121" s="42">
        <f t="shared" si="103"/>
        <v>0</v>
      </c>
      <c r="M121" s="42">
        <f t="shared" si="103"/>
        <v>0</v>
      </c>
      <c r="N121" s="42">
        <f t="shared" si="103"/>
        <v>180</v>
      </c>
      <c r="O121" s="42">
        <f t="shared" si="103"/>
        <v>180</v>
      </c>
      <c r="P121" s="42">
        <f t="shared" si="103"/>
        <v>0</v>
      </c>
      <c r="Q121" s="42">
        <f t="shared" si="103"/>
        <v>0</v>
      </c>
      <c r="R121" s="42">
        <f t="shared" si="103"/>
        <v>0</v>
      </c>
      <c r="S121" s="42">
        <f t="shared" si="103"/>
        <v>0</v>
      </c>
      <c r="T121" s="42">
        <f t="shared" si="103"/>
        <v>11225.16</v>
      </c>
      <c r="U121" s="42">
        <f t="shared" si="103"/>
        <v>0</v>
      </c>
      <c r="V121" s="42">
        <f t="shared" si="103"/>
        <v>0</v>
      </c>
      <c r="W121" s="42">
        <f t="shared" si="103"/>
        <v>0</v>
      </c>
      <c r="X121" s="42">
        <f t="shared" si="103"/>
        <v>225725.5</v>
      </c>
      <c r="Y121" s="42">
        <f t="shared" si="103"/>
        <v>0</v>
      </c>
      <c r="Z121" s="42">
        <f t="shared" si="103"/>
        <v>99052.459999999992</v>
      </c>
      <c r="AA121" s="42">
        <f t="shared" si="103"/>
        <v>0</v>
      </c>
      <c r="AB121" s="42">
        <f t="shared" si="103"/>
        <v>1147.3499999999999</v>
      </c>
      <c r="AC121" s="42">
        <f t="shared" si="103"/>
        <v>0</v>
      </c>
      <c r="AD121" s="42">
        <f t="shared" si="103"/>
        <v>19277.29</v>
      </c>
      <c r="AE121" s="42">
        <f t="shared" si="103"/>
        <v>0</v>
      </c>
      <c r="AF121" s="102"/>
    </row>
    <row r="122" spans="1:32" x14ac:dyDescent="0.25">
      <c r="A122" s="106" t="s">
        <v>63</v>
      </c>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8"/>
      <c r="AF122" s="9"/>
    </row>
    <row r="123" spans="1:32" x14ac:dyDescent="0.25">
      <c r="A123" s="10" t="s">
        <v>25</v>
      </c>
      <c r="B123" s="26"/>
      <c r="C123" s="26"/>
      <c r="D123" s="26"/>
      <c r="E123" s="26"/>
      <c r="F123" s="26"/>
      <c r="G123" s="26"/>
      <c r="H123" s="26"/>
      <c r="I123" s="26"/>
      <c r="J123" s="26"/>
      <c r="K123" s="26"/>
      <c r="L123" s="26"/>
      <c r="M123" s="26"/>
      <c r="N123" s="26"/>
      <c r="O123" s="26"/>
      <c r="P123" s="26"/>
      <c r="Q123" s="26"/>
      <c r="R123" s="26"/>
      <c r="S123" s="26"/>
      <c r="T123" s="26"/>
      <c r="U123" s="26"/>
      <c r="V123" s="26"/>
      <c r="W123" s="26"/>
      <c r="X123" s="27"/>
      <c r="Y123" s="17"/>
      <c r="Z123" s="17"/>
      <c r="AA123" s="17"/>
      <c r="AB123" s="17"/>
      <c r="AC123" s="17"/>
      <c r="AD123" s="17"/>
      <c r="AE123" s="17"/>
      <c r="AF123" s="18"/>
    </row>
    <row r="124" spans="1:32" x14ac:dyDescent="0.25">
      <c r="A124" s="109" t="s">
        <v>64</v>
      </c>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1"/>
      <c r="AF124" s="28"/>
    </row>
    <row r="125" spans="1:32" x14ac:dyDescent="0.25">
      <c r="A125" s="29" t="s">
        <v>34</v>
      </c>
      <c r="B125" s="30">
        <f>B126+B127+B129</f>
        <v>9358.1959999999999</v>
      </c>
      <c r="C125" s="30">
        <f t="shared" ref="C125:E125" si="107">C126+C127+C129</f>
        <v>2388.9739999999997</v>
      </c>
      <c r="D125" s="30">
        <f t="shared" si="107"/>
        <v>1488.1799999999998</v>
      </c>
      <c r="E125" s="30">
        <f t="shared" si="107"/>
        <v>1488.1799999999998</v>
      </c>
      <c r="F125" s="30">
        <f>E125/B125*100</f>
        <v>15.902423928714466</v>
      </c>
      <c r="G125" s="30">
        <f>E125/C125*100</f>
        <v>62.293687583037737</v>
      </c>
      <c r="H125" s="30">
        <f>H126+H127+H129</f>
        <v>309.10599999999999</v>
      </c>
      <c r="I125" s="30">
        <f t="shared" ref="I125:AE125" si="108">I126+I127+I129</f>
        <v>290.38</v>
      </c>
      <c r="J125" s="30">
        <f t="shared" si="108"/>
        <v>520.11699999999996</v>
      </c>
      <c r="K125" s="30">
        <f t="shared" si="108"/>
        <v>297.3</v>
      </c>
      <c r="L125" s="30">
        <f t="shared" si="108"/>
        <v>519.91700000000003</v>
      </c>
      <c r="M125" s="30">
        <f t="shared" si="108"/>
        <v>298.05</v>
      </c>
      <c r="N125" s="30">
        <f t="shared" si="108"/>
        <v>519.91700000000003</v>
      </c>
      <c r="O125" s="30">
        <f t="shared" si="108"/>
        <v>304.35000000000002</v>
      </c>
      <c r="P125" s="30">
        <f t="shared" si="108"/>
        <v>519.91700000000003</v>
      </c>
      <c r="Q125" s="30">
        <f t="shared" si="108"/>
        <v>298.10000000000002</v>
      </c>
      <c r="R125" s="30">
        <f t="shared" si="108"/>
        <v>645.81700000000001</v>
      </c>
      <c r="S125" s="30">
        <f t="shared" si="108"/>
        <v>0</v>
      </c>
      <c r="T125" s="30">
        <f t="shared" si="108"/>
        <v>519.91600000000005</v>
      </c>
      <c r="U125" s="30">
        <f t="shared" si="108"/>
        <v>0</v>
      </c>
      <c r="V125" s="30">
        <f t="shared" si="108"/>
        <v>519.91600000000005</v>
      </c>
      <c r="W125" s="30">
        <f t="shared" si="108"/>
        <v>0</v>
      </c>
      <c r="X125" s="30">
        <f t="shared" si="108"/>
        <v>519.91600000000005</v>
      </c>
      <c r="Y125" s="30">
        <f t="shared" si="108"/>
        <v>0</v>
      </c>
      <c r="Z125" s="30">
        <f t="shared" si="108"/>
        <v>3700.4160000000002</v>
      </c>
      <c r="AA125" s="30">
        <f t="shared" si="108"/>
        <v>0</v>
      </c>
      <c r="AB125" s="30">
        <f t="shared" si="108"/>
        <v>519.91700000000003</v>
      </c>
      <c r="AC125" s="30">
        <f t="shared" si="108"/>
        <v>0</v>
      </c>
      <c r="AD125" s="30">
        <f t="shared" si="108"/>
        <v>543.32399999999996</v>
      </c>
      <c r="AE125" s="30">
        <f t="shared" si="108"/>
        <v>0</v>
      </c>
      <c r="AF125" s="103"/>
    </row>
    <row r="126" spans="1:32" x14ac:dyDescent="0.25">
      <c r="A126" s="21" t="s">
        <v>35</v>
      </c>
      <c r="B126" s="23">
        <f>H126+J126+L126+N126+P126+R126+T126+V126+X126+Z126+AB126+AD126</f>
        <v>0</v>
      </c>
      <c r="C126" s="23">
        <f>C132+C138</f>
        <v>0</v>
      </c>
      <c r="D126" s="23">
        <f>E126</f>
        <v>0</v>
      </c>
      <c r="E126" s="23">
        <f>I126+K126+M126+O126+Q126+S126+U126+W126+Y126+AA126+AC126+AE126</f>
        <v>0</v>
      </c>
      <c r="F126" s="37">
        <f>IFERROR(E126/B126*100,0)</f>
        <v>0</v>
      </c>
      <c r="G126" s="37">
        <f>IFERROR(E126/C126*100,0)</f>
        <v>0</v>
      </c>
      <c r="H126" s="23">
        <f>H132+H138</f>
        <v>0</v>
      </c>
      <c r="I126" s="23">
        <f t="shared" ref="I126:AE129" si="109">I132+I138</f>
        <v>0</v>
      </c>
      <c r="J126" s="23">
        <f t="shared" si="109"/>
        <v>0</v>
      </c>
      <c r="K126" s="23">
        <f t="shared" si="109"/>
        <v>0</v>
      </c>
      <c r="L126" s="23">
        <f t="shared" si="109"/>
        <v>0</v>
      </c>
      <c r="M126" s="23">
        <f t="shared" si="109"/>
        <v>0</v>
      </c>
      <c r="N126" s="23">
        <f t="shared" si="109"/>
        <v>0</v>
      </c>
      <c r="O126" s="23">
        <f t="shared" si="109"/>
        <v>0</v>
      </c>
      <c r="P126" s="23">
        <f t="shared" si="109"/>
        <v>0</v>
      </c>
      <c r="Q126" s="23">
        <f t="shared" si="109"/>
        <v>0</v>
      </c>
      <c r="R126" s="23">
        <f t="shared" si="109"/>
        <v>0</v>
      </c>
      <c r="S126" s="23">
        <f t="shared" si="109"/>
        <v>0</v>
      </c>
      <c r="T126" s="23">
        <f t="shared" si="109"/>
        <v>0</v>
      </c>
      <c r="U126" s="23">
        <f t="shared" si="109"/>
        <v>0</v>
      </c>
      <c r="V126" s="23">
        <f t="shared" si="109"/>
        <v>0</v>
      </c>
      <c r="W126" s="23">
        <f t="shared" si="109"/>
        <v>0</v>
      </c>
      <c r="X126" s="23">
        <f t="shared" si="109"/>
        <v>0</v>
      </c>
      <c r="Y126" s="23">
        <f t="shared" si="109"/>
        <v>0</v>
      </c>
      <c r="Z126" s="23">
        <f t="shared" si="109"/>
        <v>0</v>
      </c>
      <c r="AA126" s="23">
        <f t="shared" si="109"/>
        <v>0</v>
      </c>
      <c r="AB126" s="23">
        <f t="shared" si="109"/>
        <v>0</v>
      </c>
      <c r="AC126" s="23">
        <f t="shared" si="109"/>
        <v>0</v>
      </c>
      <c r="AD126" s="23">
        <f t="shared" si="109"/>
        <v>0</v>
      </c>
      <c r="AE126" s="23">
        <f t="shared" si="109"/>
        <v>0</v>
      </c>
      <c r="AF126" s="104"/>
    </row>
    <row r="127" spans="1:32" x14ac:dyDescent="0.25">
      <c r="A127" s="21" t="s">
        <v>29</v>
      </c>
      <c r="B127" s="23">
        <f>H127+J127+L127+N127+P127+R127+T127+V127+X127+Z127+AB127+AD127</f>
        <v>9358.1959999999999</v>
      </c>
      <c r="C127" s="23">
        <f>C133+C139</f>
        <v>2388.9739999999997</v>
      </c>
      <c r="D127" s="23">
        <f>E127</f>
        <v>1488.1799999999998</v>
      </c>
      <c r="E127" s="23">
        <f>I127+K127+M127+O127+Q127+S127+U127+W127+Y127+AA127+AC127+AE127</f>
        <v>1488.1799999999998</v>
      </c>
      <c r="F127" s="37">
        <f>IFERROR(E127/B127*100,0)</f>
        <v>15.902423928714466</v>
      </c>
      <c r="G127" s="37">
        <f>IFERROR(E127/C127*100,0)</f>
        <v>62.293687583037737</v>
      </c>
      <c r="H127" s="23">
        <f>H133+H139</f>
        <v>309.10599999999999</v>
      </c>
      <c r="I127" s="23">
        <f t="shared" si="109"/>
        <v>290.38</v>
      </c>
      <c r="J127" s="23">
        <f t="shared" si="109"/>
        <v>520.11699999999996</v>
      </c>
      <c r="K127" s="23">
        <f t="shared" si="109"/>
        <v>297.3</v>
      </c>
      <c r="L127" s="23">
        <f t="shared" si="109"/>
        <v>519.91700000000003</v>
      </c>
      <c r="M127" s="23">
        <f t="shared" si="109"/>
        <v>298.05</v>
      </c>
      <c r="N127" s="23">
        <f t="shared" si="109"/>
        <v>519.91700000000003</v>
      </c>
      <c r="O127" s="23">
        <f t="shared" si="109"/>
        <v>304.35000000000002</v>
      </c>
      <c r="P127" s="23">
        <f t="shared" si="109"/>
        <v>519.91700000000003</v>
      </c>
      <c r="Q127" s="23">
        <f t="shared" si="109"/>
        <v>298.10000000000002</v>
      </c>
      <c r="R127" s="23">
        <f t="shared" si="109"/>
        <v>645.81700000000001</v>
      </c>
      <c r="S127" s="23">
        <f t="shared" si="109"/>
        <v>0</v>
      </c>
      <c r="T127" s="23">
        <f t="shared" si="109"/>
        <v>519.91600000000005</v>
      </c>
      <c r="U127" s="23">
        <f t="shared" si="109"/>
        <v>0</v>
      </c>
      <c r="V127" s="23">
        <f t="shared" si="109"/>
        <v>519.91600000000005</v>
      </c>
      <c r="W127" s="23">
        <f t="shared" si="109"/>
        <v>0</v>
      </c>
      <c r="X127" s="23">
        <f t="shared" si="109"/>
        <v>519.91600000000005</v>
      </c>
      <c r="Y127" s="23">
        <f t="shared" si="109"/>
        <v>0</v>
      </c>
      <c r="Z127" s="23">
        <f t="shared" si="109"/>
        <v>3700.4160000000002</v>
      </c>
      <c r="AA127" s="23">
        <f t="shared" si="109"/>
        <v>0</v>
      </c>
      <c r="AB127" s="23">
        <f t="shared" si="109"/>
        <v>519.91700000000003</v>
      </c>
      <c r="AC127" s="23">
        <f t="shared" si="109"/>
        <v>0</v>
      </c>
      <c r="AD127" s="23">
        <f t="shared" si="109"/>
        <v>543.32399999999996</v>
      </c>
      <c r="AE127" s="23">
        <f t="shared" si="109"/>
        <v>0</v>
      </c>
      <c r="AF127" s="104"/>
    </row>
    <row r="128" spans="1:32" ht="31.5" x14ac:dyDescent="0.25">
      <c r="A128" s="34" t="s">
        <v>36</v>
      </c>
      <c r="B128" s="23">
        <f t="shared" ref="B128:B129" si="110">H128+J128+L128+N128+P128+R128+T128+V128+X128+Z128+AB128+AD128</f>
        <v>0</v>
      </c>
      <c r="C128" s="23">
        <f t="shared" ref="C128:C129" si="111">C134+C140</f>
        <v>0</v>
      </c>
      <c r="D128" s="23">
        <f t="shared" ref="D128:D129" si="112">E128</f>
        <v>0</v>
      </c>
      <c r="E128" s="23">
        <f>I128+K128+M128+O128+Q128+S128+U128+W128+Y128+AA128+AC128+AE128</f>
        <v>0</v>
      </c>
      <c r="F128" s="37">
        <f t="shared" ref="F128:F129" si="113">IFERROR(E128/B128*100,0)</f>
        <v>0</v>
      </c>
      <c r="G128" s="37">
        <f t="shared" ref="G128:G129" si="114">IFERROR(E128/C128*100,0)</f>
        <v>0</v>
      </c>
      <c r="H128" s="23">
        <f t="shared" ref="H128:W129" si="115">H134+H140</f>
        <v>0</v>
      </c>
      <c r="I128" s="23">
        <f t="shared" si="115"/>
        <v>0</v>
      </c>
      <c r="J128" s="23">
        <f t="shared" si="115"/>
        <v>0</v>
      </c>
      <c r="K128" s="23">
        <f t="shared" si="115"/>
        <v>0</v>
      </c>
      <c r="L128" s="23">
        <f t="shared" si="115"/>
        <v>0</v>
      </c>
      <c r="M128" s="23">
        <f t="shared" si="115"/>
        <v>0</v>
      </c>
      <c r="N128" s="23">
        <f t="shared" si="115"/>
        <v>0</v>
      </c>
      <c r="O128" s="23">
        <f t="shared" si="115"/>
        <v>0</v>
      </c>
      <c r="P128" s="23">
        <f t="shared" si="115"/>
        <v>0</v>
      </c>
      <c r="Q128" s="23">
        <f t="shared" si="115"/>
        <v>0</v>
      </c>
      <c r="R128" s="23">
        <f t="shared" si="115"/>
        <v>0</v>
      </c>
      <c r="S128" s="23">
        <f t="shared" si="115"/>
        <v>0</v>
      </c>
      <c r="T128" s="23">
        <f t="shared" si="115"/>
        <v>0</v>
      </c>
      <c r="U128" s="23">
        <f t="shared" si="115"/>
        <v>0</v>
      </c>
      <c r="V128" s="23">
        <f t="shared" si="115"/>
        <v>0</v>
      </c>
      <c r="W128" s="23">
        <f t="shared" si="115"/>
        <v>0</v>
      </c>
      <c r="X128" s="23">
        <f t="shared" si="109"/>
        <v>0</v>
      </c>
      <c r="Y128" s="23">
        <f t="shared" si="109"/>
        <v>0</v>
      </c>
      <c r="Z128" s="23">
        <f t="shared" si="109"/>
        <v>0</v>
      </c>
      <c r="AA128" s="23">
        <f t="shared" si="109"/>
        <v>0</v>
      </c>
      <c r="AB128" s="23">
        <f t="shared" si="109"/>
        <v>0</v>
      </c>
      <c r="AC128" s="23">
        <f t="shared" si="109"/>
        <v>0</v>
      </c>
      <c r="AD128" s="23">
        <f t="shared" si="109"/>
        <v>0</v>
      </c>
      <c r="AE128" s="23">
        <f t="shared" si="109"/>
        <v>0</v>
      </c>
      <c r="AF128" s="104"/>
    </row>
    <row r="129" spans="1:32" x14ac:dyDescent="0.25">
      <c r="A129" s="21" t="s">
        <v>37</v>
      </c>
      <c r="B129" s="23">
        <f t="shared" si="110"/>
        <v>0</v>
      </c>
      <c r="C129" s="23">
        <f t="shared" si="111"/>
        <v>0</v>
      </c>
      <c r="D129" s="23">
        <f t="shared" si="112"/>
        <v>0</v>
      </c>
      <c r="E129" s="23">
        <f>I129+K129+M129+O129+Q129+S129+U129+W129+Y129+AA129+AC129+AE129</f>
        <v>0</v>
      </c>
      <c r="F129" s="37">
        <f t="shared" si="113"/>
        <v>0</v>
      </c>
      <c r="G129" s="37">
        <f t="shared" si="114"/>
        <v>0</v>
      </c>
      <c r="H129" s="23">
        <f t="shared" si="115"/>
        <v>0</v>
      </c>
      <c r="I129" s="23">
        <f t="shared" si="115"/>
        <v>0</v>
      </c>
      <c r="J129" s="23">
        <f t="shared" si="115"/>
        <v>0</v>
      </c>
      <c r="K129" s="23">
        <f t="shared" si="115"/>
        <v>0</v>
      </c>
      <c r="L129" s="23">
        <f t="shared" si="115"/>
        <v>0</v>
      </c>
      <c r="M129" s="23">
        <f t="shared" si="115"/>
        <v>0</v>
      </c>
      <c r="N129" s="23">
        <f t="shared" si="115"/>
        <v>0</v>
      </c>
      <c r="O129" s="23">
        <f t="shared" si="115"/>
        <v>0</v>
      </c>
      <c r="P129" s="23">
        <f t="shared" si="115"/>
        <v>0</v>
      </c>
      <c r="Q129" s="23">
        <f t="shared" si="115"/>
        <v>0</v>
      </c>
      <c r="R129" s="23">
        <f t="shared" si="115"/>
        <v>0</v>
      </c>
      <c r="S129" s="23">
        <f t="shared" si="115"/>
        <v>0</v>
      </c>
      <c r="T129" s="23">
        <f t="shared" si="115"/>
        <v>0</v>
      </c>
      <c r="U129" s="23">
        <f t="shared" si="115"/>
        <v>0</v>
      </c>
      <c r="V129" s="23">
        <f t="shared" si="115"/>
        <v>0</v>
      </c>
      <c r="W129" s="23">
        <f t="shared" si="115"/>
        <v>0</v>
      </c>
      <c r="X129" s="23">
        <f t="shared" si="109"/>
        <v>0</v>
      </c>
      <c r="Y129" s="23">
        <f t="shared" si="109"/>
        <v>0</v>
      </c>
      <c r="Z129" s="23">
        <f t="shared" si="109"/>
        <v>0</v>
      </c>
      <c r="AA129" s="23">
        <f t="shared" si="109"/>
        <v>0</v>
      </c>
      <c r="AB129" s="23">
        <f t="shared" si="109"/>
        <v>0</v>
      </c>
      <c r="AC129" s="23">
        <f t="shared" si="109"/>
        <v>0</v>
      </c>
      <c r="AD129" s="23">
        <f t="shared" si="109"/>
        <v>0</v>
      </c>
      <c r="AE129" s="23">
        <f t="shared" si="109"/>
        <v>0</v>
      </c>
      <c r="AF129" s="105"/>
    </row>
    <row r="130" spans="1:32" x14ac:dyDescent="0.25">
      <c r="A130" s="112" t="s">
        <v>65</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73"/>
    </row>
    <row r="131" spans="1:32" x14ac:dyDescent="0.25">
      <c r="A131" s="21" t="s">
        <v>34</v>
      </c>
      <c r="B131" s="37">
        <f>B132+B133+B135</f>
        <v>6177.6959999999999</v>
      </c>
      <c r="C131" s="37">
        <f t="shared" ref="C131:E131" si="116">C132+C133+C135</f>
        <v>2388.9739999999997</v>
      </c>
      <c r="D131" s="37">
        <f t="shared" si="116"/>
        <v>1488.1799999999998</v>
      </c>
      <c r="E131" s="37">
        <f t="shared" si="116"/>
        <v>1488.1799999999998</v>
      </c>
      <c r="F131" s="23">
        <f>IFERROR(E131/B131*100,0)</f>
        <v>24.089563487746883</v>
      </c>
      <c r="G131" s="23">
        <f>IFERROR(E131/C131*100,0)</f>
        <v>62.293687583037737</v>
      </c>
      <c r="H131" s="23">
        <f>H132+H133+H135</f>
        <v>309.10599999999999</v>
      </c>
      <c r="I131" s="23">
        <f t="shared" ref="I131:AE131" si="117">I132+I133+I135</f>
        <v>290.38</v>
      </c>
      <c r="J131" s="23">
        <f t="shared" si="117"/>
        <v>520.11699999999996</v>
      </c>
      <c r="K131" s="23">
        <f t="shared" si="117"/>
        <v>297.3</v>
      </c>
      <c r="L131" s="23">
        <f t="shared" si="117"/>
        <v>519.91700000000003</v>
      </c>
      <c r="M131" s="23">
        <f t="shared" si="117"/>
        <v>298.05</v>
      </c>
      <c r="N131" s="23">
        <f t="shared" si="117"/>
        <v>519.91700000000003</v>
      </c>
      <c r="O131" s="23">
        <f t="shared" si="117"/>
        <v>304.35000000000002</v>
      </c>
      <c r="P131" s="23">
        <f t="shared" si="117"/>
        <v>519.91700000000003</v>
      </c>
      <c r="Q131" s="23">
        <f t="shared" si="117"/>
        <v>298.10000000000002</v>
      </c>
      <c r="R131" s="23">
        <f t="shared" si="117"/>
        <v>645.81700000000001</v>
      </c>
      <c r="S131" s="23">
        <f t="shared" si="117"/>
        <v>0</v>
      </c>
      <c r="T131" s="23">
        <f t="shared" si="117"/>
        <v>519.91600000000005</v>
      </c>
      <c r="U131" s="23">
        <f t="shared" si="117"/>
        <v>0</v>
      </c>
      <c r="V131" s="23">
        <f t="shared" si="117"/>
        <v>519.91600000000005</v>
      </c>
      <c r="W131" s="23">
        <f t="shared" si="117"/>
        <v>0</v>
      </c>
      <c r="X131" s="23">
        <f t="shared" si="117"/>
        <v>519.91600000000005</v>
      </c>
      <c r="Y131" s="23">
        <f t="shared" si="117"/>
        <v>0</v>
      </c>
      <c r="Z131" s="23">
        <f t="shared" si="117"/>
        <v>519.91600000000005</v>
      </c>
      <c r="AA131" s="23">
        <f t="shared" si="117"/>
        <v>0</v>
      </c>
      <c r="AB131" s="23">
        <f t="shared" si="117"/>
        <v>519.91700000000003</v>
      </c>
      <c r="AC131" s="23">
        <f t="shared" si="117"/>
        <v>0</v>
      </c>
      <c r="AD131" s="23">
        <f t="shared" si="117"/>
        <v>543.32399999999996</v>
      </c>
      <c r="AE131" s="23">
        <f t="shared" si="117"/>
        <v>0</v>
      </c>
      <c r="AF131" s="115" t="s">
        <v>66</v>
      </c>
    </row>
    <row r="132" spans="1:32" x14ac:dyDescent="0.25">
      <c r="A132" s="21" t="s">
        <v>35</v>
      </c>
      <c r="B132" s="23"/>
      <c r="C132" s="22"/>
      <c r="D132" s="23"/>
      <c r="E132" s="23"/>
      <c r="F132" s="23"/>
      <c r="G132" s="23"/>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116"/>
    </row>
    <row r="133" spans="1:32" x14ac:dyDescent="0.25">
      <c r="A133" s="21" t="s">
        <v>29</v>
      </c>
      <c r="B133" s="23">
        <f>H133+J133+L133+N133+P133+R133+T133+V133+X133+Z133+AB133+AD133</f>
        <v>6177.6959999999999</v>
      </c>
      <c r="C133" s="22">
        <f>H133+J133+L133+N133+P133</f>
        <v>2388.9739999999997</v>
      </c>
      <c r="D133" s="23">
        <f>E133</f>
        <v>1488.1799999999998</v>
      </c>
      <c r="E133" s="23">
        <f>I133+K133+M133+O133+Q133+S133+U133+W133+Y133+AA133+AC133+AE133</f>
        <v>1488.1799999999998</v>
      </c>
      <c r="F133" s="23">
        <f>IFERROR(E133/B133*100,0)</f>
        <v>24.089563487746883</v>
      </c>
      <c r="G133" s="23">
        <f>IFERROR(E133/C133*100,0)</f>
        <v>62.293687583037737</v>
      </c>
      <c r="H133" s="22">
        <v>309.10599999999999</v>
      </c>
      <c r="I133" s="22">
        <v>290.38</v>
      </c>
      <c r="J133" s="22">
        <v>520.11699999999996</v>
      </c>
      <c r="K133" s="22">
        <v>297.3</v>
      </c>
      <c r="L133" s="22">
        <v>519.91700000000003</v>
      </c>
      <c r="M133" s="22">
        <v>298.05</v>
      </c>
      <c r="N133" s="22">
        <v>519.91700000000003</v>
      </c>
      <c r="O133" s="22">
        <v>304.35000000000002</v>
      </c>
      <c r="P133" s="22">
        <v>519.91700000000003</v>
      </c>
      <c r="Q133" s="22">
        <v>298.10000000000002</v>
      </c>
      <c r="R133" s="22">
        <v>645.81700000000001</v>
      </c>
      <c r="S133" s="22"/>
      <c r="T133" s="22">
        <v>519.91600000000005</v>
      </c>
      <c r="U133" s="22"/>
      <c r="V133" s="22">
        <v>519.91600000000005</v>
      </c>
      <c r="W133" s="22"/>
      <c r="X133" s="22">
        <v>519.91600000000005</v>
      </c>
      <c r="Y133" s="22"/>
      <c r="Z133" s="22">
        <v>519.91600000000005</v>
      </c>
      <c r="AA133" s="22"/>
      <c r="AB133" s="22">
        <v>519.91700000000003</v>
      </c>
      <c r="AC133" s="22">
        <v>0</v>
      </c>
      <c r="AD133" s="22">
        <v>543.32399999999996</v>
      </c>
      <c r="AE133" s="22"/>
      <c r="AF133" s="116"/>
    </row>
    <row r="134" spans="1:32" ht="31.5" x14ac:dyDescent="0.25">
      <c r="A134" s="34" t="s">
        <v>36</v>
      </c>
      <c r="B134" s="23"/>
      <c r="C134" s="22"/>
      <c r="D134" s="23"/>
      <c r="E134" s="23"/>
      <c r="F134" s="23"/>
      <c r="G134" s="23"/>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116"/>
    </row>
    <row r="135" spans="1:32" x14ac:dyDescent="0.25">
      <c r="A135" s="21" t="s">
        <v>37</v>
      </c>
      <c r="B135" s="23"/>
      <c r="C135" s="22"/>
      <c r="D135" s="23"/>
      <c r="E135" s="23"/>
      <c r="F135" s="23"/>
      <c r="G135" s="23"/>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117"/>
    </row>
    <row r="136" spans="1:32" ht="19.5" customHeight="1" x14ac:dyDescent="0.25">
      <c r="A136" s="112" t="s">
        <v>67</v>
      </c>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4"/>
      <c r="AF136" s="72"/>
    </row>
    <row r="137" spans="1:32" x14ac:dyDescent="0.25">
      <c r="A137" s="21" t="s">
        <v>34</v>
      </c>
      <c r="B137" s="37">
        <f>B138+B139+B141</f>
        <v>3180.5</v>
      </c>
      <c r="C137" s="37">
        <f t="shared" ref="C137:E137" si="118">C138+C139+C141</f>
        <v>0</v>
      </c>
      <c r="D137" s="37">
        <f t="shared" si="118"/>
        <v>0</v>
      </c>
      <c r="E137" s="37">
        <f t="shared" si="118"/>
        <v>0</v>
      </c>
      <c r="F137" s="23">
        <f>IFERROR(E137/B137*100,0)</f>
        <v>0</v>
      </c>
      <c r="G137" s="23">
        <f>IFERROR(E137/C137*100,0)</f>
        <v>0</v>
      </c>
      <c r="H137" s="23">
        <f>H138+H139+H141</f>
        <v>0</v>
      </c>
      <c r="I137" s="23">
        <f t="shared" ref="I137:AE137" si="119">I138+I139+I141</f>
        <v>0</v>
      </c>
      <c r="J137" s="23">
        <f t="shared" si="119"/>
        <v>0</v>
      </c>
      <c r="K137" s="23">
        <f t="shared" si="119"/>
        <v>0</v>
      </c>
      <c r="L137" s="23">
        <f t="shared" si="119"/>
        <v>0</v>
      </c>
      <c r="M137" s="23">
        <f t="shared" si="119"/>
        <v>0</v>
      </c>
      <c r="N137" s="23">
        <f t="shared" si="119"/>
        <v>0</v>
      </c>
      <c r="O137" s="23">
        <f t="shared" si="119"/>
        <v>0</v>
      </c>
      <c r="P137" s="23">
        <f t="shared" si="119"/>
        <v>0</v>
      </c>
      <c r="Q137" s="23">
        <f t="shared" si="119"/>
        <v>0</v>
      </c>
      <c r="R137" s="23">
        <f t="shared" si="119"/>
        <v>0</v>
      </c>
      <c r="S137" s="23">
        <f t="shared" si="119"/>
        <v>0</v>
      </c>
      <c r="T137" s="23">
        <f t="shared" si="119"/>
        <v>0</v>
      </c>
      <c r="U137" s="23">
        <f t="shared" si="119"/>
        <v>0</v>
      </c>
      <c r="V137" s="23">
        <f t="shared" si="119"/>
        <v>0</v>
      </c>
      <c r="W137" s="23">
        <f t="shared" si="119"/>
        <v>0</v>
      </c>
      <c r="X137" s="23">
        <f t="shared" si="119"/>
        <v>0</v>
      </c>
      <c r="Y137" s="23">
        <f t="shared" si="119"/>
        <v>0</v>
      </c>
      <c r="Z137" s="23">
        <f t="shared" si="119"/>
        <v>3180.5</v>
      </c>
      <c r="AA137" s="23">
        <f t="shared" si="119"/>
        <v>0</v>
      </c>
      <c r="AB137" s="23">
        <f t="shared" si="119"/>
        <v>0</v>
      </c>
      <c r="AC137" s="23">
        <f t="shared" si="119"/>
        <v>0</v>
      </c>
      <c r="AD137" s="23">
        <f t="shared" si="119"/>
        <v>0</v>
      </c>
      <c r="AE137" s="23">
        <f t="shared" si="119"/>
        <v>0</v>
      </c>
      <c r="AF137" s="123" t="s">
        <v>103</v>
      </c>
    </row>
    <row r="138" spans="1:32" x14ac:dyDescent="0.25">
      <c r="A138" s="21" t="s">
        <v>35</v>
      </c>
      <c r="B138" s="23"/>
      <c r="C138" s="22"/>
      <c r="D138" s="23"/>
      <c r="E138" s="23"/>
      <c r="F138" s="23"/>
      <c r="G138" s="23"/>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116"/>
    </row>
    <row r="139" spans="1:32" ht="51.75" customHeight="1" x14ac:dyDescent="0.25">
      <c r="A139" s="21" t="s">
        <v>29</v>
      </c>
      <c r="B139" s="23">
        <f>H139+J139+L139+N139+P139+R139+T139+V139+X139+Z139+AB139+AD139</f>
        <v>3180.5</v>
      </c>
      <c r="C139" s="22">
        <f>H139+J139+L139+N139+P139</f>
        <v>0</v>
      </c>
      <c r="D139" s="23">
        <f>E139</f>
        <v>0</v>
      </c>
      <c r="E139" s="23">
        <f>I139+K139+M139+O139+Q139+S139+U139+W139+Y139+AA139+AC139+AE139</f>
        <v>0</v>
      </c>
      <c r="F139" s="23">
        <f>IFERROR(E139/B139*100,0)</f>
        <v>0</v>
      </c>
      <c r="G139" s="23">
        <f>IFERROR(E139/C139*100,0)</f>
        <v>0</v>
      </c>
      <c r="H139" s="22"/>
      <c r="I139" s="22"/>
      <c r="J139" s="22"/>
      <c r="K139" s="22"/>
      <c r="L139" s="22"/>
      <c r="M139" s="22"/>
      <c r="N139" s="22"/>
      <c r="O139" s="22"/>
      <c r="P139" s="22"/>
      <c r="Q139" s="22"/>
      <c r="R139" s="22"/>
      <c r="S139" s="22"/>
      <c r="T139" s="22"/>
      <c r="U139" s="22"/>
      <c r="V139" s="22"/>
      <c r="W139" s="22"/>
      <c r="X139" s="22"/>
      <c r="Y139" s="22"/>
      <c r="Z139" s="22">
        <v>3180.5</v>
      </c>
      <c r="AA139" s="22"/>
      <c r="AB139" s="22"/>
      <c r="AC139" s="22"/>
      <c r="AD139" s="22"/>
      <c r="AE139" s="22"/>
      <c r="AF139" s="116"/>
    </row>
    <row r="140" spans="1:32" ht="31.5" x14ac:dyDescent="0.25">
      <c r="A140" s="34" t="s">
        <v>36</v>
      </c>
      <c r="B140" s="23"/>
      <c r="C140" s="22"/>
      <c r="D140" s="23"/>
      <c r="E140" s="23"/>
      <c r="F140" s="23"/>
      <c r="G140" s="23"/>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116"/>
    </row>
    <row r="141" spans="1:32" x14ac:dyDescent="0.25">
      <c r="A141" s="21" t="s">
        <v>37</v>
      </c>
      <c r="B141" s="23"/>
      <c r="C141" s="22"/>
      <c r="D141" s="23"/>
      <c r="E141" s="23"/>
      <c r="F141" s="23"/>
      <c r="G141" s="23"/>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117"/>
    </row>
    <row r="142" spans="1:32" x14ac:dyDescent="0.25">
      <c r="A142" s="24" t="s">
        <v>68</v>
      </c>
      <c r="B142" s="30">
        <f>B143+B144+B146</f>
        <v>9358.1959999999999</v>
      </c>
      <c r="C142" s="30">
        <f t="shared" ref="C142:E142" si="120">C143+C144+C146</f>
        <v>2388.9739999999997</v>
      </c>
      <c r="D142" s="30">
        <f t="shared" si="120"/>
        <v>1488.1799999999998</v>
      </c>
      <c r="E142" s="30">
        <f t="shared" si="120"/>
        <v>1488.1799999999998</v>
      </c>
      <c r="F142" s="30">
        <f>IFERROR(E142/B142*100,0)</f>
        <v>15.902423928714466</v>
      </c>
      <c r="G142" s="30">
        <f>IFERROR(E142/C142*100,0)</f>
        <v>62.293687583037737</v>
      </c>
      <c r="H142" s="30">
        <f>H143+H144+H146</f>
        <v>309.10599999999999</v>
      </c>
      <c r="I142" s="30">
        <f t="shared" ref="I142:AE142" si="121">I143+I144+I146</f>
        <v>290.38</v>
      </c>
      <c r="J142" s="30">
        <f t="shared" si="121"/>
        <v>520.11699999999996</v>
      </c>
      <c r="K142" s="30">
        <f t="shared" si="121"/>
        <v>297.3</v>
      </c>
      <c r="L142" s="30">
        <f t="shared" si="121"/>
        <v>519.91700000000003</v>
      </c>
      <c r="M142" s="30">
        <f t="shared" si="121"/>
        <v>298.05</v>
      </c>
      <c r="N142" s="30">
        <f t="shared" si="121"/>
        <v>519.91700000000003</v>
      </c>
      <c r="O142" s="30">
        <f t="shared" si="121"/>
        <v>304.35000000000002</v>
      </c>
      <c r="P142" s="30">
        <f t="shared" si="121"/>
        <v>519.91700000000003</v>
      </c>
      <c r="Q142" s="30">
        <f t="shared" si="121"/>
        <v>298.10000000000002</v>
      </c>
      <c r="R142" s="30">
        <f t="shared" si="121"/>
        <v>645.81700000000001</v>
      </c>
      <c r="S142" s="30">
        <f t="shared" si="121"/>
        <v>0</v>
      </c>
      <c r="T142" s="30">
        <f t="shared" si="121"/>
        <v>519.91600000000005</v>
      </c>
      <c r="U142" s="30">
        <f t="shared" si="121"/>
        <v>0</v>
      </c>
      <c r="V142" s="30">
        <f t="shared" si="121"/>
        <v>519.91600000000005</v>
      </c>
      <c r="W142" s="30">
        <f t="shared" si="121"/>
        <v>0</v>
      </c>
      <c r="X142" s="30">
        <f t="shared" si="121"/>
        <v>519.91600000000005</v>
      </c>
      <c r="Y142" s="30">
        <f t="shared" si="121"/>
        <v>0</v>
      </c>
      <c r="Z142" s="30">
        <f t="shared" si="121"/>
        <v>3700.4160000000002</v>
      </c>
      <c r="AA142" s="30">
        <f t="shared" si="121"/>
        <v>0</v>
      </c>
      <c r="AB142" s="30">
        <f t="shared" si="121"/>
        <v>519.91700000000003</v>
      </c>
      <c r="AC142" s="30">
        <f t="shared" si="121"/>
        <v>0</v>
      </c>
      <c r="AD142" s="30">
        <f t="shared" si="121"/>
        <v>543.32399999999996</v>
      </c>
      <c r="AE142" s="30">
        <f t="shared" si="121"/>
        <v>0</v>
      </c>
      <c r="AF142" s="100"/>
    </row>
    <row r="143" spans="1:32" x14ac:dyDescent="0.25">
      <c r="A143" s="21" t="s">
        <v>35</v>
      </c>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101"/>
    </row>
    <row r="144" spans="1:32" x14ac:dyDescent="0.25">
      <c r="A144" s="21" t="s">
        <v>31</v>
      </c>
      <c r="B144" s="23">
        <f>H144+J144+L144+N144+P144+R144+T144+V144+X144+Z144+AB144+AD144</f>
        <v>9358.1959999999999</v>
      </c>
      <c r="C144" s="23">
        <f>C127</f>
        <v>2388.9739999999997</v>
      </c>
      <c r="D144" s="23">
        <f>E144</f>
        <v>1488.1799999999998</v>
      </c>
      <c r="E144" s="23">
        <f>I144+K144+M144+O144+Q144+S144+U144+W144+Y144+AA144+AC144+AE144</f>
        <v>1488.1799999999998</v>
      </c>
      <c r="F144" s="23">
        <f t="shared" ref="F144" si="122">IFERROR(E144/B144*100,0)</f>
        <v>15.902423928714466</v>
      </c>
      <c r="G144" s="23">
        <f t="shared" ref="G144" si="123">IFERROR(E144/C144*100,0)</f>
        <v>62.293687583037737</v>
      </c>
      <c r="H144" s="23">
        <f t="shared" ref="H144:AE144" si="124">H127</f>
        <v>309.10599999999999</v>
      </c>
      <c r="I144" s="23">
        <f t="shared" si="124"/>
        <v>290.38</v>
      </c>
      <c r="J144" s="23">
        <f t="shared" si="124"/>
        <v>520.11699999999996</v>
      </c>
      <c r="K144" s="23">
        <f t="shared" si="124"/>
        <v>297.3</v>
      </c>
      <c r="L144" s="23">
        <f t="shared" si="124"/>
        <v>519.91700000000003</v>
      </c>
      <c r="M144" s="23">
        <f t="shared" si="124"/>
        <v>298.05</v>
      </c>
      <c r="N144" s="23">
        <f t="shared" si="124"/>
        <v>519.91700000000003</v>
      </c>
      <c r="O144" s="23">
        <f t="shared" si="124"/>
        <v>304.35000000000002</v>
      </c>
      <c r="P144" s="23">
        <f t="shared" si="124"/>
        <v>519.91700000000003</v>
      </c>
      <c r="Q144" s="23">
        <f t="shared" si="124"/>
        <v>298.10000000000002</v>
      </c>
      <c r="R144" s="23">
        <f t="shared" si="124"/>
        <v>645.81700000000001</v>
      </c>
      <c r="S144" s="23">
        <f t="shared" si="124"/>
        <v>0</v>
      </c>
      <c r="T144" s="23">
        <f t="shared" si="124"/>
        <v>519.91600000000005</v>
      </c>
      <c r="U144" s="23">
        <f t="shared" si="124"/>
        <v>0</v>
      </c>
      <c r="V144" s="23">
        <f t="shared" si="124"/>
        <v>519.91600000000005</v>
      </c>
      <c r="W144" s="23">
        <f t="shared" si="124"/>
        <v>0</v>
      </c>
      <c r="X144" s="23">
        <f t="shared" si="124"/>
        <v>519.91600000000005</v>
      </c>
      <c r="Y144" s="23">
        <f t="shared" si="124"/>
        <v>0</v>
      </c>
      <c r="Z144" s="23">
        <f t="shared" si="124"/>
        <v>3700.4160000000002</v>
      </c>
      <c r="AA144" s="23">
        <f t="shared" si="124"/>
        <v>0</v>
      </c>
      <c r="AB144" s="23">
        <f t="shared" si="124"/>
        <v>519.91700000000003</v>
      </c>
      <c r="AC144" s="23">
        <f t="shared" si="124"/>
        <v>0</v>
      </c>
      <c r="AD144" s="23">
        <f t="shared" si="124"/>
        <v>543.32399999999996</v>
      </c>
      <c r="AE144" s="23">
        <f t="shared" si="124"/>
        <v>0</v>
      </c>
      <c r="AF144" s="101"/>
    </row>
    <row r="145" spans="1:32" ht="31.5" x14ac:dyDescent="0.25">
      <c r="A145" s="34" t="s">
        <v>36</v>
      </c>
      <c r="B145" s="22"/>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101"/>
    </row>
    <row r="146" spans="1:32" x14ac:dyDescent="0.25">
      <c r="A146" s="21" t="s">
        <v>37</v>
      </c>
      <c r="B146" s="22"/>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101"/>
    </row>
    <row r="147" spans="1:32" ht="31.5" x14ac:dyDescent="0.25">
      <c r="A147" s="24" t="s">
        <v>69</v>
      </c>
      <c r="B147" s="44">
        <f>B148+B149+B151</f>
        <v>890217.21900000004</v>
      </c>
      <c r="C147" s="44">
        <f t="shared" ref="C147:E147" si="125">C148+C149+C151</f>
        <v>95688.049000000014</v>
      </c>
      <c r="D147" s="44">
        <f t="shared" si="125"/>
        <v>125503.08000000002</v>
      </c>
      <c r="E147" s="44">
        <f t="shared" si="125"/>
        <v>125503.08000000002</v>
      </c>
      <c r="F147" s="44">
        <f>E147/B147*100</f>
        <v>14.098028809303454</v>
      </c>
      <c r="G147" s="44">
        <f>E147/C147*100</f>
        <v>131.15857341808692</v>
      </c>
      <c r="H147" s="44">
        <f>H148+H149+H151</f>
        <v>37687.879000000001</v>
      </c>
      <c r="I147" s="44">
        <f t="shared" ref="I147:AE147" si="126">I148+I149+I151</f>
        <v>21641.969999999998</v>
      </c>
      <c r="J147" s="44">
        <f t="shared" si="126"/>
        <v>30920.217000000001</v>
      </c>
      <c r="K147" s="44">
        <f t="shared" si="126"/>
        <v>33857.420000000006</v>
      </c>
      <c r="L147" s="44">
        <f t="shared" si="126"/>
        <v>27079.953000000005</v>
      </c>
      <c r="M147" s="44">
        <f t="shared" si="126"/>
        <v>22549.989999999998</v>
      </c>
      <c r="N147" s="44">
        <f t="shared" si="126"/>
        <v>32433.851000000006</v>
      </c>
      <c r="O147" s="44">
        <f t="shared" si="126"/>
        <v>23828.379999999997</v>
      </c>
      <c r="P147" s="44">
        <f t="shared" si="126"/>
        <v>21759.444000000003</v>
      </c>
      <c r="Q147" s="44">
        <f t="shared" si="126"/>
        <v>23625.32</v>
      </c>
      <c r="R147" s="44">
        <f t="shared" si="126"/>
        <v>21168.339</v>
      </c>
      <c r="S147" s="44">
        <f t="shared" si="126"/>
        <v>0</v>
      </c>
      <c r="T147" s="44">
        <f t="shared" si="126"/>
        <v>40216.904999999999</v>
      </c>
      <c r="U147" s="44">
        <f t="shared" si="126"/>
        <v>0</v>
      </c>
      <c r="V147" s="44">
        <f t="shared" si="126"/>
        <v>19598.91</v>
      </c>
      <c r="W147" s="44">
        <f t="shared" si="126"/>
        <v>0</v>
      </c>
      <c r="X147" s="44">
        <f t="shared" si="126"/>
        <v>353693.41099999996</v>
      </c>
      <c r="Y147" s="44">
        <f t="shared" si="126"/>
        <v>0</v>
      </c>
      <c r="Z147" s="44">
        <f t="shared" si="126"/>
        <v>212457.755</v>
      </c>
      <c r="AA147" s="44">
        <f t="shared" si="126"/>
        <v>0</v>
      </c>
      <c r="AB147" s="44">
        <f t="shared" si="126"/>
        <v>26161.256999999998</v>
      </c>
      <c r="AC147" s="44">
        <f t="shared" si="126"/>
        <v>0</v>
      </c>
      <c r="AD147" s="44">
        <f t="shared" si="126"/>
        <v>67039.29800000001</v>
      </c>
      <c r="AE147" s="44">
        <f t="shared" si="126"/>
        <v>0</v>
      </c>
      <c r="AF147" s="101"/>
    </row>
    <row r="148" spans="1:32" x14ac:dyDescent="0.25">
      <c r="A148" s="21" t="s">
        <v>35</v>
      </c>
      <c r="B148" s="23">
        <f>H148+J148+L148+N148+P148+R148+T148+V148+X148+Z148+AB148+AD148</f>
        <v>210752.09600000002</v>
      </c>
      <c r="C148" s="23">
        <f>H148+J148+L148</f>
        <v>0</v>
      </c>
      <c r="D148" s="23">
        <f>E148</f>
        <v>0</v>
      </c>
      <c r="E148" s="23">
        <f>I148+K148+M148+O148+Q148+S148+U148+W148+Y148+AA148+AC148+AE148</f>
        <v>0</v>
      </c>
      <c r="F148" s="23">
        <f>IFERROR(E148/B148*100,0)</f>
        <v>0</v>
      </c>
      <c r="G148" s="23">
        <f>IFERROR(E148/C148*100,0)</f>
        <v>0</v>
      </c>
      <c r="H148" s="23">
        <f>H153</f>
        <v>0</v>
      </c>
      <c r="I148" s="23">
        <f t="shared" ref="I148:AE151" si="127">I153</f>
        <v>0</v>
      </c>
      <c r="J148" s="23">
        <f t="shared" si="127"/>
        <v>0</v>
      </c>
      <c r="K148" s="23">
        <f t="shared" si="127"/>
        <v>0</v>
      </c>
      <c r="L148" s="23">
        <f t="shared" si="127"/>
        <v>0</v>
      </c>
      <c r="M148" s="23">
        <f t="shared" si="127"/>
        <v>0</v>
      </c>
      <c r="N148" s="23">
        <f t="shared" si="127"/>
        <v>0</v>
      </c>
      <c r="O148" s="23">
        <f t="shared" si="127"/>
        <v>0</v>
      </c>
      <c r="P148" s="23">
        <f t="shared" si="127"/>
        <v>0</v>
      </c>
      <c r="Q148" s="23">
        <f t="shared" si="127"/>
        <v>0</v>
      </c>
      <c r="R148" s="23">
        <f t="shared" si="127"/>
        <v>0</v>
      </c>
      <c r="S148" s="23">
        <f t="shared" si="127"/>
        <v>0</v>
      </c>
      <c r="T148" s="23">
        <f t="shared" si="127"/>
        <v>5612.58</v>
      </c>
      <c r="U148" s="23">
        <f t="shared" si="127"/>
        <v>0</v>
      </c>
      <c r="V148" s="23">
        <f t="shared" si="127"/>
        <v>0</v>
      </c>
      <c r="W148" s="23">
        <f t="shared" si="127"/>
        <v>0</v>
      </c>
      <c r="X148" s="23">
        <f t="shared" si="127"/>
        <v>112862.75</v>
      </c>
      <c r="Y148" s="23">
        <f t="shared" si="127"/>
        <v>0</v>
      </c>
      <c r="Z148" s="23">
        <f t="shared" si="127"/>
        <v>76501.275999999998</v>
      </c>
      <c r="AA148" s="23">
        <f t="shared" si="127"/>
        <v>0</v>
      </c>
      <c r="AB148" s="23">
        <f t="shared" si="127"/>
        <v>573.66999999999996</v>
      </c>
      <c r="AC148" s="23">
        <f t="shared" si="127"/>
        <v>0</v>
      </c>
      <c r="AD148" s="23">
        <f t="shared" si="127"/>
        <v>15201.82</v>
      </c>
      <c r="AE148" s="23">
        <f t="shared" si="127"/>
        <v>0</v>
      </c>
      <c r="AF148" s="101"/>
    </row>
    <row r="149" spans="1:32" x14ac:dyDescent="0.25">
      <c r="A149" s="21" t="s">
        <v>29</v>
      </c>
      <c r="B149" s="23">
        <f t="shared" ref="B149:B151" si="128">H149+J149+L149+N149+P149+R149+T149+V149+X149+Z149+AB149+AD149</f>
        <v>322857.36300000013</v>
      </c>
      <c r="C149" s="23">
        <f>H149+J149+L149</f>
        <v>95688.049000000014</v>
      </c>
      <c r="D149" s="23">
        <f t="shared" ref="D149:D151" si="129">E149</f>
        <v>125323.08000000002</v>
      </c>
      <c r="E149" s="23">
        <f t="shared" ref="E149:E151" si="130">I149+K149+M149+O149+Q149+S149+U149+W149+Y149+AA149+AC149+AE149</f>
        <v>125323.08000000002</v>
      </c>
      <c r="F149" s="23">
        <f t="shared" ref="F149:F151" si="131">IFERROR(E149/B149*100,0)</f>
        <v>38.816856718240608</v>
      </c>
      <c r="G149" s="23">
        <f t="shared" ref="G149:G151" si="132">IFERROR(E149/C149*100,0)</f>
        <v>130.97046215248886</v>
      </c>
      <c r="H149" s="23">
        <f t="shared" ref="H149:W151" si="133">H154</f>
        <v>37687.879000000001</v>
      </c>
      <c r="I149" s="23">
        <f t="shared" si="133"/>
        <v>21641.969999999998</v>
      </c>
      <c r="J149" s="23">
        <f t="shared" si="133"/>
        <v>30920.217000000001</v>
      </c>
      <c r="K149" s="23">
        <f t="shared" si="133"/>
        <v>33857.420000000006</v>
      </c>
      <c r="L149" s="23">
        <f t="shared" si="133"/>
        <v>27079.953000000005</v>
      </c>
      <c r="M149" s="23">
        <f t="shared" si="133"/>
        <v>22549.989999999998</v>
      </c>
      <c r="N149" s="23">
        <f t="shared" si="133"/>
        <v>32253.851000000006</v>
      </c>
      <c r="O149" s="23">
        <f t="shared" si="133"/>
        <v>23648.379999999997</v>
      </c>
      <c r="P149" s="23">
        <f t="shared" si="133"/>
        <v>21759.444000000003</v>
      </c>
      <c r="Q149" s="23">
        <f t="shared" si="133"/>
        <v>23625.32</v>
      </c>
      <c r="R149" s="23">
        <f t="shared" si="133"/>
        <v>21168.339</v>
      </c>
      <c r="S149" s="23">
        <f t="shared" si="133"/>
        <v>0</v>
      </c>
      <c r="T149" s="23">
        <f t="shared" si="133"/>
        <v>23379.165000000005</v>
      </c>
      <c r="U149" s="23">
        <f t="shared" si="133"/>
        <v>0</v>
      </c>
      <c r="V149" s="23">
        <f t="shared" si="133"/>
        <v>19598.91</v>
      </c>
      <c r="W149" s="23">
        <f t="shared" si="133"/>
        <v>0</v>
      </c>
      <c r="X149" s="23">
        <f t="shared" si="127"/>
        <v>15105.161</v>
      </c>
      <c r="Y149" s="23">
        <f t="shared" si="127"/>
        <v>0</v>
      </c>
      <c r="Z149" s="23">
        <f t="shared" si="127"/>
        <v>36904.019</v>
      </c>
      <c r="AA149" s="23">
        <f t="shared" si="127"/>
        <v>0</v>
      </c>
      <c r="AB149" s="23">
        <f t="shared" si="127"/>
        <v>24440.237000000001</v>
      </c>
      <c r="AC149" s="23">
        <f t="shared" si="127"/>
        <v>0</v>
      </c>
      <c r="AD149" s="23">
        <f t="shared" si="127"/>
        <v>32560.187999999998</v>
      </c>
      <c r="AE149" s="23">
        <f t="shared" si="127"/>
        <v>0</v>
      </c>
      <c r="AF149" s="101"/>
    </row>
    <row r="150" spans="1:32" ht="31.5" x14ac:dyDescent="0.25">
      <c r="A150" s="34" t="s">
        <v>36</v>
      </c>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101"/>
    </row>
    <row r="151" spans="1:32" x14ac:dyDescent="0.25">
      <c r="A151" s="21" t="s">
        <v>37</v>
      </c>
      <c r="B151" s="23">
        <f t="shared" si="128"/>
        <v>356607.75999999995</v>
      </c>
      <c r="C151" s="23">
        <f>H151+J151+L151</f>
        <v>0</v>
      </c>
      <c r="D151" s="23">
        <f t="shared" si="129"/>
        <v>180</v>
      </c>
      <c r="E151" s="23">
        <f t="shared" si="130"/>
        <v>180</v>
      </c>
      <c r="F151" s="23">
        <f t="shared" si="131"/>
        <v>5.0475626217444065E-2</v>
      </c>
      <c r="G151" s="23">
        <f t="shared" si="132"/>
        <v>0</v>
      </c>
      <c r="H151" s="23">
        <f t="shared" si="133"/>
        <v>0</v>
      </c>
      <c r="I151" s="23">
        <f t="shared" si="133"/>
        <v>0</v>
      </c>
      <c r="J151" s="23">
        <f t="shared" si="133"/>
        <v>0</v>
      </c>
      <c r="K151" s="23">
        <f t="shared" si="133"/>
        <v>0</v>
      </c>
      <c r="L151" s="23">
        <f t="shared" si="133"/>
        <v>0</v>
      </c>
      <c r="M151" s="23">
        <f t="shared" si="133"/>
        <v>0</v>
      </c>
      <c r="N151" s="23">
        <f t="shared" si="133"/>
        <v>180</v>
      </c>
      <c r="O151" s="23">
        <f t="shared" si="133"/>
        <v>180</v>
      </c>
      <c r="P151" s="23">
        <f t="shared" si="133"/>
        <v>0</v>
      </c>
      <c r="Q151" s="23">
        <f t="shared" si="133"/>
        <v>0</v>
      </c>
      <c r="R151" s="23">
        <f t="shared" si="133"/>
        <v>0</v>
      </c>
      <c r="S151" s="23">
        <f t="shared" si="133"/>
        <v>0</v>
      </c>
      <c r="T151" s="23">
        <f t="shared" si="133"/>
        <v>11225.16</v>
      </c>
      <c r="U151" s="23">
        <f t="shared" si="133"/>
        <v>0</v>
      </c>
      <c r="V151" s="23">
        <f t="shared" si="133"/>
        <v>0</v>
      </c>
      <c r="W151" s="23">
        <f t="shared" si="133"/>
        <v>0</v>
      </c>
      <c r="X151" s="23">
        <f t="shared" si="127"/>
        <v>225725.5</v>
      </c>
      <c r="Y151" s="23">
        <f t="shared" si="127"/>
        <v>0</v>
      </c>
      <c r="Z151" s="23">
        <f t="shared" si="127"/>
        <v>99052.459999999992</v>
      </c>
      <c r="AA151" s="23">
        <f t="shared" si="127"/>
        <v>0</v>
      </c>
      <c r="AB151" s="23">
        <f t="shared" si="127"/>
        <v>1147.3499999999999</v>
      </c>
      <c r="AC151" s="23">
        <f t="shared" si="127"/>
        <v>0</v>
      </c>
      <c r="AD151" s="23">
        <f t="shared" si="127"/>
        <v>19277.29</v>
      </c>
      <c r="AE151" s="23">
        <f t="shared" si="127"/>
        <v>0</v>
      </c>
      <c r="AF151" s="102"/>
    </row>
    <row r="152" spans="1:32" ht="31.5" x14ac:dyDescent="0.25">
      <c r="A152" s="45" t="s">
        <v>70</v>
      </c>
      <c r="B152" s="46">
        <f>B153+B154+B156</f>
        <v>890217.21900000004</v>
      </c>
      <c r="C152" s="46">
        <f t="shared" ref="C152:E152" si="134">C153+C154+C156</f>
        <v>149813.64399999997</v>
      </c>
      <c r="D152" s="46">
        <f t="shared" si="134"/>
        <v>125503.08</v>
      </c>
      <c r="E152" s="46">
        <f t="shared" si="134"/>
        <v>125503.08</v>
      </c>
      <c r="F152" s="46">
        <f>IFERROR(E152/B152%,0)</f>
        <v>14.09802880930345</v>
      </c>
      <c r="G152" s="46">
        <f>IFERROR(E152/C152%,0)</f>
        <v>83.772797089162339</v>
      </c>
      <c r="H152" s="46">
        <f>H153+H154+H156</f>
        <v>37687.879000000001</v>
      </c>
      <c r="I152" s="46">
        <f t="shared" ref="I152:AE152" si="135">I153+I154+I156</f>
        <v>21641.969999999998</v>
      </c>
      <c r="J152" s="46">
        <f t="shared" si="135"/>
        <v>30920.217000000001</v>
      </c>
      <c r="K152" s="46">
        <f t="shared" si="135"/>
        <v>33857.420000000006</v>
      </c>
      <c r="L152" s="46">
        <f t="shared" si="135"/>
        <v>27079.953000000005</v>
      </c>
      <c r="M152" s="46">
        <f t="shared" si="135"/>
        <v>22549.989999999998</v>
      </c>
      <c r="N152" s="46">
        <f t="shared" si="135"/>
        <v>32433.851000000006</v>
      </c>
      <c r="O152" s="46">
        <f t="shared" si="135"/>
        <v>23828.379999999997</v>
      </c>
      <c r="P152" s="46">
        <f t="shared" si="135"/>
        <v>21759.444000000003</v>
      </c>
      <c r="Q152" s="46">
        <f t="shared" si="135"/>
        <v>23625.32</v>
      </c>
      <c r="R152" s="46">
        <f t="shared" si="135"/>
        <v>21168.339</v>
      </c>
      <c r="S152" s="46">
        <f t="shared" si="135"/>
        <v>0</v>
      </c>
      <c r="T152" s="46">
        <f t="shared" si="135"/>
        <v>40216.904999999999</v>
      </c>
      <c r="U152" s="46">
        <f t="shared" si="135"/>
        <v>0</v>
      </c>
      <c r="V152" s="46">
        <f t="shared" si="135"/>
        <v>19598.91</v>
      </c>
      <c r="W152" s="46">
        <f t="shared" si="135"/>
        <v>0</v>
      </c>
      <c r="X152" s="46">
        <f t="shared" si="135"/>
        <v>353693.41099999996</v>
      </c>
      <c r="Y152" s="46">
        <f t="shared" si="135"/>
        <v>0</v>
      </c>
      <c r="Z152" s="46">
        <f t="shared" si="135"/>
        <v>212457.755</v>
      </c>
      <c r="AA152" s="46">
        <f t="shared" si="135"/>
        <v>0</v>
      </c>
      <c r="AB152" s="46">
        <f t="shared" si="135"/>
        <v>26161.256999999998</v>
      </c>
      <c r="AC152" s="46">
        <f t="shared" si="135"/>
        <v>0</v>
      </c>
      <c r="AD152" s="46">
        <f t="shared" si="135"/>
        <v>67039.29800000001</v>
      </c>
      <c r="AE152" s="46">
        <f t="shared" si="135"/>
        <v>0</v>
      </c>
      <c r="AF152" s="103"/>
    </row>
    <row r="153" spans="1:32" x14ac:dyDescent="0.25">
      <c r="A153" s="21" t="s">
        <v>35</v>
      </c>
      <c r="B153" s="23">
        <f>B17+B53+B107+B126</f>
        <v>210752.09600000002</v>
      </c>
      <c r="C153" s="23">
        <f>C17+C53+C107+C126</f>
        <v>0</v>
      </c>
      <c r="D153" s="23">
        <f>D17+D53+D107+D126</f>
        <v>0</v>
      </c>
      <c r="E153" s="23">
        <f>E17+E53+E107+E126</f>
        <v>0</v>
      </c>
      <c r="F153" s="23">
        <f t="shared" ref="F153:F156" si="136">IFERROR(E153/B153%,0)</f>
        <v>0</v>
      </c>
      <c r="G153" s="23">
        <f t="shared" ref="G153:G156" si="137">IFERROR(E153/C153%,0)</f>
        <v>0</v>
      </c>
      <c r="H153" s="23">
        <f t="shared" ref="H153:AE153" si="138">H17+H53+H107+H126</f>
        <v>0</v>
      </c>
      <c r="I153" s="23">
        <f t="shared" si="138"/>
        <v>0</v>
      </c>
      <c r="J153" s="23">
        <f t="shared" si="138"/>
        <v>0</v>
      </c>
      <c r="K153" s="23">
        <f t="shared" si="138"/>
        <v>0</v>
      </c>
      <c r="L153" s="23">
        <f t="shared" si="138"/>
        <v>0</v>
      </c>
      <c r="M153" s="23">
        <f t="shared" si="138"/>
        <v>0</v>
      </c>
      <c r="N153" s="23">
        <f t="shared" si="138"/>
        <v>0</v>
      </c>
      <c r="O153" s="23">
        <f t="shared" si="138"/>
        <v>0</v>
      </c>
      <c r="P153" s="23">
        <f t="shared" si="138"/>
        <v>0</v>
      </c>
      <c r="Q153" s="23">
        <f t="shared" si="138"/>
        <v>0</v>
      </c>
      <c r="R153" s="23">
        <f t="shared" si="138"/>
        <v>0</v>
      </c>
      <c r="S153" s="23">
        <f t="shared" si="138"/>
        <v>0</v>
      </c>
      <c r="T153" s="23">
        <f t="shared" si="138"/>
        <v>5612.58</v>
      </c>
      <c r="U153" s="23">
        <f t="shared" si="138"/>
        <v>0</v>
      </c>
      <c r="V153" s="23">
        <f t="shared" si="138"/>
        <v>0</v>
      </c>
      <c r="W153" s="23">
        <f t="shared" si="138"/>
        <v>0</v>
      </c>
      <c r="X153" s="23">
        <f t="shared" si="138"/>
        <v>112862.75</v>
      </c>
      <c r="Y153" s="23">
        <f t="shared" si="138"/>
        <v>0</v>
      </c>
      <c r="Z153" s="23">
        <f t="shared" si="138"/>
        <v>76501.275999999998</v>
      </c>
      <c r="AA153" s="23">
        <f t="shared" si="138"/>
        <v>0</v>
      </c>
      <c r="AB153" s="23">
        <f t="shared" si="138"/>
        <v>573.66999999999996</v>
      </c>
      <c r="AC153" s="23">
        <f t="shared" si="138"/>
        <v>0</v>
      </c>
      <c r="AD153" s="23">
        <f t="shared" si="138"/>
        <v>15201.82</v>
      </c>
      <c r="AE153" s="23">
        <f t="shared" si="138"/>
        <v>0</v>
      </c>
      <c r="AF153" s="104"/>
    </row>
    <row r="154" spans="1:32" x14ac:dyDescent="0.25">
      <c r="A154" s="21" t="s">
        <v>29</v>
      </c>
      <c r="B154" s="23">
        <f>B10+B18+B54+B108+B127</f>
        <v>322857.36300000001</v>
      </c>
      <c r="C154" s="23">
        <f>C10+C18+C54+C108+C127</f>
        <v>149633.64399999997</v>
      </c>
      <c r="D154" s="23">
        <f>D10+D18+D54+D108+D127</f>
        <v>125323.08</v>
      </c>
      <c r="E154" s="23">
        <f>E10+E18+E54+E108+E127</f>
        <v>125323.08</v>
      </c>
      <c r="F154" s="23">
        <f t="shared" si="136"/>
        <v>38.816856718240615</v>
      </c>
      <c r="G154" s="23">
        <f t="shared" si="137"/>
        <v>83.753276769761769</v>
      </c>
      <c r="H154" s="63">
        <f t="shared" ref="H154:AE154" si="139">H10+H18+H54+H108+H127</f>
        <v>37687.879000000001</v>
      </c>
      <c r="I154" s="23">
        <f t="shared" si="139"/>
        <v>21641.969999999998</v>
      </c>
      <c r="J154" s="23">
        <f t="shared" si="139"/>
        <v>30920.217000000001</v>
      </c>
      <c r="K154" s="23">
        <f t="shared" si="139"/>
        <v>33857.420000000006</v>
      </c>
      <c r="L154" s="23">
        <f t="shared" si="139"/>
        <v>27079.953000000005</v>
      </c>
      <c r="M154" s="23">
        <f t="shared" si="139"/>
        <v>22549.989999999998</v>
      </c>
      <c r="N154" s="23">
        <f t="shared" si="139"/>
        <v>32253.851000000006</v>
      </c>
      <c r="O154" s="23">
        <f t="shared" si="139"/>
        <v>23648.379999999997</v>
      </c>
      <c r="P154" s="23">
        <f t="shared" si="139"/>
        <v>21759.444000000003</v>
      </c>
      <c r="Q154" s="23">
        <f t="shared" si="139"/>
        <v>23625.32</v>
      </c>
      <c r="R154" s="23">
        <f t="shared" si="139"/>
        <v>21168.339</v>
      </c>
      <c r="S154" s="23">
        <f t="shared" si="139"/>
        <v>0</v>
      </c>
      <c r="T154" s="23">
        <f t="shared" si="139"/>
        <v>23379.165000000005</v>
      </c>
      <c r="U154" s="23">
        <f t="shared" si="139"/>
        <v>0</v>
      </c>
      <c r="V154" s="23">
        <f t="shared" si="139"/>
        <v>19598.91</v>
      </c>
      <c r="W154" s="23">
        <f t="shared" si="139"/>
        <v>0</v>
      </c>
      <c r="X154" s="23">
        <f t="shared" si="139"/>
        <v>15105.161</v>
      </c>
      <c r="Y154" s="23">
        <f t="shared" si="139"/>
        <v>0</v>
      </c>
      <c r="Z154" s="23">
        <f t="shared" si="139"/>
        <v>36904.019</v>
      </c>
      <c r="AA154" s="23">
        <f t="shared" si="139"/>
        <v>0</v>
      </c>
      <c r="AB154" s="23">
        <f t="shared" si="139"/>
        <v>24440.237000000001</v>
      </c>
      <c r="AC154" s="23">
        <f t="shared" si="139"/>
        <v>0</v>
      </c>
      <c r="AD154" s="23">
        <f t="shared" si="139"/>
        <v>32560.187999999998</v>
      </c>
      <c r="AE154" s="23">
        <f t="shared" si="139"/>
        <v>0</v>
      </c>
      <c r="AF154" s="104"/>
    </row>
    <row r="155" spans="1:32" ht="31.5" x14ac:dyDescent="0.25">
      <c r="A155" s="34" t="s">
        <v>36</v>
      </c>
      <c r="B155" s="23">
        <f t="shared" ref="B155:E156" si="140">B19+B55++B109+B128</f>
        <v>0</v>
      </c>
      <c r="C155" s="23">
        <f t="shared" si="140"/>
        <v>0</v>
      </c>
      <c r="D155" s="23">
        <f t="shared" si="140"/>
        <v>0</v>
      </c>
      <c r="E155" s="23">
        <f t="shared" si="140"/>
        <v>0</v>
      </c>
      <c r="F155" s="23">
        <f t="shared" si="136"/>
        <v>0</v>
      </c>
      <c r="G155" s="23">
        <f t="shared" si="137"/>
        <v>0</v>
      </c>
      <c r="H155" s="23">
        <f t="shared" ref="H155:AE156" si="141">H19+H55++H109+H128</f>
        <v>0</v>
      </c>
      <c r="I155" s="23">
        <f t="shared" si="141"/>
        <v>0</v>
      </c>
      <c r="J155" s="23">
        <f t="shared" si="141"/>
        <v>0</v>
      </c>
      <c r="K155" s="23">
        <f t="shared" si="141"/>
        <v>0</v>
      </c>
      <c r="L155" s="23">
        <f t="shared" si="141"/>
        <v>0</v>
      </c>
      <c r="M155" s="23">
        <f t="shared" si="141"/>
        <v>0</v>
      </c>
      <c r="N155" s="23">
        <f t="shared" si="141"/>
        <v>0</v>
      </c>
      <c r="O155" s="23">
        <f t="shared" si="141"/>
        <v>0</v>
      </c>
      <c r="P155" s="23">
        <f t="shared" si="141"/>
        <v>0</v>
      </c>
      <c r="Q155" s="23">
        <f t="shared" si="141"/>
        <v>0</v>
      </c>
      <c r="R155" s="23">
        <f t="shared" si="141"/>
        <v>0</v>
      </c>
      <c r="S155" s="23">
        <f t="shared" si="141"/>
        <v>0</v>
      </c>
      <c r="T155" s="23">
        <f t="shared" si="141"/>
        <v>0</v>
      </c>
      <c r="U155" s="23">
        <f t="shared" si="141"/>
        <v>0</v>
      </c>
      <c r="V155" s="23">
        <f t="shared" si="141"/>
        <v>0</v>
      </c>
      <c r="W155" s="23">
        <f t="shared" si="141"/>
        <v>0</v>
      </c>
      <c r="X155" s="23">
        <f t="shared" si="141"/>
        <v>0</v>
      </c>
      <c r="Y155" s="23">
        <f t="shared" si="141"/>
        <v>0</v>
      </c>
      <c r="Z155" s="23">
        <f t="shared" si="141"/>
        <v>0</v>
      </c>
      <c r="AA155" s="23">
        <f t="shared" si="141"/>
        <v>0</v>
      </c>
      <c r="AB155" s="23">
        <f t="shared" si="141"/>
        <v>0</v>
      </c>
      <c r="AC155" s="23">
        <f t="shared" si="141"/>
        <v>0</v>
      </c>
      <c r="AD155" s="23">
        <f t="shared" si="141"/>
        <v>0</v>
      </c>
      <c r="AE155" s="23">
        <f t="shared" si="141"/>
        <v>0</v>
      </c>
      <c r="AF155" s="104"/>
    </row>
    <row r="156" spans="1:32" x14ac:dyDescent="0.25">
      <c r="A156" s="21" t="s">
        <v>37</v>
      </c>
      <c r="B156" s="23">
        <f t="shared" si="140"/>
        <v>356607.75999999995</v>
      </c>
      <c r="C156" s="23">
        <f t="shared" si="140"/>
        <v>180</v>
      </c>
      <c r="D156" s="23">
        <f t="shared" si="140"/>
        <v>180</v>
      </c>
      <c r="E156" s="23">
        <f t="shared" si="140"/>
        <v>180</v>
      </c>
      <c r="F156" s="23">
        <f t="shared" si="136"/>
        <v>5.0475626217444065E-2</v>
      </c>
      <c r="G156" s="23">
        <f t="shared" si="137"/>
        <v>100</v>
      </c>
      <c r="H156" s="23">
        <f t="shared" si="141"/>
        <v>0</v>
      </c>
      <c r="I156" s="23">
        <f t="shared" si="141"/>
        <v>0</v>
      </c>
      <c r="J156" s="23">
        <f t="shared" si="141"/>
        <v>0</v>
      </c>
      <c r="K156" s="23">
        <f t="shared" si="141"/>
        <v>0</v>
      </c>
      <c r="L156" s="23">
        <f t="shared" si="141"/>
        <v>0</v>
      </c>
      <c r="M156" s="23">
        <f t="shared" si="141"/>
        <v>0</v>
      </c>
      <c r="N156" s="23">
        <f t="shared" si="141"/>
        <v>180</v>
      </c>
      <c r="O156" s="23">
        <f t="shared" si="141"/>
        <v>180</v>
      </c>
      <c r="P156" s="23">
        <f t="shared" si="141"/>
        <v>0</v>
      </c>
      <c r="Q156" s="23">
        <f t="shared" si="141"/>
        <v>0</v>
      </c>
      <c r="R156" s="23">
        <f t="shared" si="141"/>
        <v>0</v>
      </c>
      <c r="S156" s="23">
        <f t="shared" si="141"/>
        <v>0</v>
      </c>
      <c r="T156" s="23">
        <f t="shared" si="141"/>
        <v>11225.16</v>
      </c>
      <c r="U156" s="23">
        <f t="shared" si="141"/>
        <v>0</v>
      </c>
      <c r="V156" s="23">
        <f t="shared" si="141"/>
        <v>0</v>
      </c>
      <c r="W156" s="23">
        <f t="shared" si="141"/>
        <v>0</v>
      </c>
      <c r="X156" s="23">
        <f t="shared" si="141"/>
        <v>225725.5</v>
      </c>
      <c r="Y156" s="23">
        <f t="shared" si="141"/>
        <v>0</v>
      </c>
      <c r="Z156" s="23">
        <f t="shared" si="141"/>
        <v>99052.459999999992</v>
      </c>
      <c r="AA156" s="23">
        <f t="shared" si="141"/>
        <v>0</v>
      </c>
      <c r="AB156" s="23">
        <f t="shared" si="141"/>
        <v>1147.3499999999999</v>
      </c>
      <c r="AC156" s="23">
        <f t="shared" si="141"/>
        <v>0</v>
      </c>
      <c r="AD156" s="23">
        <f t="shared" si="141"/>
        <v>19277.29</v>
      </c>
      <c r="AE156" s="23">
        <f t="shared" si="141"/>
        <v>0</v>
      </c>
      <c r="AF156" s="105"/>
    </row>
    <row r="159" spans="1:32" ht="16.5" x14ac:dyDescent="0.25">
      <c r="A159" s="47" t="s">
        <v>85</v>
      </c>
      <c r="B159" s="47"/>
      <c r="C159" s="47"/>
      <c r="D159" s="47"/>
      <c r="F159" s="47" t="s">
        <v>74</v>
      </c>
      <c r="G159" s="47"/>
      <c r="H159" s="47"/>
    </row>
    <row r="160" spans="1:32" ht="16.5" x14ac:dyDescent="0.25">
      <c r="A160" s="47"/>
      <c r="B160" s="47"/>
      <c r="C160" s="47"/>
      <c r="D160" s="47"/>
      <c r="F160" s="47"/>
      <c r="G160" s="47"/>
      <c r="H160" s="47"/>
    </row>
    <row r="161" spans="1:8" ht="16.5" x14ac:dyDescent="0.25">
      <c r="A161" s="47" t="s">
        <v>72</v>
      </c>
      <c r="B161" s="48"/>
      <c r="C161" s="48"/>
      <c r="D161" s="47"/>
      <c r="F161" s="47" t="s">
        <v>86</v>
      </c>
      <c r="G161" s="48"/>
      <c r="H161" s="48"/>
    </row>
    <row r="162" spans="1:8" ht="16.5" x14ac:dyDescent="0.25">
      <c r="A162" s="47" t="s">
        <v>73</v>
      </c>
      <c r="B162" s="47"/>
      <c r="C162" s="47"/>
      <c r="D162" s="47"/>
    </row>
    <row r="163" spans="1:8" ht="16.5" x14ac:dyDescent="0.25">
      <c r="A163" s="47"/>
      <c r="B163" s="47"/>
      <c r="C163" s="47"/>
      <c r="D163" s="47"/>
    </row>
    <row r="164" spans="1:8" ht="16.5" x14ac:dyDescent="0.25">
      <c r="A164" s="47"/>
      <c r="B164" s="47"/>
      <c r="C164" s="47"/>
      <c r="D164" s="47"/>
    </row>
    <row r="165" spans="1:8" ht="16.5" x14ac:dyDescent="0.25">
      <c r="A165" s="47"/>
      <c r="B165" s="47"/>
      <c r="C165" s="47"/>
      <c r="D165" s="47"/>
    </row>
    <row r="166" spans="1:8" ht="16.5" x14ac:dyDescent="0.25">
      <c r="D166" s="47"/>
    </row>
    <row r="167" spans="1:8" ht="16.5" x14ac:dyDescent="0.25">
      <c r="D167" s="47"/>
    </row>
    <row r="168" spans="1:8" ht="16.5" x14ac:dyDescent="0.25">
      <c r="D168" s="47"/>
    </row>
    <row r="169" spans="1:8" ht="16.5" x14ac:dyDescent="0.25">
      <c r="A169" s="47"/>
      <c r="B169" s="47"/>
      <c r="C169" s="47"/>
      <c r="D169" s="47"/>
    </row>
  </sheetData>
  <mergeCells count="66">
    <mergeCell ref="AF152:AF156"/>
    <mergeCell ref="AF112:AF116"/>
    <mergeCell ref="AF117:AF121"/>
    <mergeCell ref="A122:AE122"/>
    <mergeCell ref="A124:AE124"/>
    <mergeCell ref="AF125:AF129"/>
    <mergeCell ref="A130:AE130"/>
    <mergeCell ref="AF131:AF135"/>
    <mergeCell ref="A136:AE136"/>
    <mergeCell ref="AF137:AF141"/>
    <mergeCell ref="AF142:AF146"/>
    <mergeCell ref="AF147:AF151"/>
    <mergeCell ref="A111:AE111"/>
    <mergeCell ref="A99:AE99"/>
    <mergeCell ref="AF100:AF104"/>
    <mergeCell ref="AF70:AF74"/>
    <mergeCell ref="A75:AE75"/>
    <mergeCell ref="AF76:AF80"/>
    <mergeCell ref="A81:AE81"/>
    <mergeCell ref="AF82:AF86"/>
    <mergeCell ref="A87:AE87"/>
    <mergeCell ref="AF88:AF92"/>
    <mergeCell ref="A93:AE93"/>
    <mergeCell ref="AF94:AF98"/>
    <mergeCell ref="A105:AE105"/>
    <mergeCell ref="AF106:AF110"/>
    <mergeCell ref="AF16:AF20"/>
    <mergeCell ref="A21:AE21"/>
    <mergeCell ref="AF22:AF26"/>
    <mergeCell ref="A69:AE69"/>
    <mergeCell ref="AF28:AF32"/>
    <mergeCell ref="A33:AE33"/>
    <mergeCell ref="AF34:AF38"/>
    <mergeCell ref="A39:AE39"/>
    <mergeCell ref="AF40:AF44"/>
    <mergeCell ref="A45:AE45"/>
    <mergeCell ref="AF46:AF50"/>
    <mergeCell ref="A51:AE51"/>
    <mergeCell ref="AF52:AF68"/>
    <mergeCell ref="A57:AE57"/>
    <mergeCell ref="A63:AE63"/>
    <mergeCell ref="A27:AE27"/>
    <mergeCell ref="Z3:AA3"/>
    <mergeCell ref="AB3:AC3"/>
    <mergeCell ref="AD3:AE3"/>
    <mergeCell ref="A6:AE6"/>
    <mergeCell ref="A8:AE8"/>
    <mergeCell ref="A13:AE13"/>
    <mergeCell ref="A15:AE15"/>
    <mergeCell ref="AF8:AF12"/>
    <mergeCell ref="N3:O3"/>
    <mergeCell ref="P3:Q3"/>
    <mergeCell ref="R3:S3"/>
    <mergeCell ref="T3:U3"/>
    <mergeCell ref="V3:W3"/>
    <mergeCell ref="X3:Y3"/>
    <mergeCell ref="A1:AD1"/>
    <mergeCell ref="A3:A4"/>
    <mergeCell ref="B3:B4"/>
    <mergeCell ref="C3:C4"/>
    <mergeCell ref="D3:D4"/>
    <mergeCell ref="E3:E4"/>
    <mergeCell ref="F3:G3"/>
    <mergeCell ref="H3:I3"/>
    <mergeCell ref="J3:K3"/>
    <mergeCell ref="L3:M3"/>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75"/>
  <sheetViews>
    <sheetView topLeftCell="A76" zoomScale="60" zoomScaleNormal="60" workbookViewId="0">
      <selection activeCell="O215" sqref="O215"/>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113</v>
      </c>
      <c r="D3" s="130" t="s">
        <v>114</v>
      </c>
      <c r="E3" s="130" t="s">
        <v>115</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85" t="s">
        <v>19</v>
      </c>
    </row>
    <row r="4" spans="1:32" ht="51.75" customHeight="1" x14ac:dyDescent="0.25">
      <c r="A4" s="131"/>
      <c r="B4" s="131"/>
      <c r="C4" s="131"/>
      <c r="D4" s="131"/>
      <c r="E4" s="131"/>
      <c r="F4" s="84" t="s">
        <v>20</v>
      </c>
      <c r="G4" s="84"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85">
        <v>1</v>
      </c>
      <c r="B5" s="85">
        <v>2</v>
      </c>
      <c r="C5" s="85">
        <v>3</v>
      </c>
      <c r="D5" s="85">
        <v>4</v>
      </c>
      <c r="E5" s="85">
        <v>5</v>
      </c>
      <c r="F5" s="85">
        <v>6</v>
      </c>
      <c r="G5" s="85">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ht="31.5" customHeight="1"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90</v>
      </c>
    </row>
    <row r="9" spans="1:32" x14ac:dyDescent="0.25">
      <c r="A9" s="19" t="s">
        <v>28</v>
      </c>
      <c r="B9" s="20">
        <f>B10</f>
        <v>39754.091999999997</v>
      </c>
      <c r="C9" s="20">
        <f t="shared" ref="C9:E9" si="0">C10</f>
        <v>19556.953000000001</v>
      </c>
      <c r="D9" s="20">
        <f t="shared" si="0"/>
        <v>19516.55</v>
      </c>
      <c r="E9" s="20">
        <f t="shared" si="0"/>
        <v>19516.55</v>
      </c>
      <c r="F9" s="20">
        <f>E9/B9*100</f>
        <v>49.093185174497265</v>
      </c>
      <c r="G9" s="20">
        <f>E9/C9*100</f>
        <v>99.793408513074596</v>
      </c>
      <c r="H9" s="20">
        <f>H10</f>
        <v>3465.99</v>
      </c>
      <c r="I9" s="20">
        <f t="shared" ref="I9:AE9" si="1">I10</f>
        <v>3465.99</v>
      </c>
      <c r="J9" s="20">
        <f t="shared" si="1"/>
        <v>3281.82</v>
      </c>
      <c r="K9" s="20">
        <f t="shared" si="1"/>
        <v>3281.82</v>
      </c>
      <c r="L9" s="20">
        <f t="shared" si="1"/>
        <v>3069.62</v>
      </c>
      <c r="M9" s="20">
        <f t="shared" si="1"/>
        <v>3069.62</v>
      </c>
      <c r="N9" s="20">
        <f t="shared" si="1"/>
        <v>3281.8249999999998</v>
      </c>
      <c r="O9" s="20">
        <f t="shared" si="1"/>
        <v>3281.83</v>
      </c>
      <c r="P9" s="20">
        <f t="shared" si="1"/>
        <v>3175.873</v>
      </c>
      <c r="Q9" s="20">
        <f t="shared" si="1"/>
        <v>3156.01</v>
      </c>
      <c r="R9" s="20">
        <f t="shared" si="1"/>
        <v>3281.8249999999998</v>
      </c>
      <c r="S9" s="20">
        <f t="shared" si="1"/>
        <v>3261.28</v>
      </c>
      <c r="T9" s="20">
        <f t="shared" si="1"/>
        <v>3421.8</v>
      </c>
      <c r="U9" s="20">
        <f t="shared" si="1"/>
        <v>0</v>
      </c>
      <c r="V9" s="20">
        <f t="shared" si="1"/>
        <v>3554.777</v>
      </c>
      <c r="W9" s="20">
        <f t="shared" si="1"/>
        <v>0</v>
      </c>
      <c r="X9" s="20">
        <f t="shared" si="1"/>
        <v>3527.212</v>
      </c>
      <c r="Y9" s="20">
        <f t="shared" si="1"/>
        <v>0</v>
      </c>
      <c r="Z9" s="20">
        <f t="shared" si="1"/>
        <v>3175.873</v>
      </c>
      <c r="AA9" s="20">
        <f t="shared" si="1"/>
        <v>0</v>
      </c>
      <c r="AB9" s="20">
        <f t="shared" si="1"/>
        <v>3281.8249999999998</v>
      </c>
      <c r="AC9" s="20">
        <f t="shared" si="1"/>
        <v>0</v>
      </c>
      <c r="AD9" s="20">
        <f t="shared" si="1"/>
        <v>3235.652</v>
      </c>
      <c r="AE9" s="20">
        <f t="shared" si="1"/>
        <v>0</v>
      </c>
      <c r="AF9" s="116"/>
    </row>
    <row r="10" spans="1:32" x14ac:dyDescent="0.25">
      <c r="A10" s="21" t="s">
        <v>29</v>
      </c>
      <c r="B10" s="22">
        <f>B12</f>
        <v>39754.091999999997</v>
      </c>
      <c r="C10" s="22">
        <f>C12</f>
        <v>19556.953000000001</v>
      </c>
      <c r="D10" s="22">
        <f>E10</f>
        <v>19516.55</v>
      </c>
      <c r="E10" s="22">
        <f>E12</f>
        <v>19516.55</v>
      </c>
      <c r="F10" s="22">
        <f>E10/B10*100</f>
        <v>49.093185174497265</v>
      </c>
      <c r="G10" s="22">
        <f>E10/C10*100</f>
        <v>99.793408513074596</v>
      </c>
      <c r="H10" s="23">
        <f>H12</f>
        <v>3465.99</v>
      </c>
      <c r="I10" s="23">
        <f t="shared" ref="I10:AE10" si="2">I12</f>
        <v>3465.99</v>
      </c>
      <c r="J10" s="23">
        <f t="shared" si="2"/>
        <v>3281.82</v>
      </c>
      <c r="K10" s="23">
        <f t="shared" si="2"/>
        <v>3281.82</v>
      </c>
      <c r="L10" s="23">
        <f t="shared" si="2"/>
        <v>3069.62</v>
      </c>
      <c r="M10" s="23">
        <f t="shared" si="2"/>
        <v>3069.62</v>
      </c>
      <c r="N10" s="23">
        <f t="shared" si="2"/>
        <v>3281.8249999999998</v>
      </c>
      <c r="O10" s="23">
        <f t="shared" si="2"/>
        <v>3281.83</v>
      </c>
      <c r="P10" s="23">
        <f t="shared" si="2"/>
        <v>3175.873</v>
      </c>
      <c r="Q10" s="23">
        <f t="shared" si="2"/>
        <v>3156.01</v>
      </c>
      <c r="R10" s="23">
        <f t="shared" si="2"/>
        <v>3281.8249999999998</v>
      </c>
      <c r="S10" s="23">
        <f t="shared" si="2"/>
        <v>3261.28</v>
      </c>
      <c r="T10" s="23">
        <f t="shared" si="2"/>
        <v>3421.8</v>
      </c>
      <c r="U10" s="23">
        <f t="shared" si="2"/>
        <v>0</v>
      </c>
      <c r="V10" s="23">
        <f t="shared" si="2"/>
        <v>3554.777</v>
      </c>
      <c r="W10" s="23">
        <f t="shared" si="2"/>
        <v>0</v>
      </c>
      <c r="X10" s="23">
        <f t="shared" si="2"/>
        <v>3527.212</v>
      </c>
      <c r="Y10" s="23">
        <f t="shared" si="2"/>
        <v>0</v>
      </c>
      <c r="Z10" s="23">
        <f t="shared" si="2"/>
        <v>3175.873</v>
      </c>
      <c r="AA10" s="23">
        <f t="shared" si="2"/>
        <v>0</v>
      </c>
      <c r="AB10" s="23">
        <f t="shared" si="2"/>
        <v>3281.8249999999998</v>
      </c>
      <c r="AC10" s="23">
        <f t="shared" si="2"/>
        <v>0</v>
      </c>
      <c r="AD10" s="23">
        <f t="shared" si="2"/>
        <v>3235.652</v>
      </c>
      <c r="AE10" s="23">
        <f t="shared" si="2"/>
        <v>0</v>
      </c>
      <c r="AF10" s="116"/>
    </row>
    <row r="11" spans="1:32" ht="32.25" customHeight="1" x14ac:dyDescent="0.25">
      <c r="A11" s="24" t="s">
        <v>30</v>
      </c>
      <c r="B11" s="61">
        <f>B12</f>
        <v>39754.091999999997</v>
      </c>
      <c r="C11" s="61">
        <f t="shared" ref="C11:E11" si="3">C12</f>
        <v>19556.953000000001</v>
      </c>
      <c r="D11" s="61">
        <f t="shared" si="3"/>
        <v>19516.55</v>
      </c>
      <c r="E11" s="61">
        <f t="shared" si="3"/>
        <v>19516.55</v>
      </c>
      <c r="F11" s="25">
        <f>E11/B11*100</f>
        <v>49.093185174497265</v>
      </c>
      <c r="G11" s="25">
        <f>E11/C11*100</f>
        <v>99.793408513074596</v>
      </c>
      <c r="H11" s="25">
        <f>H12</f>
        <v>3465.99</v>
      </c>
      <c r="I11" s="25">
        <f t="shared" ref="I11:AE11" si="4">I12</f>
        <v>3465.99</v>
      </c>
      <c r="J11" s="25">
        <f t="shared" si="4"/>
        <v>3281.82</v>
      </c>
      <c r="K11" s="25">
        <f t="shared" si="4"/>
        <v>3281.82</v>
      </c>
      <c r="L11" s="25">
        <f t="shared" si="4"/>
        <v>3069.62</v>
      </c>
      <c r="M11" s="25">
        <f t="shared" si="4"/>
        <v>3069.62</v>
      </c>
      <c r="N11" s="25">
        <f t="shared" si="4"/>
        <v>3281.8249999999998</v>
      </c>
      <c r="O11" s="25">
        <f t="shared" si="4"/>
        <v>3281.83</v>
      </c>
      <c r="P11" s="25">
        <f t="shared" si="4"/>
        <v>3175.873</v>
      </c>
      <c r="Q11" s="25">
        <f t="shared" si="4"/>
        <v>3156.01</v>
      </c>
      <c r="R11" s="25">
        <f t="shared" si="4"/>
        <v>3281.8249999999998</v>
      </c>
      <c r="S11" s="25">
        <f t="shared" si="4"/>
        <v>3261.28</v>
      </c>
      <c r="T11" s="25">
        <f t="shared" si="4"/>
        <v>3421.8</v>
      </c>
      <c r="U11" s="25">
        <f t="shared" si="4"/>
        <v>0</v>
      </c>
      <c r="V11" s="25">
        <f t="shared" si="4"/>
        <v>3554.777</v>
      </c>
      <c r="W11" s="25">
        <f t="shared" si="4"/>
        <v>0</v>
      </c>
      <c r="X11" s="25">
        <f t="shared" si="4"/>
        <v>3527.212</v>
      </c>
      <c r="Y11" s="25">
        <f t="shared" si="4"/>
        <v>0</v>
      </c>
      <c r="Z11" s="25">
        <f t="shared" si="4"/>
        <v>3175.873</v>
      </c>
      <c r="AA11" s="25">
        <f t="shared" si="4"/>
        <v>0</v>
      </c>
      <c r="AB11" s="25">
        <f t="shared" si="4"/>
        <v>3281.8249999999998</v>
      </c>
      <c r="AC11" s="25">
        <f t="shared" si="4"/>
        <v>0</v>
      </c>
      <c r="AD11" s="25">
        <f t="shared" si="4"/>
        <v>3235.652</v>
      </c>
      <c r="AE11" s="25">
        <f t="shared" si="4"/>
        <v>0</v>
      </c>
      <c r="AF11" s="116"/>
    </row>
    <row r="12" spans="1:32" ht="32.25" customHeight="1" x14ac:dyDescent="0.25">
      <c r="A12" s="21" t="s">
        <v>31</v>
      </c>
      <c r="B12" s="22">
        <f>H12+J12+L12+N12+P12+R12+T12+V12+X12+Z12+AB12+AD12</f>
        <v>39754.091999999997</v>
      </c>
      <c r="C12" s="22">
        <f>H12+J12+L12+N12+P12+R12</f>
        <v>19556.953000000001</v>
      </c>
      <c r="D12" s="22">
        <f>E12</f>
        <v>19516.55</v>
      </c>
      <c r="E12" s="22">
        <f>I12+K12+M12+O12+Q12+S12+U12+W12+Y12+AA12+AC12+AE12</f>
        <v>19516.55</v>
      </c>
      <c r="F12" s="22">
        <f>E12/B12*100</f>
        <v>49.093185174497265</v>
      </c>
      <c r="G12" s="22">
        <f>E12/C12*100</f>
        <v>99.793408513074596</v>
      </c>
      <c r="H12" s="22">
        <v>3465.99</v>
      </c>
      <c r="I12" s="22">
        <v>3465.99</v>
      </c>
      <c r="J12" s="22">
        <v>3281.82</v>
      </c>
      <c r="K12" s="22">
        <v>3281.82</v>
      </c>
      <c r="L12" s="22">
        <v>3069.62</v>
      </c>
      <c r="M12" s="22">
        <v>3069.62</v>
      </c>
      <c r="N12" s="22">
        <v>3281.8249999999998</v>
      </c>
      <c r="O12" s="22">
        <v>3281.83</v>
      </c>
      <c r="P12" s="22">
        <v>3175.873</v>
      </c>
      <c r="Q12" s="22">
        <v>3156.01</v>
      </c>
      <c r="R12" s="22">
        <v>3281.8249999999998</v>
      </c>
      <c r="S12" s="22">
        <v>3261.28</v>
      </c>
      <c r="T12" s="22">
        <v>3421.8</v>
      </c>
      <c r="U12" s="22"/>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28"/>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1"/>
      <c r="AF15" s="28"/>
    </row>
    <row r="16" spans="1:32" x14ac:dyDescent="0.25">
      <c r="A16" s="29" t="s">
        <v>34</v>
      </c>
      <c r="B16" s="30">
        <f>B17+B18+B20</f>
        <v>604125.62600000005</v>
      </c>
      <c r="C16" s="41">
        <f t="shared" ref="C16:E16" si="5">C17+C18+C20</f>
        <v>4809.54</v>
      </c>
      <c r="D16" s="30">
        <f t="shared" si="5"/>
        <v>4805.54</v>
      </c>
      <c r="E16" s="30">
        <f t="shared" si="5"/>
        <v>4805.54</v>
      </c>
      <c r="F16" s="30">
        <f>IFERROR(E16/B16%,0)</f>
        <v>0.79545375881803759</v>
      </c>
      <c r="G16" s="30">
        <f>IFERROR(E16/C16%,0)</f>
        <v>99.916831963139927</v>
      </c>
      <c r="H16" s="30">
        <f>H17+H18+H20</f>
        <v>0</v>
      </c>
      <c r="I16" s="30">
        <f t="shared" ref="I16:AE16" si="6">I17+I18+I20</f>
        <v>0</v>
      </c>
      <c r="J16" s="30">
        <f t="shared" si="6"/>
        <v>4540.54</v>
      </c>
      <c r="K16" s="30">
        <f t="shared" si="6"/>
        <v>4540.54</v>
      </c>
      <c r="L16" s="30">
        <f t="shared" si="6"/>
        <v>59</v>
      </c>
      <c r="M16" s="30">
        <f t="shared" si="6"/>
        <v>59</v>
      </c>
      <c r="N16" s="30">
        <f t="shared" si="6"/>
        <v>180</v>
      </c>
      <c r="O16" s="30">
        <f t="shared" si="6"/>
        <v>180</v>
      </c>
      <c r="P16" s="30">
        <f t="shared" si="6"/>
        <v>0</v>
      </c>
      <c r="Q16" s="30">
        <f t="shared" si="6"/>
        <v>0</v>
      </c>
      <c r="R16" s="30">
        <f t="shared" si="6"/>
        <v>30</v>
      </c>
      <c r="S16" s="30">
        <f t="shared" si="6"/>
        <v>26</v>
      </c>
      <c r="T16" s="30">
        <f t="shared" si="6"/>
        <v>16848.739999999998</v>
      </c>
      <c r="U16" s="30">
        <f t="shared" si="6"/>
        <v>0</v>
      </c>
      <c r="V16" s="30">
        <f t="shared" si="6"/>
        <v>0</v>
      </c>
      <c r="W16" s="30">
        <f t="shared" si="6"/>
        <v>0</v>
      </c>
      <c r="X16" s="30">
        <f t="shared" si="6"/>
        <v>338588.25</v>
      </c>
      <c r="Y16" s="30">
        <f t="shared" si="6"/>
        <v>0</v>
      </c>
      <c r="Z16" s="30">
        <f t="shared" si="6"/>
        <v>185968.03599999999</v>
      </c>
      <c r="AA16" s="30">
        <f t="shared" si="6"/>
        <v>0</v>
      </c>
      <c r="AB16" s="30">
        <f t="shared" si="6"/>
        <v>11077.92</v>
      </c>
      <c r="AC16" s="30">
        <f t="shared" si="6"/>
        <v>0</v>
      </c>
      <c r="AD16" s="30">
        <f t="shared" si="6"/>
        <v>46833.14</v>
      </c>
      <c r="AE16" s="30">
        <f t="shared" si="6"/>
        <v>0</v>
      </c>
      <c r="AF16" s="100"/>
    </row>
    <row r="17" spans="1:32" x14ac:dyDescent="0.25">
      <c r="A17" s="76" t="s">
        <v>35</v>
      </c>
      <c r="B17" s="22">
        <f>H17+J17+L17+N17+P17+R17+T17+V17+X17+Z17+AB17+AD17</f>
        <v>210752.09600000002</v>
      </c>
      <c r="C17" s="22">
        <f>C23+C29+C35+C41+C47</f>
        <v>0</v>
      </c>
      <c r="D17" s="22">
        <f>E17</f>
        <v>0</v>
      </c>
      <c r="E17" s="22">
        <f>I17+K17+M17+O17+Q17+S17+U17+W17+Y17+AA17+AC17+AE17</f>
        <v>0</v>
      </c>
      <c r="F17" s="31">
        <f>IFERROR(E17/B17%,0)</f>
        <v>0</v>
      </c>
      <c r="G17" s="31">
        <f>IFERROR(E17/C17%,0)</f>
        <v>0</v>
      </c>
      <c r="H17" s="22">
        <f t="shared" ref="H17:AE20" si="7">H23+H29+H35+H41+H47</f>
        <v>0</v>
      </c>
      <c r="I17" s="22">
        <f t="shared" si="7"/>
        <v>0</v>
      </c>
      <c r="J17" s="22">
        <f t="shared" si="7"/>
        <v>0</v>
      </c>
      <c r="K17" s="22">
        <f t="shared" si="7"/>
        <v>0</v>
      </c>
      <c r="L17" s="22">
        <f t="shared" si="7"/>
        <v>0</v>
      </c>
      <c r="M17" s="22">
        <f t="shared" si="7"/>
        <v>0</v>
      </c>
      <c r="N17" s="22">
        <f t="shared" si="7"/>
        <v>0</v>
      </c>
      <c r="O17" s="22">
        <f t="shared" si="7"/>
        <v>0</v>
      </c>
      <c r="P17" s="22">
        <f t="shared" si="7"/>
        <v>0</v>
      </c>
      <c r="Q17" s="22">
        <f t="shared" si="7"/>
        <v>0</v>
      </c>
      <c r="R17" s="22">
        <f t="shared" si="7"/>
        <v>0</v>
      </c>
      <c r="S17" s="22">
        <f t="shared" si="7"/>
        <v>0</v>
      </c>
      <c r="T17" s="22">
        <f t="shared" si="7"/>
        <v>5612.58</v>
      </c>
      <c r="U17" s="22">
        <f t="shared" si="7"/>
        <v>0</v>
      </c>
      <c r="V17" s="22">
        <f t="shared" si="7"/>
        <v>0</v>
      </c>
      <c r="W17" s="22">
        <f t="shared" si="7"/>
        <v>0</v>
      </c>
      <c r="X17" s="22">
        <f t="shared" si="7"/>
        <v>112862.75</v>
      </c>
      <c r="Y17" s="22">
        <f t="shared" si="7"/>
        <v>0</v>
      </c>
      <c r="Z17" s="22">
        <f t="shared" si="7"/>
        <v>76501.275999999998</v>
      </c>
      <c r="AA17" s="22">
        <f t="shared" si="7"/>
        <v>0</v>
      </c>
      <c r="AB17" s="22">
        <f t="shared" si="7"/>
        <v>573.66999999999996</v>
      </c>
      <c r="AC17" s="22">
        <f t="shared" si="7"/>
        <v>0</v>
      </c>
      <c r="AD17" s="22">
        <f t="shared" si="7"/>
        <v>15201.82</v>
      </c>
      <c r="AE17" s="22">
        <f t="shared" si="7"/>
        <v>0</v>
      </c>
      <c r="AF17" s="101"/>
    </row>
    <row r="18" spans="1:32" x14ac:dyDescent="0.25">
      <c r="A18" s="21" t="s">
        <v>29</v>
      </c>
      <c r="B18" s="22">
        <f>H18+J18+L18+N18+P18+R18+T18+V18+X18+Z18+AB18+AD18</f>
        <v>36765.769999999997</v>
      </c>
      <c r="C18" s="22">
        <f>C24+C30+C36+C42+C48</f>
        <v>4809.54</v>
      </c>
      <c r="D18" s="22">
        <f>E18</f>
        <v>4805.54</v>
      </c>
      <c r="E18" s="22">
        <f>I18+K18+M18+O18+Q18+S18+U18+W18+Y18+AA18+AC18+AE18</f>
        <v>4805.54</v>
      </c>
      <c r="F18" s="31">
        <f>IFERROR(E18/B18%,0)</f>
        <v>13.070690481934692</v>
      </c>
      <c r="G18" s="31">
        <f>IFERROR(E18/C18%,0)</f>
        <v>99.916831963139927</v>
      </c>
      <c r="H18" s="22">
        <f t="shared" si="7"/>
        <v>0</v>
      </c>
      <c r="I18" s="22">
        <f t="shared" si="7"/>
        <v>0</v>
      </c>
      <c r="J18" s="22">
        <f t="shared" si="7"/>
        <v>4540.54</v>
      </c>
      <c r="K18" s="22">
        <f t="shared" si="7"/>
        <v>4540.54</v>
      </c>
      <c r="L18" s="22">
        <f t="shared" si="7"/>
        <v>59</v>
      </c>
      <c r="M18" s="22">
        <f t="shared" si="7"/>
        <v>59</v>
      </c>
      <c r="N18" s="22">
        <f t="shared" si="7"/>
        <v>180</v>
      </c>
      <c r="O18" s="22">
        <f t="shared" si="7"/>
        <v>180</v>
      </c>
      <c r="P18" s="22">
        <f t="shared" si="7"/>
        <v>0</v>
      </c>
      <c r="Q18" s="22">
        <f t="shared" si="7"/>
        <v>0</v>
      </c>
      <c r="R18" s="22">
        <f t="shared" si="7"/>
        <v>30</v>
      </c>
      <c r="S18" s="22">
        <f t="shared" si="7"/>
        <v>26</v>
      </c>
      <c r="T18" s="22">
        <f t="shared" si="7"/>
        <v>11</v>
      </c>
      <c r="U18" s="22">
        <f t="shared" si="7"/>
        <v>0</v>
      </c>
      <c r="V18" s="22">
        <f t="shared" si="7"/>
        <v>0</v>
      </c>
      <c r="W18" s="22">
        <f t="shared" si="7"/>
        <v>0</v>
      </c>
      <c r="X18" s="22">
        <f t="shared" si="7"/>
        <v>0</v>
      </c>
      <c r="Y18" s="22">
        <f t="shared" si="7"/>
        <v>0</v>
      </c>
      <c r="Z18" s="22">
        <f t="shared" si="7"/>
        <v>10802.009999999998</v>
      </c>
      <c r="AA18" s="22">
        <f t="shared" si="7"/>
        <v>0</v>
      </c>
      <c r="AB18" s="22">
        <f t="shared" si="7"/>
        <v>9356.9</v>
      </c>
      <c r="AC18" s="22">
        <f t="shared" si="7"/>
        <v>0</v>
      </c>
      <c r="AD18" s="22">
        <f t="shared" si="7"/>
        <v>11786.32</v>
      </c>
      <c r="AE18" s="22">
        <f t="shared" si="7"/>
        <v>0</v>
      </c>
      <c r="AF18" s="101"/>
    </row>
    <row r="19" spans="1:32" ht="31.5" x14ac:dyDescent="0.25">
      <c r="A19" s="32" t="s">
        <v>36</v>
      </c>
      <c r="B19" s="22">
        <f t="shared" ref="B19:B20" si="8">H19+J19+L19+N19+P19+R19+T19+V19+X19+Z19+AB19+AD19</f>
        <v>0</v>
      </c>
      <c r="C19" s="22">
        <f t="shared" ref="C19:C20" si="9">C25+C31+C37+C43+C49</f>
        <v>0</v>
      </c>
      <c r="D19" s="22">
        <f t="shared" ref="D19:D20" si="10">E19</f>
        <v>0</v>
      </c>
      <c r="E19" s="22">
        <f t="shared" ref="E19:E20" si="11">I19+K19+M19+O19+Q19+S19+U19+W19+Y19+AA19+AC19+AE19</f>
        <v>0</v>
      </c>
      <c r="F19" s="31">
        <f t="shared" ref="F19:F20" si="12">IFERROR(E19/B19%,0)</f>
        <v>0</v>
      </c>
      <c r="G19" s="31">
        <f t="shared" ref="G19:G20" si="13">IFERROR(E19/C19%,0)</f>
        <v>0</v>
      </c>
      <c r="H19" s="22">
        <f t="shared" si="7"/>
        <v>0</v>
      </c>
      <c r="I19" s="22">
        <f t="shared" si="7"/>
        <v>0</v>
      </c>
      <c r="J19" s="22">
        <f t="shared" si="7"/>
        <v>0</v>
      </c>
      <c r="K19" s="22">
        <f t="shared" si="7"/>
        <v>0</v>
      </c>
      <c r="L19" s="22">
        <f t="shared" si="7"/>
        <v>0</v>
      </c>
      <c r="M19" s="22">
        <f t="shared" si="7"/>
        <v>0</v>
      </c>
      <c r="N19" s="22">
        <f t="shared" si="7"/>
        <v>0</v>
      </c>
      <c r="O19" s="22">
        <f t="shared" si="7"/>
        <v>0</v>
      </c>
      <c r="P19" s="22">
        <f t="shared" si="7"/>
        <v>0</v>
      </c>
      <c r="Q19" s="22">
        <f t="shared" si="7"/>
        <v>0</v>
      </c>
      <c r="R19" s="22">
        <f t="shared" si="7"/>
        <v>0</v>
      </c>
      <c r="S19" s="22">
        <f t="shared" si="7"/>
        <v>0</v>
      </c>
      <c r="T19" s="22">
        <f t="shared" si="7"/>
        <v>0</v>
      </c>
      <c r="U19" s="22">
        <f t="shared" si="7"/>
        <v>0</v>
      </c>
      <c r="V19" s="22">
        <f t="shared" si="7"/>
        <v>0</v>
      </c>
      <c r="W19" s="22">
        <f t="shared" si="7"/>
        <v>0</v>
      </c>
      <c r="X19" s="22">
        <f t="shared" si="7"/>
        <v>0</v>
      </c>
      <c r="Y19" s="22">
        <f t="shared" si="7"/>
        <v>0</v>
      </c>
      <c r="Z19" s="22">
        <f t="shared" si="7"/>
        <v>0</v>
      </c>
      <c r="AA19" s="22">
        <f t="shared" si="7"/>
        <v>0</v>
      </c>
      <c r="AB19" s="22">
        <f t="shared" si="7"/>
        <v>0</v>
      </c>
      <c r="AC19" s="22">
        <f t="shared" si="7"/>
        <v>0</v>
      </c>
      <c r="AD19" s="22">
        <f t="shared" si="7"/>
        <v>0</v>
      </c>
      <c r="AE19" s="22">
        <f t="shared" si="7"/>
        <v>0</v>
      </c>
      <c r="AF19" s="101"/>
    </row>
    <row r="20" spans="1:32" x14ac:dyDescent="0.25">
      <c r="A20" s="21" t="s">
        <v>37</v>
      </c>
      <c r="B20" s="22">
        <f t="shared" si="8"/>
        <v>356607.76</v>
      </c>
      <c r="C20" s="22">
        <f t="shared" si="9"/>
        <v>0</v>
      </c>
      <c r="D20" s="22">
        <f t="shared" si="10"/>
        <v>0</v>
      </c>
      <c r="E20" s="22">
        <f t="shared" si="11"/>
        <v>0</v>
      </c>
      <c r="F20" s="31">
        <f t="shared" si="12"/>
        <v>0</v>
      </c>
      <c r="G20" s="31">
        <f t="shared" si="13"/>
        <v>0</v>
      </c>
      <c r="H20" s="22">
        <f t="shared" si="7"/>
        <v>0</v>
      </c>
      <c r="I20" s="22">
        <f t="shared" si="7"/>
        <v>0</v>
      </c>
      <c r="J20" s="22">
        <f t="shared" si="7"/>
        <v>0</v>
      </c>
      <c r="K20" s="22">
        <f t="shared" si="7"/>
        <v>0</v>
      </c>
      <c r="L20" s="22">
        <f t="shared" si="7"/>
        <v>0</v>
      </c>
      <c r="M20" s="22">
        <f t="shared" si="7"/>
        <v>0</v>
      </c>
      <c r="N20" s="22">
        <f t="shared" si="7"/>
        <v>0</v>
      </c>
      <c r="O20" s="22">
        <f t="shared" si="7"/>
        <v>0</v>
      </c>
      <c r="P20" s="22">
        <f t="shared" si="7"/>
        <v>0</v>
      </c>
      <c r="Q20" s="22">
        <f t="shared" si="7"/>
        <v>0</v>
      </c>
      <c r="R20" s="22">
        <f t="shared" si="7"/>
        <v>0</v>
      </c>
      <c r="S20" s="22">
        <f t="shared" si="7"/>
        <v>0</v>
      </c>
      <c r="T20" s="22">
        <f t="shared" si="7"/>
        <v>11225.16</v>
      </c>
      <c r="U20" s="22">
        <f t="shared" si="7"/>
        <v>0</v>
      </c>
      <c r="V20" s="22">
        <f t="shared" si="7"/>
        <v>0</v>
      </c>
      <c r="W20" s="22">
        <f t="shared" si="7"/>
        <v>0</v>
      </c>
      <c r="X20" s="22">
        <f t="shared" si="7"/>
        <v>225725.5</v>
      </c>
      <c r="Y20" s="22">
        <f t="shared" si="7"/>
        <v>0</v>
      </c>
      <c r="Z20" s="22">
        <f t="shared" si="7"/>
        <v>98664.75</v>
      </c>
      <c r="AA20" s="22">
        <f t="shared" si="7"/>
        <v>0</v>
      </c>
      <c r="AB20" s="22">
        <f t="shared" si="7"/>
        <v>1147.3499999999999</v>
      </c>
      <c r="AC20" s="22">
        <f t="shared" si="7"/>
        <v>0</v>
      </c>
      <c r="AD20" s="22">
        <f t="shared" si="7"/>
        <v>19845</v>
      </c>
      <c r="AE20" s="22">
        <f t="shared" si="7"/>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200318.8</v>
      </c>
      <c r="C22" s="30">
        <f t="shared" ref="C22:E22" si="14">C23+C24+C26</f>
        <v>89</v>
      </c>
      <c r="D22" s="30">
        <f t="shared" si="14"/>
        <v>85</v>
      </c>
      <c r="E22" s="30">
        <f t="shared" si="14"/>
        <v>85</v>
      </c>
      <c r="F22" s="30">
        <f>IFERROR(E22/B22%,0)</f>
        <v>4.2432362813675004E-2</v>
      </c>
      <c r="G22" s="30">
        <f>IFERROR(E22/C22%,0)</f>
        <v>95.50561797752809</v>
      </c>
      <c r="H22" s="30">
        <f>H23+H24+H26</f>
        <v>0</v>
      </c>
      <c r="I22" s="30">
        <f t="shared" ref="I22:AE22" si="15">I23+I24+I26</f>
        <v>0</v>
      </c>
      <c r="J22" s="30">
        <f t="shared" si="15"/>
        <v>0</v>
      </c>
      <c r="K22" s="30">
        <f t="shared" si="15"/>
        <v>0</v>
      </c>
      <c r="L22" s="30">
        <f t="shared" si="15"/>
        <v>59</v>
      </c>
      <c r="M22" s="30">
        <f t="shared" si="15"/>
        <v>59</v>
      </c>
      <c r="N22" s="30">
        <f t="shared" si="15"/>
        <v>0</v>
      </c>
      <c r="O22" s="30">
        <f t="shared" si="15"/>
        <v>0</v>
      </c>
      <c r="P22" s="30">
        <f t="shared" si="15"/>
        <v>0</v>
      </c>
      <c r="Q22" s="30">
        <f t="shared" si="15"/>
        <v>0</v>
      </c>
      <c r="R22" s="30">
        <f t="shared" si="15"/>
        <v>30</v>
      </c>
      <c r="S22" s="30">
        <f t="shared" si="15"/>
        <v>26</v>
      </c>
      <c r="T22" s="30">
        <f t="shared" si="15"/>
        <v>2817.29</v>
      </c>
      <c r="U22" s="30">
        <f t="shared" si="15"/>
        <v>0</v>
      </c>
      <c r="V22" s="30">
        <f t="shared" si="15"/>
        <v>0</v>
      </c>
      <c r="W22" s="30">
        <f t="shared" si="15"/>
        <v>0</v>
      </c>
      <c r="X22" s="30">
        <f t="shared" si="15"/>
        <v>56431.37</v>
      </c>
      <c r="Y22" s="30">
        <f t="shared" si="15"/>
        <v>0</v>
      </c>
      <c r="Z22" s="30">
        <f t="shared" si="15"/>
        <v>130173.14</v>
      </c>
      <c r="AA22" s="30">
        <f t="shared" si="15"/>
        <v>0</v>
      </c>
      <c r="AB22" s="30">
        <f t="shared" si="15"/>
        <v>8486.94</v>
      </c>
      <c r="AC22" s="30">
        <f t="shared" si="15"/>
        <v>0</v>
      </c>
      <c r="AD22" s="30">
        <f t="shared" si="15"/>
        <v>2321.06</v>
      </c>
      <c r="AE22" s="30">
        <f t="shared" si="15"/>
        <v>0</v>
      </c>
      <c r="AF22" s="124" t="s">
        <v>116</v>
      </c>
    </row>
    <row r="23" spans="1:32" ht="69" customHeight="1" x14ac:dyDescent="0.25">
      <c r="A23" s="77" t="s">
        <v>35</v>
      </c>
      <c r="B23" s="23">
        <f>H23+J23+L23+N23+P23+R23+T23+V23+X23+Z23+AB23+AD23</f>
        <v>54338.400000000001</v>
      </c>
      <c r="C23" s="23">
        <f>H23+J23+L23+N23+P23+R23</f>
        <v>0</v>
      </c>
      <c r="D23" s="23">
        <f t="shared" ref="D23:D24" si="16">E23</f>
        <v>0</v>
      </c>
      <c r="E23" s="23">
        <f t="shared" ref="E23:E24" si="17">I23+K23+M23+O23+Q23+S23+U23+W23+Y23+AA23+AC23+AE23</f>
        <v>0</v>
      </c>
      <c r="F23" s="23">
        <f t="shared" ref="F23:F26" si="18">IFERROR(E23/B23%,0)</f>
        <v>0</v>
      </c>
      <c r="G23" s="23">
        <f t="shared" ref="G23:G26" si="19">IFERROR(E23/C23%,0)</f>
        <v>0</v>
      </c>
      <c r="H23" s="22"/>
      <c r="I23" s="22"/>
      <c r="J23" s="22"/>
      <c r="K23" s="22"/>
      <c r="L23" s="22"/>
      <c r="M23" s="22"/>
      <c r="N23" s="22"/>
      <c r="O23" s="22"/>
      <c r="P23" s="22"/>
      <c r="Q23" s="22"/>
      <c r="R23" s="22"/>
      <c r="S23" s="22"/>
      <c r="T23" s="22"/>
      <c r="U23" s="22"/>
      <c r="V23" s="22"/>
      <c r="W23" s="22"/>
      <c r="X23" s="22"/>
      <c r="Y23" s="22"/>
      <c r="Z23" s="22">
        <v>54338.400000000001</v>
      </c>
      <c r="AA23" s="22"/>
      <c r="AB23" s="22"/>
      <c r="AC23" s="22"/>
      <c r="AD23" s="22"/>
      <c r="AE23" s="22"/>
      <c r="AF23" s="116"/>
    </row>
    <row r="24" spans="1:32" ht="92.25" customHeight="1" x14ac:dyDescent="0.25">
      <c r="A24" s="21" t="s">
        <v>29</v>
      </c>
      <c r="B24" s="23">
        <f>H24+J24+L24+N24+P24+R24+T24+V24+X24+Z24+AB24+AD24</f>
        <v>18714.400000000001</v>
      </c>
      <c r="C24" s="23">
        <f>H24+J24+L24+N24+P24+R24</f>
        <v>89</v>
      </c>
      <c r="D24" s="23">
        <f t="shared" si="16"/>
        <v>85</v>
      </c>
      <c r="E24" s="23">
        <f t="shared" si="17"/>
        <v>85</v>
      </c>
      <c r="F24" s="23">
        <f t="shared" si="18"/>
        <v>0.4541956995682469</v>
      </c>
      <c r="G24" s="23">
        <f t="shared" si="19"/>
        <v>95.50561797752809</v>
      </c>
      <c r="H24" s="22"/>
      <c r="I24" s="22"/>
      <c r="J24" s="22"/>
      <c r="K24" s="22"/>
      <c r="L24" s="22">
        <v>59</v>
      </c>
      <c r="M24" s="22">
        <v>59</v>
      </c>
      <c r="N24" s="22"/>
      <c r="O24" s="22"/>
      <c r="P24" s="22"/>
      <c r="Q24" s="22"/>
      <c r="R24" s="22">
        <v>30</v>
      </c>
      <c r="S24" s="22">
        <v>26</v>
      </c>
      <c r="T24" s="22">
        <v>11</v>
      </c>
      <c r="U24" s="22"/>
      <c r="V24" s="22"/>
      <c r="W24" s="22"/>
      <c r="X24" s="22"/>
      <c r="Y24" s="22"/>
      <c r="Z24" s="22">
        <v>10414.299999999999</v>
      </c>
      <c r="AA24" s="22"/>
      <c r="AB24" s="22">
        <v>8200.1</v>
      </c>
      <c r="AC24" s="22"/>
      <c r="AD24" s="22"/>
      <c r="AE24" s="22"/>
      <c r="AF24" s="116"/>
    </row>
    <row r="25" spans="1:32" ht="37.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113.25" customHeight="1" x14ac:dyDescent="0.25">
      <c r="A26" s="21" t="s">
        <v>37</v>
      </c>
      <c r="B26" s="23">
        <f t="shared" ref="B26" si="20">H26+J26+L26+N26+P26+R26+T26+V26+X26+Z26+AB26+AD26</f>
        <v>127266</v>
      </c>
      <c r="C26" s="23">
        <f>H26+J26+L26+N26+P26+R26</f>
        <v>0</v>
      </c>
      <c r="D26" s="23">
        <f>E26</f>
        <v>0</v>
      </c>
      <c r="E26" s="23">
        <f>I26+K26+M26+O26+Q26+S26+U26+W26+Y26+AA26+AC26+AE26</f>
        <v>0</v>
      </c>
      <c r="F26" s="23">
        <f t="shared" si="18"/>
        <v>0</v>
      </c>
      <c r="G26" s="23">
        <f t="shared" si="19"/>
        <v>0</v>
      </c>
      <c r="H26" s="22"/>
      <c r="I26" s="22"/>
      <c r="J26" s="22"/>
      <c r="K26" s="22"/>
      <c r="L26" s="22"/>
      <c r="M26" s="22"/>
      <c r="N26" s="22"/>
      <c r="O26" s="22"/>
      <c r="P26" s="22"/>
      <c r="Q26" s="22"/>
      <c r="R26" s="22"/>
      <c r="S26" s="22"/>
      <c r="T26" s="22">
        <v>2806.29</v>
      </c>
      <c r="U26" s="22"/>
      <c r="V26" s="22"/>
      <c r="W26" s="22"/>
      <c r="X26" s="22">
        <v>56431.37</v>
      </c>
      <c r="Y26" s="22"/>
      <c r="Z26" s="22">
        <v>65420.44</v>
      </c>
      <c r="AA26" s="22"/>
      <c r="AB26" s="22">
        <v>286.83999999999997</v>
      </c>
      <c r="AC26" s="22"/>
      <c r="AD26" s="22">
        <v>2321.06</v>
      </c>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1156.8</v>
      </c>
      <c r="C28" s="30">
        <f t="shared" ref="C28:E28" si="21">C29+C30+C31+C32</f>
        <v>0</v>
      </c>
      <c r="D28" s="30">
        <f t="shared" si="21"/>
        <v>0</v>
      </c>
      <c r="E28" s="30">
        <f t="shared" si="21"/>
        <v>0</v>
      </c>
      <c r="F28" s="30">
        <f>IFERROR(E28/B28%,0)</f>
        <v>0</v>
      </c>
      <c r="G28" s="30">
        <f>IFERROR(E28/C28%,0)</f>
        <v>0</v>
      </c>
      <c r="H28" s="30">
        <f>H29+H30+H32</f>
        <v>0</v>
      </c>
      <c r="I28" s="30">
        <f t="shared" ref="I28:AE28" si="22">I29+I30+I32</f>
        <v>0</v>
      </c>
      <c r="J28" s="30">
        <f t="shared" si="22"/>
        <v>0</v>
      </c>
      <c r="K28" s="30">
        <f t="shared" si="22"/>
        <v>0</v>
      </c>
      <c r="L28" s="30">
        <f t="shared" si="22"/>
        <v>0</v>
      </c>
      <c r="M28" s="30">
        <f t="shared" si="22"/>
        <v>0</v>
      </c>
      <c r="N28" s="30">
        <f t="shared" si="22"/>
        <v>0</v>
      </c>
      <c r="O28" s="30">
        <f t="shared" si="22"/>
        <v>0</v>
      </c>
      <c r="P28" s="30">
        <f t="shared" si="22"/>
        <v>0</v>
      </c>
      <c r="Q28" s="30">
        <f t="shared" si="22"/>
        <v>0</v>
      </c>
      <c r="R28" s="30">
        <f t="shared" si="22"/>
        <v>0</v>
      </c>
      <c r="S28" s="30">
        <f t="shared" si="22"/>
        <v>0</v>
      </c>
      <c r="T28" s="30">
        <f t="shared" si="22"/>
        <v>0</v>
      </c>
      <c r="U28" s="30">
        <f t="shared" si="22"/>
        <v>0</v>
      </c>
      <c r="V28" s="30">
        <f t="shared" si="22"/>
        <v>0</v>
      </c>
      <c r="W28" s="30">
        <f t="shared" si="22"/>
        <v>0</v>
      </c>
      <c r="X28" s="30">
        <f t="shared" si="22"/>
        <v>0</v>
      </c>
      <c r="Y28" s="30">
        <f t="shared" si="22"/>
        <v>0</v>
      </c>
      <c r="Z28" s="30">
        <f t="shared" si="22"/>
        <v>0</v>
      </c>
      <c r="AA28" s="30">
        <f t="shared" si="22"/>
        <v>0</v>
      </c>
      <c r="AB28" s="30">
        <f t="shared" si="22"/>
        <v>1156.8</v>
      </c>
      <c r="AC28" s="30">
        <f t="shared" si="22"/>
        <v>0</v>
      </c>
      <c r="AD28" s="30">
        <f t="shared" si="22"/>
        <v>0</v>
      </c>
      <c r="AE28" s="30">
        <f t="shared" si="22"/>
        <v>0</v>
      </c>
      <c r="AF28" s="124" t="s">
        <v>117</v>
      </c>
    </row>
    <row r="29" spans="1:32"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x14ac:dyDescent="0.25">
      <c r="A30" s="21" t="s">
        <v>29</v>
      </c>
      <c r="B30" s="23">
        <f>H30+J30+L30+N30+P30+R30+T30+V30+X30+Z30+AB30+AD30</f>
        <v>1156.8</v>
      </c>
      <c r="C30" s="22">
        <f>H30+J30+L30+N30+P30+R30</f>
        <v>0</v>
      </c>
      <c r="D30" s="23">
        <f>E30</f>
        <v>0</v>
      </c>
      <c r="E30" s="23">
        <f>I30+K30+M30+O30+Q30+S30+U30+W30+Y30+AA30+AC30+AE30</f>
        <v>0</v>
      </c>
      <c r="F30" s="23">
        <f t="shared" ref="F30" si="23">IFERROR(E30/B30%,0)</f>
        <v>0</v>
      </c>
      <c r="G30" s="23">
        <f t="shared" ref="G30" si="24">IFERROR(E30/C30%,0)</f>
        <v>0</v>
      </c>
      <c r="H30" s="22"/>
      <c r="I30" s="22"/>
      <c r="J30" s="22"/>
      <c r="K30" s="22"/>
      <c r="L30" s="22"/>
      <c r="M30" s="22"/>
      <c r="N30" s="22"/>
      <c r="O30" s="22"/>
      <c r="P30" s="22"/>
      <c r="Q30" s="22"/>
      <c r="R30" s="22"/>
      <c r="S30" s="22"/>
      <c r="T30" s="22"/>
      <c r="U30" s="22"/>
      <c r="V30" s="22"/>
      <c r="W30" s="22"/>
      <c r="X30" s="22"/>
      <c r="Y30" s="22"/>
      <c r="Z30" s="22"/>
      <c r="AA30" s="22"/>
      <c r="AB30" s="22">
        <v>1156.8</v>
      </c>
      <c r="AC30" s="22"/>
      <c r="AD30" s="22"/>
      <c r="AE30" s="22"/>
      <c r="AF30" s="116"/>
    </row>
    <row r="31" spans="1:32" ht="31.5"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81"/>
    </row>
    <row r="34" spans="1:32" ht="63.75" customHeight="1" x14ac:dyDescent="0.25">
      <c r="A34" s="21" t="s">
        <v>34</v>
      </c>
      <c r="B34" s="23">
        <f>B35+B36+B38</f>
        <v>398109.48600000003</v>
      </c>
      <c r="C34" s="23">
        <f t="shared" ref="C34:E34" si="25">C35+C36+C38</f>
        <v>180</v>
      </c>
      <c r="D34" s="23">
        <f t="shared" si="25"/>
        <v>180</v>
      </c>
      <c r="E34" s="23">
        <f t="shared" si="25"/>
        <v>180</v>
      </c>
      <c r="F34" s="23">
        <f>IFERROR(E34/B34%,0)</f>
        <v>4.5213692798066106E-2</v>
      </c>
      <c r="G34" s="23">
        <f>IFERROR(E34/C34%,0)</f>
        <v>100</v>
      </c>
      <c r="H34" s="23">
        <f>H35+H36+H38</f>
        <v>0</v>
      </c>
      <c r="I34" s="23">
        <f t="shared" ref="I34:AE34" si="26">I35+I36+I38</f>
        <v>0</v>
      </c>
      <c r="J34" s="23">
        <f t="shared" si="26"/>
        <v>0</v>
      </c>
      <c r="K34" s="23">
        <f t="shared" si="26"/>
        <v>0</v>
      </c>
      <c r="L34" s="23">
        <f t="shared" si="26"/>
        <v>0</v>
      </c>
      <c r="M34" s="23">
        <f t="shared" si="26"/>
        <v>0</v>
      </c>
      <c r="N34" s="23">
        <f t="shared" si="26"/>
        <v>180</v>
      </c>
      <c r="O34" s="23">
        <f t="shared" si="26"/>
        <v>180</v>
      </c>
      <c r="P34" s="23">
        <f t="shared" si="26"/>
        <v>0</v>
      </c>
      <c r="Q34" s="23">
        <f t="shared" si="26"/>
        <v>0</v>
      </c>
      <c r="R34" s="23">
        <f t="shared" si="26"/>
        <v>0</v>
      </c>
      <c r="S34" s="23">
        <f t="shared" si="26"/>
        <v>0</v>
      </c>
      <c r="T34" s="23">
        <f t="shared" si="26"/>
        <v>14031.45</v>
      </c>
      <c r="U34" s="23">
        <f t="shared" si="26"/>
        <v>0</v>
      </c>
      <c r="V34" s="23">
        <f t="shared" si="26"/>
        <v>0</v>
      </c>
      <c r="W34" s="23">
        <f t="shared" si="26"/>
        <v>0</v>
      </c>
      <c r="X34" s="23">
        <f t="shared" si="26"/>
        <v>282156.88</v>
      </c>
      <c r="Y34" s="23">
        <f t="shared" si="26"/>
        <v>0</v>
      </c>
      <c r="Z34" s="23">
        <f t="shared" si="26"/>
        <v>55794.895999999993</v>
      </c>
      <c r="AA34" s="23">
        <f t="shared" si="26"/>
        <v>0</v>
      </c>
      <c r="AB34" s="23">
        <f t="shared" si="26"/>
        <v>1434.1799999999998</v>
      </c>
      <c r="AC34" s="23">
        <f t="shared" si="26"/>
        <v>0</v>
      </c>
      <c r="AD34" s="23">
        <f t="shared" si="26"/>
        <v>44512.08</v>
      </c>
      <c r="AE34" s="23">
        <f t="shared" si="26"/>
        <v>0</v>
      </c>
      <c r="AF34" s="124" t="s">
        <v>118</v>
      </c>
    </row>
    <row r="35" spans="1:32" ht="80.25" customHeight="1" x14ac:dyDescent="0.25">
      <c r="A35" s="76" t="s">
        <v>35</v>
      </c>
      <c r="B35" s="23">
        <f>H35+J35+L35+N35+P35+R35+T35+V35+X35+Z35+AB35+AD35</f>
        <v>156413.69600000003</v>
      </c>
      <c r="C35" s="22">
        <f>H35+J35+L35+N35+P35+R35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v>5612.58</v>
      </c>
      <c r="U35" s="22"/>
      <c r="V35" s="22"/>
      <c r="W35" s="22"/>
      <c r="X35" s="22">
        <v>112862.75</v>
      </c>
      <c r="Y35" s="22"/>
      <c r="Z35" s="22">
        <v>22162.876</v>
      </c>
      <c r="AA35" s="22"/>
      <c r="AB35" s="22">
        <v>573.66999999999996</v>
      </c>
      <c r="AC35" s="22"/>
      <c r="AD35" s="22">
        <v>15201.82</v>
      </c>
      <c r="AE35" s="22"/>
      <c r="AF35" s="116"/>
    </row>
    <row r="36" spans="1:32" ht="57" customHeight="1" x14ac:dyDescent="0.25">
      <c r="A36" s="21" t="s">
        <v>29</v>
      </c>
      <c r="B36" s="23">
        <f>H36+J36+L36+N36+P36+R36+T36+V36+X36+Z36+AB36+AD36</f>
        <v>12354.029999999999</v>
      </c>
      <c r="C36" s="22">
        <f t="shared" ref="C36:C38" si="27">H36+J36+L36+N36+P36+R36</f>
        <v>180</v>
      </c>
      <c r="D36" s="23">
        <f>E36</f>
        <v>180</v>
      </c>
      <c r="E36" s="23">
        <f>I36+K36+M36+O36+Q36+S36+U36+W36+Y36+AA36+AC36+AE36</f>
        <v>180</v>
      </c>
      <c r="F36" s="31">
        <f>IFERROR(E36/B36%,0)</f>
        <v>1.4570144317279463</v>
      </c>
      <c r="G36" s="31">
        <f>IFERROR(E36/C36%,0)</f>
        <v>100</v>
      </c>
      <c r="H36" s="22"/>
      <c r="I36" s="22"/>
      <c r="J36" s="22"/>
      <c r="K36" s="22"/>
      <c r="L36" s="22"/>
      <c r="M36" s="22"/>
      <c r="N36" s="22">
        <v>180</v>
      </c>
      <c r="O36" s="22">
        <v>180</v>
      </c>
      <c r="P36" s="22"/>
      <c r="Q36" s="22"/>
      <c r="R36" s="22"/>
      <c r="S36" s="22"/>
      <c r="T36" s="22"/>
      <c r="U36" s="22"/>
      <c r="V36" s="22"/>
      <c r="W36" s="22"/>
      <c r="X36" s="22"/>
      <c r="Y36" s="22"/>
      <c r="Z36" s="22">
        <v>387.71</v>
      </c>
      <c r="AA36" s="22"/>
      <c r="AB36" s="22"/>
      <c r="AC36" s="22"/>
      <c r="AD36" s="22">
        <v>11786.32</v>
      </c>
      <c r="AE36" s="22"/>
      <c r="AF36" s="116"/>
    </row>
    <row r="37" spans="1:32" ht="69.75" customHeight="1" x14ac:dyDescent="0.25">
      <c r="A37" s="78"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60" customHeight="1" x14ac:dyDescent="0.25">
      <c r="A38" s="76" t="s">
        <v>37</v>
      </c>
      <c r="B38" s="23">
        <f t="shared" ref="B38" si="28">H38+J38+L38+N38+P38+R38+T38+V38+X38+Z38+AB38+AD38</f>
        <v>229341.76</v>
      </c>
      <c r="C38" s="22">
        <f t="shared" si="27"/>
        <v>0</v>
      </c>
      <c r="D38" s="23">
        <f t="shared" ref="D38" si="29">E38</f>
        <v>0</v>
      </c>
      <c r="E38" s="23">
        <f t="shared" ref="E38" si="30">I38+K38+M38+O38+Q38+S38+U38+W38+Y38+AA38+AC38+AE38</f>
        <v>0</v>
      </c>
      <c r="F38" s="31">
        <f t="shared" ref="F38" si="31">IFERROR(E38/B38%,0)</f>
        <v>0</v>
      </c>
      <c r="G38" s="31">
        <f t="shared" ref="G38" si="32">IFERROR(E38/C38%,0)</f>
        <v>0</v>
      </c>
      <c r="H38" s="22"/>
      <c r="I38" s="22"/>
      <c r="J38" s="22"/>
      <c r="K38" s="22"/>
      <c r="L38" s="22"/>
      <c r="M38" s="22"/>
      <c r="N38" s="22"/>
      <c r="O38" s="22"/>
      <c r="P38" s="22"/>
      <c r="Q38" s="22"/>
      <c r="R38" s="22"/>
      <c r="S38" s="22"/>
      <c r="T38" s="22">
        <v>8418.8700000000008</v>
      </c>
      <c r="U38" s="22"/>
      <c r="V38" s="22"/>
      <c r="W38" s="22"/>
      <c r="X38" s="22">
        <v>169294.13</v>
      </c>
      <c r="Y38" s="22"/>
      <c r="Z38" s="22">
        <v>33244.31</v>
      </c>
      <c r="AA38" s="22"/>
      <c r="AB38" s="22">
        <v>860.51</v>
      </c>
      <c r="AC38" s="22"/>
      <c r="AD38" s="22">
        <v>17523.939999999999</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27" customHeight="1" x14ac:dyDescent="0.25">
      <c r="A40" s="21" t="s">
        <v>34</v>
      </c>
      <c r="B40" s="23">
        <f>B41+B42+B44</f>
        <v>0</v>
      </c>
      <c r="C40" s="23">
        <f t="shared" ref="C40:E40" si="33">C41+C42+C44</f>
        <v>0</v>
      </c>
      <c r="D40" s="23">
        <f t="shared" si="33"/>
        <v>0</v>
      </c>
      <c r="E40" s="23">
        <f t="shared" si="33"/>
        <v>0</v>
      </c>
      <c r="F40" s="23">
        <f>IFERROR(E40/B40%,0)</f>
        <v>0</v>
      </c>
      <c r="G40" s="23">
        <f>IFERROR(E40/C40%,0)</f>
        <v>0</v>
      </c>
      <c r="H40" s="23">
        <f>H41+H42+H44</f>
        <v>0</v>
      </c>
      <c r="I40" s="23">
        <f t="shared" ref="I40:AE40" si="34">I41+I42+I44</f>
        <v>0</v>
      </c>
      <c r="J40" s="23">
        <f t="shared" si="34"/>
        <v>0</v>
      </c>
      <c r="K40" s="23">
        <f t="shared" si="34"/>
        <v>0</v>
      </c>
      <c r="L40" s="23">
        <f t="shared" si="34"/>
        <v>0</v>
      </c>
      <c r="M40" s="23">
        <f t="shared" si="34"/>
        <v>0</v>
      </c>
      <c r="N40" s="23">
        <f t="shared" si="34"/>
        <v>0</v>
      </c>
      <c r="O40" s="23">
        <f t="shared" si="34"/>
        <v>0</v>
      </c>
      <c r="P40" s="23">
        <f t="shared" si="34"/>
        <v>0</v>
      </c>
      <c r="Q40" s="23">
        <f t="shared" si="34"/>
        <v>0</v>
      </c>
      <c r="R40" s="23">
        <f t="shared" si="34"/>
        <v>0</v>
      </c>
      <c r="S40" s="23">
        <f t="shared" si="34"/>
        <v>0</v>
      </c>
      <c r="T40" s="23">
        <f t="shared" si="34"/>
        <v>0</v>
      </c>
      <c r="U40" s="23">
        <f t="shared" si="34"/>
        <v>0</v>
      </c>
      <c r="V40" s="23">
        <f t="shared" si="34"/>
        <v>0</v>
      </c>
      <c r="W40" s="23">
        <f t="shared" si="34"/>
        <v>0</v>
      </c>
      <c r="X40" s="23">
        <f t="shared" si="34"/>
        <v>0</v>
      </c>
      <c r="Y40" s="23">
        <f t="shared" si="34"/>
        <v>0</v>
      </c>
      <c r="Z40" s="23">
        <f t="shared" si="34"/>
        <v>0</v>
      </c>
      <c r="AA40" s="23">
        <f t="shared" si="34"/>
        <v>0</v>
      </c>
      <c r="AB40" s="23">
        <f t="shared" si="34"/>
        <v>0</v>
      </c>
      <c r="AC40" s="23">
        <f t="shared" si="34"/>
        <v>0</v>
      </c>
      <c r="AD40" s="23">
        <f t="shared" si="34"/>
        <v>0</v>
      </c>
      <c r="AE40" s="23">
        <f t="shared" si="34"/>
        <v>0</v>
      </c>
      <c r="AF40" s="123" t="s">
        <v>99</v>
      </c>
    </row>
    <row r="41" spans="1:32" x14ac:dyDescent="0.25">
      <c r="A41" s="21" t="s">
        <v>35</v>
      </c>
      <c r="B41" s="23">
        <f>H41+J41+L41+N41+P41+R41+T41+V41+X41+Z41+AB41+AD41</f>
        <v>0</v>
      </c>
      <c r="C41" s="22">
        <f>H41+J41+L41+N41+P41+R41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0</v>
      </c>
      <c r="C42" s="22">
        <f t="shared" ref="C42:C44" si="35">H42+J42+L42+N42+P42+R42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c r="AE42" s="22"/>
      <c r="AF42" s="123"/>
    </row>
    <row r="43" spans="1:32" ht="31.5" x14ac:dyDescent="0.25">
      <c r="A43" s="34" t="s">
        <v>36</v>
      </c>
      <c r="B43" s="23">
        <f t="shared" ref="B43:B44" si="36">H43+J43+L43+N43+P43+R43+T43+V43+X43+Z43+AB43+AD43</f>
        <v>0</v>
      </c>
      <c r="C43" s="22">
        <f t="shared" si="35"/>
        <v>0</v>
      </c>
      <c r="D43" s="23">
        <f t="shared" ref="D43:D44" si="37">E43</f>
        <v>0</v>
      </c>
      <c r="E43" s="23">
        <f t="shared" ref="E43:E44" si="38">I43+K43+M43+O43+Q43+S43+U43+W43+Y43+AA43+AC43+AE43</f>
        <v>0</v>
      </c>
      <c r="F43" s="31">
        <f t="shared" ref="F43:F44" si="39">IFERROR(E43/B43%,0)</f>
        <v>0</v>
      </c>
      <c r="G43" s="31">
        <f t="shared" ref="G43:G44" si="40">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 t="shared" si="36"/>
        <v>0</v>
      </c>
      <c r="C44" s="22">
        <f t="shared" si="35"/>
        <v>0</v>
      </c>
      <c r="D44" s="23">
        <f t="shared" si="37"/>
        <v>0</v>
      </c>
      <c r="E44" s="23">
        <f t="shared" si="38"/>
        <v>0</v>
      </c>
      <c r="F44" s="31">
        <f t="shared" si="39"/>
        <v>0</v>
      </c>
      <c r="G44" s="31">
        <f t="shared" si="40"/>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 t="shared" ref="C46:E46" si="41">C47+C48+C50</f>
        <v>4540.54</v>
      </c>
      <c r="D46" s="23">
        <f t="shared" si="41"/>
        <v>4540.54</v>
      </c>
      <c r="E46" s="23">
        <f t="shared" si="41"/>
        <v>4540.54</v>
      </c>
      <c r="F46" s="23">
        <f>IFERROR(E46/B46%,0)</f>
        <v>100</v>
      </c>
      <c r="G46" s="23">
        <f>IFERROR(E46/C46%,0)</f>
        <v>100</v>
      </c>
      <c r="H46" s="23">
        <f>H47+H48+H50</f>
        <v>0</v>
      </c>
      <c r="I46" s="23">
        <f t="shared" ref="I46:AE46" si="42">I47+I48+I50</f>
        <v>0</v>
      </c>
      <c r="J46" s="23">
        <f t="shared" si="42"/>
        <v>4540.54</v>
      </c>
      <c r="K46" s="23">
        <f t="shared" si="42"/>
        <v>4540.54</v>
      </c>
      <c r="L46" s="23">
        <f t="shared" si="42"/>
        <v>0</v>
      </c>
      <c r="M46" s="23">
        <f t="shared" si="42"/>
        <v>0</v>
      </c>
      <c r="N46" s="23">
        <f t="shared" si="42"/>
        <v>0</v>
      </c>
      <c r="O46" s="23">
        <f t="shared" si="42"/>
        <v>0</v>
      </c>
      <c r="P46" s="23">
        <f t="shared" si="42"/>
        <v>0</v>
      </c>
      <c r="Q46" s="23">
        <f t="shared" si="42"/>
        <v>0</v>
      </c>
      <c r="R46" s="23">
        <f t="shared" si="42"/>
        <v>0</v>
      </c>
      <c r="S46" s="23">
        <f t="shared" si="42"/>
        <v>0</v>
      </c>
      <c r="T46" s="23">
        <f t="shared" si="42"/>
        <v>0</v>
      </c>
      <c r="U46" s="23">
        <f t="shared" si="42"/>
        <v>0</v>
      </c>
      <c r="V46" s="23">
        <f t="shared" si="42"/>
        <v>0</v>
      </c>
      <c r="W46" s="23">
        <f t="shared" si="42"/>
        <v>0</v>
      </c>
      <c r="X46" s="23">
        <f t="shared" si="42"/>
        <v>0</v>
      </c>
      <c r="Y46" s="23">
        <f t="shared" si="42"/>
        <v>0</v>
      </c>
      <c r="Z46" s="23">
        <f t="shared" si="42"/>
        <v>0</v>
      </c>
      <c r="AA46" s="23">
        <f t="shared" si="42"/>
        <v>0</v>
      </c>
      <c r="AB46" s="23">
        <f t="shared" si="42"/>
        <v>0</v>
      </c>
      <c r="AC46" s="23">
        <f t="shared" si="42"/>
        <v>0</v>
      </c>
      <c r="AD46" s="23">
        <f t="shared" si="42"/>
        <v>0</v>
      </c>
      <c r="AE46" s="23">
        <f t="shared" si="42"/>
        <v>0</v>
      </c>
      <c r="AF46" s="123" t="s">
        <v>81</v>
      </c>
    </row>
    <row r="47" spans="1:32" x14ac:dyDescent="0.25">
      <c r="A47" s="21" t="s">
        <v>35</v>
      </c>
      <c r="B47" s="23">
        <f>H47+J47+L47+N47+P47+R47+T47+V47+X47+Z47+AB47+AD47</f>
        <v>0</v>
      </c>
      <c r="C47" s="22">
        <f>H47+J47+L47+N47+P47+R47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 t="shared" ref="C48:C50" si="43">H48+J48+L48+N48+P48+R48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 t="shared" ref="B49:B50" si="44">H49+J49+L49+N49+P49+R49+T49+V49+X49+Z49+AB49+AD49</f>
        <v>0</v>
      </c>
      <c r="C49" s="22">
        <f t="shared" si="43"/>
        <v>0</v>
      </c>
      <c r="D49" s="23">
        <f t="shared" ref="D49:D50" si="45">E49</f>
        <v>0</v>
      </c>
      <c r="E49" s="23">
        <f t="shared" ref="E49:E50" si="46">I49+K49+M49+O49+Q49+S49+U49+W49+Y49+AA49+AC49+AE49</f>
        <v>0</v>
      </c>
      <c r="F49" s="31">
        <f t="shared" ref="F49:F50" si="47">IFERROR(E49/B49%,0)</f>
        <v>0</v>
      </c>
      <c r="G49" s="31">
        <f t="shared" ref="G49:G50" si="48">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 t="shared" si="44"/>
        <v>0</v>
      </c>
      <c r="C50" s="22">
        <f t="shared" si="43"/>
        <v>0</v>
      </c>
      <c r="D50" s="23">
        <f t="shared" si="45"/>
        <v>0</v>
      </c>
      <c r="E50" s="23">
        <f t="shared" si="46"/>
        <v>0</v>
      </c>
      <c r="F50" s="31">
        <f t="shared" si="47"/>
        <v>0</v>
      </c>
      <c r="G50" s="31">
        <f t="shared" si="48"/>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233136.86500000002</v>
      </c>
      <c r="C52" s="30">
        <f t="shared" ref="C52:E52" si="49">C53+C54+C56</f>
        <v>143610.69899999999</v>
      </c>
      <c r="D52" s="30">
        <f t="shared" si="49"/>
        <v>122039.58000000002</v>
      </c>
      <c r="E52" s="30">
        <f t="shared" si="49"/>
        <v>122039.58000000002</v>
      </c>
      <c r="F52" s="30">
        <f>E52/B52*100</f>
        <v>52.346753483195371</v>
      </c>
      <c r="G52" s="30">
        <f>E52/C52*100</f>
        <v>84.9794485019532</v>
      </c>
      <c r="H52" s="30">
        <f>H53+H54+H56</f>
        <v>33912.783000000003</v>
      </c>
      <c r="I52" s="30">
        <f t="shared" ref="I52:AE52" si="50">I53+I54+I56</f>
        <v>17885.599999999999</v>
      </c>
      <c r="J52" s="30">
        <f t="shared" si="50"/>
        <v>22577.74</v>
      </c>
      <c r="K52" s="30">
        <f t="shared" si="50"/>
        <v>25737.760000000002</v>
      </c>
      <c r="L52" s="30">
        <f t="shared" si="50"/>
        <v>23431.416000000005</v>
      </c>
      <c r="M52" s="30">
        <f t="shared" si="50"/>
        <v>19123.32</v>
      </c>
      <c r="N52" s="30">
        <f t="shared" si="50"/>
        <v>28452.109000000004</v>
      </c>
      <c r="O52" s="30">
        <f t="shared" si="50"/>
        <v>20062.2</v>
      </c>
      <c r="P52" s="30">
        <f t="shared" si="50"/>
        <v>18063.654000000002</v>
      </c>
      <c r="Q52" s="30">
        <f t="shared" si="50"/>
        <v>20171.210000000003</v>
      </c>
      <c r="R52" s="30">
        <f t="shared" si="50"/>
        <v>17240.697</v>
      </c>
      <c r="S52" s="30">
        <f t="shared" si="50"/>
        <v>19059.489999999998</v>
      </c>
      <c r="T52" s="30">
        <f t="shared" si="50"/>
        <v>19712.449000000004</v>
      </c>
      <c r="U52" s="30">
        <f t="shared" si="50"/>
        <v>0</v>
      </c>
      <c r="V52" s="30">
        <f t="shared" si="50"/>
        <v>15524.217000000001</v>
      </c>
      <c r="W52" s="30">
        <f t="shared" si="50"/>
        <v>0</v>
      </c>
      <c r="X52" s="30">
        <f t="shared" si="50"/>
        <v>11058.033000000001</v>
      </c>
      <c r="Y52" s="30">
        <f t="shared" si="50"/>
        <v>0</v>
      </c>
      <c r="Z52" s="30">
        <f t="shared" si="50"/>
        <v>20898.490000000002</v>
      </c>
      <c r="AA52" s="30">
        <f t="shared" si="50"/>
        <v>0</v>
      </c>
      <c r="AB52" s="30">
        <f t="shared" si="50"/>
        <v>12038.495000000001</v>
      </c>
      <c r="AC52" s="30">
        <f t="shared" si="50"/>
        <v>0</v>
      </c>
      <c r="AD52" s="30">
        <f t="shared" si="50"/>
        <v>10226.781999999999</v>
      </c>
      <c r="AE52" s="30">
        <f t="shared" si="50"/>
        <v>0</v>
      </c>
      <c r="AF52" s="124" t="s">
        <v>119</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 t="shared" ref="H53:AE56" si="51">H59+H77+H83+H89+H95+H101</f>
        <v>0</v>
      </c>
      <c r="I53" s="22">
        <f t="shared" si="51"/>
        <v>0</v>
      </c>
      <c r="J53" s="22">
        <f t="shared" si="51"/>
        <v>0</v>
      </c>
      <c r="K53" s="22">
        <f t="shared" si="51"/>
        <v>0</v>
      </c>
      <c r="L53" s="22">
        <f t="shared" si="51"/>
        <v>0</v>
      </c>
      <c r="M53" s="22">
        <f t="shared" si="51"/>
        <v>0</v>
      </c>
      <c r="N53" s="22">
        <f t="shared" si="51"/>
        <v>0</v>
      </c>
      <c r="O53" s="22">
        <f t="shared" si="51"/>
        <v>0</v>
      </c>
      <c r="P53" s="22">
        <f t="shared" si="51"/>
        <v>0</v>
      </c>
      <c r="Q53" s="22">
        <f t="shared" si="51"/>
        <v>0</v>
      </c>
      <c r="R53" s="22">
        <f t="shared" si="51"/>
        <v>0</v>
      </c>
      <c r="S53" s="22">
        <f t="shared" si="51"/>
        <v>0</v>
      </c>
      <c r="T53" s="22">
        <f t="shared" si="51"/>
        <v>0</v>
      </c>
      <c r="U53" s="22">
        <f t="shared" si="51"/>
        <v>0</v>
      </c>
      <c r="V53" s="22">
        <f t="shared" si="51"/>
        <v>0</v>
      </c>
      <c r="W53" s="22">
        <f t="shared" si="51"/>
        <v>0</v>
      </c>
      <c r="X53" s="22">
        <f t="shared" si="51"/>
        <v>0</v>
      </c>
      <c r="Y53" s="22">
        <f t="shared" si="51"/>
        <v>0</v>
      </c>
      <c r="Z53" s="22">
        <f t="shared" si="51"/>
        <v>0</v>
      </c>
      <c r="AA53" s="22">
        <f t="shared" si="51"/>
        <v>0</v>
      </c>
      <c r="AB53" s="22">
        <f t="shared" si="51"/>
        <v>0</v>
      </c>
      <c r="AC53" s="22">
        <f t="shared" si="51"/>
        <v>0</v>
      </c>
      <c r="AD53" s="22">
        <f t="shared" si="51"/>
        <v>0</v>
      </c>
      <c r="AE53" s="22">
        <f t="shared" si="51"/>
        <v>0</v>
      </c>
      <c r="AF53" s="123"/>
    </row>
    <row r="54" spans="1:32" x14ac:dyDescent="0.25">
      <c r="A54" s="21" t="s">
        <v>29</v>
      </c>
      <c r="B54" s="23">
        <f>H54+J54+L54+N54+P54+R54+T54+V54+X54+Z54+AB54+AD54</f>
        <v>233136.86500000002</v>
      </c>
      <c r="C54" s="23">
        <f>C60+C78+C84+C90</f>
        <v>143610.69899999999</v>
      </c>
      <c r="D54" s="23">
        <f>E54</f>
        <v>122039.58000000002</v>
      </c>
      <c r="E54" s="23">
        <f>I54+K54+M54+O54+Q54+S54+U54+W54+Y54+AA54+AC54+AE54</f>
        <v>122039.58000000002</v>
      </c>
      <c r="F54" s="23">
        <f>IFERROR(E54/B54*100,0)</f>
        <v>52.346753483195371</v>
      </c>
      <c r="G54" s="23">
        <f>IFERROR(E54/C54*100,0)</f>
        <v>84.9794485019532</v>
      </c>
      <c r="H54" s="22">
        <f t="shared" si="51"/>
        <v>33912.783000000003</v>
      </c>
      <c r="I54" s="22">
        <f t="shared" si="51"/>
        <v>17885.599999999999</v>
      </c>
      <c r="J54" s="22">
        <f t="shared" si="51"/>
        <v>22577.74</v>
      </c>
      <c r="K54" s="22">
        <f t="shared" si="51"/>
        <v>25737.760000000002</v>
      </c>
      <c r="L54" s="22">
        <f t="shared" si="51"/>
        <v>23431.416000000005</v>
      </c>
      <c r="M54" s="22">
        <f t="shared" si="51"/>
        <v>19123.32</v>
      </c>
      <c r="N54" s="22">
        <f t="shared" si="51"/>
        <v>28452.109000000004</v>
      </c>
      <c r="O54" s="22">
        <f t="shared" si="51"/>
        <v>20062.2</v>
      </c>
      <c r="P54" s="22">
        <f t="shared" si="51"/>
        <v>18063.654000000002</v>
      </c>
      <c r="Q54" s="22">
        <f t="shared" si="51"/>
        <v>20171.210000000003</v>
      </c>
      <c r="R54" s="22">
        <f t="shared" si="51"/>
        <v>17240.697</v>
      </c>
      <c r="S54" s="22">
        <f t="shared" si="51"/>
        <v>19059.489999999998</v>
      </c>
      <c r="T54" s="22">
        <f t="shared" si="51"/>
        <v>19712.449000000004</v>
      </c>
      <c r="U54" s="22">
        <f t="shared" si="51"/>
        <v>0</v>
      </c>
      <c r="V54" s="22">
        <f t="shared" si="51"/>
        <v>15524.217000000001</v>
      </c>
      <c r="W54" s="22">
        <f t="shared" si="51"/>
        <v>0</v>
      </c>
      <c r="X54" s="22">
        <f t="shared" si="51"/>
        <v>11058.033000000001</v>
      </c>
      <c r="Y54" s="22">
        <f t="shared" si="51"/>
        <v>0</v>
      </c>
      <c r="Z54" s="22">
        <f t="shared" si="51"/>
        <v>20898.490000000002</v>
      </c>
      <c r="AA54" s="22">
        <f t="shared" si="51"/>
        <v>0</v>
      </c>
      <c r="AB54" s="22">
        <f t="shared" si="51"/>
        <v>12038.495000000001</v>
      </c>
      <c r="AC54" s="22">
        <f t="shared" si="51"/>
        <v>0</v>
      </c>
      <c r="AD54" s="22">
        <f t="shared" si="51"/>
        <v>10226.781999999999</v>
      </c>
      <c r="AE54" s="22">
        <f t="shared" si="51"/>
        <v>0</v>
      </c>
      <c r="AF54" s="123"/>
    </row>
    <row r="55" spans="1:32" ht="31.5" x14ac:dyDescent="0.25">
      <c r="A55" s="34" t="s">
        <v>36</v>
      </c>
      <c r="B55" s="23">
        <f t="shared" ref="B55:B56" si="52">H55+J55+L55+N55+P55+R55+T55+V55+X55+Z55+AB55+AD55</f>
        <v>0</v>
      </c>
      <c r="C55" s="23">
        <f t="shared" ref="C55:C56" si="53">C61+C79+C85+C91</f>
        <v>0</v>
      </c>
      <c r="D55" s="23">
        <f t="shared" ref="D55:D56" si="54">E55</f>
        <v>0</v>
      </c>
      <c r="E55" s="23">
        <f t="shared" ref="E55:E56" si="55">I55+K55+M55+O55+Q55+S55+U55+W55+Y55+AA55+AC55+AE55</f>
        <v>0</v>
      </c>
      <c r="F55" s="23">
        <f t="shared" ref="F55:F56" si="56">IFERROR(E55/B55*100,0)</f>
        <v>0</v>
      </c>
      <c r="G55" s="23">
        <f t="shared" ref="G55:G56" si="57">IFERROR(E55/C55*100,0)</f>
        <v>0</v>
      </c>
      <c r="H55" s="22">
        <f t="shared" si="51"/>
        <v>0</v>
      </c>
      <c r="I55" s="22">
        <f t="shared" si="51"/>
        <v>0</v>
      </c>
      <c r="J55" s="22">
        <f t="shared" si="51"/>
        <v>0</v>
      </c>
      <c r="K55" s="22">
        <f t="shared" si="51"/>
        <v>0</v>
      </c>
      <c r="L55" s="22">
        <f t="shared" si="51"/>
        <v>0</v>
      </c>
      <c r="M55" s="22">
        <f t="shared" si="51"/>
        <v>0</v>
      </c>
      <c r="N55" s="22">
        <f t="shared" si="51"/>
        <v>0</v>
      </c>
      <c r="O55" s="22">
        <f t="shared" si="51"/>
        <v>0</v>
      </c>
      <c r="P55" s="22">
        <f t="shared" si="51"/>
        <v>0</v>
      </c>
      <c r="Q55" s="22">
        <f t="shared" si="51"/>
        <v>0</v>
      </c>
      <c r="R55" s="22">
        <f t="shared" si="51"/>
        <v>0</v>
      </c>
      <c r="S55" s="22">
        <f t="shared" si="51"/>
        <v>0</v>
      </c>
      <c r="T55" s="22">
        <f t="shared" si="51"/>
        <v>0</v>
      </c>
      <c r="U55" s="22">
        <f t="shared" si="51"/>
        <v>0</v>
      </c>
      <c r="V55" s="22">
        <f t="shared" si="51"/>
        <v>0</v>
      </c>
      <c r="W55" s="22">
        <f t="shared" si="51"/>
        <v>0</v>
      </c>
      <c r="X55" s="22">
        <f t="shared" si="51"/>
        <v>0</v>
      </c>
      <c r="Y55" s="22">
        <f t="shared" si="51"/>
        <v>0</v>
      </c>
      <c r="Z55" s="22">
        <f t="shared" si="51"/>
        <v>0</v>
      </c>
      <c r="AA55" s="22">
        <f t="shared" si="51"/>
        <v>0</v>
      </c>
      <c r="AB55" s="22">
        <f t="shared" si="51"/>
        <v>0</v>
      </c>
      <c r="AC55" s="22">
        <f t="shared" si="51"/>
        <v>0</v>
      </c>
      <c r="AD55" s="22">
        <f t="shared" si="51"/>
        <v>0</v>
      </c>
      <c r="AE55" s="22">
        <f t="shared" si="51"/>
        <v>0</v>
      </c>
      <c r="AF55" s="123"/>
    </row>
    <row r="56" spans="1:32" x14ac:dyDescent="0.25">
      <c r="A56" s="21" t="s">
        <v>37</v>
      </c>
      <c r="B56" s="23">
        <f t="shared" si="52"/>
        <v>0</v>
      </c>
      <c r="C56" s="23">
        <f t="shared" si="53"/>
        <v>0</v>
      </c>
      <c r="D56" s="23">
        <f t="shared" si="54"/>
        <v>0</v>
      </c>
      <c r="E56" s="23">
        <f t="shared" si="55"/>
        <v>0</v>
      </c>
      <c r="F56" s="23">
        <f t="shared" si="56"/>
        <v>0</v>
      </c>
      <c r="G56" s="23">
        <f t="shared" si="57"/>
        <v>0</v>
      </c>
      <c r="H56" s="22">
        <f t="shared" si="51"/>
        <v>0</v>
      </c>
      <c r="I56" s="22">
        <f t="shared" si="51"/>
        <v>0</v>
      </c>
      <c r="J56" s="22">
        <f t="shared" si="51"/>
        <v>0</v>
      </c>
      <c r="K56" s="22">
        <f t="shared" si="51"/>
        <v>0</v>
      </c>
      <c r="L56" s="22">
        <f t="shared" si="51"/>
        <v>0</v>
      </c>
      <c r="M56" s="22">
        <f t="shared" si="51"/>
        <v>0</v>
      </c>
      <c r="N56" s="22">
        <f t="shared" si="51"/>
        <v>0</v>
      </c>
      <c r="O56" s="22">
        <f t="shared" si="51"/>
        <v>0</v>
      </c>
      <c r="P56" s="22">
        <f t="shared" si="51"/>
        <v>0</v>
      </c>
      <c r="Q56" s="22">
        <f t="shared" si="51"/>
        <v>0</v>
      </c>
      <c r="R56" s="22">
        <f t="shared" si="51"/>
        <v>0</v>
      </c>
      <c r="S56" s="22">
        <f t="shared" si="51"/>
        <v>0</v>
      </c>
      <c r="T56" s="22">
        <f t="shared" si="51"/>
        <v>0</v>
      </c>
      <c r="U56" s="22">
        <f t="shared" si="51"/>
        <v>0</v>
      </c>
      <c r="V56" s="22">
        <f t="shared" si="51"/>
        <v>0</v>
      </c>
      <c r="W56" s="22">
        <f t="shared" si="51"/>
        <v>0</v>
      </c>
      <c r="X56" s="22">
        <f t="shared" si="51"/>
        <v>0</v>
      </c>
      <c r="Y56" s="22">
        <f t="shared" si="51"/>
        <v>0</v>
      </c>
      <c r="Z56" s="22">
        <f t="shared" si="51"/>
        <v>0</v>
      </c>
      <c r="AA56" s="22">
        <f t="shared" si="51"/>
        <v>0</v>
      </c>
      <c r="AB56" s="22">
        <f t="shared" si="51"/>
        <v>0</v>
      </c>
      <c r="AC56" s="22">
        <f t="shared" si="51"/>
        <v>0</v>
      </c>
      <c r="AD56" s="22">
        <f t="shared" si="51"/>
        <v>0</v>
      </c>
      <c r="AE56" s="22">
        <f t="shared" si="51"/>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215219.50599999996</v>
      </c>
      <c r="C58" s="23">
        <f t="shared" ref="C58:E58" si="58">C59+C60+C62</f>
        <v>140517.68</v>
      </c>
      <c r="D58" s="23">
        <f t="shared" si="58"/>
        <v>119504.38</v>
      </c>
      <c r="E58" s="23">
        <f t="shared" si="58"/>
        <v>119504.38</v>
      </c>
      <c r="F58" s="23">
        <f>E58/B58*100</f>
        <v>55.526742078852287</v>
      </c>
      <c r="G58" s="23">
        <f>E58/C58*100</f>
        <v>85.045796372385325</v>
      </c>
      <c r="H58" s="23">
        <f>H59+H60+H62</f>
        <v>33667.464</v>
      </c>
      <c r="I58" s="23">
        <f t="shared" ref="I58:AE58" si="59">I59+I60+I62</f>
        <v>17651.48</v>
      </c>
      <c r="J58" s="23">
        <f t="shared" si="59"/>
        <v>21980.66</v>
      </c>
      <c r="K58" s="23">
        <f t="shared" si="59"/>
        <v>25296.47</v>
      </c>
      <c r="L58" s="23">
        <f t="shared" si="59"/>
        <v>22854.336000000003</v>
      </c>
      <c r="M58" s="23">
        <f t="shared" si="59"/>
        <v>18701.060000000001</v>
      </c>
      <c r="N58" s="23">
        <f t="shared" si="59"/>
        <v>27865.029000000002</v>
      </c>
      <c r="O58" s="23">
        <f t="shared" si="59"/>
        <v>19626.32</v>
      </c>
      <c r="P58" s="23">
        <f t="shared" si="59"/>
        <v>17496.574000000001</v>
      </c>
      <c r="Q58" s="23">
        <f t="shared" si="59"/>
        <v>19769.440000000002</v>
      </c>
      <c r="R58" s="23">
        <f t="shared" si="59"/>
        <v>16653.616999999998</v>
      </c>
      <c r="S58" s="23">
        <f t="shared" si="59"/>
        <v>18459.61</v>
      </c>
      <c r="T58" s="23">
        <f t="shared" si="59"/>
        <v>18860.369000000002</v>
      </c>
      <c r="U58" s="23">
        <f t="shared" si="59"/>
        <v>0</v>
      </c>
      <c r="V58" s="23">
        <f t="shared" si="59"/>
        <v>11510.277</v>
      </c>
      <c r="W58" s="23">
        <f t="shared" si="59"/>
        <v>0</v>
      </c>
      <c r="X58" s="23">
        <f t="shared" si="59"/>
        <v>10480.953000000001</v>
      </c>
      <c r="Y58" s="23">
        <f t="shared" si="59"/>
        <v>0</v>
      </c>
      <c r="Z58" s="23">
        <f t="shared" si="59"/>
        <v>12955.810000000001</v>
      </c>
      <c r="AA58" s="23">
        <f t="shared" si="59"/>
        <v>0</v>
      </c>
      <c r="AB58" s="23">
        <f t="shared" si="59"/>
        <v>11461.415000000001</v>
      </c>
      <c r="AC58" s="23">
        <f t="shared" si="59"/>
        <v>0</v>
      </c>
      <c r="AD58" s="23">
        <f t="shared" si="59"/>
        <v>9433.0020000000004</v>
      </c>
      <c r="AE58" s="23">
        <f t="shared" si="59"/>
        <v>0</v>
      </c>
      <c r="AF58" s="123"/>
    </row>
    <row r="59" spans="1:32" x14ac:dyDescent="0.25">
      <c r="A59" s="21" t="s">
        <v>35</v>
      </c>
      <c r="B59" s="22">
        <f>B65+B71</f>
        <v>0</v>
      </c>
      <c r="C59" s="22">
        <f>C65+C71</f>
        <v>0</v>
      </c>
      <c r="D59" s="22">
        <f t="shared" ref="D59:E60" si="60">D65+D71</f>
        <v>0</v>
      </c>
      <c r="E59" s="22">
        <f t="shared" si="60"/>
        <v>0</v>
      </c>
      <c r="F59" s="37">
        <f>IFERROR(E59/B59*100,0)</f>
        <v>0</v>
      </c>
      <c r="G59" s="37">
        <f>IFERROR(E59/C59*100,0)</f>
        <v>0</v>
      </c>
      <c r="H59" s="22">
        <f>H65+H71</f>
        <v>0</v>
      </c>
      <c r="I59" s="22">
        <f t="shared" ref="I59:AE62" si="61">I65+I71</f>
        <v>0</v>
      </c>
      <c r="J59" s="22">
        <f t="shared" si="61"/>
        <v>0</v>
      </c>
      <c r="K59" s="22">
        <f t="shared" si="61"/>
        <v>0</v>
      </c>
      <c r="L59" s="22">
        <f t="shared" si="61"/>
        <v>0</v>
      </c>
      <c r="M59" s="22">
        <f t="shared" si="61"/>
        <v>0</v>
      </c>
      <c r="N59" s="22">
        <f t="shared" si="61"/>
        <v>0</v>
      </c>
      <c r="O59" s="22">
        <f t="shared" si="61"/>
        <v>0</v>
      </c>
      <c r="P59" s="22">
        <f t="shared" si="61"/>
        <v>0</v>
      </c>
      <c r="Q59" s="22">
        <f t="shared" si="61"/>
        <v>0</v>
      </c>
      <c r="R59" s="22">
        <f t="shared" si="61"/>
        <v>0</v>
      </c>
      <c r="S59" s="22">
        <f t="shared" si="61"/>
        <v>0</v>
      </c>
      <c r="T59" s="22">
        <f t="shared" si="61"/>
        <v>0</v>
      </c>
      <c r="U59" s="22">
        <f t="shared" si="61"/>
        <v>0</v>
      </c>
      <c r="V59" s="22">
        <f t="shared" si="61"/>
        <v>0</v>
      </c>
      <c r="W59" s="22">
        <f t="shared" si="61"/>
        <v>0</v>
      </c>
      <c r="X59" s="22">
        <f t="shared" si="61"/>
        <v>0</v>
      </c>
      <c r="Y59" s="22">
        <f t="shared" si="61"/>
        <v>0</v>
      </c>
      <c r="Z59" s="22">
        <f t="shared" si="61"/>
        <v>0</v>
      </c>
      <c r="AA59" s="22">
        <f t="shared" si="61"/>
        <v>0</v>
      </c>
      <c r="AB59" s="22">
        <f t="shared" si="61"/>
        <v>0</v>
      </c>
      <c r="AC59" s="22">
        <f t="shared" si="61"/>
        <v>0</v>
      </c>
      <c r="AD59" s="22">
        <f t="shared" si="61"/>
        <v>0</v>
      </c>
      <c r="AE59" s="22">
        <f t="shared" si="61"/>
        <v>0</v>
      </c>
      <c r="AF59" s="123"/>
    </row>
    <row r="60" spans="1:32" x14ac:dyDescent="0.25">
      <c r="A60" s="21" t="s">
        <v>29</v>
      </c>
      <c r="B60" s="22">
        <f>B66+B72</f>
        <v>215219.50599999996</v>
      </c>
      <c r="C60" s="22">
        <f>C66+C72</f>
        <v>140517.68</v>
      </c>
      <c r="D60" s="22">
        <f t="shared" si="60"/>
        <v>119504.38</v>
      </c>
      <c r="E60" s="22">
        <f t="shared" si="60"/>
        <v>119504.38</v>
      </c>
      <c r="F60" s="37">
        <f>IFERROR(E60/B60*100,0)</f>
        <v>55.526742078852287</v>
      </c>
      <c r="G60" s="37">
        <f>IFERROR(E60/C60*100,0)</f>
        <v>85.045796372385325</v>
      </c>
      <c r="H60" s="22">
        <f>H66+H72</f>
        <v>33667.464</v>
      </c>
      <c r="I60" s="22">
        <f t="shared" si="61"/>
        <v>17651.48</v>
      </c>
      <c r="J60" s="22">
        <f t="shared" si="61"/>
        <v>21980.66</v>
      </c>
      <c r="K60" s="22">
        <f t="shared" si="61"/>
        <v>25296.47</v>
      </c>
      <c r="L60" s="22">
        <f t="shared" si="61"/>
        <v>22854.336000000003</v>
      </c>
      <c r="M60" s="22">
        <f t="shared" si="61"/>
        <v>18701.060000000001</v>
      </c>
      <c r="N60" s="22">
        <f t="shared" si="61"/>
        <v>27865.029000000002</v>
      </c>
      <c r="O60" s="22">
        <f t="shared" si="61"/>
        <v>19626.32</v>
      </c>
      <c r="P60" s="22">
        <f t="shared" si="61"/>
        <v>17496.574000000001</v>
      </c>
      <c r="Q60" s="22">
        <f t="shared" si="61"/>
        <v>19769.440000000002</v>
      </c>
      <c r="R60" s="22">
        <f t="shared" si="61"/>
        <v>16653.616999999998</v>
      </c>
      <c r="S60" s="22">
        <f t="shared" si="61"/>
        <v>18459.61</v>
      </c>
      <c r="T60" s="22">
        <f t="shared" si="61"/>
        <v>18860.369000000002</v>
      </c>
      <c r="U60" s="22">
        <f t="shared" si="61"/>
        <v>0</v>
      </c>
      <c r="V60" s="22">
        <f t="shared" si="61"/>
        <v>11510.277</v>
      </c>
      <c r="W60" s="22">
        <f t="shared" si="61"/>
        <v>0</v>
      </c>
      <c r="X60" s="22">
        <f t="shared" si="61"/>
        <v>10480.953000000001</v>
      </c>
      <c r="Y60" s="22">
        <f t="shared" si="61"/>
        <v>0</v>
      </c>
      <c r="Z60" s="22">
        <f t="shared" si="61"/>
        <v>12955.810000000001</v>
      </c>
      <c r="AA60" s="22">
        <f t="shared" si="61"/>
        <v>0</v>
      </c>
      <c r="AB60" s="22">
        <f t="shared" si="61"/>
        <v>11461.415000000001</v>
      </c>
      <c r="AC60" s="22">
        <f t="shared" si="61"/>
        <v>0</v>
      </c>
      <c r="AD60" s="22">
        <f t="shared" si="61"/>
        <v>9433.0020000000004</v>
      </c>
      <c r="AE60" s="22">
        <f t="shared" si="61"/>
        <v>0</v>
      </c>
      <c r="AF60" s="123"/>
    </row>
    <row r="61" spans="1:32" ht="31.5" x14ac:dyDescent="0.25">
      <c r="A61" s="34" t="s">
        <v>36</v>
      </c>
      <c r="B61" s="22">
        <f t="shared" ref="B61:E62" si="62">B67+B73</f>
        <v>0</v>
      </c>
      <c r="C61" s="22">
        <f t="shared" si="62"/>
        <v>0</v>
      </c>
      <c r="D61" s="22">
        <f t="shared" si="62"/>
        <v>0</v>
      </c>
      <c r="E61" s="22">
        <f t="shared" si="62"/>
        <v>0</v>
      </c>
      <c r="F61" s="37">
        <f t="shared" ref="F61:F62" si="63">IFERROR(E61/B61*100,0)</f>
        <v>0</v>
      </c>
      <c r="G61" s="37">
        <f t="shared" ref="G61:G62" si="64">IFERROR(E61/C61*100,0)</f>
        <v>0</v>
      </c>
      <c r="H61" s="22">
        <f t="shared" ref="H61:W62" si="65">H67+H73</f>
        <v>0</v>
      </c>
      <c r="I61" s="22">
        <f t="shared" si="65"/>
        <v>0</v>
      </c>
      <c r="J61" s="22">
        <f t="shared" si="65"/>
        <v>0</v>
      </c>
      <c r="K61" s="22">
        <f t="shared" si="65"/>
        <v>0</v>
      </c>
      <c r="L61" s="22">
        <f t="shared" si="65"/>
        <v>0</v>
      </c>
      <c r="M61" s="22">
        <f t="shared" si="65"/>
        <v>0</v>
      </c>
      <c r="N61" s="22">
        <f t="shared" si="65"/>
        <v>0</v>
      </c>
      <c r="O61" s="22">
        <f t="shared" si="65"/>
        <v>0</v>
      </c>
      <c r="P61" s="22">
        <f t="shared" si="65"/>
        <v>0</v>
      </c>
      <c r="Q61" s="22">
        <f t="shared" si="65"/>
        <v>0</v>
      </c>
      <c r="R61" s="22">
        <f t="shared" si="65"/>
        <v>0</v>
      </c>
      <c r="S61" s="22">
        <f t="shared" si="65"/>
        <v>0</v>
      </c>
      <c r="T61" s="22">
        <f t="shared" si="65"/>
        <v>0</v>
      </c>
      <c r="U61" s="22">
        <f t="shared" si="65"/>
        <v>0</v>
      </c>
      <c r="V61" s="22">
        <f t="shared" si="65"/>
        <v>0</v>
      </c>
      <c r="W61" s="22">
        <f t="shared" si="65"/>
        <v>0</v>
      </c>
      <c r="X61" s="22">
        <f t="shared" si="61"/>
        <v>0</v>
      </c>
      <c r="Y61" s="22">
        <f t="shared" si="61"/>
        <v>0</v>
      </c>
      <c r="Z61" s="22">
        <f t="shared" si="61"/>
        <v>0</v>
      </c>
      <c r="AA61" s="22">
        <f t="shared" si="61"/>
        <v>0</v>
      </c>
      <c r="AB61" s="22">
        <f t="shared" si="61"/>
        <v>0</v>
      </c>
      <c r="AC61" s="22">
        <f t="shared" si="61"/>
        <v>0</v>
      </c>
      <c r="AD61" s="22">
        <f t="shared" si="61"/>
        <v>0</v>
      </c>
      <c r="AE61" s="22">
        <f t="shared" si="61"/>
        <v>0</v>
      </c>
      <c r="AF61" s="123"/>
    </row>
    <row r="62" spans="1:32" x14ac:dyDescent="0.25">
      <c r="A62" s="21" t="s">
        <v>37</v>
      </c>
      <c r="B62" s="22">
        <f t="shared" si="62"/>
        <v>0</v>
      </c>
      <c r="C62" s="22">
        <f t="shared" si="62"/>
        <v>0</v>
      </c>
      <c r="D62" s="22">
        <f t="shared" si="62"/>
        <v>0</v>
      </c>
      <c r="E62" s="22">
        <f t="shared" si="62"/>
        <v>0</v>
      </c>
      <c r="F62" s="37">
        <f t="shared" si="63"/>
        <v>0</v>
      </c>
      <c r="G62" s="37">
        <f t="shared" si="64"/>
        <v>0</v>
      </c>
      <c r="H62" s="22">
        <f t="shared" si="65"/>
        <v>0</v>
      </c>
      <c r="I62" s="22">
        <f t="shared" si="65"/>
        <v>0</v>
      </c>
      <c r="J62" s="22">
        <f t="shared" si="65"/>
        <v>0</v>
      </c>
      <c r="K62" s="22">
        <f t="shared" si="65"/>
        <v>0</v>
      </c>
      <c r="L62" s="22">
        <f t="shared" si="65"/>
        <v>0</v>
      </c>
      <c r="M62" s="22">
        <f t="shared" si="65"/>
        <v>0</v>
      </c>
      <c r="N62" s="22">
        <f t="shared" si="65"/>
        <v>0</v>
      </c>
      <c r="O62" s="22">
        <f t="shared" si="65"/>
        <v>0</v>
      </c>
      <c r="P62" s="22">
        <f t="shared" si="65"/>
        <v>0</v>
      </c>
      <c r="Q62" s="22">
        <f t="shared" si="65"/>
        <v>0</v>
      </c>
      <c r="R62" s="22">
        <f t="shared" si="65"/>
        <v>0</v>
      </c>
      <c r="S62" s="22">
        <f t="shared" si="65"/>
        <v>0</v>
      </c>
      <c r="T62" s="22">
        <f t="shared" si="65"/>
        <v>0</v>
      </c>
      <c r="U62" s="22">
        <f t="shared" si="65"/>
        <v>0</v>
      </c>
      <c r="V62" s="22">
        <f t="shared" si="65"/>
        <v>0</v>
      </c>
      <c r="W62" s="22">
        <f t="shared" si="65"/>
        <v>0</v>
      </c>
      <c r="X62" s="22">
        <f t="shared" si="61"/>
        <v>0</v>
      </c>
      <c r="Y62" s="22">
        <f t="shared" si="61"/>
        <v>0</v>
      </c>
      <c r="Z62" s="22">
        <f t="shared" si="61"/>
        <v>0</v>
      </c>
      <c r="AA62" s="22">
        <f t="shared" si="61"/>
        <v>0</v>
      </c>
      <c r="AB62" s="22">
        <f t="shared" si="61"/>
        <v>0</v>
      </c>
      <c r="AC62" s="22">
        <f t="shared" si="61"/>
        <v>0</v>
      </c>
      <c r="AD62" s="22">
        <f t="shared" si="61"/>
        <v>0</v>
      </c>
      <c r="AE62" s="22">
        <f t="shared" si="61"/>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195874.58499999996</v>
      </c>
      <c r="C64" s="37">
        <f t="shared" ref="C64:E64" si="66">C65+C66+C68</f>
        <v>126588.459</v>
      </c>
      <c r="D64" s="37">
        <f t="shared" si="66"/>
        <v>105945.11</v>
      </c>
      <c r="E64" s="37">
        <f t="shared" si="66"/>
        <v>105945.11</v>
      </c>
      <c r="F64" s="37">
        <f t="shared" ref="F64" si="67">E64/B64*100</f>
        <v>54.088237123769787</v>
      </c>
      <c r="G64" s="37">
        <f>E64/C64*100</f>
        <v>83.692550519159099</v>
      </c>
      <c r="H64" s="37">
        <f>H65+H66+H68</f>
        <v>24766.143</v>
      </c>
      <c r="I64" s="37">
        <f t="shared" ref="I64:AE64" si="68">I65+I66+I68</f>
        <v>8911.5</v>
      </c>
      <c r="J64" s="37">
        <f t="shared" si="68"/>
        <v>20856.759999999998</v>
      </c>
      <c r="K64" s="37">
        <f t="shared" si="68"/>
        <v>24332.61</v>
      </c>
      <c r="L64" s="37">
        <f t="shared" si="68"/>
        <v>21730.436000000002</v>
      </c>
      <c r="M64" s="37">
        <f t="shared" si="68"/>
        <v>17737.2</v>
      </c>
      <c r="N64" s="23">
        <f t="shared" si="68"/>
        <v>26938.329000000002</v>
      </c>
      <c r="O64" s="23">
        <f t="shared" si="68"/>
        <v>18662.47</v>
      </c>
      <c r="P64" s="23">
        <f t="shared" si="68"/>
        <v>16569.874</v>
      </c>
      <c r="Q64" s="23">
        <f t="shared" si="68"/>
        <v>18805.580000000002</v>
      </c>
      <c r="R64" s="23">
        <f t="shared" si="68"/>
        <v>15726.916999999999</v>
      </c>
      <c r="S64" s="23">
        <f t="shared" si="68"/>
        <v>17495.75</v>
      </c>
      <c r="T64" s="23">
        <f t="shared" si="68"/>
        <v>17933.669000000002</v>
      </c>
      <c r="U64" s="23">
        <f t="shared" si="68"/>
        <v>0</v>
      </c>
      <c r="V64" s="23">
        <f t="shared" si="68"/>
        <v>10583.576999999999</v>
      </c>
      <c r="W64" s="23">
        <f t="shared" si="68"/>
        <v>0</v>
      </c>
      <c r="X64" s="23">
        <f t="shared" si="68"/>
        <v>9554.2530000000006</v>
      </c>
      <c r="Y64" s="23">
        <f t="shared" si="68"/>
        <v>0</v>
      </c>
      <c r="Z64" s="23">
        <f t="shared" si="68"/>
        <v>12029.11</v>
      </c>
      <c r="AA64" s="23">
        <f t="shared" si="68"/>
        <v>0</v>
      </c>
      <c r="AB64" s="23">
        <f t="shared" si="68"/>
        <v>10534.715</v>
      </c>
      <c r="AC64" s="23"/>
      <c r="AD64" s="23">
        <f t="shared" si="68"/>
        <v>8650.8019999999997</v>
      </c>
      <c r="AE64" s="23">
        <f t="shared" si="68"/>
        <v>0</v>
      </c>
      <c r="AF64" s="123"/>
    </row>
    <row r="65" spans="1:32" x14ac:dyDescent="0.25">
      <c r="A65" s="21" t="s">
        <v>35</v>
      </c>
      <c r="B65" s="37"/>
      <c r="C65" s="62"/>
      <c r="D65" s="37"/>
      <c r="E65" s="37"/>
      <c r="F65" s="37"/>
      <c r="G65" s="37"/>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195874.58499999996</v>
      </c>
      <c r="C66" s="62">
        <f>H66+J66+L66+N66+P66+R66</f>
        <v>126588.459</v>
      </c>
      <c r="D66" s="37">
        <f>E66</f>
        <v>105945.11</v>
      </c>
      <c r="E66" s="37">
        <f>I66+K66+M66+O66+Q66+S66+U66+W66+Y66+AA66+AC66+AE66</f>
        <v>105945.11</v>
      </c>
      <c r="F66" s="37">
        <f t="shared" ref="F66" si="69">IFERROR(E66/B66*100,0)</f>
        <v>54.088237123769787</v>
      </c>
      <c r="G66" s="37">
        <f t="shared" ref="G66" si="70">IFERROR(E66/C66*100,0)</f>
        <v>83.692550519159099</v>
      </c>
      <c r="H66" s="62">
        <v>24766.143</v>
      </c>
      <c r="I66" s="62">
        <v>8911.5</v>
      </c>
      <c r="J66" s="62">
        <v>20856.759999999998</v>
      </c>
      <c r="K66" s="62">
        <v>24332.61</v>
      </c>
      <c r="L66" s="62">
        <v>21730.436000000002</v>
      </c>
      <c r="M66" s="62">
        <v>17737.2</v>
      </c>
      <c r="N66" s="22">
        <v>26938.329000000002</v>
      </c>
      <c r="O66" s="22">
        <v>18662.47</v>
      </c>
      <c r="P66" s="22">
        <v>16569.874</v>
      </c>
      <c r="Q66" s="22">
        <v>18805.580000000002</v>
      </c>
      <c r="R66" s="22">
        <v>15726.916999999999</v>
      </c>
      <c r="S66" s="22">
        <v>17495.75</v>
      </c>
      <c r="T66" s="22">
        <v>17933.669000000002</v>
      </c>
      <c r="U66" s="22"/>
      <c r="V66" s="22">
        <v>10583.576999999999</v>
      </c>
      <c r="W66" s="22"/>
      <c r="X66" s="22">
        <v>9554.2530000000006</v>
      </c>
      <c r="Y66" s="22"/>
      <c r="Z66" s="22">
        <v>12029.11</v>
      </c>
      <c r="AA66" s="22"/>
      <c r="AB66" s="22">
        <v>10534.715</v>
      </c>
      <c r="AC66" s="22"/>
      <c r="AD66" s="22">
        <v>8650.8019999999997</v>
      </c>
      <c r="AE66" s="22"/>
      <c r="AF66" s="123"/>
    </row>
    <row r="67" spans="1:32" ht="31.5" x14ac:dyDescent="0.25">
      <c r="A67" s="34" t="s">
        <v>36</v>
      </c>
      <c r="B67" s="37"/>
      <c r="C67" s="62"/>
      <c r="D67" s="37"/>
      <c r="E67" s="37"/>
      <c r="F67" s="37"/>
      <c r="G67" s="37"/>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c r="C68" s="62"/>
      <c r="D68" s="23"/>
      <c r="E68" s="23"/>
      <c r="F68" s="37"/>
      <c r="G68" s="37"/>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 t="shared" ref="C70:E70" si="71">C71+C72+C74</f>
        <v>13929.221000000001</v>
      </c>
      <c r="D70" s="37">
        <f t="shared" si="71"/>
        <v>13559.270000000002</v>
      </c>
      <c r="E70" s="37">
        <f t="shared" si="71"/>
        <v>13559.270000000002</v>
      </c>
      <c r="F70" s="23">
        <f t="shared" ref="F70:G70" si="72">F72</f>
        <v>70.092144599608332</v>
      </c>
      <c r="G70" s="23">
        <f t="shared" si="72"/>
        <v>97.344065400355134</v>
      </c>
      <c r="H70" s="22">
        <f>H71+H72+H74</f>
        <v>8901.3209999999999</v>
      </c>
      <c r="I70" s="22">
        <f t="shared" ref="I70:AE70" si="73">I71+I72+I74</f>
        <v>8739.98</v>
      </c>
      <c r="J70" s="22">
        <f t="shared" si="73"/>
        <v>1123.9000000000001</v>
      </c>
      <c r="K70" s="22">
        <f t="shared" si="73"/>
        <v>963.86</v>
      </c>
      <c r="L70" s="22">
        <f t="shared" si="73"/>
        <v>1123.9000000000001</v>
      </c>
      <c r="M70" s="22">
        <f t="shared" si="73"/>
        <v>963.86</v>
      </c>
      <c r="N70" s="22">
        <f t="shared" si="73"/>
        <v>926.7</v>
      </c>
      <c r="O70" s="22">
        <f t="shared" si="73"/>
        <v>963.85</v>
      </c>
      <c r="P70" s="22">
        <f t="shared" si="73"/>
        <v>926.7</v>
      </c>
      <c r="Q70" s="22">
        <f t="shared" si="73"/>
        <v>963.86</v>
      </c>
      <c r="R70" s="22">
        <f t="shared" si="73"/>
        <v>926.7</v>
      </c>
      <c r="S70" s="22">
        <f t="shared" si="73"/>
        <v>963.86</v>
      </c>
      <c r="T70" s="22">
        <f t="shared" si="73"/>
        <v>926.7</v>
      </c>
      <c r="U70" s="22">
        <f t="shared" si="73"/>
        <v>0</v>
      </c>
      <c r="V70" s="22">
        <f t="shared" si="73"/>
        <v>926.7</v>
      </c>
      <c r="W70" s="22">
        <f t="shared" si="73"/>
        <v>0</v>
      </c>
      <c r="X70" s="22">
        <f t="shared" si="73"/>
        <v>926.7</v>
      </c>
      <c r="Y70" s="22">
        <f t="shared" si="73"/>
        <v>0</v>
      </c>
      <c r="Z70" s="22">
        <f t="shared" si="73"/>
        <v>926.7</v>
      </c>
      <c r="AA70" s="22">
        <f t="shared" si="73"/>
        <v>0</v>
      </c>
      <c r="AB70" s="22">
        <f t="shared" si="73"/>
        <v>926.7</v>
      </c>
      <c r="AC70" s="22">
        <f t="shared" si="73"/>
        <v>0</v>
      </c>
      <c r="AD70" s="22">
        <f t="shared" si="73"/>
        <v>782.2</v>
      </c>
      <c r="AE70" s="22">
        <f t="shared" si="73"/>
        <v>0</v>
      </c>
      <c r="AF70" s="115" t="s">
        <v>101</v>
      </c>
    </row>
    <row r="71" spans="1:32" x14ac:dyDescent="0.25">
      <c r="A71" s="21" t="s">
        <v>35</v>
      </c>
      <c r="B71" s="23"/>
      <c r="C71" s="22"/>
      <c r="D71" s="23"/>
      <c r="E71" s="23"/>
      <c r="F71" s="23"/>
      <c r="G71" s="23"/>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H72+J72+L72+N72+P72+R72</f>
        <v>13929.221000000001</v>
      </c>
      <c r="D72" s="23">
        <f>E72</f>
        <v>13559.270000000002</v>
      </c>
      <c r="E72" s="23">
        <f>I72+K72+M72+O72+Q72+S72+U72+W72+Y72+AA72+AC72+AE72</f>
        <v>13559.270000000002</v>
      </c>
      <c r="F72" s="23">
        <f t="shared" ref="F72" si="74">IFERROR(E72/B72*100,0)</f>
        <v>70.092144599608332</v>
      </c>
      <c r="G72" s="23">
        <f t="shared" ref="G72" si="75">IFERROR(E72/C72*100,0)</f>
        <v>97.344065400355134</v>
      </c>
      <c r="H72" s="22">
        <v>8901.3209999999999</v>
      </c>
      <c r="I72" s="22">
        <v>8739.98</v>
      </c>
      <c r="J72" s="22">
        <v>1123.9000000000001</v>
      </c>
      <c r="K72" s="22">
        <v>963.86</v>
      </c>
      <c r="L72" s="22">
        <v>1123.9000000000001</v>
      </c>
      <c r="M72" s="22">
        <v>963.86</v>
      </c>
      <c r="N72" s="22">
        <v>926.7</v>
      </c>
      <c r="O72" s="22">
        <v>963.85</v>
      </c>
      <c r="P72" s="22">
        <v>926.7</v>
      </c>
      <c r="Q72" s="22">
        <v>963.86</v>
      </c>
      <c r="R72" s="22">
        <v>926.7</v>
      </c>
      <c r="S72" s="22">
        <v>963.86</v>
      </c>
      <c r="T72" s="22">
        <v>926.7</v>
      </c>
      <c r="U72" s="22"/>
      <c r="V72" s="22">
        <v>926.7</v>
      </c>
      <c r="W72" s="22"/>
      <c r="X72" s="22">
        <v>926.7</v>
      </c>
      <c r="Y72" s="22"/>
      <c r="Z72" s="22">
        <v>926.7</v>
      </c>
      <c r="AA72" s="22"/>
      <c r="AB72" s="22">
        <v>926.7</v>
      </c>
      <c r="AC72" s="22"/>
      <c r="AD72" s="22">
        <v>782.2</v>
      </c>
      <c r="AE72" s="22"/>
      <c r="AF72" s="116"/>
    </row>
    <row r="73" spans="1:32" ht="31.5" x14ac:dyDescent="0.25">
      <c r="A73" s="34" t="s">
        <v>36</v>
      </c>
      <c r="B73" s="23"/>
      <c r="C73" s="22"/>
      <c r="D73" s="23"/>
      <c r="E73" s="23"/>
      <c r="F73" s="23"/>
      <c r="G73" s="23"/>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c r="C74" s="22"/>
      <c r="D74" s="23"/>
      <c r="E74" s="23"/>
      <c r="F74" s="23"/>
      <c r="G74" s="23"/>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81"/>
    </row>
    <row r="76" spans="1:32" x14ac:dyDescent="0.25">
      <c r="A76" s="21" t="s">
        <v>34</v>
      </c>
      <c r="B76" s="23">
        <f>B77+B78+B80</f>
        <v>6062.2990000000009</v>
      </c>
      <c r="C76" s="37">
        <f t="shared" ref="C76:E76" si="76">C77+C78+C80</f>
        <v>2799.4190000000003</v>
      </c>
      <c r="D76" s="37">
        <f t="shared" si="76"/>
        <v>2398.9</v>
      </c>
      <c r="E76" s="23">
        <f t="shared" si="76"/>
        <v>2398.9</v>
      </c>
      <c r="F76" s="23">
        <f t="shared" ref="F76:G76" si="77">F78</f>
        <v>39.570796491562028</v>
      </c>
      <c r="G76" s="23">
        <f t="shared" si="77"/>
        <v>85.69278125210981</v>
      </c>
      <c r="H76" s="22">
        <f>H77+H78+H80</f>
        <v>222.51900000000001</v>
      </c>
      <c r="I76" s="22">
        <f t="shared" ref="I76:AE76" si="78">I77+I78+I80</f>
        <v>211.32</v>
      </c>
      <c r="J76" s="22">
        <f t="shared" si="78"/>
        <v>529.38</v>
      </c>
      <c r="K76" s="22">
        <f t="shared" si="78"/>
        <v>424.49</v>
      </c>
      <c r="L76" s="22">
        <f t="shared" si="78"/>
        <v>509.38</v>
      </c>
      <c r="M76" s="22">
        <f t="shared" si="78"/>
        <v>393.66</v>
      </c>
      <c r="N76" s="22">
        <f t="shared" si="78"/>
        <v>519.38</v>
      </c>
      <c r="O76" s="22">
        <f t="shared" si="78"/>
        <v>413.18</v>
      </c>
      <c r="P76" s="22">
        <f t="shared" si="78"/>
        <v>499.38</v>
      </c>
      <c r="Q76" s="22">
        <f t="shared" si="78"/>
        <v>384.97</v>
      </c>
      <c r="R76" s="22">
        <f t="shared" si="78"/>
        <v>519.38</v>
      </c>
      <c r="S76" s="22">
        <f t="shared" si="78"/>
        <v>571.28</v>
      </c>
      <c r="T76" s="22">
        <f t="shared" si="78"/>
        <v>509.38</v>
      </c>
      <c r="U76" s="22">
        <f t="shared" si="78"/>
        <v>0</v>
      </c>
      <c r="V76" s="22">
        <f t="shared" si="78"/>
        <v>499.38</v>
      </c>
      <c r="W76" s="22">
        <f t="shared" si="78"/>
        <v>0</v>
      </c>
      <c r="X76" s="22">
        <f t="shared" si="78"/>
        <v>509.38</v>
      </c>
      <c r="Y76" s="22">
        <f t="shared" si="78"/>
        <v>0</v>
      </c>
      <c r="Z76" s="22">
        <f t="shared" si="78"/>
        <v>509.38</v>
      </c>
      <c r="AA76" s="22">
        <f t="shared" si="78"/>
        <v>0</v>
      </c>
      <c r="AB76" s="22">
        <f t="shared" si="78"/>
        <v>509.38</v>
      </c>
      <c r="AC76" s="22">
        <f t="shared" si="78"/>
        <v>0</v>
      </c>
      <c r="AD76" s="22">
        <f t="shared" si="78"/>
        <v>725.98</v>
      </c>
      <c r="AE76" s="22">
        <f t="shared" si="78"/>
        <v>0</v>
      </c>
      <c r="AF76" s="124" t="s">
        <v>53</v>
      </c>
    </row>
    <row r="77" spans="1:32" ht="33" customHeight="1" x14ac:dyDescent="0.25">
      <c r="A77" s="21" t="s">
        <v>35</v>
      </c>
      <c r="B77" s="23"/>
      <c r="C77" s="22"/>
      <c r="D77" s="23"/>
      <c r="E77" s="23"/>
      <c r="F77" s="23"/>
      <c r="G77" s="23"/>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H78+J78+L78+N78+P78+R78</f>
        <v>2799.4190000000003</v>
      </c>
      <c r="D78" s="23">
        <f>E78</f>
        <v>2398.9</v>
      </c>
      <c r="E78" s="23">
        <f>I78+K78+M78+O78+Q78+S78+U78+W78+Y78+AA78+AC78+AE78</f>
        <v>2398.9</v>
      </c>
      <c r="F78" s="23">
        <f>IFERROR(E78/B78*100,0)</f>
        <v>39.570796491562028</v>
      </c>
      <c r="G78" s="23">
        <f>IFERROR(E78/C78*100,0)</f>
        <v>85.69278125210981</v>
      </c>
      <c r="H78" s="22">
        <v>222.51900000000001</v>
      </c>
      <c r="I78" s="22">
        <v>211.32</v>
      </c>
      <c r="J78" s="22">
        <v>529.38</v>
      </c>
      <c r="K78" s="22">
        <v>424.49</v>
      </c>
      <c r="L78" s="22">
        <v>509.38</v>
      </c>
      <c r="M78" s="22">
        <v>393.66</v>
      </c>
      <c r="N78" s="22">
        <v>519.38</v>
      </c>
      <c r="O78" s="22">
        <v>413.18</v>
      </c>
      <c r="P78" s="22">
        <v>499.38</v>
      </c>
      <c r="Q78" s="22">
        <v>384.97</v>
      </c>
      <c r="R78" s="22">
        <v>519.38</v>
      </c>
      <c r="S78" s="22">
        <v>571.28</v>
      </c>
      <c r="T78" s="22">
        <v>509.38</v>
      </c>
      <c r="U78" s="22"/>
      <c r="V78" s="22">
        <v>499.38</v>
      </c>
      <c r="W78" s="22"/>
      <c r="X78" s="22">
        <v>509.38</v>
      </c>
      <c r="Y78" s="22"/>
      <c r="Z78" s="22">
        <v>509.38</v>
      </c>
      <c r="AA78" s="22"/>
      <c r="AB78" s="22">
        <v>509.38</v>
      </c>
      <c r="AC78" s="22"/>
      <c r="AD78" s="22">
        <v>725.98</v>
      </c>
      <c r="AE78" s="22"/>
      <c r="AF78" s="123"/>
    </row>
    <row r="79" spans="1:32" ht="42" customHeight="1" x14ac:dyDescent="0.25">
      <c r="A79" s="34" t="s">
        <v>36</v>
      </c>
      <c r="B79" s="23"/>
      <c r="C79" s="22"/>
      <c r="D79" s="23"/>
      <c r="E79" s="23"/>
      <c r="F79" s="23"/>
      <c r="G79" s="23"/>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c r="C80" s="22"/>
      <c r="D80" s="23"/>
      <c r="E80" s="23"/>
      <c r="F80" s="23"/>
      <c r="G80" s="23"/>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83"/>
    </row>
    <row r="82" spans="1:32" ht="24.75" customHeight="1" x14ac:dyDescent="0.25">
      <c r="A82" s="21" t="s">
        <v>34</v>
      </c>
      <c r="B82" s="37">
        <f>B83+B84+B86</f>
        <v>767.6</v>
      </c>
      <c r="C82" s="37">
        <f t="shared" ref="C82:E82" si="79">C83+C84+C86</f>
        <v>293.59999999999997</v>
      </c>
      <c r="D82" s="37">
        <f t="shared" si="79"/>
        <v>136.30000000000001</v>
      </c>
      <c r="E82" s="23">
        <f t="shared" si="79"/>
        <v>136.30000000000001</v>
      </c>
      <c r="F82" s="23">
        <f t="shared" ref="F82:G82" si="80">F84</f>
        <v>17.756644085461179</v>
      </c>
      <c r="G82" s="23">
        <f t="shared" si="80"/>
        <v>46.423705722070849</v>
      </c>
      <c r="H82" s="22">
        <f>H83+H84+H86</f>
        <v>22.8</v>
      </c>
      <c r="I82" s="22">
        <f t="shared" ref="I82:AE82" si="81">I83+I84+I86</f>
        <v>22.8</v>
      </c>
      <c r="J82" s="22">
        <f t="shared" si="81"/>
        <v>67.7</v>
      </c>
      <c r="K82" s="22">
        <f t="shared" si="81"/>
        <v>16.8</v>
      </c>
      <c r="L82" s="22">
        <f t="shared" si="81"/>
        <v>67.7</v>
      </c>
      <c r="M82" s="22">
        <f t="shared" si="81"/>
        <v>28.6</v>
      </c>
      <c r="N82" s="22">
        <f t="shared" si="81"/>
        <v>67.7</v>
      </c>
      <c r="O82" s="22">
        <f t="shared" si="81"/>
        <v>22.7</v>
      </c>
      <c r="P82" s="22">
        <f t="shared" si="81"/>
        <v>67.7</v>
      </c>
      <c r="Q82" s="22">
        <f t="shared" si="81"/>
        <v>16.8</v>
      </c>
      <c r="R82" s="22">
        <f t="shared" si="81"/>
        <v>67.7</v>
      </c>
      <c r="S82" s="22">
        <f t="shared" si="81"/>
        <v>28.6</v>
      </c>
      <c r="T82" s="22">
        <f t="shared" si="81"/>
        <v>67.7</v>
      </c>
      <c r="U82" s="22">
        <f t="shared" si="81"/>
        <v>0</v>
      </c>
      <c r="V82" s="22">
        <f t="shared" si="81"/>
        <v>67.7</v>
      </c>
      <c r="W82" s="22">
        <f t="shared" si="81"/>
        <v>0</v>
      </c>
      <c r="X82" s="22">
        <f t="shared" si="81"/>
        <v>67.7</v>
      </c>
      <c r="Y82" s="22">
        <f t="shared" si="81"/>
        <v>0</v>
      </c>
      <c r="Z82" s="22">
        <f t="shared" si="81"/>
        <v>67.7</v>
      </c>
      <c r="AA82" s="22">
        <f t="shared" si="81"/>
        <v>0</v>
      </c>
      <c r="AB82" s="22">
        <f t="shared" si="81"/>
        <v>67.7</v>
      </c>
      <c r="AC82" s="22">
        <f t="shared" si="81"/>
        <v>0</v>
      </c>
      <c r="AD82" s="22">
        <f t="shared" si="81"/>
        <v>67.8</v>
      </c>
      <c r="AE82" s="22">
        <f t="shared" si="81"/>
        <v>0</v>
      </c>
      <c r="AF82" s="124" t="s">
        <v>83</v>
      </c>
    </row>
    <row r="83" spans="1:32" ht="42" customHeight="1" x14ac:dyDescent="0.25">
      <c r="A83" s="21" t="s">
        <v>35</v>
      </c>
      <c r="B83" s="23"/>
      <c r="C83" s="22"/>
      <c r="D83" s="23"/>
      <c r="E83" s="23"/>
      <c r="F83" s="23"/>
      <c r="G83" s="23"/>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H84+J84+L84+N84+P84</f>
        <v>293.59999999999997</v>
      </c>
      <c r="D84" s="23">
        <f>E84</f>
        <v>136.30000000000001</v>
      </c>
      <c r="E84" s="23">
        <f>I84+K84+M84+O84+Q84+S84+U84+W84+Y84+AA84+AC84+AE84</f>
        <v>136.30000000000001</v>
      </c>
      <c r="F84" s="23">
        <f>IFERROR(E84/B84*100,0)</f>
        <v>17.756644085461179</v>
      </c>
      <c r="G84" s="23">
        <f>IFERROR(E84/C84*100,0)</f>
        <v>46.423705722070849</v>
      </c>
      <c r="H84" s="22">
        <v>22.8</v>
      </c>
      <c r="I84" s="22">
        <v>22.8</v>
      </c>
      <c r="J84" s="22">
        <v>67.7</v>
      </c>
      <c r="K84" s="22">
        <v>16.8</v>
      </c>
      <c r="L84" s="22">
        <v>67.7</v>
      </c>
      <c r="M84" s="22">
        <v>28.6</v>
      </c>
      <c r="N84" s="22">
        <v>67.7</v>
      </c>
      <c r="O84" s="22">
        <v>22.7</v>
      </c>
      <c r="P84" s="22">
        <v>67.7</v>
      </c>
      <c r="Q84" s="22">
        <v>16.8</v>
      </c>
      <c r="R84" s="22">
        <v>67.7</v>
      </c>
      <c r="S84" s="22">
        <v>28.6</v>
      </c>
      <c r="T84" s="22">
        <v>67.7</v>
      </c>
      <c r="U84" s="22"/>
      <c r="V84" s="22">
        <v>67.7</v>
      </c>
      <c r="W84" s="22"/>
      <c r="X84" s="22">
        <v>67.7</v>
      </c>
      <c r="Y84" s="22"/>
      <c r="Z84" s="22">
        <v>67.7</v>
      </c>
      <c r="AA84" s="22"/>
      <c r="AB84" s="22">
        <v>67.7</v>
      </c>
      <c r="AC84" s="22"/>
      <c r="AD84" s="22">
        <v>67.8</v>
      </c>
      <c r="AE84" s="22"/>
      <c r="AF84" s="123"/>
    </row>
    <row r="85" spans="1:32" ht="45" customHeight="1" x14ac:dyDescent="0.25">
      <c r="A85" s="34" t="s">
        <v>36</v>
      </c>
      <c r="B85" s="23"/>
      <c r="C85" s="22"/>
      <c r="D85" s="23"/>
      <c r="E85" s="23"/>
      <c r="F85" s="23"/>
      <c r="G85" s="23"/>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c r="C86" s="22"/>
      <c r="D86" s="23"/>
      <c r="E86" s="23"/>
      <c r="F86" s="23"/>
      <c r="G86" s="23"/>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83"/>
    </row>
    <row r="88" spans="1:32" x14ac:dyDescent="0.25">
      <c r="A88" s="21" t="s">
        <v>34</v>
      </c>
      <c r="B88" s="37">
        <f>B89+B90+B92</f>
        <v>7140.6</v>
      </c>
      <c r="C88" s="37">
        <f t="shared" ref="C88:E88" si="82">C89+C90+C92</f>
        <v>0</v>
      </c>
      <c r="D88" s="37">
        <f t="shared" si="82"/>
        <v>0</v>
      </c>
      <c r="E88" s="23">
        <f t="shared" si="82"/>
        <v>0</v>
      </c>
      <c r="F88" s="23">
        <f t="shared" ref="F88:G88" si="83">F90</f>
        <v>0</v>
      </c>
      <c r="G88" s="23">
        <f t="shared" si="83"/>
        <v>0</v>
      </c>
      <c r="H88" s="22">
        <f>H89+H90+H92</f>
        <v>0</v>
      </c>
      <c r="I88" s="22">
        <f t="shared" ref="I88:AE88" si="84">I89+I90+I92</f>
        <v>0</v>
      </c>
      <c r="J88" s="22">
        <f t="shared" si="84"/>
        <v>0</v>
      </c>
      <c r="K88" s="22">
        <f t="shared" si="84"/>
        <v>0</v>
      </c>
      <c r="L88" s="22">
        <f t="shared" si="84"/>
        <v>0</v>
      </c>
      <c r="M88" s="22">
        <f t="shared" si="84"/>
        <v>0</v>
      </c>
      <c r="N88" s="22">
        <f t="shared" si="84"/>
        <v>0</v>
      </c>
      <c r="O88" s="22">
        <f t="shared" si="84"/>
        <v>0</v>
      </c>
      <c r="P88" s="22">
        <f t="shared" si="84"/>
        <v>0</v>
      </c>
      <c r="Q88" s="22">
        <f t="shared" si="84"/>
        <v>0</v>
      </c>
      <c r="R88" s="22">
        <f t="shared" si="84"/>
        <v>0</v>
      </c>
      <c r="S88" s="22">
        <f t="shared" si="84"/>
        <v>0</v>
      </c>
      <c r="T88" s="22">
        <f t="shared" si="84"/>
        <v>275</v>
      </c>
      <c r="U88" s="22">
        <f t="shared" si="84"/>
        <v>0</v>
      </c>
      <c r="V88" s="22">
        <f t="shared" si="84"/>
        <v>0</v>
      </c>
      <c r="W88" s="22">
        <f t="shared" si="84"/>
        <v>0</v>
      </c>
      <c r="X88" s="22">
        <f t="shared" si="84"/>
        <v>0</v>
      </c>
      <c r="Y88" s="22">
        <f t="shared" si="84"/>
        <v>0</v>
      </c>
      <c r="Z88" s="22">
        <f t="shared" si="84"/>
        <v>6865.6</v>
      </c>
      <c r="AA88" s="22">
        <f t="shared" si="84"/>
        <v>0</v>
      </c>
      <c r="AB88" s="22">
        <f t="shared" si="84"/>
        <v>0</v>
      </c>
      <c r="AC88" s="22">
        <f t="shared" si="84"/>
        <v>0</v>
      </c>
      <c r="AD88" s="22">
        <f t="shared" si="84"/>
        <v>0</v>
      </c>
      <c r="AE88" s="22">
        <f t="shared" si="84"/>
        <v>0</v>
      </c>
      <c r="AF88" s="118" t="s">
        <v>120</v>
      </c>
    </row>
    <row r="89" spans="1:32" x14ac:dyDescent="0.25">
      <c r="A89" s="21" t="s">
        <v>35</v>
      </c>
      <c r="B89" s="23"/>
      <c r="C89" s="22"/>
      <c r="D89" s="23"/>
      <c r="E89" s="23"/>
      <c r="F89" s="31"/>
      <c r="G89" s="3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x14ac:dyDescent="0.25">
      <c r="A90" s="76" t="s">
        <v>29</v>
      </c>
      <c r="B90" s="23">
        <f>H90+J90+L90+N90+P90+R90+T90+V90+X90+Z90+AB90+AD90</f>
        <v>7140.6</v>
      </c>
      <c r="C90" s="22">
        <f>H90+J90+L90+N90+P90+R90</f>
        <v>0</v>
      </c>
      <c r="D90" s="23">
        <f>E90</f>
        <v>0</v>
      </c>
      <c r="E90" s="23">
        <f t="shared" ref="E90" si="85">I90+K90+M90+O90+Q90+S90+U90+W90+Y90+AA90+AC90+AE90</f>
        <v>0</v>
      </c>
      <c r="F90" s="31">
        <f t="shared" ref="F90" si="86">IFERROR(E90/B90%,0)</f>
        <v>0</v>
      </c>
      <c r="G90" s="31">
        <f>IFERROR(E90/C90%,0)</f>
        <v>0</v>
      </c>
      <c r="H90" s="22"/>
      <c r="I90" s="22"/>
      <c r="J90" s="22"/>
      <c r="K90" s="22"/>
      <c r="L90" s="22"/>
      <c r="M90" s="22"/>
      <c r="N90" s="22"/>
      <c r="O90" s="22"/>
      <c r="P90" s="22"/>
      <c r="Q90" s="22"/>
      <c r="R90" s="22"/>
      <c r="S90" s="22"/>
      <c r="T90" s="22">
        <v>275</v>
      </c>
      <c r="U90" s="22"/>
      <c r="V90" s="22"/>
      <c r="W90" s="22"/>
      <c r="X90" s="22"/>
      <c r="Y90" s="22"/>
      <c r="Z90" s="22">
        <v>6865.6</v>
      </c>
      <c r="AA90" s="22"/>
      <c r="AB90" s="22"/>
      <c r="AC90" s="22"/>
      <c r="AD90" s="22"/>
      <c r="AE90" s="22"/>
      <c r="AF90" s="119"/>
    </row>
    <row r="91" spans="1:32" ht="31.5" x14ac:dyDescent="0.25">
      <c r="A91" s="34" t="s">
        <v>36</v>
      </c>
      <c r="B91" s="23"/>
      <c r="C91" s="22"/>
      <c r="D91" s="23"/>
      <c r="E91" s="23"/>
      <c r="F91" s="31"/>
      <c r="G91" s="3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c r="C92" s="22"/>
      <c r="D92" s="23"/>
      <c r="E92" s="23"/>
      <c r="F92" s="31"/>
      <c r="G92" s="3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82"/>
    </row>
    <row r="94" spans="1:32" x14ac:dyDescent="0.25">
      <c r="A94" s="21" t="s">
        <v>34</v>
      </c>
      <c r="B94" s="37">
        <f>B95+B96+B98</f>
        <v>500</v>
      </c>
      <c r="C94" s="37">
        <f t="shared" ref="C94:E94" si="87">C95+C96+C98</f>
        <v>0</v>
      </c>
      <c r="D94" s="37">
        <f t="shared" si="87"/>
        <v>0</v>
      </c>
      <c r="E94" s="23">
        <f t="shared" si="87"/>
        <v>0</v>
      </c>
      <c r="F94" s="23">
        <f t="shared" ref="F94:G94" si="88">F96</f>
        <v>0</v>
      </c>
      <c r="G94" s="23">
        <f t="shared" si="88"/>
        <v>0</v>
      </c>
      <c r="H94" s="22">
        <f>H95+H96+H98</f>
        <v>0</v>
      </c>
      <c r="I94" s="22">
        <f t="shared" ref="I94:AE94" si="89">I95+I96+I98</f>
        <v>0</v>
      </c>
      <c r="J94" s="22">
        <f t="shared" si="89"/>
        <v>0</v>
      </c>
      <c r="K94" s="22">
        <f t="shared" si="89"/>
        <v>0</v>
      </c>
      <c r="L94" s="22">
        <f t="shared" si="89"/>
        <v>0</v>
      </c>
      <c r="M94" s="22">
        <f t="shared" si="89"/>
        <v>0</v>
      </c>
      <c r="N94" s="22">
        <f t="shared" si="89"/>
        <v>0</v>
      </c>
      <c r="O94" s="22">
        <f t="shared" si="89"/>
        <v>0</v>
      </c>
      <c r="P94" s="22">
        <f t="shared" si="89"/>
        <v>0</v>
      </c>
      <c r="Q94" s="22">
        <f t="shared" si="89"/>
        <v>0</v>
      </c>
      <c r="R94" s="22">
        <f t="shared" si="89"/>
        <v>0</v>
      </c>
      <c r="S94" s="22">
        <f t="shared" si="89"/>
        <v>0</v>
      </c>
      <c r="T94" s="22">
        <f t="shared" si="89"/>
        <v>0</v>
      </c>
      <c r="U94" s="22">
        <f t="shared" si="89"/>
        <v>0</v>
      </c>
      <c r="V94" s="22">
        <f t="shared" si="89"/>
        <v>0</v>
      </c>
      <c r="W94" s="22">
        <f t="shared" si="89"/>
        <v>0</v>
      </c>
      <c r="X94" s="22">
        <f t="shared" si="89"/>
        <v>0</v>
      </c>
      <c r="Y94" s="22">
        <f t="shared" si="89"/>
        <v>0</v>
      </c>
      <c r="Z94" s="22">
        <f t="shared" si="89"/>
        <v>500</v>
      </c>
      <c r="AA94" s="22">
        <f t="shared" si="89"/>
        <v>0</v>
      </c>
      <c r="AB94" s="22">
        <f t="shared" si="89"/>
        <v>0</v>
      </c>
      <c r="AC94" s="22">
        <f t="shared" si="89"/>
        <v>0</v>
      </c>
      <c r="AD94" s="22">
        <f t="shared" si="89"/>
        <v>0</v>
      </c>
      <c r="AE94" s="22">
        <f t="shared" si="89"/>
        <v>0</v>
      </c>
      <c r="AF94" s="119" t="s">
        <v>110</v>
      </c>
    </row>
    <row r="95" spans="1:32" x14ac:dyDescent="0.25">
      <c r="A95" s="21" t="s">
        <v>35</v>
      </c>
      <c r="B95" s="23"/>
      <c r="C95" s="22"/>
      <c r="D95" s="23"/>
      <c r="E95" s="23"/>
      <c r="F95" s="31"/>
      <c r="G95" s="3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19"/>
    </row>
    <row r="96" spans="1:32" x14ac:dyDescent="0.25">
      <c r="A96" s="21" t="s">
        <v>29</v>
      </c>
      <c r="B96" s="23">
        <f>H96+J96+L96+N96+P96+R96+T96+V96+X96+Z96+AB96+AD96</f>
        <v>500</v>
      </c>
      <c r="C96" s="22">
        <f>H96+J96+L96+N96+P96+R96</f>
        <v>0</v>
      </c>
      <c r="D96" s="23">
        <f>E96</f>
        <v>0</v>
      </c>
      <c r="E96" s="23">
        <f t="shared" ref="E96" si="90">I96+K96+M96+O96+Q96+S96+U96+W96+Y96+AA96+AC96+AE96</f>
        <v>0</v>
      </c>
      <c r="F96" s="31">
        <f t="shared" ref="F96" si="91">IFERROR(E96/B96%,0)</f>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19"/>
    </row>
    <row r="97" spans="1:32" ht="31.5" x14ac:dyDescent="0.25">
      <c r="A97" s="34" t="s">
        <v>36</v>
      </c>
      <c r="B97" s="23"/>
      <c r="C97" s="22"/>
      <c r="D97" s="23"/>
      <c r="E97" s="23"/>
      <c r="F97" s="31"/>
      <c r="G97" s="3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19"/>
    </row>
    <row r="98" spans="1:32" x14ac:dyDescent="0.25">
      <c r="A98" s="21" t="s">
        <v>37</v>
      </c>
      <c r="B98" s="23"/>
      <c r="C98" s="22"/>
      <c r="D98" s="23"/>
      <c r="E98" s="23"/>
      <c r="F98" s="31"/>
      <c r="G98" s="3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19"/>
    </row>
    <row r="99" spans="1:32" ht="63" x14ac:dyDescent="0.25">
      <c r="A99" s="80" t="s">
        <v>111</v>
      </c>
      <c r="B99" s="93"/>
      <c r="C99" s="94"/>
      <c r="D99" s="93"/>
      <c r="E99" s="93"/>
      <c r="F99" s="95"/>
      <c r="G99" s="95"/>
      <c r="H99" s="94"/>
      <c r="I99" s="94"/>
      <c r="J99" s="94"/>
      <c r="K99" s="94"/>
      <c r="L99" s="94"/>
      <c r="M99" s="94"/>
      <c r="N99" s="94"/>
      <c r="O99" s="94"/>
      <c r="P99" s="94"/>
      <c r="Q99" s="94"/>
      <c r="R99" s="94"/>
      <c r="S99" s="94"/>
      <c r="T99" s="94"/>
      <c r="U99" s="94"/>
      <c r="V99" s="94"/>
      <c r="W99" s="94"/>
      <c r="X99" s="94"/>
      <c r="Y99" s="94"/>
      <c r="Z99" s="94"/>
      <c r="AA99" s="94"/>
      <c r="AB99" s="94"/>
      <c r="AC99" s="94"/>
      <c r="AD99" s="94"/>
      <c r="AE99" s="96"/>
      <c r="AF99" s="82"/>
    </row>
    <row r="100" spans="1:32" x14ac:dyDescent="0.25">
      <c r="A100" s="21" t="s">
        <v>34</v>
      </c>
      <c r="B100" s="37">
        <f>B101+B102+B104</f>
        <v>3446.8599999999997</v>
      </c>
      <c r="C100" s="37">
        <f>C101+C102+C104</f>
        <v>0</v>
      </c>
      <c r="D100" s="37">
        <f>D101+D102+D104</f>
        <v>0</v>
      </c>
      <c r="E100" s="23">
        <f>E101+E102+E104</f>
        <v>0</v>
      </c>
      <c r="F100" s="86">
        <f>F102</f>
        <v>0</v>
      </c>
      <c r="G100" s="86">
        <f>G102</f>
        <v>0</v>
      </c>
      <c r="H100" s="22">
        <f t="shared" ref="H100:AE100" si="92">H101+H102+H104</f>
        <v>0</v>
      </c>
      <c r="I100" s="22">
        <f t="shared" si="92"/>
        <v>0</v>
      </c>
      <c r="J100" s="22">
        <f t="shared" si="92"/>
        <v>0</v>
      </c>
      <c r="K100" s="22">
        <f t="shared" si="92"/>
        <v>0</v>
      </c>
      <c r="L100" s="22">
        <f t="shared" si="92"/>
        <v>0</v>
      </c>
      <c r="M100" s="22">
        <f t="shared" si="92"/>
        <v>0</v>
      </c>
      <c r="N100" s="22">
        <f t="shared" si="92"/>
        <v>0</v>
      </c>
      <c r="O100" s="22">
        <f t="shared" si="92"/>
        <v>0</v>
      </c>
      <c r="P100" s="22">
        <f t="shared" si="92"/>
        <v>0</v>
      </c>
      <c r="Q100" s="22">
        <f t="shared" si="92"/>
        <v>0</v>
      </c>
      <c r="R100" s="22">
        <f t="shared" si="92"/>
        <v>0</v>
      </c>
      <c r="S100" s="22">
        <f t="shared" si="92"/>
        <v>0</v>
      </c>
      <c r="T100" s="22">
        <f t="shared" si="92"/>
        <v>0</v>
      </c>
      <c r="U100" s="22">
        <f t="shared" si="92"/>
        <v>0</v>
      </c>
      <c r="V100" s="22">
        <f t="shared" si="92"/>
        <v>3446.8599999999997</v>
      </c>
      <c r="W100" s="22">
        <f t="shared" si="92"/>
        <v>0</v>
      </c>
      <c r="X100" s="22">
        <f t="shared" si="92"/>
        <v>0</v>
      </c>
      <c r="Y100" s="22">
        <f t="shared" si="92"/>
        <v>0</v>
      </c>
      <c r="Z100" s="22">
        <f t="shared" si="92"/>
        <v>0</v>
      </c>
      <c r="AA100" s="22">
        <f t="shared" si="92"/>
        <v>0</v>
      </c>
      <c r="AB100" s="22">
        <f t="shared" si="92"/>
        <v>0</v>
      </c>
      <c r="AC100" s="22">
        <f t="shared" si="92"/>
        <v>0</v>
      </c>
      <c r="AD100" s="22">
        <f t="shared" si="92"/>
        <v>0</v>
      </c>
      <c r="AE100" s="22">
        <f t="shared" si="92"/>
        <v>0</v>
      </c>
      <c r="AF100" s="97" t="s">
        <v>112</v>
      </c>
    </row>
    <row r="101" spans="1:32" x14ac:dyDescent="0.25">
      <c r="A101" s="21" t="s">
        <v>35</v>
      </c>
      <c r="B101" s="23"/>
      <c r="C101" s="22"/>
      <c r="D101" s="23"/>
      <c r="E101" s="23"/>
      <c r="F101" s="31"/>
      <c r="G101" s="3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82"/>
    </row>
    <row r="102" spans="1:32" x14ac:dyDescent="0.25">
      <c r="A102" s="21" t="s">
        <v>29</v>
      </c>
      <c r="B102" s="23">
        <f>H102+J102+L102+N102+P102+R102+T102+V102+X102+Z102+AB102+AD102</f>
        <v>3446.8599999999997</v>
      </c>
      <c r="C102" s="22">
        <f>H102+J102+L102+N102+P102+R102</f>
        <v>0</v>
      </c>
      <c r="D102" s="23">
        <f>E102</f>
        <v>0</v>
      </c>
      <c r="E102" s="23">
        <f>I102+K102+M102+O102+Q102+S102+U102+W102+Y102+AA102+AC102+AE102</f>
        <v>0</v>
      </c>
      <c r="F102" s="31">
        <f>IFERROR(E102/B102%,0)</f>
        <v>0</v>
      </c>
      <c r="G102" s="31">
        <f>IFERROR(E102/C102%,0)</f>
        <v>0</v>
      </c>
      <c r="H102" s="22"/>
      <c r="I102" s="22"/>
      <c r="J102" s="22"/>
      <c r="K102" s="22"/>
      <c r="L102" s="22"/>
      <c r="M102" s="22"/>
      <c r="N102" s="22"/>
      <c r="O102" s="22"/>
      <c r="P102" s="22"/>
      <c r="Q102" s="22"/>
      <c r="R102" s="22"/>
      <c r="S102" s="22"/>
      <c r="T102" s="22"/>
      <c r="U102" s="22"/>
      <c r="V102" s="22">
        <f>2333.75+1113.11</f>
        <v>3446.8599999999997</v>
      </c>
      <c r="W102" s="22"/>
      <c r="X102" s="22"/>
      <c r="Y102" s="22"/>
      <c r="Z102" s="22"/>
      <c r="AA102" s="22"/>
      <c r="AB102" s="22"/>
      <c r="AC102" s="22"/>
      <c r="AD102" s="22"/>
      <c r="AE102" s="22"/>
      <c r="AF102" s="82"/>
    </row>
    <row r="103" spans="1:32" ht="31.5" x14ac:dyDescent="0.25">
      <c r="A103" s="34" t="s">
        <v>36</v>
      </c>
      <c r="B103" s="23"/>
      <c r="C103" s="22"/>
      <c r="D103" s="23"/>
      <c r="E103" s="23"/>
      <c r="F103" s="31"/>
      <c r="G103" s="3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82"/>
    </row>
    <row r="104" spans="1:32" x14ac:dyDescent="0.25">
      <c r="A104" s="21" t="s">
        <v>37</v>
      </c>
      <c r="B104" s="23"/>
      <c r="C104" s="22"/>
      <c r="D104" s="23"/>
      <c r="E104" s="23"/>
      <c r="F104" s="31"/>
      <c r="G104" s="3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82"/>
    </row>
    <row r="105" spans="1:32" x14ac:dyDescent="0.25">
      <c r="A105" s="109" t="s">
        <v>58</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1"/>
      <c r="AF105" s="82"/>
    </row>
    <row r="106" spans="1:32" x14ac:dyDescent="0.25">
      <c r="A106" s="21" t="s">
        <v>34</v>
      </c>
      <c r="B106" s="37">
        <f>B107+B108+B110</f>
        <v>4262.7</v>
      </c>
      <c r="C106" s="37">
        <f t="shared" ref="C106:E106" si="93">C107+C108+C110</f>
        <v>0</v>
      </c>
      <c r="D106" s="37">
        <f t="shared" si="93"/>
        <v>0</v>
      </c>
      <c r="E106" s="23">
        <f t="shared" si="93"/>
        <v>0</v>
      </c>
      <c r="F106" s="23">
        <f t="shared" ref="F106:G106" si="94">F108</f>
        <v>0</v>
      </c>
      <c r="G106" s="23">
        <f t="shared" si="94"/>
        <v>0</v>
      </c>
      <c r="H106" s="22">
        <f>H107+H108+H110</f>
        <v>0</v>
      </c>
      <c r="I106" s="22">
        <f t="shared" ref="I106:AE106" si="95">I107+I108+I110</f>
        <v>0</v>
      </c>
      <c r="J106" s="22">
        <f t="shared" si="95"/>
        <v>0</v>
      </c>
      <c r="K106" s="22">
        <f t="shared" si="95"/>
        <v>0</v>
      </c>
      <c r="L106" s="22">
        <f t="shared" si="95"/>
        <v>0</v>
      </c>
      <c r="M106" s="22">
        <f t="shared" si="95"/>
        <v>0</v>
      </c>
      <c r="N106" s="22">
        <f t="shared" si="95"/>
        <v>0</v>
      </c>
      <c r="O106" s="22">
        <f t="shared" si="95"/>
        <v>0</v>
      </c>
      <c r="P106" s="22">
        <f t="shared" si="95"/>
        <v>0</v>
      </c>
      <c r="Q106" s="22">
        <f t="shared" si="95"/>
        <v>0</v>
      </c>
      <c r="R106" s="22">
        <f t="shared" si="95"/>
        <v>0</v>
      </c>
      <c r="S106" s="22">
        <f t="shared" si="95"/>
        <v>0</v>
      </c>
      <c r="T106" s="22">
        <f t="shared" si="95"/>
        <v>0</v>
      </c>
      <c r="U106" s="22">
        <f t="shared" si="95"/>
        <v>0</v>
      </c>
      <c r="V106" s="22">
        <f t="shared" si="95"/>
        <v>0</v>
      </c>
      <c r="W106" s="22">
        <f t="shared" si="95"/>
        <v>0</v>
      </c>
      <c r="X106" s="22">
        <f t="shared" si="95"/>
        <v>30.5</v>
      </c>
      <c r="Y106" s="22">
        <f t="shared" si="95"/>
        <v>0</v>
      </c>
      <c r="Z106" s="22">
        <f t="shared" si="95"/>
        <v>0</v>
      </c>
      <c r="AA106" s="22">
        <f t="shared" si="95"/>
        <v>0</v>
      </c>
      <c r="AB106" s="22">
        <f t="shared" si="95"/>
        <v>0</v>
      </c>
      <c r="AC106" s="22">
        <f t="shared" si="95"/>
        <v>0</v>
      </c>
      <c r="AD106" s="22">
        <f t="shared" si="95"/>
        <v>4232.2</v>
      </c>
      <c r="AE106" s="22">
        <f t="shared" si="95"/>
        <v>0</v>
      </c>
      <c r="AF106" s="121"/>
    </row>
    <row r="107" spans="1:32" x14ac:dyDescent="0.25">
      <c r="A107" s="21" t="s">
        <v>35</v>
      </c>
      <c r="B107" s="23"/>
      <c r="C107" s="22"/>
      <c r="D107" s="23"/>
      <c r="E107" s="23"/>
      <c r="F107" s="31"/>
      <c r="G107" s="3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4262.7</v>
      </c>
      <c r="C108" s="22">
        <f>H108+J108+L108+N108+P108+R108</f>
        <v>0</v>
      </c>
      <c r="D108" s="23">
        <f>E108</f>
        <v>0</v>
      </c>
      <c r="E108" s="23">
        <f t="shared" ref="E108" si="96">I108+K108+M108+O108+Q108+S108+U108+W108+Y108+AA108+AC108+AE108</f>
        <v>0</v>
      </c>
      <c r="F108" s="31">
        <f t="shared" ref="F108" si="97">IFERROR(E108/B108%,0)</f>
        <v>0</v>
      </c>
      <c r="G108" s="31">
        <f>IFERROR(E108/C108%,0)</f>
        <v>0</v>
      </c>
      <c r="H108" s="22">
        <f t="shared" ref="H108:AE108" si="98">H114</f>
        <v>0</v>
      </c>
      <c r="I108" s="22">
        <f t="shared" si="98"/>
        <v>0</v>
      </c>
      <c r="J108" s="22">
        <f t="shared" si="98"/>
        <v>0</v>
      </c>
      <c r="K108" s="22">
        <f t="shared" si="98"/>
        <v>0</v>
      </c>
      <c r="L108" s="22">
        <f t="shared" si="98"/>
        <v>0</v>
      </c>
      <c r="M108" s="22">
        <f t="shared" si="98"/>
        <v>0</v>
      </c>
      <c r="N108" s="22">
        <f t="shared" si="98"/>
        <v>0</v>
      </c>
      <c r="O108" s="22">
        <f t="shared" si="98"/>
        <v>0</v>
      </c>
      <c r="P108" s="22">
        <f t="shared" si="98"/>
        <v>0</v>
      </c>
      <c r="Q108" s="22">
        <f t="shared" si="98"/>
        <v>0</v>
      </c>
      <c r="R108" s="22">
        <f t="shared" si="98"/>
        <v>0</v>
      </c>
      <c r="S108" s="22">
        <f t="shared" si="98"/>
        <v>0</v>
      </c>
      <c r="T108" s="22">
        <f t="shared" si="98"/>
        <v>0</v>
      </c>
      <c r="U108" s="22">
        <f t="shared" si="98"/>
        <v>0</v>
      </c>
      <c r="V108" s="22">
        <f t="shared" si="98"/>
        <v>0</v>
      </c>
      <c r="W108" s="22">
        <f t="shared" si="98"/>
        <v>0</v>
      </c>
      <c r="X108" s="22">
        <f t="shared" si="98"/>
        <v>30.5</v>
      </c>
      <c r="Y108" s="22">
        <f t="shared" si="98"/>
        <v>0</v>
      </c>
      <c r="Z108" s="22">
        <f t="shared" si="98"/>
        <v>0</v>
      </c>
      <c r="AA108" s="22">
        <f t="shared" si="98"/>
        <v>0</v>
      </c>
      <c r="AB108" s="22">
        <f t="shared" si="98"/>
        <v>0</v>
      </c>
      <c r="AC108" s="22">
        <f t="shared" si="98"/>
        <v>0</v>
      </c>
      <c r="AD108" s="22">
        <f t="shared" si="98"/>
        <v>4232.2</v>
      </c>
      <c r="AE108" s="22">
        <f t="shared" si="98"/>
        <v>0</v>
      </c>
      <c r="AF108" s="121"/>
    </row>
    <row r="109" spans="1:32" ht="31.5" x14ac:dyDescent="0.25">
      <c r="A109" s="34" t="s">
        <v>36</v>
      </c>
      <c r="B109" s="23"/>
      <c r="C109" s="22"/>
      <c r="D109" s="23"/>
      <c r="E109" s="23"/>
      <c r="F109" s="31"/>
      <c r="G109" s="3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c r="C110" s="22"/>
      <c r="D110" s="23"/>
      <c r="E110" s="23"/>
      <c r="F110" s="31"/>
      <c r="G110" s="3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112" t="s">
        <v>59</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4"/>
      <c r="AF111" s="82"/>
    </row>
    <row r="112" spans="1:32" x14ac:dyDescent="0.25">
      <c r="A112" s="21" t="s">
        <v>34</v>
      </c>
      <c r="B112" s="37">
        <f>B113+B114+B116</f>
        <v>4262.7</v>
      </c>
      <c r="C112" s="37">
        <f t="shared" ref="C112:E112" si="99">C113+C114+C116</f>
        <v>0</v>
      </c>
      <c r="D112" s="37">
        <f t="shared" si="99"/>
        <v>0</v>
      </c>
      <c r="E112" s="37">
        <f t="shared" si="99"/>
        <v>0</v>
      </c>
      <c r="F112" s="23">
        <f t="shared" ref="F112:G112" si="100">F114</f>
        <v>0</v>
      </c>
      <c r="G112" s="23">
        <f t="shared" si="100"/>
        <v>0</v>
      </c>
      <c r="H112" s="22">
        <f>H113+H114+H116</f>
        <v>0</v>
      </c>
      <c r="I112" s="22">
        <f t="shared" ref="I112:AE112" si="101">I113+I114+I116</f>
        <v>0</v>
      </c>
      <c r="J112" s="22">
        <f t="shared" si="101"/>
        <v>0</v>
      </c>
      <c r="K112" s="22">
        <f t="shared" si="101"/>
        <v>0</v>
      </c>
      <c r="L112" s="22">
        <f t="shared" si="101"/>
        <v>0</v>
      </c>
      <c r="M112" s="22">
        <f t="shared" si="101"/>
        <v>0</v>
      </c>
      <c r="N112" s="22">
        <f t="shared" si="101"/>
        <v>0</v>
      </c>
      <c r="O112" s="22">
        <f t="shared" si="101"/>
        <v>0</v>
      </c>
      <c r="P112" s="22">
        <f t="shared" si="101"/>
        <v>0</v>
      </c>
      <c r="Q112" s="22">
        <f t="shared" si="101"/>
        <v>0</v>
      </c>
      <c r="R112" s="22">
        <f t="shared" si="101"/>
        <v>0</v>
      </c>
      <c r="S112" s="22">
        <f t="shared" si="101"/>
        <v>0</v>
      </c>
      <c r="T112" s="22">
        <f t="shared" si="101"/>
        <v>0</v>
      </c>
      <c r="U112" s="22">
        <f t="shared" si="101"/>
        <v>0</v>
      </c>
      <c r="V112" s="22">
        <f t="shared" si="101"/>
        <v>0</v>
      </c>
      <c r="W112" s="22">
        <f t="shared" si="101"/>
        <v>0</v>
      </c>
      <c r="X112" s="22">
        <f t="shared" si="101"/>
        <v>30.5</v>
      </c>
      <c r="Y112" s="22">
        <f t="shared" si="101"/>
        <v>0</v>
      </c>
      <c r="Z112" s="22">
        <f t="shared" si="101"/>
        <v>0</v>
      </c>
      <c r="AA112" s="22">
        <f t="shared" si="101"/>
        <v>0</v>
      </c>
      <c r="AB112" s="22">
        <f t="shared" si="101"/>
        <v>0</v>
      </c>
      <c r="AC112" s="22">
        <f t="shared" si="101"/>
        <v>0</v>
      </c>
      <c r="AD112" s="22">
        <f t="shared" si="101"/>
        <v>4232.2</v>
      </c>
      <c r="AE112" s="22">
        <f t="shared" si="101"/>
        <v>0</v>
      </c>
      <c r="AF112" s="119" t="s">
        <v>121</v>
      </c>
    </row>
    <row r="113" spans="1:32" x14ac:dyDescent="0.25">
      <c r="A113" s="21" t="s">
        <v>35</v>
      </c>
      <c r="B113" s="23"/>
      <c r="C113" s="22"/>
      <c r="D113" s="23"/>
      <c r="E113" s="23"/>
      <c r="F113" s="31"/>
      <c r="G113" s="3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119"/>
    </row>
    <row r="114" spans="1:32" x14ac:dyDescent="0.25">
      <c r="A114" s="21" t="s">
        <v>29</v>
      </c>
      <c r="B114" s="23">
        <f>H114+J114+L114+N114+P114+R114+T114+V114+X114+Z114+AB114+AD114</f>
        <v>4262.7</v>
      </c>
      <c r="C114" s="22">
        <f>H114+J114+L114+N114+P114+R114</f>
        <v>0</v>
      </c>
      <c r="D114" s="23">
        <f>E114</f>
        <v>0</v>
      </c>
      <c r="E114" s="23">
        <f t="shared" ref="E114" si="102">I114+K114+M114+O114+Q114+S114+U114+W114+Y114+AA114+AC114+AE114</f>
        <v>0</v>
      </c>
      <c r="F114" s="31">
        <f t="shared" ref="F114" si="103">IFERROR(E114/B114%,0)</f>
        <v>0</v>
      </c>
      <c r="G114" s="31">
        <f>IFERROR(E114/C114%,0)</f>
        <v>0</v>
      </c>
      <c r="H114" s="22"/>
      <c r="I114" s="22"/>
      <c r="J114" s="22"/>
      <c r="K114" s="22"/>
      <c r="L114" s="22"/>
      <c r="M114" s="22"/>
      <c r="N114" s="22"/>
      <c r="O114" s="22"/>
      <c r="P114" s="22"/>
      <c r="Q114" s="22"/>
      <c r="R114" s="22"/>
      <c r="S114" s="22"/>
      <c r="T114" s="22"/>
      <c r="U114" s="22"/>
      <c r="V114" s="22"/>
      <c r="W114" s="22"/>
      <c r="X114" s="22">
        <v>30.5</v>
      </c>
      <c r="Y114" s="22"/>
      <c r="Z114" s="22"/>
      <c r="AA114" s="22"/>
      <c r="AB114" s="22"/>
      <c r="AC114" s="22"/>
      <c r="AD114" s="22">
        <v>4232.2</v>
      </c>
      <c r="AE114" s="22"/>
      <c r="AF114" s="119"/>
    </row>
    <row r="115" spans="1:32" ht="31.5" x14ac:dyDescent="0.25">
      <c r="A115" s="34" t="s">
        <v>36</v>
      </c>
      <c r="B115" s="23"/>
      <c r="C115" s="22"/>
      <c r="D115" s="23"/>
      <c r="E115" s="23"/>
      <c r="F115" s="31"/>
      <c r="G115" s="3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119"/>
    </row>
    <row r="116" spans="1:32" x14ac:dyDescent="0.25">
      <c r="A116" s="21" t="s">
        <v>37</v>
      </c>
      <c r="B116" s="23"/>
      <c r="C116" s="22"/>
      <c r="D116" s="23"/>
      <c r="E116" s="23"/>
      <c r="F116" s="31"/>
      <c r="G116" s="3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119"/>
    </row>
    <row r="117" spans="1:32" x14ac:dyDescent="0.25">
      <c r="A117" s="24" t="s">
        <v>62</v>
      </c>
      <c r="B117" s="41">
        <f>B118+B119+B121</f>
        <v>841525.19100000011</v>
      </c>
      <c r="C117" s="41">
        <f t="shared" ref="C117:E117" si="104">C118+C119+C121</f>
        <v>84521.479000000021</v>
      </c>
      <c r="D117" s="41">
        <f t="shared" si="104"/>
        <v>126845.12000000001</v>
      </c>
      <c r="E117" s="41">
        <f t="shared" si="104"/>
        <v>126845.12000000001</v>
      </c>
      <c r="F117" s="41">
        <f>E117/B117*100</f>
        <v>15.073240986317662</v>
      </c>
      <c r="G117" s="41">
        <f>E117/C117*100</f>
        <v>150.07442072801399</v>
      </c>
      <c r="H117" s="41">
        <f>H118+H119+H121</f>
        <v>33912.783000000003</v>
      </c>
      <c r="I117" s="41">
        <f t="shared" ref="I117:AE117" si="105">I118+I119+I121</f>
        <v>17885.599999999999</v>
      </c>
      <c r="J117" s="41">
        <f t="shared" si="105"/>
        <v>27118.280000000002</v>
      </c>
      <c r="K117" s="41">
        <f t="shared" si="105"/>
        <v>30278.300000000003</v>
      </c>
      <c r="L117" s="41">
        <f t="shared" si="105"/>
        <v>23490.416000000005</v>
      </c>
      <c r="M117" s="41">
        <f t="shared" si="105"/>
        <v>19182.32</v>
      </c>
      <c r="N117" s="41">
        <f t="shared" si="105"/>
        <v>28632.109000000004</v>
      </c>
      <c r="O117" s="41">
        <f t="shared" si="105"/>
        <v>20242.2</v>
      </c>
      <c r="P117" s="41">
        <f t="shared" si="105"/>
        <v>18063.654000000002</v>
      </c>
      <c r="Q117" s="41">
        <f t="shared" si="105"/>
        <v>20171.210000000003</v>
      </c>
      <c r="R117" s="41">
        <f t="shared" si="105"/>
        <v>17270.697</v>
      </c>
      <c r="S117" s="41">
        <f t="shared" si="105"/>
        <v>19085.489999999998</v>
      </c>
      <c r="T117" s="41">
        <f t="shared" si="105"/>
        <v>36561.188999999998</v>
      </c>
      <c r="U117" s="41">
        <f t="shared" si="105"/>
        <v>0</v>
      </c>
      <c r="V117" s="41">
        <f t="shared" si="105"/>
        <v>15524.217000000001</v>
      </c>
      <c r="W117" s="41">
        <f t="shared" si="105"/>
        <v>0</v>
      </c>
      <c r="X117" s="41">
        <f t="shared" si="105"/>
        <v>349676.783</v>
      </c>
      <c r="Y117" s="41">
        <f t="shared" si="105"/>
        <v>0</v>
      </c>
      <c r="Z117" s="41">
        <f t="shared" si="105"/>
        <v>206866.52600000001</v>
      </c>
      <c r="AA117" s="41">
        <f t="shared" si="105"/>
        <v>0</v>
      </c>
      <c r="AB117" s="41">
        <f t="shared" si="105"/>
        <v>23116.414999999997</v>
      </c>
      <c r="AC117" s="41">
        <f t="shared" si="105"/>
        <v>0</v>
      </c>
      <c r="AD117" s="41">
        <f t="shared" si="105"/>
        <v>61292.122000000003</v>
      </c>
      <c r="AE117" s="41">
        <f t="shared" si="105"/>
        <v>0</v>
      </c>
      <c r="AF117" s="100"/>
    </row>
    <row r="118" spans="1:32" x14ac:dyDescent="0.25">
      <c r="A118" s="21" t="s">
        <v>35</v>
      </c>
      <c r="B118" s="42">
        <f>H118+J118+L118+N118+P118+R118+T118+V118+X118+Z118+AB118+AD118</f>
        <v>210752.09600000002</v>
      </c>
      <c r="C118" s="42">
        <f>H118+J118+L118</f>
        <v>0</v>
      </c>
      <c r="D118" s="42">
        <f t="shared" ref="D118:E121" si="106">D17+D53</f>
        <v>0</v>
      </c>
      <c r="E118" s="42">
        <f t="shared" si="106"/>
        <v>0</v>
      </c>
      <c r="F118" s="37">
        <f>IFERROR(E118/B118*100,0)</f>
        <v>0</v>
      </c>
      <c r="G118" s="37">
        <f>IFERROR(E118/C118*100,0)</f>
        <v>0</v>
      </c>
      <c r="H118" s="42">
        <f t="shared" ref="H118:AE121" si="107">H17+H53+H107</f>
        <v>0</v>
      </c>
      <c r="I118" s="42">
        <f t="shared" si="107"/>
        <v>0</v>
      </c>
      <c r="J118" s="42">
        <f t="shared" si="107"/>
        <v>0</v>
      </c>
      <c r="K118" s="42">
        <f t="shared" si="107"/>
        <v>0</v>
      </c>
      <c r="L118" s="42">
        <f t="shared" si="107"/>
        <v>0</v>
      </c>
      <c r="M118" s="42">
        <f t="shared" si="107"/>
        <v>0</v>
      </c>
      <c r="N118" s="42">
        <f t="shared" si="107"/>
        <v>0</v>
      </c>
      <c r="O118" s="42">
        <f t="shared" si="107"/>
        <v>0</v>
      </c>
      <c r="P118" s="42">
        <f t="shared" si="107"/>
        <v>0</v>
      </c>
      <c r="Q118" s="42">
        <f t="shared" si="107"/>
        <v>0</v>
      </c>
      <c r="R118" s="42">
        <f t="shared" si="107"/>
        <v>0</v>
      </c>
      <c r="S118" s="42">
        <f t="shared" si="107"/>
        <v>0</v>
      </c>
      <c r="T118" s="42">
        <f t="shared" si="107"/>
        <v>5612.58</v>
      </c>
      <c r="U118" s="42">
        <f t="shared" si="107"/>
        <v>0</v>
      </c>
      <c r="V118" s="42">
        <f t="shared" si="107"/>
        <v>0</v>
      </c>
      <c r="W118" s="42">
        <f t="shared" si="107"/>
        <v>0</v>
      </c>
      <c r="X118" s="42">
        <f t="shared" si="107"/>
        <v>112862.75</v>
      </c>
      <c r="Y118" s="42">
        <f t="shared" si="107"/>
        <v>0</v>
      </c>
      <c r="Z118" s="42">
        <f t="shared" si="107"/>
        <v>76501.275999999998</v>
      </c>
      <c r="AA118" s="42">
        <f t="shared" si="107"/>
        <v>0</v>
      </c>
      <c r="AB118" s="42">
        <f t="shared" si="107"/>
        <v>573.66999999999996</v>
      </c>
      <c r="AC118" s="42">
        <f t="shared" si="107"/>
        <v>0</v>
      </c>
      <c r="AD118" s="42">
        <f t="shared" si="107"/>
        <v>15201.82</v>
      </c>
      <c r="AE118" s="42">
        <f t="shared" si="107"/>
        <v>0</v>
      </c>
      <c r="AF118" s="101"/>
    </row>
    <row r="119" spans="1:32" x14ac:dyDescent="0.25">
      <c r="A119" s="21" t="s">
        <v>29</v>
      </c>
      <c r="B119" s="42">
        <f>H119+J119+L119+N119+P119+R119+T119+V119+X119+Z119+AB119+AD119</f>
        <v>274165.33500000002</v>
      </c>
      <c r="C119" s="42">
        <f t="shared" ref="C119:C121" si="108">H119+J119+L119</f>
        <v>84521.479000000021</v>
      </c>
      <c r="D119" s="42">
        <f t="shared" si="106"/>
        <v>126845.12000000001</v>
      </c>
      <c r="E119" s="42">
        <f t="shared" si="106"/>
        <v>126845.12000000001</v>
      </c>
      <c r="F119" s="37">
        <f>IFERROR(E119/B119*100,0)</f>
        <v>46.265921984630189</v>
      </c>
      <c r="G119" s="37">
        <f>IFERROR(E119/C119*100,0)</f>
        <v>150.07442072801399</v>
      </c>
      <c r="H119" s="42">
        <f t="shared" si="107"/>
        <v>33912.783000000003</v>
      </c>
      <c r="I119" s="42">
        <f t="shared" si="107"/>
        <v>17885.599999999999</v>
      </c>
      <c r="J119" s="42">
        <f t="shared" si="107"/>
        <v>27118.280000000002</v>
      </c>
      <c r="K119" s="42">
        <f t="shared" si="107"/>
        <v>30278.300000000003</v>
      </c>
      <c r="L119" s="42">
        <f t="shared" si="107"/>
        <v>23490.416000000005</v>
      </c>
      <c r="M119" s="42">
        <f t="shared" si="107"/>
        <v>19182.32</v>
      </c>
      <c r="N119" s="42">
        <f t="shared" si="107"/>
        <v>28632.109000000004</v>
      </c>
      <c r="O119" s="42">
        <f t="shared" si="107"/>
        <v>20242.2</v>
      </c>
      <c r="P119" s="42">
        <f t="shared" si="107"/>
        <v>18063.654000000002</v>
      </c>
      <c r="Q119" s="42">
        <f t="shared" si="107"/>
        <v>20171.210000000003</v>
      </c>
      <c r="R119" s="42">
        <f t="shared" si="107"/>
        <v>17270.697</v>
      </c>
      <c r="S119" s="42">
        <f t="shared" si="107"/>
        <v>19085.489999999998</v>
      </c>
      <c r="T119" s="42">
        <f t="shared" si="107"/>
        <v>19723.449000000004</v>
      </c>
      <c r="U119" s="42">
        <f t="shared" si="107"/>
        <v>0</v>
      </c>
      <c r="V119" s="42">
        <f t="shared" si="107"/>
        <v>15524.217000000001</v>
      </c>
      <c r="W119" s="42">
        <f t="shared" si="107"/>
        <v>0</v>
      </c>
      <c r="X119" s="42">
        <f t="shared" si="107"/>
        <v>11088.533000000001</v>
      </c>
      <c r="Y119" s="42">
        <f t="shared" si="107"/>
        <v>0</v>
      </c>
      <c r="Z119" s="42">
        <f t="shared" si="107"/>
        <v>31700.5</v>
      </c>
      <c r="AA119" s="42">
        <f t="shared" si="107"/>
        <v>0</v>
      </c>
      <c r="AB119" s="42">
        <f t="shared" si="107"/>
        <v>21395.395</v>
      </c>
      <c r="AC119" s="42">
        <f t="shared" si="107"/>
        <v>0</v>
      </c>
      <c r="AD119" s="42">
        <f t="shared" si="107"/>
        <v>26245.302</v>
      </c>
      <c r="AE119" s="42">
        <f t="shared" si="107"/>
        <v>0</v>
      </c>
      <c r="AF119" s="101"/>
    </row>
    <row r="120" spans="1:32" ht="31.5" x14ac:dyDescent="0.25">
      <c r="A120" s="34" t="s">
        <v>36</v>
      </c>
      <c r="B120" s="42">
        <f>H120+J120+L120+N120+P120+R120+T120+V120+X120+Z120+AB120+AD120</f>
        <v>0</v>
      </c>
      <c r="C120" s="42">
        <f t="shared" si="108"/>
        <v>0</v>
      </c>
      <c r="D120" s="42">
        <f t="shared" si="106"/>
        <v>0</v>
      </c>
      <c r="E120" s="42">
        <f t="shared" si="106"/>
        <v>0</v>
      </c>
      <c r="F120" s="37">
        <f t="shared" ref="F120:F121" si="109">IFERROR(E120/B120*100,0)</f>
        <v>0</v>
      </c>
      <c r="G120" s="37">
        <f t="shared" ref="G120:G121" si="110">IFERROR(E120/C120*100,0)</f>
        <v>0</v>
      </c>
      <c r="H120" s="42">
        <f t="shared" si="107"/>
        <v>0</v>
      </c>
      <c r="I120" s="42">
        <f t="shared" si="107"/>
        <v>0</v>
      </c>
      <c r="J120" s="42">
        <f t="shared" si="107"/>
        <v>0</v>
      </c>
      <c r="K120" s="42">
        <f t="shared" si="107"/>
        <v>0</v>
      </c>
      <c r="L120" s="42">
        <f t="shared" si="107"/>
        <v>0</v>
      </c>
      <c r="M120" s="42">
        <f t="shared" si="107"/>
        <v>0</v>
      </c>
      <c r="N120" s="42">
        <f t="shared" si="107"/>
        <v>0</v>
      </c>
      <c r="O120" s="42">
        <f t="shared" si="107"/>
        <v>0</v>
      </c>
      <c r="P120" s="42">
        <f t="shared" si="107"/>
        <v>0</v>
      </c>
      <c r="Q120" s="42">
        <f t="shared" si="107"/>
        <v>0</v>
      </c>
      <c r="R120" s="42">
        <f t="shared" si="107"/>
        <v>0</v>
      </c>
      <c r="S120" s="42">
        <f t="shared" si="107"/>
        <v>0</v>
      </c>
      <c r="T120" s="42">
        <f t="shared" si="107"/>
        <v>0</v>
      </c>
      <c r="U120" s="42">
        <f t="shared" si="107"/>
        <v>0</v>
      </c>
      <c r="V120" s="42">
        <f t="shared" si="107"/>
        <v>0</v>
      </c>
      <c r="W120" s="42">
        <f t="shared" si="107"/>
        <v>0</v>
      </c>
      <c r="X120" s="42">
        <f t="shared" si="107"/>
        <v>0</v>
      </c>
      <c r="Y120" s="42">
        <f t="shared" si="107"/>
        <v>0</v>
      </c>
      <c r="Z120" s="42">
        <f t="shared" si="107"/>
        <v>0</v>
      </c>
      <c r="AA120" s="42">
        <f t="shared" si="107"/>
        <v>0</v>
      </c>
      <c r="AB120" s="42">
        <f t="shared" si="107"/>
        <v>0</v>
      </c>
      <c r="AC120" s="42">
        <f t="shared" si="107"/>
        <v>0</v>
      </c>
      <c r="AD120" s="42">
        <f t="shared" si="107"/>
        <v>0</v>
      </c>
      <c r="AE120" s="42">
        <f t="shared" si="107"/>
        <v>0</v>
      </c>
      <c r="AF120" s="101"/>
    </row>
    <row r="121" spans="1:32" x14ac:dyDescent="0.25">
      <c r="A121" s="21" t="s">
        <v>37</v>
      </c>
      <c r="B121" s="42">
        <f>H121+J121+L121+N121+P121+R121+T121+V121+X121+Z121+AB121+AD121</f>
        <v>356607.76</v>
      </c>
      <c r="C121" s="42">
        <f t="shared" si="108"/>
        <v>0</v>
      </c>
      <c r="D121" s="42">
        <f t="shared" si="106"/>
        <v>0</v>
      </c>
      <c r="E121" s="42">
        <f t="shared" si="106"/>
        <v>0</v>
      </c>
      <c r="F121" s="37">
        <f t="shared" si="109"/>
        <v>0</v>
      </c>
      <c r="G121" s="37">
        <f t="shared" si="110"/>
        <v>0</v>
      </c>
      <c r="H121" s="42">
        <f t="shared" si="107"/>
        <v>0</v>
      </c>
      <c r="I121" s="42">
        <f t="shared" si="107"/>
        <v>0</v>
      </c>
      <c r="J121" s="42">
        <f t="shared" si="107"/>
        <v>0</v>
      </c>
      <c r="K121" s="42">
        <f t="shared" si="107"/>
        <v>0</v>
      </c>
      <c r="L121" s="42">
        <f t="shared" si="107"/>
        <v>0</v>
      </c>
      <c r="M121" s="42">
        <f t="shared" si="107"/>
        <v>0</v>
      </c>
      <c r="N121" s="42">
        <f t="shared" si="107"/>
        <v>0</v>
      </c>
      <c r="O121" s="42">
        <f t="shared" si="107"/>
        <v>0</v>
      </c>
      <c r="P121" s="42">
        <f t="shared" si="107"/>
        <v>0</v>
      </c>
      <c r="Q121" s="42">
        <f t="shared" si="107"/>
        <v>0</v>
      </c>
      <c r="R121" s="42">
        <f t="shared" si="107"/>
        <v>0</v>
      </c>
      <c r="S121" s="42">
        <f t="shared" si="107"/>
        <v>0</v>
      </c>
      <c r="T121" s="42">
        <f t="shared" si="107"/>
        <v>11225.16</v>
      </c>
      <c r="U121" s="42">
        <f t="shared" si="107"/>
        <v>0</v>
      </c>
      <c r="V121" s="42">
        <f t="shared" si="107"/>
        <v>0</v>
      </c>
      <c r="W121" s="42">
        <f t="shared" si="107"/>
        <v>0</v>
      </c>
      <c r="X121" s="42">
        <f t="shared" si="107"/>
        <v>225725.5</v>
      </c>
      <c r="Y121" s="42">
        <f t="shared" si="107"/>
        <v>0</v>
      </c>
      <c r="Z121" s="42">
        <f t="shared" si="107"/>
        <v>98664.75</v>
      </c>
      <c r="AA121" s="42">
        <f t="shared" si="107"/>
        <v>0</v>
      </c>
      <c r="AB121" s="42">
        <f t="shared" si="107"/>
        <v>1147.3499999999999</v>
      </c>
      <c r="AC121" s="42">
        <f t="shared" si="107"/>
        <v>0</v>
      </c>
      <c r="AD121" s="42">
        <f t="shared" si="107"/>
        <v>19845</v>
      </c>
      <c r="AE121" s="42">
        <f t="shared" si="107"/>
        <v>0</v>
      </c>
      <c r="AF121" s="102"/>
    </row>
    <row r="122" spans="1:32" x14ac:dyDescent="0.25">
      <c r="A122" s="106" t="s">
        <v>63</v>
      </c>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8"/>
      <c r="AF122" s="9"/>
    </row>
    <row r="123" spans="1:32" x14ac:dyDescent="0.25">
      <c r="A123" s="10" t="s">
        <v>25</v>
      </c>
      <c r="B123" s="26"/>
      <c r="C123" s="26"/>
      <c r="D123" s="26"/>
      <c r="E123" s="26"/>
      <c r="F123" s="26"/>
      <c r="G123" s="26"/>
      <c r="H123" s="26"/>
      <c r="I123" s="26"/>
      <c r="J123" s="26"/>
      <c r="K123" s="26"/>
      <c r="L123" s="26"/>
      <c r="M123" s="26"/>
      <c r="N123" s="26"/>
      <c r="O123" s="26"/>
      <c r="P123" s="26"/>
      <c r="Q123" s="26"/>
      <c r="R123" s="26"/>
      <c r="S123" s="26"/>
      <c r="T123" s="26"/>
      <c r="U123" s="26"/>
      <c r="V123" s="26"/>
      <c r="W123" s="26"/>
      <c r="X123" s="27"/>
      <c r="Y123" s="17"/>
      <c r="Z123" s="17"/>
      <c r="AA123" s="17"/>
      <c r="AB123" s="17"/>
      <c r="AC123" s="17"/>
      <c r="AD123" s="17"/>
      <c r="AE123" s="17"/>
      <c r="AF123" s="18"/>
    </row>
    <row r="124" spans="1:32" x14ac:dyDescent="0.25">
      <c r="A124" s="109" t="s">
        <v>64</v>
      </c>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1"/>
      <c r="AF124" s="28"/>
    </row>
    <row r="125" spans="1:32" x14ac:dyDescent="0.25">
      <c r="A125" s="29" t="s">
        <v>34</v>
      </c>
      <c r="B125" s="30">
        <f>B126+B127+B129</f>
        <v>13281.096000000001</v>
      </c>
      <c r="C125" s="30">
        <f t="shared" ref="C125:E125" si="111">C126+C127+C129</f>
        <v>3034.7909999999997</v>
      </c>
      <c r="D125" s="30">
        <f t="shared" si="111"/>
        <v>1779.34</v>
      </c>
      <c r="E125" s="30">
        <f t="shared" si="111"/>
        <v>1779.34</v>
      </c>
      <c r="F125" s="30">
        <f>E125/B125*100</f>
        <v>13.397538877815505</v>
      </c>
      <c r="G125" s="30">
        <f>E125/C125*100</f>
        <v>58.631385159637027</v>
      </c>
      <c r="H125" s="30">
        <f>H126+H127+H129</f>
        <v>309.10599999999999</v>
      </c>
      <c r="I125" s="30">
        <f t="shared" ref="I125:AE125" si="112">I126+I127+I129</f>
        <v>290.38</v>
      </c>
      <c r="J125" s="30">
        <f t="shared" si="112"/>
        <v>520.11699999999996</v>
      </c>
      <c r="K125" s="30">
        <f t="shared" si="112"/>
        <v>297.3</v>
      </c>
      <c r="L125" s="30">
        <f t="shared" si="112"/>
        <v>519.91700000000003</v>
      </c>
      <c r="M125" s="30">
        <f t="shared" si="112"/>
        <v>298.05</v>
      </c>
      <c r="N125" s="30">
        <f t="shared" si="112"/>
        <v>519.91700000000003</v>
      </c>
      <c r="O125" s="30">
        <f t="shared" si="112"/>
        <v>304.35000000000002</v>
      </c>
      <c r="P125" s="30">
        <f t="shared" si="112"/>
        <v>519.91700000000003</v>
      </c>
      <c r="Q125" s="30">
        <f t="shared" si="112"/>
        <v>298.10000000000002</v>
      </c>
      <c r="R125" s="30">
        <f t="shared" si="112"/>
        <v>645.81700000000001</v>
      </c>
      <c r="S125" s="30">
        <f t="shared" si="112"/>
        <v>291.16000000000003</v>
      </c>
      <c r="T125" s="30">
        <f t="shared" si="112"/>
        <v>519.91600000000005</v>
      </c>
      <c r="U125" s="30">
        <f t="shared" si="112"/>
        <v>0</v>
      </c>
      <c r="V125" s="30">
        <f t="shared" si="112"/>
        <v>519.91600000000005</v>
      </c>
      <c r="W125" s="30">
        <f t="shared" si="112"/>
        <v>0</v>
      </c>
      <c r="X125" s="30">
        <f t="shared" si="112"/>
        <v>519.91600000000005</v>
      </c>
      <c r="Y125" s="30">
        <f t="shared" si="112"/>
        <v>0</v>
      </c>
      <c r="Z125" s="30">
        <f t="shared" si="112"/>
        <v>3700.4160000000002</v>
      </c>
      <c r="AA125" s="30">
        <f t="shared" si="112"/>
        <v>0</v>
      </c>
      <c r="AB125" s="30">
        <f t="shared" si="112"/>
        <v>4442.817</v>
      </c>
      <c r="AC125" s="30">
        <f t="shared" si="112"/>
        <v>0</v>
      </c>
      <c r="AD125" s="30">
        <f t="shared" si="112"/>
        <v>543.32399999999996</v>
      </c>
      <c r="AE125" s="30">
        <f t="shared" si="112"/>
        <v>0</v>
      </c>
      <c r="AF125" s="103"/>
    </row>
    <row r="126" spans="1:32" x14ac:dyDescent="0.25">
      <c r="A126" s="21" t="s">
        <v>35</v>
      </c>
      <c r="B126" s="23">
        <f>H126+J126+L126+N126+P126+R126+T126+V126+X126+Z126+AB126+AD126</f>
        <v>0</v>
      </c>
      <c r="C126" s="23">
        <f>C132+C138+C144</f>
        <v>0</v>
      </c>
      <c r="D126" s="23">
        <f>E126</f>
        <v>0</v>
      </c>
      <c r="E126" s="23">
        <f>I126+K126+M126+O126+Q126+S126+U126+W126+Y126+AA126+AC126+AE126</f>
        <v>0</v>
      </c>
      <c r="F126" s="37">
        <f>IFERROR(E126/B126*100,0)</f>
        <v>0</v>
      </c>
      <c r="G126" s="37">
        <f>IFERROR(E126/C126*100,0)</f>
        <v>0</v>
      </c>
      <c r="H126" s="23">
        <f>H132+H138+H144</f>
        <v>0</v>
      </c>
      <c r="I126" s="23">
        <f t="shared" ref="I126:AE129" si="113">I132+I138+I144</f>
        <v>0</v>
      </c>
      <c r="J126" s="23">
        <f t="shared" si="113"/>
        <v>0</v>
      </c>
      <c r="K126" s="23">
        <f t="shared" si="113"/>
        <v>0</v>
      </c>
      <c r="L126" s="23">
        <f t="shared" si="113"/>
        <v>0</v>
      </c>
      <c r="M126" s="23">
        <f t="shared" si="113"/>
        <v>0</v>
      </c>
      <c r="N126" s="23">
        <f t="shared" si="113"/>
        <v>0</v>
      </c>
      <c r="O126" s="23">
        <f t="shared" si="113"/>
        <v>0</v>
      </c>
      <c r="P126" s="23">
        <f t="shared" si="113"/>
        <v>0</v>
      </c>
      <c r="Q126" s="23">
        <f t="shared" si="113"/>
        <v>0</v>
      </c>
      <c r="R126" s="23">
        <f t="shared" si="113"/>
        <v>0</v>
      </c>
      <c r="S126" s="23">
        <f t="shared" si="113"/>
        <v>0</v>
      </c>
      <c r="T126" s="23">
        <f t="shared" si="113"/>
        <v>0</v>
      </c>
      <c r="U126" s="23">
        <f t="shared" si="113"/>
        <v>0</v>
      </c>
      <c r="V126" s="23">
        <f t="shared" si="113"/>
        <v>0</v>
      </c>
      <c r="W126" s="23">
        <f t="shared" si="113"/>
        <v>0</v>
      </c>
      <c r="X126" s="23">
        <f t="shared" si="113"/>
        <v>0</v>
      </c>
      <c r="Y126" s="23">
        <f t="shared" si="113"/>
        <v>0</v>
      </c>
      <c r="Z126" s="23">
        <f t="shared" si="113"/>
        <v>0</v>
      </c>
      <c r="AA126" s="23">
        <f t="shared" si="113"/>
        <v>0</v>
      </c>
      <c r="AB126" s="23">
        <f t="shared" si="113"/>
        <v>0</v>
      </c>
      <c r="AC126" s="23">
        <f t="shared" si="113"/>
        <v>0</v>
      </c>
      <c r="AD126" s="23">
        <f t="shared" si="113"/>
        <v>0</v>
      </c>
      <c r="AE126" s="23">
        <f t="shared" si="113"/>
        <v>0</v>
      </c>
      <c r="AF126" s="104"/>
    </row>
    <row r="127" spans="1:32" x14ac:dyDescent="0.25">
      <c r="A127" s="21" t="s">
        <v>29</v>
      </c>
      <c r="B127" s="23">
        <f>H127+J127+L127+N127+P127+R127+T127+V127+X127+Z127+AB127+AD127</f>
        <v>13281.096000000001</v>
      </c>
      <c r="C127" s="23">
        <f t="shared" ref="C127:C129" si="114">C133+C139+C145</f>
        <v>3034.7909999999997</v>
      </c>
      <c r="D127" s="23">
        <f>E127</f>
        <v>1779.34</v>
      </c>
      <c r="E127" s="23">
        <f>I127+K127+M127+O127+Q127+S127+U127+W127+Y127+AA127+AC127+AE127</f>
        <v>1779.34</v>
      </c>
      <c r="F127" s="37">
        <f>IFERROR(E127/B127*100,0)</f>
        <v>13.397538877815505</v>
      </c>
      <c r="G127" s="37">
        <f>IFERROR(E127/C127*100,0)</f>
        <v>58.631385159637027</v>
      </c>
      <c r="H127" s="23">
        <f t="shared" ref="H127:W129" si="115">H133+H139+H145</f>
        <v>309.10599999999999</v>
      </c>
      <c r="I127" s="23">
        <f t="shared" si="115"/>
        <v>290.38</v>
      </c>
      <c r="J127" s="23">
        <f t="shared" si="115"/>
        <v>520.11699999999996</v>
      </c>
      <c r="K127" s="23">
        <f t="shared" si="115"/>
        <v>297.3</v>
      </c>
      <c r="L127" s="23">
        <f t="shared" si="115"/>
        <v>519.91700000000003</v>
      </c>
      <c r="M127" s="23">
        <f t="shared" si="115"/>
        <v>298.05</v>
      </c>
      <c r="N127" s="23">
        <f t="shared" si="115"/>
        <v>519.91700000000003</v>
      </c>
      <c r="O127" s="23">
        <f t="shared" si="115"/>
        <v>304.35000000000002</v>
      </c>
      <c r="P127" s="23">
        <f t="shared" si="115"/>
        <v>519.91700000000003</v>
      </c>
      <c r="Q127" s="23">
        <f t="shared" si="115"/>
        <v>298.10000000000002</v>
      </c>
      <c r="R127" s="23">
        <f t="shared" si="115"/>
        <v>645.81700000000001</v>
      </c>
      <c r="S127" s="23">
        <f t="shared" si="115"/>
        <v>291.16000000000003</v>
      </c>
      <c r="T127" s="23">
        <f t="shared" si="115"/>
        <v>519.91600000000005</v>
      </c>
      <c r="U127" s="23">
        <f t="shared" si="115"/>
        <v>0</v>
      </c>
      <c r="V127" s="23">
        <f t="shared" si="115"/>
        <v>519.91600000000005</v>
      </c>
      <c r="W127" s="23">
        <f t="shared" si="115"/>
        <v>0</v>
      </c>
      <c r="X127" s="23">
        <f t="shared" si="113"/>
        <v>519.91600000000005</v>
      </c>
      <c r="Y127" s="23">
        <f t="shared" si="113"/>
        <v>0</v>
      </c>
      <c r="Z127" s="23">
        <f t="shared" si="113"/>
        <v>3700.4160000000002</v>
      </c>
      <c r="AA127" s="23">
        <f t="shared" si="113"/>
        <v>0</v>
      </c>
      <c r="AB127" s="23">
        <f t="shared" si="113"/>
        <v>4442.817</v>
      </c>
      <c r="AC127" s="23">
        <f t="shared" si="113"/>
        <v>0</v>
      </c>
      <c r="AD127" s="23">
        <f t="shared" si="113"/>
        <v>543.32399999999996</v>
      </c>
      <c r="AE127" s="23">
        <f t="shared" si="113"/>
        <v>0</v>
      </c>
      <c r="AF127" s="104"/>
    </row>
    <row r="128" spans="1:32" ht="31.5" x14ac:dyDescent="0.25">
      <c r="A128" s="34" t="s">
        <v>36</v>
      </c>
      <c r="B128" s="23">
        <f t="shared" ref="B128:B129" si="116">H128+J128+L128+N128+P128+R128+T128+V128+X128+Z128+AB128+AD128</f>
        <v>0</v>
      </c>
      <c r="C128" s="23">
        <f t="shared" si="114"/>
        <v>0</v>
      </c>
      <c r="D128" s="23">
        <f t="shared" ref="D128:D129" si="117">E128</f>
        <v>0</v>
      </c>
      <c r="E128" s="23">
        <f>I128+K128+M128+O128+Q128+S128+U128+W128+Y128+AA128+AC128+AE128</f>
        <v>0</v>
      </c>
      <c r="F128" s="37">
        <f t="shared" ref="F128:F129" si="118">IFERROR(E128/B128*100,0)</f>
        <v>0</v>
      </c>
      <c r="G128" s="37">
        <f t="shared" ref="G128:G129" si="119">IFERROR(E128/C128*100,0)</f>
        <v>0</v>
      </c>
      <c r="H128" s="23">
        <f t="shared" si="115"/>
        <v>0</v>
      </c>
      <c r="I128" s="23">
        <f t="shared" si="113"/>
        <v>0</v>
      </c>
      <c r="J128" s="23">
        <f t="shared" si="113"/>
        <v>0</v>
      </c>
      <c r="K128" s="23">
        <f t="shared" si="113"/>
        <v>0</v>
      </c>
      <c r="L128" s="23">
        <f t="shared" si="113"/>
        <v>0</v>
      </c>
      <c r="M128" s="23">
        <f t="shared" si="113"/>
        <v>0</v>
      </c>
      <c r="N128" s="23">
        <f t="shared" si="113"/>
        <v>0</v>
      </c>
      <c r="O128" s="23">
        <f t="shared" si="113"/>
        <v>0</v>
      </c>
      <c r="P128" s="23">
        <f t="shared" si="113"/>
        <v>0</v>
      </c>
      <c r="Q128" s="23">
        <f t="shared" si="113"/>
        <v>0</v>
      </c>
      <c r="R128" s="23">
        <f t="shared" si="113"/>
        <v>0</v>
      </c>
      <c r="S128" s="23">
        <f t="shared" si="113"/>
        <v>0</v>
      </c>
      <c r="T128" s="23">
        <f t="shared" si="113"/>
        <v>0</v>
      </c>
      <c r="U128" s="23">
        <f t="shared" si="113"/>
        <v>0</v>
      </c>
      <c r="V128" s="23">
        <f t="shared" si="113"/>
        <v>0</v>
      </c>
      <c r="W128" s="23">
        <f t="shared" si="113"/>
        <v>0</v>
      </c>
      <c r="X128" s="23">
        <f t="shared" si="113"/>
        <v>0</v>
      </c>
      <c r="Y128" s="23">
        <f t="shared" si="113"/>
        <v>0</v>
      </c>
      <c r="Z128" s="23">
        <f t="shared" si="113"/>
        <v>0</v>
      </c>
      <c r="AA128" s="23">
        <f t="shared" si="113"/>
        <v>0</v>
      </c>
      <c r="AB128" s="23">
        <f t="shared" si="113"/>
        <v>0</v>
      </c>
      <c r="AC128" s="23">
        <f t="shared" si="113"/>
        <v>0</v>
      </c>
      <c r="AD128" s="23">
        <f t="shared" si="113"/>
        <v>0</v>
      </c>
      <c r="AE128" s="23">
        <f t="shared" si="113"/>
        <v>0</v>
      </c>
      <c r="AF128" s="104"/>
    </row>
    <row r="129" spans="1:32" x14ac:dyDescent="0.25">
      <c r="A129" s="21" t="s">
        <v>37</v>
      </c>
      <c r="B129" s="23">
        <f t="shared" si="116"/>
        <v>0</v>
      </c>
      <c r="C129" s="23">
        <f t="shared" si="114"/>
        <v>0</v>
      </c>
      <c r="D129" s="23">
        <f t="shared" si="117"/>
        <v>0</v>
      </c>
      <c r="E129" s="23">
        <f>I129+K129+M129+O129+Q129+S129+U129+W129+Y129+AA129+AC129+AE129</f>
        <v>0</v>
      </c>
      <c r="F129" s="37">
        <f t="shared" si="118"/>
        <v>0</v>
      </c>
      <c r="G129" s="37">
        <f t="shared" si="119"/>
        <v>0</v>
      </c>
      <c r="H129" s="23">
        <f t="shared" si="115"/>
        <v>0</v>
      </c>
      <c r="I129" s="23">
        <f t="shared" si="113"/>
        <v>0</v>
      </c>
      <c r="J129" s="23">
        <f t="shared" si="113"/>
        <v>0</v>
      </c>
      <c r="K129" s="23">
        <f t="shared" si="113"/>
        <v>0</v>
      </c>
      <c r="L129" s="23">
        <f t="shared" si="113"/>
        <v>0</v>
      </c>
      <c r="M129" s="23">
        <f t="shared" si="113"/>
        <v>0</v>
      </c>
      <c r="N129" s="23">
        <f t="shared" si="113"/>
        <v>0</v>
      </c>
      <c r="O129" s="23">
        <f t="shared" si="113"/>
        <v>0</v>
      </c>
      <c r="P129" s="23">
        <f t="shared" si="113"/>
        <v>0</v>
      </c>
      <c r="Q129" s="23">
        <f t="shared" si="113"/>
        <v>0</v>
      </c>
      <c r="R129" s="23">
        <f t="shared" si="113"/>
        <v>0</v>
      </c>
      <c r="S129" s="23">
        <f t="shared" si="113"/>
        <v>0</v>
      </c>
      <c r="T129" s="23">
        <f t="shared" si="113"/>
        <v>0</v>
      </c>
      <c r="U129" s="23">
        <f t="shared" si="113"/>
        <v>0</v>
      </c>
      <c r="V129" s="23">
        <f t="shared" si="113"/>
        <v>0</v>
      </c>
      <c r="W129" s="23">
        <f t="shared" si="113"/>
        <v>0</v>
      </c>
      <c r="X129" s="23">
        <f t="shared" si="113"/>
        <v>0</v>
      </c>
      <c r="Y129" s="23">
        <f t="shared" si="113"/>
        <v>0</v>
      </c>
      <c r="Z129" s="23">
        <f t="shared" si="113"/>
        <v>0</v>
      </c>
      <c r="AA129" s="23">
        <f t="shared" si="113"/>
        <v>0</v>
      </c>
      <c r="AB129" s="23">
        <f t="shared" si="113"/>
        <v>0</v>
      </c>
      <c r="AC129" s="23">
        <f t="shared" si="113"/>
        <v>0</v>
      </c>
      <c r="AD129" s="23">
        <f t="shared" si="113"/>
        <v>0</v>
      </c>
      <c r="AE129" s="23">
        <f t="shared" si="113"/>
        <v>0</v>
      </c>
      <c r="AF129" s="105"/>
    </row>
    <row r="130" spans="1:32" x14ac:dyDescent="0.25">
      <c r="A130" s="112" t="s">
        <v>65</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79"/>
    </row>
    <row r="131" spans="1:32" x14ac:dyDescent="0.25">
      <c r="A131" s="21" t="s">
        <v>34</v>
      </c>
      <c r="B131" s="37">
        <f>B132+B133+B135</f>
        <v>6177.6959999999999</v>
      </c>
      <c r="C131" s="37">
        <f t="shared" ref="C131:E131" si="120">C132+C133+C135</f>
        <v>3034.7909999999997</v>
      </c>
      <c r="D131" s="37">
        <f t="shared" si="120"/>
        <v>1779.34</v>
      </c>
      <c r="E131" s="37">
        <f t="shared" si="120"/>
        <v>1779.34</v>
      </c>
      <c r="F131" s="23">
        <f>IFERROR(E131/B131*100,0)</f>
        <v>28.802647459505938</v>
      </c>
      <c r="G131" s="23">
        <f>IFERROR(E131/C131*100,0)</f>
        <v>58.631385159637027</v>
      </c>
      <c r="H131" s="23">
        <f>H132+H133+H135</f>
        <v>309.10599999999999</v>
      </c>
      <c r="I131" s="23">
        <f t="shared" ref="I131:AE131" si="121">I132+I133+I135</f>
        <v>290.38</v>
      </c>
      <c r="J131" s="23">
        <f t="shared" si="121"/>
        <v>520.11699999999996</v>
      </c>
      <c r="K131" s="23">
        <f t="shared" si="121"/>
        <v>297.3</v>
      </c>
      <c r="L131" s="23">
        <f t="shared" si="121"/>
        <v>519.91700000000003</v>
      </c>
      <c r="M131" s="23">
        <f t="shared" si="121"/>
        <v>298.05</v>
      </c>
      <c r="N131" s="23">
        <f t="shared" si="121"/>
        <v>519.91700000000003</v>
      </c>
      <c r="O131" s="23">
        <f t="shared" si="121"/>
        <v>304.35000000000002</v>
      </c>
      <c r="P131" s="23">
        <f t="shared" si="121"/>
        <v>519.91700000000003</v>
      </c>
      <c r="Q131" s="23">
        <f t="shared" si="121"/>
        <v>298.10000000000002</v>
      </c>
      <c r="R131" s="23">
        <f t="shared" si="121"/>
        <v>645.81700000000001</v>
      </c>
      <c r="S131" s="23">
        <f t="shared" si="121"/>
        <v>291.16000000000003</v>
      </c>
      <c r="T131" s="23">
        <f t="shared" si="121"/>
        <v>519.91600000000005</v>
      </c>
      <c r="U131" s="23">
        <f t="shared" si="121"/>
        <v>0</v>
      </c>
      <c r="V131" s="23">
        <f t="shared" si="121"/>
        <v>519.91600000000005</v>
      </c>
      <c r="W131" s="23">
        <f t="shared" si="121"/>
        <v>0</v>
      </c>
      <c r="X131" s="23">
        <f t="shared" si="121"/>
        <v>519.91600000000005</v>
      </c>
      <c r="Y131" s="23">
        <f t="shared" si="121"/>
        <v>0</v>
      </c>
      <c r="Z131" s="23">
        <f t="shared" si="121"/>
        <v>519.91600000000005</v>
      </c>
      <c r="AA131" s="23">
        <f t="shared" si="121"/>
        <v>0</v>
      </c>
      <c r="AB131" s="23">
        <f t="shared" si="121"/>
        <v>519.91700000000003</v>
      </c>
      <c r="AC131" s="23">
        <f t="shared" si="121"/>
        <v>0</v>
      </c>
      <c r="AD131" s="23">
        <f t="shared" si="121"/>
        <v>543.32399999999996</v>
      </c>
      <c r="AE131" s="23">
        <f t="shared" si="121"/>
        <v>0</v>
      </c>
      <c r="AF131" s="115" t="s">
        <v>66</v>
      </c>
    </row>
    <row r="132" spans="1:32" x14ac:dyDescent="0.25">
      <c r="A132" s="21" t="s">
        <v>35</v>
      </c>
      <c r="B132" s="23"/>
      <c r="C132" s="22"/>
      <c r="D132" s="23"/>
      <c r="E132" s="23"/>
      <c r="F132" s="23"/>
      <c r="G132" s="23"/>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116"/>
    </row>
    <row r="133" spans="1:32" x14ac:dyDescent="0.25">
      <c r="A133" s="21" t="s">
        <v>29</v>
      </c>
      <c r="B133" s="23">
        <f>H133+J133+L133+N133+P133+R133+T133+V133+X133+Z133+AB133+AD133</f>
        <v>6177.6959999999999</v>
      </c>
      <c r="C133" s="22">
        <f>H133+J133+L133+N133+P133+R133</f>
        <v>3034.7909999999997</v>
      </c>
      <c r="D133" s="23">
        <f>E133</f>
        <v>1779.34</v>
      </c>
      <c r="E133" s="23">
        <f>I133+K133+M133+O133+Q133+S133+U133+W133+Y133+AA133+AC133+AE133</f>
        <v>1779.34</v>
      </c>
      <c r="F133" s="23">
        <f>IFERROR(E133/B133*100,0)</f>
        <v>28.802647459505938</v>
      </c>
      <c r="G133" s="23">
        <f>IFERROR(E133/C133*100,0)</f>
        <v>58.631385159637027</v>
      </c>
      <c r="H133" s="22">
        <v>309.10599999999999</v>
      </c>
      <c r="I133" s="22">
        <v>290.38</v>
      </c>
      <c r="J133" s="22">
        <v>520.11699999999996</v>
      </c>
      <c r="K133" s="22">
        <v>297.3</v>
      </c>
      <c r="L133" s="22">
        <v>519.91700000000003</v>
      </c>
      <c r="M133" s="22">
        <v>298.05</v>
      </c>
      <c r="N133" s="22">
        <v>519.91700000000003</v>
      </c>
      <c r="O133" s="22">
        <v>304.35000000000002</v>
      </c>
      <c r="P133" s="22">
        <v>519.91700000000003</v>
      </c>
      <c r="Q133" s="22">
        <v>298.10000000000002</v>
      </c>
      <c r="R133" s="22">
        <v>645.81700000000001</v>
      </c>
      <c r="S133" s="22">
        <v>291.16000000000003</v>
      </c>
      <c r="T133" s="22">
        <v>519.91600000000005</v>
      </c>
      <c r="U133" s="22"/>
      <c r="V133" s="22">
        <v>519.91600000000005</v>
      </c>
      <c r="W133" s="22"/>
      <c r="X133" s="22">
        <v>519.91600000000005</v>
      </c>
      <c r="Y133" s="22"/>
      <c r="Z133" s="22">
        <v>519.91600000000005</v>
      </c>
      <c r="AA133" s="22"/>
      <c r="AB133" s="22">
        <v>519.91700000000003</v>
      </c>
      <c r="AC133" s="22">
        <v>0</v>
      </c>
      <c r="AD133" s="22">
        <v>543.32399999999996</v>
      </c>
      <c r="AE133" s="22"/>
      <c r="AF133" s="116"/>
    </row>
    <row r="134" spans="1:32" ht="31.5" x14ac:dyDescent="0.25">
      <c r="A134" s="34" t="s">
        <v>36</v>
      </c>
      <c r="B134" s="23"/>
      <c r="C134" s="22"/>
      <c r="D134" s="23"/>
      <c r="E134" s="23"/>
      <c r="F134" s="23"/>
      <c r="G134" s="23"/>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116"/>
    </row>
    <row r="135" spans="1:32" x14ac:dyDescent="0.25">
      <c r="A135" s="21" t="s">
        <v>37</v>
      </c>
      <c r="B135" s="23"/>
      <c r="C135" s="22"/>
      <c r="D135" s="23"/>
      <c r="E135" s="23"/>
      <c r="F135" s="23"/>
      <c r="G135" s="23"/>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117"/>
    </row>
    <row r="136" spans="1:32" ht="19.5" customHeight="1" x14ac:dyDescent="0.25">
      <c r="A136" s="112" t="s">
        <v>67</v>
      </c>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4"/>
      <c r="AF136" s="81"/>
    </row>
    <row r="137" spans="1:32" x14ac:dyDescent="0.25">
      <c r="A137" s="21" t="s">
        <v>34</v>
      </c>
      <c r="B137" s="37">
        <f>B138+B139+B141</f>
        <v>3180.5</v>
      </c>
      <c r="C137" s="37">
        <f t="shared" ref="C137:E137" si="122">C138+C139+C141</f>
        <v>0</v>
      </c>
      <c r="D137" s="37">
        <f t="shared" si="122"/>
        <v>0</v>
      </c>
      <c r="E137" s="37">
        <f t="shared" si="122"/>
        <v>0</v>
      </c>
      <c r="F137" s="23">
        <f>IFERROR(E137/B137*100,0)</f>
        <v>0</v>
      </c>
      <c r="G137" s="23">
        <f>IFERROR(E137/C137*100,0)</f>
        <v>0</v>
      </c>
      <c r="H137" s="23">
        <f>H138+H139+H141</f>
        <v>0</v>
      </c>
      <c r="I137" s="23">
        <f t="shared" ref="I137:AE137" si="123">I138+I139+I141</f>
        <v>0</v>
      </c>
      <c r="J137" s="23">
        <f t="shared" si="123"/>
        <v>0</v>
      </c>
      <c r="K137" s="23">
        <f t="shared" si="123"/>
        <v>0</v>
      </c>
      <c r="L137" s="23">
        <f t="shared" si="123"/>
        <v>0</v>
      </c>
      <c r="M137" s="23">
        <f t="shared" si="123"/>
        <v>0</v>
      </c>
      <c r="N137" s="23">
        <f t="shared" si="123"/>
        <v>0</v>
      </c>
      <c r="O137" s="23">
        <f t="shared" si="123"/>
        <v>0</v>
      </c>
      <c r="P137" s="23">
        <f t="shared" si="123"/>
        <v>0</v>
      </c>
      <c r="Q137" s="23">
        <f t="shared" si="123"/>
        <v>0</v>
      </c>
      <c r="R137" s="23">
        <f t="shared" si="123"/>
        <v>0</v>
      </c>
      <c r="S137" s="23">
        <f t="shared" si="123"/>
        <v>0</v>
      </c>
      <c r="T137" s="23">
        <f t="shared" si="123"/>
        <v>0</v>
      </c>
      <c r="U137" s="23">
        <f t="shared" si="123"/>
        <v>0</v>
      </c>
      <c r="V137" s="23">
        <f t="shared" si="123"/>
        <v>0</v>
      </c>
      <c r="W137" s="23">
        <f t="shared" si="123"/>
        <v>0</v>
      </c>
      <c r="X137" s="23">
        <f t="shared" si="123"/>
        <v>0</v>
      </c>
      <c r="Y137" s="23">
        <f t="shared" si="123"/>
        <v>0</v>
      </c>
      <c r="Z137" s="23">
        <f t="shared" si="123"/>
        <v>3180.5</v>
      </c>
      <c r="AA137" s="23">
        <f t="shared" si="123"/>
        <v>0</v>
      </c>
      <c r="AB137" s="23">
        <f t="shared" si="123"/>
        <v>0</v>
      </c>
      <c r="AC137" s="23">
        <f t="shared" si="123"/>
        <v>0</v>
      </c>
      <c r="AD137" s="23">
        <f t="shared" si="123"/>
        <v>0</v>
      </c>
      <c r="AE137" s="23">
        <f t="shared" si="123"/>
        <v>0</v>
      </c>
      <c r="AF137" s="123" t="s">
        <v>103</v>
      </c>
    </row>
    <row r="138" spans="1:32" x14ac:dyDescent="0.25">
      <c r="A138" s="21" t="s">
        <v>35</v>
      </c>
      <c r="B138" s="23"/>
      <c r="C138" s="22"/>
      <c r="D138" s="23"/>
      <c r="E138" s="23"/>
      <c r="F138" s="23"/>
      <c r="G138" s="23"/>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116"/>
    </row>
    <row r="139" spans="1:32" ht="51.75" customHeight="1" x14ac:dyDescent="0.25">
      <c r="A139" s="21" t="s">
        <v>29</v>
      </c>
      <c r="B139" s="23">
        <f>H139+J139+L139+N139+P139+R139+T139+V139+X139+Z139+AB139+AD139</f>
        <v>3180.5</v>
      </c>
      <c r="C139" s="22">
        <f>H139+J139+L139+N139+P139+R139</f>
        <v>0</v>
      </c>
      <c r="D139" s="23">
        <f>E139</f>
        <v>0</v>
      </c>
      <c r="E139" s="23">
        <f>I139+K139+M139+O139+Q139+S139+U139+W139+Y139+AA139+AC139+AE139</f>
        <v>0</v>
      </c>
      <c r="F139" s="23">
        <f>IFERROR(E139/B139*100,0)</f>
        <v>0</v>
      </c>
      <c r="G139" s="23">
        <f>IFERROR(E139/C139*100,0)</f>
        <v>0</v>
      </c>
      <c r="H139" s="22"/>
      <c r="I139" s="22"/>
      <c r="J139" s="22"/>
      <c r="K139" s="22"/>
      <c r="L139" s="22"/>
      <c r="M139" s="22"/>
      <c r="N139" s="22"/>
      <c r="O139" s="22"/>
      <c r="P139" s="22"/>
      <c r="Q139" s="22"/>
      <c r="R139" s="22"/>
      <c r="S139" s="22"/>
      <c r="T139" s="22"/>
      <c r="U139" s="22"/>
      <c r="V139" s="22"/>
      <c r="W139" s="22"/>
      <c r="X139" s="22"/>
      <c r="Y139" s="22"/>
      <c r="Z139" s="22">
        <v>3180.5</v>
      </c>
      <c r="AA139" s="22"/>
      <c r="AB139" s="22"/>
      <c r="AC139" s="22"/>
      <c r="AD139" s="22"/>
      <c r="AE139" s="22"/>
      <c r="AF139" s="116"/>
    </row>
    <row r="140" spans="1:32" ht="31.5" x14ac:dyDescent="0.25">
      <c r="A140" s="34" t="s">
        <v>36</v>
      </c>
      <c r="B140" s="23"/>
      <c r="C140" s="22"/>
      <c r="D140" s="23"/>
      <c r="E140" s="23"/>
      <c r="F140" s="23"/>
      <c r="G140" s="23"/>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116"/>
    </row>
    <row r="141" spans="1:32" x14ac:dyDescent="0.25">
      <c r="A141" s="21" t="s">
        <v>37</v>
      </c>
      <c r="B141" s="23"/>
      <c r="C141" s="22"/>
      <c r="D141" s="23"/>
      <c r="E141" s="23"/>
      <c r="F141" s="23"/>
      <c r="G141" s="23"/>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117"/>
    </row>
    <row r="142" spans="1:32" ht="126.75" customHeight="1" x14ac:dyDescent="0.25">
      <c r="A142" s="80" t="s">
        <v>122</v>
      </c>
      <c r="B142" s="23"/>
      <c r="C142" s="22"/>
      <c r="D142" s="23"/>
      <c r="E142" s="23"/>
      <c r="F142" s="23"/>
      <c r="G142" s="23"/>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83" t="s">
        <v>123</v>
      </c>
    </row>
    <row r="143" spans="1:32" x14ac:dyDescent="0.25">
      <c r="A143" s="21" t="s">
        <v>34</v>
      </c>
      <c r="B143" s="37">
        <f>B144+B145+B147</f>
        <v>3922.9</v>
      </c>
      <c r="C143" s="37">
        <f t="shared" ref="C143:E143" si="124">C144+C145+C147</f>
        <v>0</v>
      </c>
      <c r="D143" s="37">
        <f t="shared" si="124"/>
        <v>0</v>
      </c>
      <c r="E143" s="37">
        <f t="shared" si="124"/>
        <v>0</v>
      </c>
      <c r="F143" s="23">
        <f>IFERROR(E143/B143*100,0)</f>
        <v>0</v>
      </c>
      <c r="G143" s="23">
        <f>IFERROR(E143/C143*100,0)</f>
        <v>0</v>
      </c>
      <c r="H143" s="23">
        <f>H144+H145+H147</f>
        <v>0</v>
      </c>
      <c r="I143" s="23">
        <f t="shared" ref="I143:AE143" si="125">I144+I145+I147</f>
        <v>0</v>
      </c>
      <c r="J143" s="23">
        <f t="shared" si="125"/>
        <v>0</v>
      </c>
      <c r="K143" s="23">
        <f t="shared" si="125"/>
        <v>0</v>
      </c>
      <c r="L143" s="23">
        <f t="shared" si="125"/>
        <v>0</v>
      </c>
      <c r="M143" s="23">
        <f t="shared" si="125"/>
        <v>0</v>
      </c>
      <c r="N143" s="23">
        <f t="shared" si="125"/>
        <v>0</v>
      </c>
      <c r="O143" s="23">
        <f t="shared" si="125"/>
        <v>0</v>
      </c>
      <c r="P143" s="23">
        <f t="shared" si="125"/>
        <v>0</v>
      </c>
      <c r="Q143" s="23">
        <f t="shared" si="125"/>
        <v>0</v>
      </c>
      <c r="R143" s="23">
        <f t="shared" si="125"/>
        <v>0</v>
      </c>
      <c r="S143" s="23">
        <f t="shared" si="125"/>
        <v>0</v>
      </c>
      <c r="T143" s="23">
        <f t="shared" si="125"/>
        <v>0</v>
      </c>
      <c r="U143" s="23">
        <f t="shared" si="125"/>
        <v>0</v>
      </c>
      <c r="V143" s="23">
        <f t="shared" si="125"/>
        <v>0</v>
      </c>
      <c r="W143" s="23">
        <f t="shared" si="125"/>
        <v>0</v>
      </c>
      <c r="X143" s="23">
        <f t="shared" si="125"/>
        <v>0</v>
      </c>
      <c r="Y143" s="23">
        <f t="shared" si="125"/>
        <v>0</v>
      </c>
      <c r="Z143" s="23">
        <f t="shared" si="125"/>
        <v>0</v>
      </c>
      <c r="AA143" s="23">
        <f t="shared" si="125"/>
        <v>0</v>
      </c>
      <c r="AB143" s="23">
        <f t="shared" si="125"/>
        <v>3922.9</v>
      </c>
      <c r="AC143" s="23">
        <f t="shared" si="125"/>
        <v>0</v>
      </c>
      <c r="AD143" s="23">
        <f t="shared" si="125"/>
        <v>0</v>
      </c>
      <c r="AE143" s="23">
        <f t="shared" si="125"/>
        <v>0</v>
      </c>
      <c r="AF143" s="83"/>
    </row>
    <row r="144" spans="1:32" x14ac:dyDescent="0.25">
      <c r="A144" s="21" t="s">
        <v>35</v>
      </c>
      <c r="B144" s="23"/>
      <c r="C144" s="22"/>
      <c r="D144" s="23"/>
      <c r="E144" s="23"/>
      <c r="F144" s="23"/>
      <c r="G144" s="23"/>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81"/>
    </row>
    <row r="145" spans="1:32" ht="51.75" customHeight="1" x14ac:dyDescent="0.25">
      <c r="A145" s="21" t="s">
        <v>29</v>
      </c>
      <c r="B145" s="23">
        <f>H145+J145+L145+N145+P145+R145+T145+V145+X145+Z145+AB145+AD145</f>
        <v>3922.9</v>
      </c>
      <c r="C145" s="22">
        <f>H145+J145+L145+N145+P145+R145</f>
        <v>0</v>
      </c>
      <c r="D145" s="23">
        <f>E145</f>
        <v>0</v>
      </c>
      <c r="E145" s="23">
        <f>I145+K145+M145+O145+Q145+S145+U145+W145+Y145+AA145+AC145+AE145</f>
        <v>0</v>
      </c>
      <c r="F145" s="23">
        <f>IFERROR(E145/B145*100,0)</f>
        <v>0</v>
      </c>
      <c r="G145" s="23">
        <f>IFERROR(E145/C145*100,0)</f>
        <v>0</v>
      </c>
      <c r="H145" s="22"/>
      <c r="I145" s="22"/>
      <c r="J145" s="22"/>
      <c r="K145" s="22"/>
      <c r="L145" s="22"/>
      <c r="M145" s="22"/>
      <c r="N145" s="22"/>
      <c r="O145" s="22"/>
      <c r="P145" s="22"/>
      <c r="Q145" s="22"/>
      <c r="R145" s="22"/>
      <c r="S145" s="22"/>
      <c r="T145" s="22"/>
      <c r="U145" s="22"/>
      <c r="V145" s="22"/>
      <c r="W145" s="22"/>
      <c r="X145" s="22"/>
      <c r="Y145" s="22"/>
      <c r="Z145" s="22"/>
      <c r="AA145" s="22"/>
      <c r="AB145" s="22">
        <v>3922.9</v>
      </c>
      <c r="AC145" s="22"/>
      <c r="AD145" s="22"/>
      <c r="AE145" s="22"/>
      <c r="AF145" s="81"/>
    </row>
    <row r="146" spans="1:32" ht="31.5" x14ac:dyDescent="0.25">
      <c r="A146" s="34" t="s">
        <v>36</v>
      </c>
      <c r="B146" s="23"/>
      <c r="C146" s="22"/>
      <c r="D146" s="23"/>
      <c r="E146" s="23"/>
      <c r="F146" s="23"/>
      <c r="G146" s="23"/>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81"/>
    </row>
    <row r="147" spans="1:32" x14ac:dyDescent="0.25">
      <c r="A147" s="21" t="s">
        <v>37</v>
      </c>
      <c r="B147" s="23"/>
      <c r="C147" s="22"/>
      <c r="D147" s="23"/>
      <c r="E147" s="23"/>
      <c r="F147" s="23"/>
      <c r="G147" s="23"/>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81"/>
    </row>
    <row r="148" spans="1:32" x14ac:dyDescent="0.25">
      <c r="A148" s="24" t="s">
        <v>68</v>
      </c>
      <c r="B148" s="30">
        <f>B149+B150+B152</f>
        <v>13281.096000000001</v>
      </c>
      <c r="C148" s="30">
        <f t="shared" ref="C148:E148" si="126">C149+C150+C152</f>
        <v>3034.7909999999997</v>
      </c>
      <c r="D148" s="30">
        <f t="shared" si="126"/>
        <v>1779.34</v>
      </c>
      <c r="E148" s="30">
        <f t="shared" si="126"/>
        <v>1779.34</v>
      </c>
      <c r="F148" s="30">
        <f>IFERROR(E148/B148*100,0)</f>
        <v>13.397538877815505</v>
      </c>
      <c r="G148" s="30">
        <f>IFERROR(E148/C148*100,0)</f>
        <v>58.631385159637027</v>
      </c>
      <c r="H148" s="30">
        <f>H149+H150+H152</f>
        <v>309.10599999999999</v>
      </c>
      <c r="I148" s="30">
        <f t="shared" ref="I148:AE148" si="127">I149+I150+I152</f>
        <v>290.38</v>
      </c>
      <c r="J148" s="30">
        <f t="shared" si="127"/>
        <v>520.11699999999996</v>
      </c>
      <c r="K148" s="30">
        <f t="shared" si="127"/>
        <v>297.3</v>
      </c>
      <c r="L148" s="30">
        <f t="shared" si="127"/>
        <v>519.91700000000003</v>
      </c>
      <c r="M148" s="30">
        <f t="shared" si="127"/>
        <v>298.05</v>
      </c>
      <c r="N148" s="30">
        <f t="shared" si="127"/>
        <v>519.91700000000003</v>
      </c>
      <c r="O148" s="30">
        <f t="shared" si="127"/>
        <v>304.35000000000002</v>
      </c>
      <c r="P148" s="30">
        <f t="shared" si="127"/>
        <v>519.91700000000003</v>
      </c>
      <c r="Q148" s="30">
        <f t="shared" si="127"/>
        <v>298.10000000000002</v>
      </c>
      <c r="R148" s="30">
        <f t="shared" si="127"/>
        <v>645.81700000000001</v>
      </c>
      <c r="S148" s="30">
        <f t="shared" si="127"/>
        <v>291.16000000000003</v>
      </c>
      <c r="T148" s="30">
        <f t="shared" si="127"/>
        <v>519.91600000000005</v>
      </c>
      <c r="U148" s="30">
        <f t="shared" si="127"/>
        <v>0</v>
      </c>
      <c r="V148" s="30">
        <f t="shared" si="127"/>
        <v>519.91600000000005</v>
      </c>
      <c r="W148" s="30">
        <f t="shared" si="127"/>
        <v>0</v>
      </c>
      <c r="X148" s="30">
        <f t="shared" si="127"/>
        <v>519.91600000000005</v>
      </c>
      <c r="Y148" s="30">
        <f t="shared" si="127"/>
        <v>0</v>
      </c>
      <c r="Z148" s="30">
        <f t="shared" si="127"/>
        <v>3700.4160000000002</v>
      </c>
      <c r="AA148" s="30">
        <f t="shared" si="127"/>
        <v>0</v>
      </c>
      <c r="AB148" s="30">
        <f t="shared" si="127"/>
        <v>4442.817</v>
      </c>
      <c r="AC148" s="30">
        <f t="shared" si="127"/>
        <v>0</v>
      </c>
      <c r="AD148" s="30">
        <f t="shared" si="127"/>
        <v>543.32399999999996</v>
      </c>
      <c r="AE148" s="30">
        <f t="shared" si="127"/>
        <v>0</v>
      </c>
      <c r="AF148" s="100"/>
    </row>
    <row r="149" spans="1:32" x14ac:dyDescent="0.25">
      <c r="A149" s="21" t="s">
        <v>35</v>
      </c>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101"/>
    </row>
    <row r="150" spans="1:32" x14ac:dyDescent="0.25">
      <c r="A150" s="21" t="s">
        <v>31</v>
      </c>
      <c r="B150" s="23">
        <f>H150+J150+L150+N150+P150+R150+T150+V150+X150+Z150+AB150+AD150</f>
        <v>13281.096000000001</v>
      </c>
      <c r="C150" s="23">
        <f>C127</f>
        <v>3034.7909999999997</v>
      </c>
      <c r="D150" s="23">
        <f>E150</f>
        <v>1779.34</v>
      </c>
      <c r="E150" s="23">
        <f>I150+K150+M150+O150+Q150+S150+U150+W150+Y150+AA150+AC150+AE150</f>
        <v>1779.34</v>
      </c>
      <c r="F150" s="23">
        <f t="shared" ref="F150" si="128">IFERROR(E150/B150*100,0)</f>
        <v>13.397538877815505</v>
      </c>
      <c r="G150" s="23">
        <f t="shared" ref="G150" si="129">IFERROR(E150/C150*100,0)</f>
        <v>58.631385159637027</v>
      </c>
      <c r="H150" s="23">
        <f t="shared" ref="H150:AE150" si="130">H127</f>
        <v>309.10599999999999</v>
      </c>
      <c r="I150" s="23">
        <f t="shared" si="130"/>
        <v>290.38</v>
      </c>
      <c r="J150" s="23">
        <f t="shared" si="130"/>
        <v>520.11699999999996</v>
      </c>
      <c r="K150" s="23">
        <f t="shared" si="130"/>
        <v>297.3</v>
      </c>
      <c r="L150" s="23">
        <f t="shared" si="130"/>
        <v>519.91700000000003</v>
      </c>
      <c r="M150" s="23">
        <f t="shared" si="130"/>
        <v>298.05</v>
      </c>
      <c r="N150" s="23">
        <f t="shared" si="130"/>
        <v>519.91700000000003</v>
      </c>
      <c r="O150" s="23">
        <f t="shared" si="130"/>
        <v>304.35000000000002</v>
      </c>
      <c r="P150" s="23">
        <f t="shared" si="130"/>
        <v>519.91700000000003</v>
      </c>
      <c r="Q150" s="23">
        <f t="shared" si="130"/>
        <v>298.10000000000002</v>
      </c>
      <c r="R150" s="23">
        <f t="shared" si="130"/>
        <v>645.81700000000001</v>
      </c>
      <c r="S150" s="23">
        <f t="shared" si="130"/>
        <v>291.16000000000003</v>
      </c>
      <c r="T150" s="23">
        <f t="shared" si="130"/>
        <v>519.91600000000005</v>
      </c>
      <c r="U150" s="23">
        <f t="shared" si="130"/>
        <v>0</v>
      </c>
      <c r="V150" s="23">
        <f t="shared" si="130"/>
        <v>519.91600000000005</v>
      </c>
      <c r="W150" s="23">
        <f t="shared" si="130"/>
        <v>0</v>
      </c>
      <c r="X150" s="23">
        <f t="shared" si="130"/>
        <v>519.91600000000005</v>
      </c>
      <c r="Y150" s="23">
        <f t="shared" si="130"/>
        <v>0</v>
      </c>
      <c r="Z150" s="23">
        <f t="shared" si="130"/>
        <v>3700.4160000000002</v>
      </c>
      <c r="AA150" s="23">
        <f t="shared" si="130"/>
        <v>0</v>
      </c>
      <c r="AB150" s="23">
        <f t="shared" si="130"/>
        <v>4442.817</v>
      </c>
      <c r="AC150" s="23">
        <f t="shared" si="130"/>
        <v>0</v>
      </c>
      <c r="AD150" s="23">
        <f t="shared" si="130"/>
        <v>543.32399999999996</v>
      </c>
      <c r="AE150" s="23">
        <f t="shared" si="130"/>
        <v>0</v>
      </c>
      <c r="AF150" s="101"/>
    </row>
    <row r="151" spans="1:32" ht="31.5" x14ac:dyDescent="0.25">
      <c r="A151" s="34" t="s">
        <v>36</v>
      </c>
      <c r="B151" s="22"/>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101"/>
    </row>
    <row r="152" spans="1:32" x14ac:dyDescent="0.25">
      <c r="A152" s="21" t="s">
        <v>37</v>
      </c>
      <c r="B152" s="22"/>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101"/>
    </row>
    <row r="153" spans="1:32" ht="31.5" x14ac:dyDescent="0.25">
      <c r="A153" s="24" t="s">
        <v>69</v>
      </c>
      <c r="B153" s="44">
        <f>B154+B155+B157</f>
        <v>894560.37900000007</v>
      </c>
      <c r="C153" s="44">
        <f t="shared" ref="C153:E153" si="131">C154+C155+C157</f>
        <v>95688.049000000014</v>
      </c>
      <c r="D153" s="44">
        <f t="shared" si="131"/>
        <v>148141.01</v>
      </c>
      <c r="E153" s="44">
        <f t="shared" si="131"/>
        <v>148141.01</v>
      </c>
      <c r="F153" s="44">
        <f>E153/B153*100</f>
        <v>16.560202472369951</v>
      </c>
      <c r="G153" s="44">
        <f>E153/C153*100</f>
        <v>154.81662710042295</v>
      </c>
      <c r="H153" s="44">
        <f>H154+H155+H157</f>
        <v>37687.879000000001</v>
      </c>
      <c r="I153" s="44">
        <f t="shared" ref="I153:AE153" si="132">I154+I155+I157</f>
        <v>21641.969999999998</v>
      </c>
      <c r="J153" s="44">
        <f t="shared" si="132"/>
        <v>30920.217000000001</v>
      </c>
      <c r="K153" s="44">
        <f t="shared" si="132"/>
        <v>33857.420000000006</v>
      </c>
      <c r="L153" s="44">
        <f t="shared" si="132"/>
        <v>27079.953000000005</v>
      </c>
      <c r="M153" s="44">
        <f t="shared" si="132"/>
        <v>22549.989999999998</v>
      </c>
      <c r="N153" s="44">
        <f t="shared" si="132"/>
        <v>32433.851000000006</v>
      </c>
      <c r="O153" s="44">
        <f t="shared" si="132"/>
        <v>23828.379999999997</v>
      </c>
      <c r="P153" s="44">
        <f t="shared" si="132"/>
        <v>21759.444000000003</v>
      </c>
      <c r="Q153" s="44">
        <f t="shared" si="132"/>
        <v>23625.32</v>
      </c>
      <c r="R153" s="44">
        <f t="shared" si="132"/>
        <v>21198.339</v>
      </c>
      <c r="S153" s="44">
        <f t="shared" si="132"/>
        <v>22637.929999999997</v>
      </c>
      <c r="T153" s="44">
        <f t="shared" si="132"/>
        <v>40502.904999999999</v>
      </c>
      <c r="U153" s="44">
        <f t="shared" si="132"/>
        <v>0</v>
      </c>
      <c r="V153" s="44">
        <f t="shared" si="132"/>
        <v>19598.91</v>
      </c>
      <c r="W153" s="44">
        <f t="shared" si="132"/>
        <v>0</v>
      </c>
      <c r="X153" s="44">
        <f t="shared" si="132"/>
        <v>353723.91099999996</v>
      </c>
      <c r="Y153" s="44">
        <f t="shared" si="132"/>
        <v>0</v>
      </c>
      <c r="Z153" s="44">
        <f t="shared" si="132"/>
        <v>213742.815</v>
      </c>
      <c r="AA153" s="44">
        <f t="shared" si="132"/>
        <v>0</v>
      </c>
      <c r="AB153" s="44">
        <f t="shared" si="132"/>
        <v>30841.056999999997</v>
      </c>
      <c r="AC153" s="44">
        <f t="shared" si="132"/>
        <v>0</v>
      </c>
      <c r="AD153" s="44">
        <f t="shared" si="132"/>
        <v>65071.097999999998</v>
      </c>
      <c r="AE153" s="44">
        <f t="shared" si="132"/>
        <v>0</v>
      </c>
      <c r="AF153" s="101"/>
    </row>
    <row r="154" spans="1:32" x14ac:dyDescent="0.25">
      <c r="A154" s="21" t="s">
        <v>35</v>
      </c>
      <c r="B154" s="23">
        <f>H154+J154+L154+N154+P154+R154+T154+V154+X154+Z154+AB154+AD154</f>
        <v>210752.09600000002</v>
      </c>
      <c r="C154" s="23">
        <f>H154+J154+L154</f>
        <v>0</v>
      </c>
      <c r="D154" s="23">
        <f>E154</f>
        <v>0</v>
      </c>
      <c r="E154" s="23">
        <f>I154+K154+M154+O154+Q154+S154+U154+W154+Y154+AA154+AC154+AE154</f>
        <v>0</v>
      </c>
      <c r="F154" s="23">
        <f>IFERROR(E154/B154*100,0)</f>
        <v>0</v>
      </c>
      <c r="G154" s="23">
        <f>IFERROR(E154/C154*100,0)</f>
        <v>0</v>
      </c>
      <c r="H154" s="23">
        <f>H159</f>
        <v>0</v>
      </c>
      <c r="I154" s="23">
        <f t="shared" ref="I154:AE157" si="133">I159</f>
        <v>0</v>
      </c>
      <c r="J154" s="23">
        <f t="shared" si="133"/>
        <v>0</v>
      </c>
      <c r="K154" s="23">
        <f t="shared" si="133"/>
        <v>0</v>
      </c>
      <c r="L154" s="23">
        <f t="shared" si="133"/>
        <v>0</v>
      </c>
      <c r="M154" s="23">
        <f t="shared" si="133"/>
        <v>0</v>
      </c>
      <c r="N154" s="23">
        <f t="shared" si="133"/>
        <v>0</v>
      </c>
      <c r="O154" s="23">
        <f t="shared" si="133"/>
        <v>0</v>
      </c>
      <c r="P154" s="23">
        <f t="shared" si="133"/>
        <v>0</v>
      </c>
      <c r="Q154" s="23">
        <f t="shared" si="133"/>
        <v>0</v>
      </c>
      <c r="R154" s="23">
        <f t="shared" si="133"/>
        <v>0</v>
      </c>
      <c r="S154" s="23">
        <f t="shared" si="133"/>
        <v>0</v>
      </c>
      <c r="T154" s="23">
        <f t="shared" si="133"/>
        <v>5612.58</v>
      </c>
      <c r="U154" s="23">
        <f t="shared" si="133"/>
        <v>0</v>
      </c>
      <c r="V154" s="23">
        <f t="shared" si="133"/>
        <v>0</v>
      </c>
      <c r="W154" s="23">
        <f t="shared" si="133"/>
        <v>0</v>
      </c>
      <c r="X154" s="23">
        <f t="shared" si="133"/>
        <v>112862.75</v>
      </c>
      <c r="Y154" s="23">
        <f t="shared" si="133"/>
        <v>0</v>
      </c>
      <c r="Z154" s="23">
        <f t="shared" si="133"/>
        <v>76501.275999999998</v>
      </c>
      <c r="AA154" s="23">
        <f t="shared" si="133"/>
        <v>0</v>
      </c>
      <c r="AB154" s="23">
        <f t="shared" si="133"/>
        <v>573.66999999999996</v>
      </c>
      <c r="AC154" s="23">
        <f t="shared" si="133"/>
        <v>0</v>
      </c>
      <c r="AD154" s="23">
        <f t="shared" si="133"/>
        <v>15201.82</v>
      </c>
      <c r="AE154" s="23">
        <f t="shared" si="133"/>
        <v>0</v>
      </c>
      <c r="AF154" s="101"/>
    </row>
    <row r="155" spans="1:32" x14ac:dyDescent="0.25">
      <c r="A155" s="21" t="s">
        <v>29</v>
      </c>
      <c r="B155" s="23">
        <f t="shared" ref="B155:B157" si="134">H155+J155+L155+N155+P155+R155+T155+V155+X155+Z155+AB155+AD155</f>
        <v>327200.52300000004</v>
      </c>
      <c r="C155" s="23">
        <f>H155+J155+L155</f>
        <v>95688.049000000014</v>
      </c>
      <c r="D155" s="23">
        <f t="shared" ref="D155:D157" si="135">E155</f>
        <v>148141.01</v>
      </c>
      <c r="E155" s="23">
        <f t="shared" ref="E155:E157" si="136">I155+K155+M155+O155+Q155+S155+U155+W155+Y155+AA155+AC155+AE155</f>
        <v>148141.01</v>
      </c>
      <c r="F155" s="23">
        <f t="shared" ref="F155:F157" si="137">IFERROR(E155/B155*100,0)</f>
        <v>45.275297435878485</v>
      </c>
      <c r="G155" s="23">
        <f t="shared" ref="G155:G157" si="138">IFERROR(E155/C155*100,0)</f>
        <v>154.81662710042295</v>
      </c>
      <c r="H155" s="23">
        <f t="shared" ref="H155:W157" si="139">H160</f>
        <v>37687.879000000001</v>
      </c>
      <c r="I155" s="23">
        <f t="shared" si="139"/>
        <v>21641.969999999998</v>
      </c>
      <c r="J155" s="23">
        <f t="shared" si="139"/>
        <v>30920.217000000001</v>
      </c>
      <c r="K155" s="23">
        <f t="shared" si="139"/>
        <v>33857.420000000006</v>
      </c>
      <c r="L155" s="23">
        <f t="shared" si="139"/>
        <v>27079.953000000005</v>
      </c>
      <c r="M155" s="23">
        <f t="shared" si="139"/>
        <v>22549.989999999998</v>
      </c>
      <c r="N155" s="23">
        <f t="shared" si="139"/>
        <v>32433.851000000006</v>
      </c>
      <c r="O155" s="23">
        <f t="shared" si="139"/>
        <v>23828.379999999997</v>
      </c>
      <c r="P155" s="23">
        <f t="shared" si="139"/>
        <v>21759.444000000003</v>
      </c>
      <c r="Q155" s="23">
        <f t="shared" si="139"/>
        <v>23625.32</v>
      </c>
      <c r="R155" s="23">
        <f t="shared" si="139"/>
        <v>21198.339</v>
      </c>
      <c r="S155" s="23">
        <f t="shared" si="139"/>
        <v>22637.929999999997</v>
      </c>
      <c r="T155" s="23">
        <f t="shared" si="139"/>
        <v>23665.165000000005</v>
      </c>
      <c r="U155" s="23">
        <f t="shared" si="139"/>
        <v>0</v>
      </c>
      <c r="V155" s="23">
        <f t="shared" si="139"/>
        <v>19598.91</v>
      </c>
      <c r="W155" s="23">
        <f t="shared" si="139"/>
        <v>0</v>
      </c>
      <c r="X155" s="23">
        <f t="shared" si="133"/>
        <v>15135.661</v>
      </c>
      <c r="Y155" s="23">
        <f t="shared" si="133"/>
        <v>0</v>
      </c>
      <c r="Z155" s="23">
        <f t="shared" si="133"/>
        <v>38576.788999999997</v>
      </c>
      <c r="AA155" s="23">
        <f t="shared" si="133"/>
        <v>0</v>
      </c>
      <c r="AB155" s="23">
        <f t="shared" si="133"/>
        <v>29120.037</v>
      </c>
      <c r="AC155" s="23">
        <f t="shared" si="133"/>
        <v>0</v>
      </c>
      <c r="AD155" s="23">
        <f t="shared" si="133"/>
        <v>30024.278000000002</v>
      </c>
      <c r="AE155" s="23">
        <f t="shared" si="133"/>
        <v>0</v>
      </c>
      <c r="AF155" s="101"/>
    </row>
    <row r="156" spans="1:32" ht="31.5" x14ac:dyDescent="0.25">
      <c r="A156" s="34" t="s">
        <v>36</v>
      </c>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101"/>
    </row>
    <row r="157" spans="1:32" x14ac:dyDescent="0.25">
      <c r="A157" s="21" t="s">
        <v>37</v>
      </c>
      <c r="B157" s="23">
        <f t="shared" si="134"/>
        <v>356607.76</v>
      </c>
      <c r="C157" s="23">
        <f>H157+J157+L157</f>
        <v>0</v>
      </c>
      <c r="D157" s="23">
        <f t="shared" si="135"/>
        <v>0</v>
      </c>
      <c r="E157" s="23">
        <f t="shared" si="136"/>
        <v>0</v>
      </c>
      <c r="F157" s="23">
        <f t="shared" si="137"/>
        <v>0</v>
      </c>
      <c r="G157" s="23">
        <f t="shared" si="138"/>
        <v>0</v>
      </c>
      <c r="H157" s="23">
        <f t="shared" si="139"/>
        <v>0</v>
      </c>
      <c r="I157" s="23">
        <f t="shared" si="139"/>
        <v>0</v>
      </c>
      <c r="J157" s="23">
        <f t="shared" si="139"/>
        <v>0</v>
      </c>
      <c r="K157" s="23">
        <f t="shared" si="139"/>
        <v>0</v>
      </c>
      <c r="L157" s="23">
        <f t="shared" si="139"/>
        <v>0</v>
      </c>
      <c r="M157" s="23">
        <f t="shared" si="139"/>
        <v>0</v>
      </c>
      <c r="N157" s="23">
        <f t="shared" si="139"/>
        <v>0</v>
      </c>
      <c r="O157" s="23">
        <f t="shared" si="139"/>
        <v>0</v>
      </c>
      <c r="P157" s="23">
        <f t="shared" si="139"/>
        <v>0</v>
      </c>
      <c r="Q157" s="23">
        <f t="shared" si="139"/>
        <v>0</v>
      </c>
      <c r="R157" s="23">
        <f t="shared" si="139"/>
        <v>0</v>
      </c>
      <c r="S157" s="23">
        <f t="shared" si="139"/>
        <v>0</v>
      </c>
      <c r="T157" s="23">
        <f t="shared" si="139"/>
        <v>11225.16</v>
      </c>
      <c r="U157" s="23">
        <f t="shared" si="139"/>
        <v>0</v>
      </c>
      <c r="V157" s="23">
        <f t="shared" si="139"/>
        <v>0</v>
      </c>
      <c r="W157" s="23">
        <f t="shared" si="139"/>
        <v>0</v>
      </c>
      <c r="X157" s="23">
        <f t="shared" si="133"/>
        <v>225725.5</v>
      </c>
      <c r="Y157" s="23">
        <f t="shared" si="133"/>
        <v>0</v>
      </c>
      <c r="Z157" s="23">
        <f t="shared" si="133"/>
        <v>98664.75</v>
      </c>
      <c r="AA157" s="23">
        <f t="shared" si="133"/>
        <v>0</v>
      </c>
      <c r="AB157" s="23">
        <f t="shared" si="133"/>
        <v>1147.3499999999999</v>
      </c>
      <c r="AC157" s="23">
        <f t="shared" si="133"/>
        <v>0</v>
      </c>
      <c r="AD157" s="23">
        <f t="shared" si="133"/>
        <v>19845</v>
      </c>
      <c r="AE157" s="23">
        <f t="shared" si="133"/>
        <v>0</v>
      </c>
      <c r="AF157" s="102"/>
    </row>
    <row r="158" spans="1:32" ht="31.5" x14ac:dyDescent="0.25">
      <c r="A158" s="45" t="s">
        <v>70</v>
      </c>
      <c r="B158" s="46">
        <f>B159+B160+B162</f>
        <v>894560.37900000007</v>
      </c>
      <c r="C158" s="46">
        <f t="shared" ref="C158:E158" si="140">C159+C160+C162</f>
        <v>171011.98299999998</v>
      </c>
      <c r="D158" s="46">
        <f t="shared" si="140"/>
        <v>148141.01</v>
      </c>
      <c r="E158" s="46">
        <f t="shared" si="140"/>
        <v>148141.01</v>
      </c>
      <c r="F158" s="46">
        <f>IFERROR(E158/B158%,0)</f>
        <v>16.560202472369951</v>
      </c>
      <c r="G158" s="46">
        <f>IFERROR(E158/C158%,0)</f>
        <v>86.626099178090939</v>
      </c>
      <c r="H158" s="46">
        <f>H159+H160+H162</f>
        <v>37687.879000000001</v>
      </c>
      <c r="I158" s="46">
        <f t="shared" ref="I158:AE158" si="141">I159+I160+I162</f>
        <v>21641.969999999998</v>
      </c>
      <c r="J158" s="46">
        <f t="shared" si="141"/>
        <v>30920.217000000001</v>
      </c>
      <c r="K158" s="46">
        <f t="shared" si="141"/>
        <v>33857.420000000006</v>
      </c>
      <c r="L158" s="46">
        <f t="shared" si="141"/>
        <v>27079.953000000005</v>
      </c>
      <c r="M158" s="46">
        <f t="shared" si="141"/>
        <v>22549.989999999998</v>
      </c>
      <c r="N158" s="46">
        <f t="shared" si="141"/>
        <v>32433.851000000006</v>
      </c>
      <c r="O158" s="46">
        <f t="shared" si="141"/>
        <v>23828.379999999997</v>
      </c>
      <c r="P158" s="46">
        <f t="shared" si="141"/>
        <v>21759.444000000003</v>
      </c>
      <c r="Q158" s="46">
        <f t="shared" si="141"/>
        <v>23625.32</v>
      </c>
      <c r="R158" s="46">
        <f t="shared" si="141"/>
        <v>21198.339</v>
      </c>
      <c r="S158" s="46">
        <f t="shared" si="141"/>
        <v>22637.929999999997</v>
      </c>
      <c r="T158" s="46">
        <f t="shared" si="141"/>
        <v>40502.904999999999</v>
      </c>
      <c r="U158" s="46">
        <f t="shared" si="141"/>
        <v>0</v>
      </c>
      <c r="V158" s="46">
        <f t="shared" si="141"/>
        <v>19598.91</v>
      </c>
      <c r="W158" s="46">
        <f t="shared" si="141"/>
        <v>0</v>
      </c>
      <c r="X158" s="46">
        <f t="shared" si="141"/>
        <v>353723.91099999996</v>
      </c>
      <c r="Y158" s="46">
        <f t="shared" si="141"/>
        <v>0</v>
      </c>
      <c r="Z158" s="46">
        <f t="shared" si="141"/>
        <v>213742.815</v>
      </c>
      <c r="AA158" s="46">
        <f t="shared" si="141"/>
        <v>0</v>
      </c>
      <c r="AB158" s="46">
        <f t="shared" si="141"/>
        <v>30841.056999999997</v>
      </c>
      <c r="AC158" s="46">
        <f t="shared" si="141"/>
        <v>0</v>
      </c>
      <c r="AD158" s="46">
        <f t="shared" si="141"/>
        <v>65071.097999999998</v>
      </c>
      <c r="AE158" s="46">
        <f t="shared" si="141"/>
        <v>0</v>
      </c>
      <c r="AF158" s="103"/>
    </row>
    <row r="159" spans="1:32" x14ac:dyDescent="0.25">
      <c r="A159" s="21" t="s">
        <v>35</v>
      </c>
      <c r="B159" s="23">
        <f>B17+B53+B107+B126</f>
        <v>210752.09600000002</v>
      </c>
      <c r="C159" s="23">
        <f>C17+C53+C107+C126</f>
        <v>0</v>
      </c>
      <c r="D159" s="23">
        <f>D17+D53+D107+D126</f>
        <v>0</v>
      </c>
      <c r="E159" s="23">
        <f>E17+E53+E107+E126</f>
        <v>0</v>
      </c>
      <c r="F159" s="23">
        <f t="shared" ref="F159:F162" si="142">IFERROR(E159/B159%,0)</f>
        <v>0</v>
      </c>
      <c r="G159" s="23">
        <f t="shared" ref="G159:G162" si="143">IFERROR(E159/C159%,0)</f>
        <v>0</v>
      </c>
      <c r="H159" s="23">
        <f t="shared" ref="H159:AE159" si="144">H17+H53+H107+H126</f>
        <v>0</v>
      </c>
      <c r="I159" s="23">
        <f t="shared" si="144"/>
        <v>0</v>
      </c>
      <c r="J159" s="23">
        <f t="shared" si="144"/>
        <v>0</v>
      </c>
      <c r="K159" s="23">
        <f t="shared" si="144"/>
        <v>0</v>
      </c>
      <c r="L159" s="23">
        <f t="shared" si="144"/>
        <v>0</v>
      </c>
      <c r="M159" s="23">
        <f t="shared" si="144"/>
        <v>0</v>
      </c>
      <c r="N159" s="23">
        <f t="shared" si="144"/>
        <v>0</v>
      </c>
      <c r="O159" s="23">
        <f t="shared" si="144"/>
        <v>0</v>
      </c>
      <c r="P159" s="23">
        <f t="shared" si="144"/>
        <v>0</v>
      </c>
      <c r="Q159" s="23">
        <f t="shared" si="144"/>
        <v>0</v>
      </c>
      <c r="R159" s="23">
        <f t="shared" si="144"/>
        <v>0</v>
      </c>
      <c r="S159" s="23">
        <f t="shared" si="144"/>
        <v>0</v>
      </c>
      <c r="T159" s="23">
        <f t="shared" si="144"/>
        <v>5612.58</v>
      </c>
      <c r="U159" s="23">
        <f t="shared" si="144"/>
        <v>0</v>
      </c>
      <c r="V159" s="23">
        <f t="shared" si="144"/>
        <v>0</v>
      </c>
      <c r="W159" s="23">
        <f t="shared" si="144"/>
        <v>0</v>
      </c>
      <c r="X159" s="23">
        <f t="shared" si="144"/>
        <v>112862.75</v>
      </c>
      <c r="Y159" s="23">
        <f t="shared" si="144"/>
        <v>0</v>
      </c>
      <c r="Z159" s="23">
        <f t="shared" si="144"/>
        <v>76501.275999999998</v>
      </c>
      <c r="AA159" s="23">
        <f t="shared" si="144"/>
        <v>0</v>
      </c>
      <c r="AB159" s="23">
        <f t="shared" si="144"/>
        <v>573.66999999999996</v>
      </c>
      <c r="AC159" s="23">
        <f t="shared" si="144"/>
        <v>0</v>
      </c>
      <c r="AD159" s="23">
        <f t="shared" si="144"/>
        <v>15201.82</v>
      </c>
      <c r="AE159" s="23">
        <f t="shared" si="144"/>
        <v>0</v>
      </c>
      <c r="AF159" s="104"/>
    </row>
    <row r="160" spans="1:32" x14ac:dyDescent="0.25">
      <c r="A160" s="21" t="s">
        <v>29</v>
      </c>
      <c r="B160" s="23">
        <f>B10+B18+B54+B108+B127</f>
        <v>327200.52300000004</v>
      </c>
      <c r="C160" s="23">
        <f>C10+C18+C54+C108+C127</f>
        <v>171011.98299999998</v>
      </c>
      <c r="D160" s="23">
        <f>D10+D18+D54+D108+D127</f>
        <v>148141.01</v>
      </c>
      <c r="E160" s="23">
        <f>E10+E18+E54+E108+E127</f>
        <v>148141.01</v>
      </c>
      <c r="F160" s="23">
        <f t="shared" si="142"/>
        <v>45.275297435878478</v>
      </c>
      <c r="G160" s="23">
        <f t="shared" si="143"/>
        <v>86.626099178090939</v>
      </c>
      <c r="H160" s="63">
        <f t="shared" ref="H160:AE160" si="145">H10+H18+H54+H108+H127</f>
        <v>37687.879000000001</v>
      </c>
      <c r="I160" s="23">
        <f t="shared" si="145"/>
        <v>21641.969999999998</v>
      </c>
      <c r="J160" s="23">
        <f t="shared" si="145"/>
        <v>30920.217000000001</v>
      </c>
      <c r="K160" s="23">
        <f t="shared" si="145"/>
        <v>33857.420000000006</v>
      </c>
      <c r="L160" s="23">
        <f t="shared" si="145"/>
        <v>27079.953000000005</v>
      </c>
      <c r="M160" s="23">
        <f t="shared" si="145"/>
        <v>22549.989999999998</v>
      </c>
      <c r="N160" s="23">
        <f t="shared" si="145"/>
        <v>32433.851000000006</v>
      </c>
      <c r="O160" s="23">
        <f t="shared" si="145"/>
        <v>23828.379999999997</v>
      </c>
      <c r="P160" s="23">
        <f t="shared" si="145"/>
        <v>21759.444000000003</v>
      </c>
      <c r="Q160" s="23">
        <f t="shared" si="145"/>
        <v>23625.32</v>
      </c>
      <c r="R160" s="23">
        <f t="shared" si="145"/>
        <v>21198.339</v>
      </c>
      <c r="S160" s="23">
        <f t="shared" si="145"/>
        <v>22637.929999999997</v>
      </c>
      <c r="T160" s="23">
        <f t="shared" si="145"/>
        <v>23665.165000000005</v>
      </c>
      <c r="U160" s="23">
        <f t="shared" si="145"/>
        <v>0</v>
      </c>
      <c r="V160" s="23">
        <f t="shared" si="145"/>
        <v>19598.91</v>
      </c>
      <c r="W160" s="23">
        <f t="shared" si="145"/>
        <v>0</v>
      </c>
      <c r="X160" s="23">
        <f t="shared" si="145"/>
        <v>15135.661</v>
      </c>
      <c r="Y160" s="23">
        <f t="shared" si="145"/>
        <v>0</v>
      </c>
      <c r="Z160" s="23">
        <f t="shared" si="145"/>
        <v>38576.788999999997</v>
      </c>
      <c r="AA160" s="23">
        <f t="shared" si="145"/>
        <v>0</v>
      </c>
      <c r="AB160" s="23">
        <f t="shared" si="145"/>
        <v>29120.037</v>
      </c>
      <c r="AC160" s="23">
        <f t="shared" si="145"/>
        <v>0</v>
      </c>
      <c r="AD160" s="23">
        <f t="shared" si="145"/>
        <v>30024.278000000002</v>
      </c>
      <c r="AE160" s="23">
        <f t="shared" si="145"/>
        <v>0</v>
      </c>
      <c r="AF160" s="104"/>
    </row>
    <row r="161" spans="1:32" ht="31.5" x14ac:dyDescent="0.25">
      <c r="A161" s="34" t="s">
        <v>36</v>
      </c>
      <c r="B161" s="23">
        <f t="shared" ref="B161:E162" si="146">B19+B55++B109+B128</f>
        <v>0</v>
      </c>
      <c r="C161" s="23">
        <f t="shared" si="146"/>
        <v>0</v>
      </c>
      <c r="D161" s="23">
        <f t="shared" si="146"/>
        <v>0</v>
      </c>
      <c r="E161" s="23">
        <f t="shared" si="146"/>
        <v>0</v>
      </c>
      <c r="F161" s="23">
        <f t="shared" si="142"/>
        <v>0</v>
      </c>
      <c r="G161" s="23">
        <f t="shared" si="143"/>
        <v>0</v>
      </c>
      <c r="H161" s="23">
        <f t="shared" ref="H161:AE162" si="147">H19+H55++H109+H128</f>
        <v>0</v>
      </c>
      <c r="I161" s="23">
        <f t="shared" si="147"/>
        <v>0</v>
      </c>
      <c r="J161" s="23">
        <f t="shared" si="147"/>
        <v>0</v>
      </c>
      <c r="K161" s="23">
        <f t="shared" si="147"/>
        <v>0</v>
      </c>
      <c r="L161" s="23">
        <f t="shared" si="147"/>
        <v>0</v>
      </c>
      <c r="M161" s="23">
        <f t="shared" si="147"/>
        <v>0</v>
      </c>
      <c r="N161" s="23">
        <f t="shared" si="147"/>
        <v>0</v>
      </c>
      <c r="O161" s="23">
        <f t="shared" si="147"/>
        <v>0</v>
      </c>
      <c r="P161" s="23">
        <f t="shared" si="147"/>
        <v>0</v>
      </c>
      <c r="Q161" s="23">
        <f t="shared" si="147"/>
        <v>0</v>
      </c>
      <c r="R161" s="23">
        <f t="shared" si="147"/>
        <v>0</v>
      </c>
      <c r="S161" s="23">
        <f t="shared" si="147"/>
        <v>0</v>
      </c>
      <c r="T161" s="23">
        <f t="shared" si="147"/>
        <v>0</v>
      </c>
      <c r="U161" s="23">
        <f t="shared" si="147"/>
        <v>0</v>
      </c>
      <c r="V161" s="23">
        <f t="shared" si="147"/>
        <v>0</v>
      </c>
      <c r="W161" s="23">
        <f t="shared" si="147"/>
        <v>0</v>
      </c>
      <c r="X161" s="23">
        <f t="shared" si="147"/>
        <v>0</v>
      </c>
      <c r="Y161" s="23">
        <f t="shared" si="147"/>
        <v>0</v>
      </c>
      <c r="Z161" s="23">
        <f t="shared" si="147"/>
        <v>0</v>
      </c>
      <c r="AA161" s="23">
        <f t="shared" si="147"/>
        <v>0</v>
      </c>
      <c r="AB161" s="23">
        <f t="shared" si="147"/>
        <v>0</v>
      </c>
      <c r="AC161" s="23">
        <f t="shared" si="147"/>
        <v>0</v>
      </c>
      <c r="AD161" s="23">
        <f t="shared" si="147"/>
        <v>0</v>
      </c>
      <c r="AE161" s="23">
        <f t="shared" si="147"/>
        <v>0</v>
      </c>
      <c r="AF161" s="104"/>
    </row>
    <row r="162" spans="1:32" x14ac:dyDescent="0.25">
      <c r="A162" s="21" t="s">
        <v>37</v>
      </c>
      <c r="B162" s="23">
        <f t="shared" si="146"/>
        <v>356607.76</v>
      </c>
      <c r="C162" s="23">
        <f t="shared" si="146"/>
        <v>0</v>
      </c>
      <c r="D162" s="23">
        <f t="shared" si="146"/>
        <v>0</v>
      </c>
      <c r="E162" s="23">
        <f t="shared" si="146"/>
        <v>0</v>
      </c>
      <c r="F162" s="23">
        <f t="shared" si="142"/>
        <v>0</v>
      </c>
      <c r="G162" s="23">
        <f t="shared" si="143"/>
        <v>0</v>
      </c>
      <c r="H162" s="23">
        <f t="shared" si="147"/>
        <v>0</v>
      </c>
      <c r="I162" s="23">
        <f t="shared" si="147"/>
        <v>0</v>
      </c>
      <c r="J162" s="23">
        <f t="shared" si="147"/>
        <v>0</v>
      </c>
      <c r="K162" s="23">
        <f t="shared" si="147"/>
        <v>0</v>
      </c>
      <c r="L162" s="23">
        <f t="shared" si="147"/>
        <v>0</v>
      </c>
      <c r="M162" s="23">
        <f t="shared" si="147"/>
        <v>0</v>
      </c>
      <c r="N162" s="23">
        <f t="shared" si="147"/>
        <v>0</v>
      </c>
      <c r="O162" s="23">
        <f t="shared" si="147"/>
        <v>0</v>
      </c>
      <c r="P162" s="23">
        <f t="shared" si="147"/>
        <v>0</v>
      </c>
      <c r="Q162" s="23">
        <f t="shared" si="147"/>
        <v>0</v>
      </c>
      <c r="R162" s="23">
        <f t="shared" si="147"/>
        <v>0</v>
      </c>
      <c r="S162" s="23">
        <f t="shared" si="147"/>
        <v>0</v>
      </c>
      <c r="T162" s="23">
        <f t="shared" si="147"/>
        <v>11225.16</v>
      </c>
      <c r="U162" s="23">
        <f t="shared" si="147"/>
        <v>0</v>
      </c>
      <c r="V162" s="23">
        <f t="shared" si="147"/>
        <v>0</v>
      </c>
      <c r="W162" s="23">
        <f t="shared" si="147"/>
        <v>0</v>
      </c>
      <c r="X162" s="23">
        <f t="shared" si="147"/>
        <v>225725.5</v>
      </c>
      <c r="Y162" s="23">
        <f t="shared" si="147"/>
        <v>0</v>
      </c>
      <c r="Z162" s="23">
        <f t="shared" si="147"/>
        <v>98664.75</v>
      </c>
      <c r="AA162" s="23">
        <f t="shared" si="147"/>
        <v>0</v>
      </c>
      <c r="AB162" s="23">
        <f t="shared" si="147"/>
        <v>1147.3499999999999</v>
      </c>
      <c r="AC162" s="23">
        <f t="shared" si="147"/>
        <v>0</v>
      </c>
      <c r="AD162" s="23">
        <f t="shared" si="147"/>
        <v>19845</v>
      </c>
      <c r="AE162" s="23">
        <f t="shared" si="147"/>
        <v>0</v>
      </c>
      <c r="AF162" s="105"/>
    </row>
    <row r="165" spans="1:32" ht="16.5" x14ac:dyDescent="0.25">
      <c r="A165" s="47" t="s">
        <v>85</v>
      </c>
      <c r="B165" s="47"/>
      <c r="C165" s="47"/>
      <c r="D165" s="47"/>
      <c r="F165" s="47" t="s">
        <v>74</v>
      </c>
      <c r="G165" s="47"/>
      <c r="H165" s="47"/>
    </row>
    <row r="166" spans="1:32" ht="16.5" x14ac:dyDescent="0.25">
      <c r="A166" s="47"/>
      <c r="B166" s="47"/>
      <c r="C166" s="47"/>
      <c r="D166" s="47"/>
      <c r="F166" s="47"/>
      <c r="G166" s="47"/>
      <c r="H166" s="47"/>
    </row>
    <row r="167" spans="1:32" ht="16.5" x14ac:dyDescent="0.25">
      <c r="A167" s="47" t="s">
        <v>72</v>
      </c>
      <c r="B167" s="48"/>
      <c r="C167" s="48"/>
      <c r="D167" s="47"/>
      <c r="F167" s="47" t="s">
        <v>86</v>
      </c>
      <c r="G167" s="48"/>
      <c r="H167" s="48"/>
    </row>
    <row r="168" spans="1:32" ht="16.5" x14ac:dyDescent="0.25">
      <c r="A168" s="47" t="s">
        <v>73</v>
      </c>
      <c r="B168" s="47"/>
      <c r="C168" s="47"/>
      <c r="D168" s="47"/>
    </row>
    <row r="169" spans="1:32" ht="16.5" x14ac:dyDescent="0.25">
      <c r="A169" s="47"/>
      <c r="B169" s="47"/>
      <c r="C169" s="47"/>
      <c r="D169" s="47"/>
    </row>
    <row r="170" spans="1:32" ht="16.5" x14ac:dyDescent="0.25">
      <c r="A170" s="47"/>
      <c r="B170" s="47"/>
      <c r="C170" s="47"/>
      <c r="D170" s="47"/>
    </row>
    <row r="171" spans="1:32" ht="16.5" x14ac:dyDescent="0.25">
      <c r="A171" s="47"/>
      <c r="B171" s="47"/>
      <c r="C171" s="47"/>
      <c r="D171" s="47"/>
    </row>
    <row r="172" spans="1:32" ht="16.5" x14ac:dyDescent="0.25">
      <c r="D172" s="47"/>
    </row>
    <row r="173" spans="1:32" ht="16.5" x14ac:dyDescent="0.25">
      <c r="D173" s="47"/>
    </row>
    <row r="174" spans="1:32" ht="16.5" x14ac:dyDescent="0.25">
      <c r="D174" s="47"/>
    </row>
    <row r="175" spans="1:32" ht="16.5" x14ac:dyDescent="0.25">
      <c r="A175" s="47"/>
      <c r="B175" s="47"/>
      <c r="C175" s="47"/>
      <c r="D175" s="47"/>
    </row>
  </sheetData>
  <mergeCells count="64">
    <mergeCell ref="A1:AD1"/>
    <mergeCell ref="A3:A4"/>
    <mergeCell ref="B3:B4"/>
    <mergeCell ref="C3:C4"/>
    <mergeCell ref="D3:D4"/>
    <mergeCell ref="E3:E4"/>
    <mergeCell ref="F3:G3"/>
    <mergeCell ref="H3:I3"/>
    <mergeCell ref="J3:K3"/>
    <mergeCell ref="L3:M3"/>
    <mergeCell ref="AF8:AF12"/>
    <mergeCell ref="N3:O3"/>
    <mergeCell ref="P3:Q3"/>
    <mergeCell ref="R3:S3"/>
    <mergeCell ref="T3:U3"/>
    <mergeCell ref="V3:W3"/>
    <mergeCell ref="X3:Y3"/>
    <mergeCell ref="A27:AE27"/>
    <mergeCell ref="Z3:AA3"/>
    <mergeCell ref="AB3:AC3"/>
    <mergeCell ref="AD3:AE3"/>
    <mergeCell ref="A6:AE6"/>
    <mergeCell ref="A8:AE8"/>
    <mergeCell ref="A13:AE13"/>
    <mergeCell ref="A15:AE15"/>
    <mergeCell ref="AF16:AF20"/>
    <mergeCell ref="A21:AE21"/>
    <mergeCell ref="AF22:AF26"/>
    <mergeCell ref="A69:AE69"/>
    <mergeCell ref="AF28:AF32"/>
    <mergeCell ref="A33:AE33"/>
    <mergeCell ref="AF34:AF38"/>
    <mergeCell ref="A39:AE39"/>
    <mergeCell ref="AF40:AF44"/>
    <mergeCell ref="A45:AE45"/>
    <mergeCell ref="AF46:AF50"/>
    <mergeCell ref="A51:AE51"/>
    <mergeCell ref="AF52:AF68"/>
    <mergeCell ref="A57:AE57"/>
    <mergeCell ref="A63:AE63"/>
    <mergeCell ref="A111:AE111"/>
    <mergeCell ref="AF70:AF74"/>
    <mergeCell ref="A75:AE75"/>
    <mergeCell ref="AF76:AF80"/>
    <mergeCell ref="A81:AE81"/>
    <mergeCell ref="AF82:AF86"/>
    <mergeCell ref="A87:AE87"/>
    <mergeCell ref="AF88:AF92"/>
    <mergeCell ref="A93:AE93"/>
    <mergeCell ref="AF94:AF98"/>
    <mergeCell ref="A105:AE105"/>
    <mergeCell ref="AF106:AF110"/>
    <mergeCell ref="AF158:AF162"/>
    <mergeCell ref="AF112:AF116"/>
    <mergeCell ref="AF117:AF121"/>
    <mergeCell ref="A122:AE122"/>
    <mergeCell ref="A124:AE124"/>
    <mergeCell ref="AF125:AF129"/>
    <mergeCell ref="A130:AE130"/>
    <mergeCell ref="AF131:AF135"/>
    <mergeCell ref="A136:AE136"/>
    <mergeCell ref="AF137:AF141"/>
    <mergeCell ref="AF148:AF152"/>
    <mergeCell ref="AF153:AF157"/>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75"/>
  <sheetViews>
    <sheetView tabSelected="1" zoomScale="50" zoomScaleNormal="50" workbookViewId="0">
      <selection activeCell="D12" sqref="D12"/>
    </sheetView>
  </sheetViews>
  <sheetFormatPr defaultColWidth="9.140625" defaultRowHeight="15.75" x14ac:dyDescent="0.25"/>
  <cols>
    <col min="1" max="1" width="35.85546875" style="2" customWidth="1"/>
    <col min="2" max="3" width="16" style="2" customWidth="1"/>
    <col min="4" max="4" width="17" style="2" customWidth="1"/>
    <col min="5" max="5" width="15.7109375" style="2" customWidth="1"/>
    <col min="6" max="6" width="13.42578125" style="2" customWidth="1"/>
    <col min="7" max="7" width="14.7109375" style="2" customWidth="1"/>
    <col min="8" max="23" width="13.42578125" style="2" customWidth="1"/>
    <col min="24" max="24" width="15.28515625" style="2" customWidth="1"/>
    <col min="25" max="25" width="13.42578125" style="2" customWidth="1"/>
    <col min="26" max="26" width="14.42578125" style="2" customWidth="1"/>
    <col min="27" max="31" width="13.42578125" style="2" customWidth="1"/>
    <col min="32" max="32" width="57.140625" style="2" customWidth="1"/>
    <col min="33" max="16384" width="9.140625" style="2"/>
  </cols>
  <sheetData>
    <row r="1" spans="1:32" ht="18.75" x14ac:dyDescent="0.25">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
      <c r="AF1" s="1"/>
    </row>
    <row r="2" spans="1:32" x14ac:dyDescent="0.2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40.5" customHeight="1" x14ac:dyDescent="0.25">
      <c r="A3" s="130" t="s">
        <v>1</v>
      </c>
      <c r="B3" s="130" t="s">
        <v>2</v>
      </c>
      <c r="C3" s="130" t="s">
        <v>124</v>
      </c>
      <c r="D3" s="130" t="s">
        <v>125</v>
      </c>
      <c r="E3" s="130" t="s">
        <v>126</v>
      </c>
      <c r="F3" s="132" t="s">
        <v>6</v>
      </c>
      <c r="G3" s="132"/>
      <c r="H3" s="126" t="s">
        <v>7</v>
      </c>
      <c r="I3" s="127"/>
      <c r="J3" s="126" t="s">
        <v>8</v>
      </c>
      <c r="K3" s="127"/>
      <c r="L3" s="126" t="s">
        <v>9</v>
      </c>
      <c r="M3" s="127"/>
      <c r="N3" s="126" t="s">
        <v>10</v>
      </c>
      <c r="O3" s="127"/>
      <c r="P3" s="126" t="s">
        <v>11</v>
      </c>
      <c r="Q3" s="127"/>
      <c r="R3" s="126" t="s">
        <v>12</v>
      </c>
      <c r="S3" s="127"/>
      <c r="T3" s="126" t="s">
        <v>13</v>
      </c>
      <c r="U3" s="127"/>
      <c r="V3" s="126" t="s">
        <v>14</v>
      </c>
      <c r="W3" s="127"/>
      <c r="X3" s="126" t="s">
        <v>15</v>
      </c>
      <c r="Y3" s="127"/>
      <c r="Z3" s="126" t="s">
        <v>16</v>
      </c>
      <c r="AA3" s="127"/>
      <c r="AB3" s="126" t="s">
        <v>17</v>
      </c>
      <c r="AC3" s="127"/>
      <c r="AD3" s="128" t="s">
        <v>18</v>
      </c>
      <c r="AE3" s="128"/>
      <c r="AF3" s="88" t="s">
        <v>19</v>
      </c>
    </row>
    <row r="4" spans="1:32" ht="51.75" customHeight="1" x14ac:dyDescent="0.25">
      <c r="A4" s="131"/>
      <c r="B4" s="131"/>
      <c r="C4" s="131"/>
      <c r="D4" s="131"/>
      <c r="E4" s="131"/>
      <c r="F4" s="87" t="s">
        <v>20</v>
      </c>
      <c r="G4" s="87" t="s">
        <v>21</v>
      </c>
      <c r="H4" s="6" t="s">
        <v>22</v>
      </c>
      <c r="I4" s="6" t="s">
        <v>23</v>
      </c>
      <c r="J4" s="6" t="s">
        <v>22</v>
      </c>
      <c r="K4" s="7" t="s">
        <v>23</v>
      </c>
      <c r="L4" s="6" t="s">
        <v>22</v>
      </c>
      <c r="M4" s="6" t="s">
        <v>23</v>
      </c>
      <c r="N4" s="6" t="s">
        <v>22</v>
      </c>
      <c r="O4" s="6" t="s">
        <v>23</v>
      </c>
      <c r="P4" s="6" t="s">
        <v>22</v>
      </c>
      <c r="Q4" s="6" t="s">
        <v>23</v>
      </c>
      <c r="R4" s="6" t="s">
        <v>22</v>
      </c>
      <c r="S4" s="6" t="s">
        <v>23</v>
      </c>
      <c r="T4" s="6" t="s">
        <v>22</v>
      </c>
      <c r="U4" s="6" t="s">
        <v>23</v>
      </c>
      <c r="V4" s="6" t="s">
        <v>22</v>
      </c>
      <c r="W4" s="6" t="s">
        <v>23</v>
      </c>
      <c r="X4" s="6" t="s">
        <v>22</v>
      </c>
      <c r="Y4" s="6" t="s">
        <v>23</v>
      </c>
      <c r="Z4" s="6" t="s">
        <v>22</v>
      </c>
      <c r="AA4" s="6" t="s">
        <v>23</v>
      </c>
      <c r="AB4" s="6" t="s">
        <v>22</v>
      </c>
      <c r="AC4" s="6" t="s">
        <v>23</v>
      </c>
      <c r="AD4" s="6" t="s">
        <v>22</v>
      </c>
      <c r="AE4" s="6" t="s">
        <v>23</v>
      </c>
      <c r="AF4" s="8"/>
    </row>
    <row r="5" spans="1:32" x14ac:dyDescent="0.25">
      <c r="A5" s="88">
        <v>1</v>
      </c>
      <c r="B5" s="88">
        <v>2</v>
      </c>
      <c r="C5" s="88">
        <v>3</v>
      </c>
      <c r="D5" s="88">
        <v>4</v>
      </c>
      <c r="E5" s="88">
        <v>5</v>
      </c>
      <c r="F5" s="88">
        <v>6</v>
      </c>
      <c r="G5" s="88">
        <v>7</v>
      </c>
      <c r="H5" s="6">
        <v>8</v>
      </c>
      <c r="I5" s="6">
        <v>9</v>
      </c>
      <c r="J5" s="6">
        <v>10</v>
      </c>
      <c r="K5" s="6">
        <v>11</v>
      </c>
      <c r="L5" s="6">
        <v>12</v>
      </c>
      <c r="M5" s="6">
        <v>13</v>
      </c>
      <c r="N5" s="6">
        <v>14</v>
      </c>
      <c r="O5" s="6">
        <v>15</v>
      </c>
      <c r="P5" s="6">
        <v>16</v>
      </c>
      <c r="Q5" s="6">
        <v>17</v>
      </c>
      <c r="R5" s="6">
        <v>18</v>
      </c>
      <c r="S5" s="6">
        <v>19</v>
      </c>
      <c r="T5" s="6">
        <v>20</v>
      </c>
      <c r="U5" s="6">
        <v>21</v>
      </c>
      <c r="V5" s="6">
        <v>22</v>
      </c>
      <c r="W5" s="6">
        <v>23</v>
      </c>
      <c r="X5" s="6">
        <v>24</v>
      </c>
      <c r="Y5" s="6">
        <v>25</v>
      </c>
      <c r="Z5" s="6">
        <v>26</v>
      </c>
      <c r="AA5" s="6">
        <v>27</v>
      </c>
      <c r="AB5" s="6">
        <v>28</v>
      </c>
      <c r="AC5" s="6">
        <v>29</v>
      </c>
      <c r="AD5" s="6">
        <v>30</v>
      </c>
      <c r="AE5" s="6">
        <v>31</v>
      </c>
      <c r="AF5" s="6">
        <v>32</v>
      </c>
    </row>
    <row r="6" spans="1:32" x14ac:dyDescent="0.25">
      <c r="A6" s="106" t="s">
        <v>24</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8"/>
      <c r="AF6" s="9"/>
    </row>
    <row r="7" spans="1:32" x14ac:dyDescent="0.25">
      <c r="A7" s="10" t="s">
        <v>25</v>
      </c>
      <c r="B7" s="11"/>
      <c r="C7" s="12"/>
      <c r="D7" s="12"/>
      <c r="E7" s="11"/>
      <c r="F7" s="13"/>
      <c r="G7" s="13"/>
      <c r="H7" s="14"/>
      <c r="I7" s="14"/>
      <c r="J7" s="14"/>
      <c r="K7" s="14"/>
      <c r="L7" s="14"/>
      <c r="M7" s="14"/>
      <c r="N7" s="14"/>
      <c r="O7" s="14"/>
      <c r="P7" s="14"/>
      <c r="Q7" s="14"/>
      <c r="R7" s="14"/>
      <c r="S7" s="14"/>
      <c r="T7" s="14"/>
      <c r="U7" s="14"/>
      <c r="V7" s="14"/>
      <c r="W7" s="15"/>
      <c r="X7" s="16"/>
      <c r="Y7" s="17"/>
      <c r="Z7" s="17"/>
      <c r="AA7" s="17"/>
      <c r="AB7" s="17"/>
      <c r="AC7" s="17"/>
      <c r="AD7" s="17"/>
      <c r="AE7" s="17"/>
      <c r="AF7" s="18"/>
    </row>
    <row r="8" spans="1:32" ht="31.5" customHeight="1" x14ac:dyDescent="0.25">
      <c r="A8" s="109" t="s">
        <v>26</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1"/>
      <c r="AF8" s="124" t="s">
        <v>90</v>
      </c>
    </row>
    <row r="9" spans="1:32" x14ac:dyDescent="0.25">
      <c r="A9" s="19" t="s">
        <v>28</v>
      </c>
      <c r="B9" s="20">
        <f>B10</f>
        <v>39754.091999999997</v>
      </c>
      <c r="C9" s="20">
        <f>C10</f>
        <v>22978.753000000001</v>
      </c>
      <c r="D9" s="20">
        <f>D10</f>
        <v>22938.39</v>
      </c>
      <c r="E9" s="20">
        <f>E10</f>
        <v>22938.39</v>
      </c>
      <c r="F9" s="20">
        <f>E9/B9*100</f>
        <v>57.700701603246287</v>
      </c>
      <c r="G9" s="20">
        <f>E9/C9*100</f>
        <v>99.824346429938998</v>
      </c>
      <c r="H9" s="20">
        <f>H10</f>
        <v>3465.99</v>
      </c>
      <c r="I9" s="20">
        <f t="shared" ref="I9:AE9" si="0">I10</f>
        <v>3465.99</v>
      </c>
      <c r="J9" s="20">
        <f t="shared" si="0"/>
        <v>3281.82</v>
      </c>
      <c r="K9" s="20">
        <f t="shared" si="0"/>
        <v>3281.82</v>
      </c>
      <c r="L9" s="20">
        <f t="shared" si="0"/>
        <v>3069.62</v>
      </c>
      <c r="M9" s="20">
        <f t="shared" si="0"/>
        <v>3069.62</v>
      </c>
      <c r="N9" s="20">
        <f t="shared" si="0"/>
        <v>3281.8249999999998</v>
      </c>
      <c r="O9" s="20">
        <f t="shared" si="0"/>
        <v>3281.83</v>
      </c>
      <c r="P9" s="20">
        <f t="shared" si="0"/>
        <v>3175.873</v>
      </c>
      <c r="Q9" s="20">
        <f t="shared" si="0"/>
        <v>3156.01</v>
      </c>
      <c r="R9" s="20">
        <f t="shared" si="0"/>
        <v>3281.8249999999998</v>
      </c>
      <c r="S9" s="20">
        <f t="shared" si="0"/>
        <v>3261.28</v>
      </c>
      <c r="T9" s="20">
        <f t="shared" si="0"/>
        <v>3421.8</v>
      </c>
      <c r="U9" s="20">
        <f t="shared" si="0"/>
        <v>3421.84</v>
      </c>
      <c r="V9" s="20">
        <f t="shared" si="0"/>
        <v>3554.777</v>
      </c>
      <c r="W9" s="20">
        <f t="shared" si="0"/>
        <v>0</v>
      </c>
      <c r="X9" s="20">
        <f t="shared" si="0"/>
        <v>3527.212</v>
      </c>
      <c r="Y9" s="20">
        <f t="shared" si="0"/>
        <v>0</v>
      </c>
      <c r="Z9" s="20">
        <f t="shared" si="0"/>
        <v>3175.873</v>
      </c>
      <c r="AA9" s="20">
        <f t="shared" si="0"/>
        <v>0</v>
      </c>
      <c r="AB9" s="20">
        <f t="shared" si="0"/>
        <v>3281.8249999999998</v>
      </c>
      <c r="AC9" s="20">
        <f t="shared" si="0"/>
        <v>0</v>
      </c>
      <c r="AD9" s="20">
        <f t="shared" si="0"/>
        <v>3235.652</v>
      </c>
      <c r="AE9" s="20">
        <f t="shared" si="0"/>
        <v>0</v>
      </c>
      <c r="AF9" s="116"/>
    </row>
    <row r="10" spans="1:32" x14ac:dyDescent="0.25">
      <c r="A10" s="21" t="s">
        <v>29</v>
      </c>
      <c r="B10" s="22">
        <f>B12</f>
        <v>39754.091999999997</v>
      </c>
      <c r="C10" s="22">
        <f>C12</f>
        <v>22978.753000000001</v>
      </c>
      <c r="D10" s="22">
        <f>E10</f>
        <v>22938.39</v>
      </c>
      <c r="E10" s="22">
        <f>E12</f>
        <v>22938.39</v>
      </c>
      <c r="F10" s="22">
        <f>E10/B10*100</f>
        <v>57.700701603246287</v>
      </c>
      <c r="G10" s="22">
        <f>E10/C10*100</f>
        <v>99.824346429938998</v>
      </c>
      <c r="H10" s="23">
        <f>H12</f>
        <v>3465.99</v>
      </c>
      <c r="I10" s="23">
        <f t="shared" ref="I10:AE10" si="1">I12</f>
        <v>3465.99</v>
      </c>
      <c r="J10" s="23">
        <f t="shared" si="1"/>
        <v>3281.82</v>
      </c>
      <c r="K10" s="23">
        <f t="shared" si="1"/>
        <v>3281.82</v>
      </c>
      <c r="L10" s="23">
        <f t="shared" si="1"/>
        <v>3069.62</v>
      </c>
      <c r="M10" s="23">
        <f t="shared" si="1"/>
        <v>3069.62</v>
      </c>
      <c r="N10" s="23">
        <f t="shared" si="1"/>
        <v>3281.8249999999998</v>
      </c>
      <c r="O10" s="23">
        <f t="shared" si="1"/>
        <v>3281.83</v>
      </c>
      <c r="P10" s="23">
        <f t="shared" si="1"/>
        <v>3175.873</v>
      </c>
      <c r="Q10" s="23">
        <f t="shared" si="1"/>
        <v>3156.01</v>
      </c>
      <c r="R10" s="23">
        <f t="shared" si="1"/>
        <v>3281.8249999999998</v>
      </c>
      <c r="S10" s="23">
        <f t="shared" si="1"/>
        <v>3261.28</v>
      </c>
      <c r="T10" s="23">
        <f t="shared" si="1"/>
        <v>3421.8</v>
      </c>
      <c r="U10" s="23">
        <f t="shared" si="1"/>
        <v>3421.84</v>
      </c>
      <c r="V10" s="23">
        <f t="shared" si="1"/>
        <v>3554.777</v>
      </c>
      <c r="W10" s="23">
        <f t="shared" si="1"/>
        <v>0</v>
      </c>
      <c r="X10" s="23">
        <f t="shared" si="1"/>
        <v>3527.212</v>
      </c>
      <c r="Y10" s="23">
        <f t="shared" si="1"/>
        <v>0</v>
      </c>
      <c r="Z10" s="23">
        <f t="shared" si="1"/>
        <v>3175.873</v>
      </c>
      <c r="AA10" s="23">
        <f t="shared" si="1"/>
        <v>0</v>
      </c>
      <c r="AB10" s="23">
        <f t="shared" si="1"/>
        <v>3281.8249999999998</v>
      </c>
      <c r="AC10" s="23">
        <f t="shared" si="1"/>
        <v>0</v>
      </c>
      <c r="AD10" s="23">
        <f t="shared" si="1"/>
        <v>3235.652</v>
      </c>
      <c r="AE10" s="23">
        <f t="shared" si="1"/>
        <v>0</v>
      </c>
      <c r="AF10" s="116"/>
    </row>
    <row r="11" spans="1:32" ht="32.25" customHeight="1" x14ac:dyDescent="0.25">
      <c r="A11" s="24" t="s">
        <v>30</v>
      </c>
      <c r="B11" s="61">
        <f>B12</f>
        <v>39754.091999999997</v>
      </c>
      <c r="C11" s="61">
        <f>C12</f>
        <v>22978.753000000001</v>
      </c>
      <c r="D11" s="61">
        <f>D12</f>
        <v>22938.39</v>
      </c>
      <c r="E11" s="61">
        <f>E12</f>
        <v>22938.39</v>
      </c>
      <c r="F11" s="25">
        <f>E11/B11*100</f>
        <v>57.700701603246287</v>
      </c>
      <c r="G11" s="25">
        <f>E11/C11*100</f>
        <v>99.824346429938998</v>
      </c>
      <c r="H11" s="25">
        <f>H12</f>
        <v>3465.99</v>
      </c>
      <c r="I11" s="25">
        <f t="shared" ref="I11:AE11" si="2">I12</f>
        <v>3465.99</v>
      </c>
      <c r="J11" s="25">
        <f t="shared" si="2"/>
        <v>3281.82</v>
      </c>
      <c r="K11" s="25">
        <f t="shared" si="2"/>
        <v>3281.82</v>
      </c>
      <c r="L11" s="25">
        <f t="shared" si="2"/>
        <v>3069.62</v>
      </c>
      <c r="M11" s="25">
        <f t="shared" si="2"/>
        <v>3069.62</v>
      </c>
      <c r="N11" s="25">
        <f t="shared" si="2"/>
        <v>3281.8249999999998</v>
      </c>
      <c r="O11" s="25">
        <f t="shared" si="2"/>
        <v>3281.83</v>
      </c>
      <c r="P11" s="25">
        <f t="shared" si="2"/>
        <v>3175.873</v>
      </c>
      <c r="Q11" s="25">
        <f t="shared" si="2"/>
        <v>3156.01</v>
      </c>
      <c r="R11" s="25">
        <f t="shared" si="2"/>
        <v>3281.8249999999998</v>
      </c>
      <c r="S11" s="25">
        <f t="shared" si="2"/>
        <v>3261.28</v>
      </c>
      <c r="T11" s="25">
        <f t="shared" si="2"/>
        <v>3421.8</v>
      </c>
      <c r="U11" s="25">
        <f t="shared" si="2"/>
        <v>3421.84</v>
      </c>
      <c r="V11" s="25">
        <f t="shared" si="2"/>
        <v>3554.777</v>
      </c>
      <c r="W11" s="25">
        <f t="shared" si="2"/>
        <v>0</v>
      </c>
      <c r="X11" s="25">
        <f t="shared" si="2"/>
        <v>3527.212</v>
      </c>
      <c r="Y11" s="25">
        <f t="shared" si="2"/>
        <v>0</v>
      </c>
      <c r="Z11" s="25">
        <f t="shared" si="2"/>
        <v>3175.873</v>
      </c>
      <c r="AA11" s="25">
        <f t="shared" si="2"/>
        <v>0</v>
      </c>
      <c r="AB11" s="25">
        <f t="shared" si="2"/>
        <v>3281.8249999999998</v>
      </c>
      <c r="AC11" s="25">
        <f t="shared" si="2"/>
        <v>0</v>
      </c>
      <c r="AD11" s="25">
        <f t="shared" si="2"/>
        <v>3235.652</v>
      </c>
      <c r="AE11" s="25">
        <f t="shared" si="2"/>
        <v>0</v>
      </c>
      <c r="AF11" s="116"/>
    </row>
    <row r="12" spans="1:32" ht="32.25" customHeight="1" x14ac:dyDescent="0.25">
      <c r="A12" s="21" t="s">
        <v>31</v>
      </c>
      <c r="B12" s="22">
        <f>H12+J12+L12+N12+P12+R12+T12+V12+X12+Z12+AB12+AD12</f>
        <v>39754.091999999997</v>
      </c>
      <c r="C12" s="22">
        <f>H12+J12+L12+N12+P12+R12+T12</f>
        <v>22978.753000000001</v>
      </c>
      <c r="D12" s="22">
        <f>E12</f>
        <v>22938.39</v>
      </c>
      <c r="E12" s="22">
        <f>I12+K12+M12+O12+Q12+S12+U12+W12+Y12+AA12+AC12+AE12</f>
        <v>22938.39</v>
      </c>
      <c r="F12" s="22">
        <f>E12/B12*100</f>
        <v>57.700701603246287</v>
      </c>
      <c r="G12" s="22">
        <f>E12/C12*100</f>
        <v>99.824346429938998</v>
      </c>
      <c r="H12" s="22">
        <v>3465.99</v>
      </c>
      <c r="I12" s="22">
        <v>3465.99</v>
      </c>
      <c r="J12" s="22">
        <v>3281.82</v>
      </c>
      <c r="K12" s="22">
        <v>3281.82</v>
      </c>
      <c r="L12" s="22">
        <v>3069.62</v>
      </c>
      <c r="M12" s="22">
        <v>3069.62</v>
      </c>
      <c r="N12" s="22">
        <v>3281.8249999999998</v>
      </c>
      <c r="O12" s="22">
        <v>3281.83</v>
      </c>
      <c r="P12" s="22">
        <v>3175.873</v>
      </c>
      <c r="Q12" s="22">
        <v>3156.01</v>
      </c>
      <c r="R12" s="22">
        <v>3281.8249999999998</v>
      </c>
      <c r="S12" s="22">
        <v>3261.28</v>
      </c>
      <c r="T12" s="22">
        <v>3421.8</v>
      </c>
      <c r="U12" s="22">
        <v>3421.84</v>
      </c>
      <c r="V12" s="22">
        <v>3554.777</v>
      </c>
      <c r="W12" s="22"/>
      <c r="X12" s="22">
        <v>3527.212</v>
      </c>
      <c r="Y12" s="22"/>
      <c r="Z12" s="22">
        <v>3175.873</v>
      </c>
      <c r="AA12" s="22"/>
      <c r="AB12" s="22">
        <v>3281.8249999999998</v>
      </c>
      <c r="AC12" s="22"/>
      <c r="AD12" s="22">
        <v>3235.652</v>
      </c>
      <c r="AE12" s="22"/>
      <c r="AF12" s="116"/>
    </row>
    <row r="13" spans="1:32" x14ac:dyDescent="0.25">
      <c r="A13" s="106" t="s">
        <v>32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c r="AF13" s="8"/>
    </row>
    <row r="14" spans="1:32" x14ac:dyDescent="0.25">
      <c r="A14" s="10" t="s">
        <v>25</v>
      </c>
      <c r="B14" s="26"/>
      <c r="C14" s="26"/>
      <c r="D14" s="26"/>
      <c r="E14" s="26"/>
      <c r="F14" s="26"/>
      <c r="G14" s="26"/>
      <c r="H14" s="26"/>
      <c r="I14" s="26"/>
      <c r="J14" s="26"/>
      <c r="K14" s="26"/>
      <c r="L14" s="26"/>
      <c r="M14" s="26"/>
      <c r="N14" s="26"/>
      <c r="O14" s="26"/>
      <c r="P14" s="26"/>
      <c r="Q14" s="26"/>
      <c r="R14" s="26"/>
      <c r="S14" s="26"/>
      <c r="T14" s="26"/>
      <c r="U14" s="26"/>
      <c r="V14" s="26"/>
      <c r="W14" s="26"/>
      <c r="X14" s="27"/>
      <c r="Y14" s="17"/>
      <c r="Z14" s="17"/>
      <c r="AA14" s="17"/>
      <c r="AB14" s="17"/>
      <c r="AC14" s="17"/>
      <c r="AD14" s="17"/>
      <c r="AE14" s="17"/>
      <c r="AF14" s="134"/>
    </row>
    <row r="15" spans="1:32" x14ac:dyDescent="0.25">
      <c r="A15" s="109" t="s">
        <v>33</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34"/>
    </row>
    <row r="16" spans="1:32" x14ac:dyDescent="0.25">
      <c r="A16" s="29" t="s">
        <v>34</v>
      </c>
      <c r="B16" s="30">
        <f>B17+B18+B20</f>
        <v>604125.63</v>
      </c>
      <c r="C16" s="41">
        <f>C17+C18+C20</f>
        <v>5000.54</v>
      </c>
      <c r="D16" s="30">
        <f>D17+D18+D20</f>
        <v>5000.54</v>
      </c>
      <c r="E16" s="30">
        <f>E17+E18+E20</f>
        <v>5000.54</v>
      </c>
      <c r="F16" s="30">
        <f>IFERROR(E16/B16%,0)</f>
        <v>0.82773180803469637</v>
      </c>
      <c r="G16" s="30">
        <f>IFERROR(E16/C16%,0)</f>
        <v>100</v>
      </c>
      <c r="H16" s="30">
        <f>H17+H18+H20</f>
        <v>0</v>
      </c>
      <c r="I16" s="30">
        <f t="shared" ref="I16:AE16" si="3">I17+I18+I20</f>
        <v>0</v>
      </c>
      <c r="J16" s="30">
        <f t="shared" si="3"/>
        <v>4540.54</v>
      </c>
      <c r="K16" s="30">
        <f t="shared" si="3"/>
        <v>4540.54</v>
      </c>
      <c r="L16" s="30">
        <f t="shared" si="3"/>
        <v>59</v>
      </c>
      <c r="M16" s="30">
        <f t="shared" si="3"/>
        <v>59</v>
      </c>
      <c r="N16" s="30">
        <f t="shared" si="3"/>
        <v>180</v>
      </c>
      <c r="O16" s="30">
        <f t="shared" si="3"/>
        <v>180</v>
      </c>
      <c r="P16" s="30">
        <f t="shared" si="3"/>
        <v>0</v>
      </c>
      <c r="Q16" s="30">
        <f t="shared" si="3"/>
        <v>0</v>
      </c>
      <c r="R16" s="30">
        <f t="shared" si="3"/>
        <v>30</v>
      </c>
      <c r="S16" s="30">
        <f t="shared" si="3"/>
        <v>26</v>
      </c>
      <c r="T16" s="30">
        <f t="shared" si="3"/>
        <v>191</v>
      </c>
      <c r="U16" s="30">
        <f t="shared" si="3"/>
        <v>195</v>
      </c>
      <c r="V16" s="30">
        <f t="shared" si="3"/>
        <v>11225.2</v>
      </c>
      <c r="W16" s="30">
        <f t="shared" si="3"/>
        <v>0</v>
      </c>
      <c r="X16" s="30">
        <f t="shared" si="3"/>
        <v>83058.399999999994</v>
      </c>
      <c r="Y16" s="30">
        <f t="shared" si="3"/>
        <v>0</v>
      </c>
      <c r="Z16" s="30">
        <f t="shared" si="3"/>
        <v>418380.61</v>
      </c>
      <c r="AA16" s="30">
        <f t="shared" si="3"/>
        <v>0</v>
      </c>
      <c r="AB16" s="30">
        <f t="shared" si="3"/>
        <v>54829.9</v>
      </c>
      <c r="AC16" s="30">
        <f t="shared" si="3"/>
        <v>0</v>
      </c>
      <c r="AD16" s="30">
        <f t="shared" si="3"/>
        <v>31630.98</v>
      </c>
      <c r="AE16" s="30">
        <f t="shared" si="3"/>
        <v>0</v>
      </c>
      <c r="AF16" s="100"/>
    </row>
    <row r="17" spans="1:32" x14ac:dyDescent="0.25">
      <c r="A17" s="76" t="s">
        <v>35</v>
      </c>
      <c r="B17" s="22">
        <f>H17+J17+L17+N17+P17+R17+T17+V17+X17+Z17+AB17+AD17</f>
        <v>210752.09999999998</v>
      </c>
      <c r="C17" s="22">
        <f>C23+C29+C35+C41+C47</f>
        <v>0</v>
      </c>
      <c r="D17" s="22">
        <f>E17</f>
        <v>0</v>
      </c>
      <c r="E17" s="22">
        <f>I17+K17+M17+O17+Q17+S17+U17+W17+Y17+AA17+AC17+AE17</f>
        <v>0</v>
      </c>
      <c r="F17" s="31">
        <f>IFERROR(E17/B17%,0)</f>
        <v>0</v>
      </c>
      <c r="G17" s="31">
        <f>IFERROR(E17/C17%,0)</f>
        <v>0</v>
      </c>
      <c r="H17" s="22">
        <f t="shared" ref="H17:AE20" si="4">H23+H29+H35+H41+H47</f>
        <v>0</v>
      </c>
      <c r="I17" s="22">
        <f t="shared" si="4"/>
        <v>0</v>
      </c>
      <c r="J17" s="22">
        <f t="shared" si="4"/>
        <v>0</v>
      </c>
      <c r="K17" s="22">
        <f t="shared" si="4"/>
        <v>0</v>
      </c>
      <c r="L17" s="22">
        <f t="shared" si="4"/>
        <v>0</v>
      </c>
      <c r="M17" s="22">
        <f t="shared" si="4"/>
        <v>0</v>
      </c>
      <c r="N17" s="22">
        <f t="shared" si="4"/>
        <v>0</v>
      </c>
      <c r="O17" s="22">
        <f t="shared" si="4"/>
        <v>0</v>
      </c>
      <c r="P17" s="22">
        <f t="shared" si="4"/>
        <v>0</v>
      </c>
      <c r="Q17" s="22">
        <f t="shared" si="4"/>
        <v>0</v>
      </c>
      <c r="R17" s="22">
        <f t="shared" si="4"/>
        <v>0</v>
      </c>
      <c r="S17" s="22">
        <f t="shared" si="4"/>
        <v>0</v>
      </c>
      <c r="T17" s="22">
        <f t="shared" si="4"/>
        <v>0</v>
      </c>
      <c r="U17" s="22">
        <f t="shared" si="4"/>
        <v>0</v>
      </c>
      <c r="V17" s="22">
        <f t="shared" si="4"/>
        <v>5612.6</v>
      </c>
      <c r="W17" s="22">
        <f t="shared" si="4"/>
        <v>0</v>
      </c>
      <c r="X17" s="22">
        <f t="shared" si="4"/>
        <v>41529.199999999997</v>
      </c>
      <c r="Y17" s="22">
        <f t="shared" si="4"/>
        <v>0</v>
      </c>
      <c r="Z17" s="22">
        <f t="shared" si="4"/>
        <v>163610.29999999999</v>
      </c>
      <c r="AA17" s="22">
        <f t="shared" si="4"/>
        <v>0</v>
      </c>
      <c r="AB17" s="22">
        <f t="shared" si="4"/>
        <v>0</v>
      </c>
      <c r="AC17" s="22">
        <f t="shared" si="4"/>
        <v>0</v>
      </c>
      <c r="AD17" s="22">
        <f t="shared" si="4"/>
        <v>0</v>
      </c>
      <c r="AE17" s="22">
        <f t="shared" si="4"/>
        <v>0</v>
      </c>
      <c r="AF17" s="101"/>
    </row>
    <row r="18" spans="1:32" x14ac:dyDescent="0.25">
      <c r="A18" s="21" t="s">
        <v>29</v>
      </c>
      <c r="B18" s="22">
        <f>H18+J18+L18+N18+P18+R18+T18+V18+X18+Z18+AB18+AD18</f>
        <v>36765.769999999997</v>
      </c>
      <c r="C18" s="22">
        <f>C24+C30+C36+C42+C48</f>
        <v>5000.54</v>
      </c>
      <c r="D18" s="22">
        <f>E18</f>
        <v>5000.54</v>
      </c>
      <c r="E18" s="22">
        <f>I18+K18+M18+O18+Q18+S18+U18+W18+Y18+AA18+AC18+AE18</f>
        <v>5000.54</v>
      </c>
      <c r="F18" s="31">
        <f>IFERROR(E18/B18%,0)</f>
        <v>13.601075130481425</v>
      </c>
      <c r="G18" s="31">
        <f>IFERROR(E18/C18%,0)</f>
        <v>100</v>
      </c>
      <c r="H18" s="22">
        <f t="shared" si="4"/>
        <v>0</v>
      </c>
      <c r="I18" s="22">
        <f t="shared" si="4"/>
        <v>0</v>
      </c>
      <c r="J18" s="22">
        <f t="shared" si="4"/>
        <v>4540.54</v>
      </c>
      <c r="K18" s="22">
        <f t="shared" si="4"/>
        <v>4540.54</v>
      </c>
      <c r="L18" s="22">
        <f t="shared" si="4"/>
        <v>59</v>
      </c>
      <c r="M18" s="22">
        <f t="shared" si="4"/>
        <v>59</v>
      </c>
      <c r="N18" s="22">
        <f t="shared" si="4"/>
        <v>180</v>
      </c>
      <c r="O18" s="22">
        <f t="shared" si="4"/>
        <v>180</v>
      </c>
      <c r="P18" s="22">
        <f t="shared" si="4"/>
        <v>0</v>
      </c>
      <c r="Q18" s="22">
        <f t="shared" si="4"/>
        <v>0</v>
      </c>
      <c r="R18" s="22">
        <f t="shared" si="4"/>
        <v>30</v>
      </c>
      <c r="S18" s="22">
        <f t="shared" si="4"/>
        <v>26</v>
      </c>
      <c r="T18" s="22">
        <f t="shared" si="4"/>
        <v>191</v>
      </c>
      <c r="U18" s="22">
        <f t="shared" si="4"/>
        <v>195</v>
      </c>
      <c r="V18" s="22">
        <f t="shared" si="4"/>
        <v>0</v>
      </c>
      <c r="W18" s="22">
        <f t="shared" si="4"/>
        <v>0</v>
      </c>
      <c r="X18" s="22">
        <f t="shared" si="4"/>
        <v>0</v>
      </c>
      <c r="Y18" s="22">
        <f t="shared" si="4"/>
        <v>0</v>
      </c>
      <c r="Z18" s="22">
        <f t="shared" si="4"/>
        <v>21181.05</v>
      </c>
      <c r="AA18" s="22">
        <f t="shared" si="4"/>
        <v>0</v>
      </c>
      <c r="AB18" s="22">
        <f t="shared" si="4"/>
        <v>9356.9</v>
      </c>
      <c r="AC18" s="22">
        <f t="shared" si="4"/>
        <v>0</v>
      </c>
      <c r="AD18" s="22">
        <f t="shared" si="4"/>
        <v>1227.28</v>
      </c>
      <c r="AE18" s="22">
        <f t="shared" si="4"/>
        <v>0</v>
      </c>
      <c r="AF18" s="101"/>
    </row>
    <row r="19" spans="1:32" ht="31.5" x14ac:dyDescent="0.25">
      <c r="A19" s="32" t="s">
        <v>36</v>
      </c>
      <c r="B19" s="22">
        <f>H19+J19+L19+N19+P19+R19+T19+V19+X19+Z19+AB19+AD19</f>
        <v>0</v>
      </c>
      <c r="C19" s="22">
        <f>C25+C31+C37+C43+C49</f>
        <v>0</v>
      </c>
      <c r="D19" s="22">
        <f>E19</f>
        <v>0</v>
      </c>
      <c r="E19" s="22">
        <f>I19+K19+M19+O19+Q19+S19+U19+W19+Y19+AA19+AC19+AE19</f>
        <v>0</v>
      </c>
      <c r="F19" s="31">
        <f>IFERROR(E19/B19%,0)</f>
        <v>0</v>
      </c>
      <c r="G19" s="31">
        <f>IFERROR(E19/C19%,0)</f>
        <v>0</v>
      </c>
      <c r="H19" s="22">
        <f t="shared" si="4"/>
        <v>0</v>
      </c>
      <c r="I19" s="22">
        <f t="shared" si="4"/>
        <v>0</v>
      </c>
      <c r="J19" s="22">
        <f t="shared" si="4"/>
        <v>0</v>
      </c>
      <c r="K19" s="22">
        <f t="shared" si="4"/>
        <v>0</v>
      </c>
      <c r="L19" s="22">
        <f t="shared" si="4"/>
        <v>0</v>
      </c>
      <c r="M19" s="22">
        <f t="shared" si="4"/>
        <v>0</v>
      </c>
      <c r="N19" s="22">
        <f t="shared" si="4"/>
        <v>0</v>
      </c>
      <c r="O19" s="22">
        <f t="shared" si="4"/>
        <v>0</v>
      </c>
      <c r="P19" s="22">
        <f t="shared" si="4"/>
        <v>0</v>
      </c>
      <c r="Q19" s="22">
        <f t="shared" si="4"/>
        <v>0</v>
      </c>
      <c r="R19" s="22">
        <f t="shared" si="4"/>
        <v>0</v>
      </c>
      <c r="S19" s="22">
        <f t="shared" si="4"/>
        <v>0</v>
      </c>
      <c r="T19" s="22">
        <f t="shared" si="4"/>
        <v>0</v>
      </c>
      <c r="U19" s="22">
        <f t="shared" si="4"/>
        <v>0</v>
      </c>
      <c r="V19" s="22">
        <f t="shared" si="4"/>
        <v>0</v>
      </c>
      <c r="W19" s="22">
        <f t="shared" si="4"/>
        <v>0</v>
      </c>
      <c r="X19" s="22">
        <f t="shared" si="4"/>
        <v>0</v>
      </c>
      <c r="Y19" s="22">
        <f t="shared" si="4"/>
        <v>0</v>
      </c>
      <c r="Z19" s="22">
        <f t="shared" si="4"/>
        <v>0</v>
      </c>
      <c r="AA19" s="22">
        <f t="shared" si="4"/>
        <v>0</v>
      </c>
      <c r="AB19" s="22">
        <f t="shared" si="4"/>
        <v>0</v>
      </c>
      <c r="AC19" s="22">
        <f t="shared" si="4"/>
        <v>0</v>
      </c>
      <c r="AD19" s="22">
        <f t="shared" si="4"/>
        <v>0</v>
      </c>
      <c r="AE19" s="22">
        <f t="shared" si="4"/>
        <v>0</v>
      </c>
      <c r="AF19" s="101"/>
    </row>
    <row r="20" spans="1:32" x14ac:dyDescent="0.25">
      <c r="A20" s="21" t="s">
        <v>37</v>
      </c>
      <c r="B20" s="22">
        <f>H20+J20+L20+N20+P20+R20+T20+V20+X20+Z20+AB20+AD20</f>
        <v>356607.76</v>
      </c>
      <c r="C20" s="22">
        <f>C26+C32+C38+C44+C50</f>
        <v>0</v>
      </c>
      <c r="D20" s="22">
        <f>E20</f>
        <v>0</v>
      </c>
      <c r="E20" s="22">
        <f>I20+K20+M20+O20+Q20+S20+U20+W20+Y20+AA20+AC20+AE20</f>
        <v>0</v>
      </c>
      <c r="F20" s="31">
        <f>IFERROR(E20/B20%,0)</f>
        <v>0</v>
      </c>
      <c r="G20" s="31">
        <f>IFERROR(E20/C20%,0)</f>
        <v>0</v>
      </c>
      <c r="H20" s="22">
        <f t="shared" si="4"/>
        <v>0</v>
      </c>
      <c r="I20" s="22">
        <f t="shared" si="4"/>
        <v>0</v>
      </c>
      <c r="J20" s="22">
        <f t="shared" si="4"/>
        <v>0</v>
      </c>
      <c r="K20" s="22">
        <f t="shared" si="4"/>
        <v>0</v>
      </c>
      <c r="L20" s="22">
        <f t="shared" si="4"/>
        <v>0</v>
      </c>
      <c r="M20" s="22">
        <f t="shared" si="4"/>
        <v>0</v>
      </c>
      <c r="N20" s="22">
        <f t="shared" si="4"/>
        <v>0</v>
      </c>
      <c r="O20" s="22">
        <f t="shared" si="4"/>
        <v>0</v>
      </c>
      <c r="P20" s="22">
        <f t="shared" si="4"/>
        <v>0</v>
      </c>
      <c r="Q20" s="22">
        <f t="shared" si="4"/>
        <v>0</v>
      </c>
      <c r="R20" s="22">
        <f t="shared" si="4"/>
        <v>0</v>
      </c>
      <c r="S20" s="22">
        <f t="shared" si="4"/>
        <v>0</v>
      </c>
      <c r="T20" s="22">
        <f t="shared" si="4"/>
        <v>0</v>
      </c>
      <c r="U20" s="22">
        <f t="shared" si="4"/>
        <v>0</v>
      </c>
      <c r="V20" s="22">
        <f t="shared" si="4"/>
        <v>5612.6</v>
      </c>
      <c r="W20" s="22">
        <f t="shared" si="4"/>
        <v>0</v>
      </c>
      <c r="X20" s="22">
        <f t="shared" si="4"/>
        <v>41529.199999999997</v>
      </c>
      <c r="Y20" s="22">
        <f t="shared" si="4"/>
        <v>0</v>
      </c>
      <c r="Z20" s="22">
        <f t="shared" si="4"/>
        <v>233589.26</v>
      </c>
      <c r="AA20" s="22">
        <f t="shared" si="4"/>
        <v>0</v>
      </c>
      <c r="AB20" s="22">
        <f t="shared" si="4"/>
        <v>45473</v>
      </c>
      <c r="AC20" s="22">
        <f t="shared" si="4"/>
        <v>0</v>
      </c>
      <c r="AD20" s="22">
        <f t="shared" si="4"/>
        <v>30403.7</v>
      </c>
      <c r="AE20" s="22">
        <f t="shared" si="4"/>
        <v>0</v>
      </c>
      <c r="AF20" s="102"/>
    </row>
    <row r="21" spans="1:32" ht="24" customHeight="1" x14ac:dyDescent="0.25">
      <c r="A21" s="112" t="s">
        <v>38</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4"/>
      <c r="AF21" s="33"/>
    </row>
    <row r="22" spans="1:32" x14ac:dyDescent="0.25">
      <c r="A22" s="29" t="s">
        <v>34</v>
      </c>
      <c r="B22" s="30">
        <f>B23+B24+B26</f>
        <v>283805.8</v>
      </c>
      <c r="C22" s="30">
        <f>C23+C24+C26</f>
        <v>100</v>
      </c>
      <c r="D22" s="30">
        <f>D23+D24+D26</f>
        <v>100</v>
      </c>
      <c r="E22" s="30">
        <f>E23+E24+E26</f>
        <v>100</v>
      </c>
      <c r="F22" s="30">
        <f>IFERROR(E22/B22%,0)</f>
        <v>3.5235361645181318E-2</v>
      </c>
      <c r="G22" s="30">
        <f>IFERROR(E22/C22%,0)</f>
        <v>100</v>
      </c>
      <c r="H22" s="30">
        <f>H23+H24+H26</f>
        <v>0</v>
      </c>
      <c r="I22" s="30">
        <f t="shared" ref="I22:AE22" si="5">I23+I24+I26</f>
        <v>0</v>
      </c>
      <c r="J22" s="30">
        <f t="shared" si="5"/>
        <v>0</v>
      </c>
      <c r="K22" s="30">
        <f t="shared" si="5"/>
        <v>0</v>
      </c>
      <c r="L22" s="30">
        <f t="shared" si="5"/>
        <v>59</v>
      </c>
      <c r="M22" s="30">
        <f t="shared" si="5"/>
        <v>59</v>
      </c>
      <c r="N22" s="30">
        <f t="shared" si="5"/>
        <v>0</v>
      </c>
      <c r="O22" s="30">
        <f t="shared" si="5"/>
        <v>0</v>
      </c>
      <c r="P22" s="30">
        <f t="shared" si="5"/>
        <v>0</v>
      </c>
      <c r="Q22" s="30">
        <f t="shared" si="5"/>
        <v>0</v>
      </c>
      <c r="R22" s="30">
        <f t="shared" si="5"/>
        <v>30</v>
      </c>
      <c r="S22" s="30">
        <f t="shared" si="5"/>
        <v>26</v>
      </c>
      <c r="T22" s="30">
        <f t="shared" si="5"/>
        <v>11</v>
      </c>
      <c r="U22" s="30">
        <f t="shared" si="5"/>
        <v>15</v>
      </c>
      <c r="V22" s="30">
        <f t="shared" si="5"/>
        <v>0</v>
      </c>
      <c r="W22" s="30">
        <f t="shared" si="5"/>
        <v>0</v>
      </c>
      <c r="X22" s="30">
        <f t="shared" si="5"/>
        <v>0</v>
      </c>
      <c r="Y22" s="30">
        <f t="shared" si="5"/>
        <v>0</v>
      </c>
      <c r="Z22" s="30">
        <f t="shared" si="5"/>
        <v>275505.69999999995</v>
      </c>
      <c r="AA22" s="30">
        <f t="shared" si="5"/>
        <v>0</v>
      </c>
      <c r="AB22" s="30">
        <f t="shared" si="5"/>
        <v>8200.1</v>
      </c>
      <c r="AC22" s="30">
        <f t="shared" si="5"/>
        <v>0</v>
      </c>
      <c r="AD22" s="30">
        <f t="shared" si="5"/>
        <v>0</v>
      </c>
      <c r="AE22" s="30">
        <f t="shared" si="5"/>
        <v>0</v>
      </c>
      <c r="AF22" s="124" t="s">
        <v>127</v>
      </c>
    </row>
    <row r="23" spans="1:32" ht="286.5" customHeight="1" x14ac:dyDescent="0.25">
      <c r="A23" s="77" t="s">
        <v>35</v>
      </c>
      <c r="B23" s="23">
        <f>H23+J23+L23+N23+P23+R23+T23+V23+X23+Z23+AB23+AD23</f>
        <v>132545.4</v>
      </c>
      <c r="C23" s="23">
        <f>H23+J23+L23+N23+P23+R23+T23</f>
        <v>0</v>
      </c>
      <c r="D23" s="23">
        <f>E23</f>
        <v>0</v>
      </c>
      <c r="E23" s="23">
        <f>I23+K23+M23+O23+Q23+S23+U23+W23+Y23+AA23+AC23+AE23</f>
        <v>0</v>
      </c>
      <c r="F23" s="23">
        <f>IFERROR(E23/B23%,0)</f>
        <v>0</v>
      </c>
      <c r="G23" s="23">
        <f>IFERROR(E23/C23%,0)</f>
        <v>0</v>
      </c>
      <c r="H23" s="22"/>
      <c r="I23" s="22"/>
      <c r="J23" s="22"/>
      <c r="K23" s="22"/>
      <c r="L23" s="22"/>
      <c r="M23" s="22"/>
      <c r="N23" s="22"/>
      <c r="O23" s="22"/>
      <c r="P23" s="22"/>
      <c r="Q23" s="22"/>
      <c r="R23" s="22"/>
      <c r="S23" s="22"/>
      <c r="T23" s="22"/>
      <c r="U23" s="22"/>
      <c r="V23" s="22"/>
      <c r="W23" s="22"/>
      <c r="X23" s="22"/>
      <c r="Y23" s="22"/>
      <c r="Z23" s="22">
        <v>132545.4</v>
      </c>
      <c r="AA23" s="22"/>
      <c r="AB23" s="22"/>
      <c r="AC23" s="22"/>
      <c r="AD23" s="22"/>
      <c r="AE23" s="22"/>
      <c r="AF23" s="116"/>
    </row>
    <row r="24" spans="1:32" ht="296.25" customHeight="1" x14ac:dyDescent="0.25">
      <c r="A24" s="21" t="s">
        <v>29</v>
      </c>
      <c r="B24" s="23">
        <f>H24+J24+L24+N24+P24+R24+T24+V24+X24+Z24+AB24+AD24</f>
        <v>23994.400000000001</v>
      </c>
      <c r="C24" s="23">
        <f t="shared" ref="C24:C26" si="6">H24+J24+L24+N24+P24+R24+T24</f>
        <v>100</v>
      </c>
      <c r="D24" s="23">
        <f>E24</f>
        <v>100</v>
      </c>
      <c r="E24" s="23">
        <f>I24+K24+M24+O24+Q24+S24+U24+W24+Y24+AA24+AC24+AE24</f>
        <v>100</v>
      </c>
      <c r="F24" s="23">
        <f>IFERROR(E24/B24%,0)</f>
        <v>0.41676391157936848</v>
      </c>
      <c r="G24" s="23">
        <f>IFERROR(E24/C24%,0)</f>
        <v>100</v>
      </c>
      <c r="H24" s="22"/>
      <c r="I24" s="22"/>
      <c r="J24" s="22"/>
      <c r="K24" s="22"/>
      <c r="L24" s="22">
        <v>59</v>
      </c>
      <c r="M24" s="22">
        <v>59</v>
      </c>
      <c r="N24" s="22"/>
      <c r="O24" s="22"/>
      <c r="P24" s="22"/>
      <c r="Q24" s="22"/>
      <c r="R24" s="22">
        <v>30</v>
      </c>
      <c r="S24" s="22">
        <v>26</v>
      </c>
      <c r="T24" s="22">
        <v>11</v>
      </c>
      <c r="U24" s="22">
        <v>15</v>
      </c>
      <c r="V24" s="22"/>
      <c r="W24" s="22"/>
      <c r="X24" s="22"/>
      <c r="Y24" s="22"/>
      <c r="Z24" s="22">
        <v>15694.3</v>
      </c>
      <c r="AA24" s="22"/>
      <c r="AB24" s="22">
        <v>8200.1</v>
      </c>
      <c r="AC24" s="22"/>
      <c r="AD24" s="22"/>
      <c r="AE24" s="22"/>
      <c r="AF24" s="116"/>
    </row>
    <row r="25" spans="1:32" ht="131.25" customHeight="1" x14ac:dyDescent="0.25">
      <c r="A25" s="34" t="s">
        <v>36</v>
      </c>
      <c r="B25" s="23"/>
      <c r="C25" s="23"/>
      <c r="D25" s="23"/>
      <c r="E25" s="23"/>
      <c r="F25" s="23"/>
      <c r="G25" s="23"/>
      <c r="H25" s="22"/>
      <c r="I25" s="22"/>
      <c r="J25" s="22"/>
      <c r="K25" s="22"/>
      <c r="L25" s="22"/>
      <c r="M25" s="22"/>
      <c r="N25" s="22"/>
      <c r="O25" s="22"/>
      <c r="P25" s="22"/>
      <c r="Q25" s="22"/>
      <c r="R25" s="22"/>
      <c r="S25" s="22"/>
      <c r="T25" s="22"/>
      <c r="U25" s="22"/>
      <c r="V25" s="22"/>
      <c r="W25" s="22"/>
      <c r="X25" s="22"/>
      <c r="Y25" s="22"/>
      <c r="Z25" s="22"/>
      <c r="AA25" s="22"/>
      <c r="AB25" s="22"/>
      <c r="AC25" s="22"/>
      <c r="AD25" s="22"/>
      <c r="AE25" s="22"/>
      <c r="AF25" s="116"/>
    </row>
    <row r="26" spans="1:32" ht="61.5" customHeight="1" x14ac:dyDescent="0.25">
      <c r="A26" s="21" t="s">
        <v>37</v>
      </c>
      <c r="B26" s="23">
        <f>H26+J26+L26+N26+P26+R26+T26+V26+X26+Z26+AB26+AD26</f>
        <v>127266</v>
      </c>
      <c r="C26" s="23">
        <f t="shared" si="6"/>
        <v>0</v>
      </c>
      <c r="D26" s="23">
        <f>E26</f>
        <v>0</v>
      </c>
      <c r="E26" s="23">
        <f>I26+K26+M26+O26+Q26+S26+U26+W26+Y26+AA26+AC26+AE26</f>
        <v>0</v>
      </c>
      <c r="F26" s="23">
        <f>IFERROR(E26/B26%,0)</f>
        <v>0</v>
      </c>
      <c r="G26" s="23">
        <f>IFERROR(E26/C26%,0)</f>
        <v>0</v>
      </c>
      <c r="H26" s="22"/>
      <c r="I26" s="22"/>
      <c r="J26" s="22"/>
      <c r="K26" s="22"/>
      <c r="L26" s="22"/>
      <c r="M26" s="22"/>
      <c r="N26" s="22"/>
      <c r="O26" s="22"/>
      <c r="P26" s="22"/>
      <c r="Q26" s="22"/>
      <c r="R26" s="22"/>
      <c r="S26" s="22"/>
      <c r="T26" s="22"/>
      <c r="U26" s="22"/>
      <c r="V26" s="22"/>
      <c r="W26" s="22"/>
      <c r="X26" s="22"/>
      <c r="Y26" s="22"/>
      <c r="Z26" s="22">
        <v>127266</v>
      </c>
      <c r="AA26" s="22"/>
      <c r="AB26" s="22"/>
      <c r="AC26" s="22"/>
      <c r="AD26" s="22"/>
      <c r="AE26" s="22"/>
      <c r="AF26" s="117"/>
    </row>
    <row r="27" spans="1:32" x14ac:dyDescent="0.25">
      <c r="A27" s="112" t="s">
        <v>40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4"/>
      <c r="AF27" s="35"/>
    </row>
    <row r="28" spans="1:32" x14ac:dyDescent="0.25">
      <c r="A28" s="29" t="s">
        <v>34</v>
      </c>
      <c r="B28" s="30">
        <f>B29+B30+B31+B32</f>
        <v>1156.8</v>
      </c>
      <c r="C28" s="30">
        <f>C29+C30+C31+C32</f>
        <v>0</v>
      </c>
      <c r="D28" s="30">
        <f>D29+D30+D31+D32</f>
        <v>0</v>
      </c>
      <c r="E28" s="30">
        <f>E29+E30+E31+E32</f>
        <v>0</v>
      </c>
      <c r="F28" s="30">
        <f>IFERROR(E28/B28%,0)</f>
        <v>0</v>
      </c>
      <c r="G28" s="30">
        <f>IFERROR(E28/C28%,0)</f>
        <v>0</v>
      </c>
      <c r="H28" s="30">
        <f>H29+H30+H32</f>
        <v>0</v>
      </c>
      <c r="I28" s="30">
        <f t="shared" ref="I28:AE28" si="7">I29+I30+I32</f>
        <v>0</v>
      </c>
      <c r="J28" s="30">
        <f t="shared" si="7"/>
        <v>0</v>
      </c>
      <c r="K28" s="30">
        <f t="shared" si="7"/>
        <v>0</v>
      </c>
      <c r="L28" s="30">
        <f t="shared" si="7"/>
        <v>0</v>
      </c>
      <c r="M28" s="30">
        <f t="shared" si="7"/>
        <v>0</v>
      </c>
      <c r="N28" s="30">
        <f t="shared" si="7"/>
        <v>0</v>
      </c>
      <c r="O28" s="30">
        <f t="shared" si="7"/>
        <v>0</v>
      </c>
      <c r="P28" s="30">
        <f t="shared" si="7"/>
        <v>0</v>
      </c>
      <c r="Q28" s="30">
        <f t="shared" si="7"/>
        <v>0</v>
      </c>
      <c r="R28" s="30">
        <f t="shared" si="7"/>
        <v>0</v>
      </c>
      <c r="S28" s="30">
        <f t="shared" si="7"/>
        <v>0</v>
      </c>
      <c r="T28" s="30">
        <f t="shared" si="7"/>
        <v>0</v>
      </c>
      <c r="U28" s="30">
        <f t="shared" si="7"/>
        <v>0</v>
      </c>
      <c r="V28" s="30">
        <f t="shared" si="7"/>
        <v>0</v>
      </c>
      <c r="W28" s="30">
        <f t="shared" si="7"/>
        <v>0</v>
      </c>
      <c r="X28" s="30">
        <f t="shared" si="7"/>
        <v>0</v>
      </c>
      <c r="Y28" s="30">
        <f t="shared" si="7"/>
        <v>0</v>
      </c>
      <c r="Z28" s="30">
        <f t="shared" si="7"/>
        <v>0</v>
      </c>
      <c r="AA28" s="30">
        <f t="shared" si="7"/>
        <v>0</v>
      </c>
      <c r="AB28" s="30">
        <f t="shared" si="7"/>
        <v>1156.8</v>
      </c>
      <c r="AC28" s="30">
        <f t="shared" si="7"/>
        <v>0</v>
      </c>
      <c r="AD28" s="30">
        <f t="shared" si="7"/>
        <v>0</v>
      </c>
      <c r="AE28" s="30">
        <f t="shared" si="7"/>
        <v>0</v>
      </c>
      <c r="AF28" s="124" t="s">
        <v>128</v>
      </c>
    </row>
    <row r="29" spans="1:32" ht="59.25" customHeight="1" x14ac:dyDescent="0.25">
      <c r="A29" s="21" t="s">
        <v>35</v>
      </c>
      <c r="B29" s="23"/>
      <c r="C29" s="22"/>
      <c r="D29" s="23"/>
      <c r="E29" s="23"/>
      <c r="F29" s="23"/>
      <c r="G29" s="23"/>
      <c r="H29" s="22"/>
      <c r="I29" s="22"/>
      <c r="J29" s="22"/>
      <c r="K29" s="22"/>
      <c r="L29" s="22"/>
      <c r="M29" s="22"/>
      <c r="N29" s="22"/>
      <c r="O29" s="22"/>
      <c r="P29" s="22"/>
      <c r="Q29" s="22"/>
      <c r="R29" s="22"/>
      <c r="S29" s="22"/>
      <c r="T29" s="22"/>
      <c r="U29" s="22"/>
      <c r="V29" s="22"/>
      <c r="W29" s="22"/>
      <c r="X29" s="22"/>
      <c r="Y29" s="22"/>
      <c r="Z29" s="22"/>
      <c r="AA29" s="22"/>
      <c r="AB29" s="22"/>
      <c r="AC29" s="22"/>
      <c r="AD29" s="22"/>
      <c r="AE29" s="22"/>
      <c r="AF29" s="116"/>
    </row>
    <row r="30" spans="1:32" ht="165" customHeight="1" x14ac:dyDescent="0.25">
      <c r="A30" s="21" t="s">
        <v>29</v>
      </c>
      <c r="B30" s="23">
        <f>H30+J30+L30+N30+P30+R30+T30+V30+X30+Z30+AB30+AD30</f>
        <v>1156.8</v>
      </c>
      <c r="C30" s="22">
        <f>H30+J30+L30+N30+P30+R30+T30</f>
        <v>0</v>
      </c>
      <c r="D30" s="23">
        <f>E30</f>
        <v>0</v>
      </c>
      <c r="E30" s="23">
        <f>I30+K30+M30+O30+Q30+S30+U30+W30+Y30+AA30+AC30+AE30</f>
        <v>0</v>
      </c>
      <c r="F30" s="23">
        <f>IFERROR(E30/B30%,0)</f>
        <v>0</v>
      </c>
      <c r="G30" s="23">
        <f>IFERROR(E30/C30%,0)</f>
        <v>0</v>
      </c>
      <c r="H30" s="22"/>
      <c r="I30" s="22"/>
      <c r="J30" s="22"/>
      <c r="K30" s="22"/>
      <c r="L30" s="22"/>
      <c r="M30" s="22"/>
      <c r="N30" s="22"/>
      <c r="O30" s="22"/>
      <c r="P30" s="22"/>
      <c r="Q30" s="22"/>
      <c r="R30" s="22"/>
      <c r="S30" s="22"/>
      <c r="T30" s="22"/>
      <c r="U30" s="22"/>
      <c r="V30" s="22"/>
      <c r="W30" s="22"/>
      <c r="X30" s="22"/>
      <c r="Y30" s="22"/>
      <c r="Z30" s="22"/>
      <c r="AA30" s="22"/>
      <c r="AB30" s="22">
        <v>1156.8</v>
      </c>
      <c r="AC30" s="22"/>
      <c r="AD30" s="22"/>
      <c r="AE30" s="22"/>
      <c r="AF30" s="116"/>
    </row>
    <row r="31" spans="1:32" ht="117.75" customHeight="1" x14ac:dyDescent="0.25">
      <c r="A31" s="34" t="s">
        <v>36</v>
      </c>
      <c r="B31" s="23"/>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116"/>
    </row>
    <row r="32" spans="1:32" x14ac:dyDescent="0.25">
      <c r="A32" s="21" t="s">
        <v>37</v>
      </c>
      <c r="B32" s="23"/>
      <c r="C32" s="22"/>
      <c r="D32" s="23"/>
      <c r="E32" s="23"/>
      <c r="F32" s="23"/>
      <c r="G32" s="23"/>
      <c r="H32" s="22"/>
      <c r="I32" s="22"/>
      <c r="J32" s="22"/>
      <c r="K32" s="22"/>
      <c r="L32" s="22"/>
      <c r="M32" s="22"/>
      <c r="N32" s="22"/>
      <c r="O32" s="22"/>
      <c r="P32" s="22"/>
      <c r="Q32" s="22"/>
      <c r="R32" s="22"/>
      <c r="S32" s="22"/>
      <c r="T32" s="22"/>
      <c r="U32" s="22"/>
      <c r="V32" s="22"/>
      <c r="W32" s="22"/>
      <c r="X32" s="22"/>
      <c r="Y32" s="22"/>
      <c r="Z32" s="22"/>
      <c r="AA32" s="22"/>
      <c r="AB32" s="22"/>
      <c r="AC32" s="22"/>
      <c r="AD32" s="22"/>
      <c r="AE32" s="22"/>
      <c r="AF32" s="117"/>
    </row>
    <row r="33" spans="1:32" x14ac:dyDescent="0.25">
      <c r="A33" s="112" t="s">
        <v>41</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4"/>
      <c r="AF33" s="89"/>
    </row>
    <row r="34" spans="1:32" ht="63.75" customHeight="1" x14ac:dyDescent="0.25">
      <c r="A34" s="21" t="s">
        <v>34</v>
      </c>
      <c r="B34" s="23">
        <f>B35+B36+B38</f>
        <v>314622.49</v>
      </c>
      <c r="C34" s="23">
        <f>C35+C36+C38</f>
        <v>360</v>
      </c>
      <c r="D34" s="23">
        <f>D35+D36+D38</f>
        <v>360</v>
      </c>
      <c r="E34" s="23">
        <f>E35+E36+E38</f>
        <v>360</v>
      </c>
      <c r="F34" s="23">
        <f>IFERROR(E34/B34%,0)</f>
        <v>0.11442284370707258</v>
      </c>
      <c r="G34" s="23">
        <f>IFERROR(E34/C34%,0)</f>
        <v>100</v>
      </c>
      <c r="H34" s="23">
        <f>H35+H36+H38</f>
        <v>0</v>
      </c>
      <c r="I34" s="23">
        <f t="shared" ref="I34:AE34" si="8">I35+I36+I38</f>
        <v>0</v>
      </c>
      <c r="J34" s="23">
        <f t="shared" si="8"/>
        <v>0</v>
      </c>
      <c r="K34" s="23">
        <f t="shared" si="8"/>
        <v>0</v>
      </c>
      <c r="L34" s="23">
        <f t="shared" si="8"/>
        <v>0</v>
      </c>
      <c r="M34" s="23">
        <f t="shared" si="8"/>
        <v>0</v>
      </c>
      <c r="N34" s="23">
        <f t="shared" si="8"/>
        <v>180</v>
      </c>
      <c r="O34" s="23">
        <f t="shared" si="8"/>
        <v>180</v>
      </c>
      <c r="P34" s="23">
        <f t="shared" si="8"/>
        <v>0</v>
      </c>
      <c r="Q34" s="23">
        <f t="shared" si="8"/>
        <v>0</v>
      </c>
      <c r="R34" s="23">
        <f t="shared" si="8"/>
        <v>0</v>
      </c>
      <c r="S34" s="23">
        <f t="shared" si="8"/>
        <v>0</v>
      </c>
      <c r="T34" s="23">
        <f t="shared" si="8"/>
        <v>180</v>
      </c>
      <c r="U34" s="23">
        <f t="shared" si="8"/>
        <v>180</v>
      </c>
      <c r="V34" s="23">
        <f t="shared" si="8"/>
        <v>11225.2</v>
      </c>
      <c r="W34" s="23">
        <f t="shared" si="8"/>
        <v>0</v>
      </c>
      <c r="X34" s="23">
        <f t="shared" si="8"/>
        <v>83058.399999999994</v>
      </c>
      <c r="Y34" s="23">
        <f t="shared" si="8"/>
        <v>0</v>
      </c>
      <c r="Z34" s="23">
        <f t="shared" si="8"/>
        <v>142874.91</v>
      </c>
      <c r="AA34" s="23">
        <f t="shared" si="8"/>
        <v>0</v>
      </c>
      <c r="AB34" s="23">
        <f t="shared" si="8"/>
        <v>45473</v>
      </c>
      <c r="AC34" s="23">
        <f t="shared" si="8"/>
        <v>0</v>
      </c>
      <c r="AD34" s="23">
        <f t="shared" si="8"/>
        <v>31630.98</v>
      </c>
      <c r="AE34" s="23">
        <f t="shared" si="8"/>
        <v>0</v>
      </c>
      <c r="AF34" s="124" t="s">
        <v>129</v>
      </c>
    </row>
    <row r="35" spans="1:32" ht="181.5" customHeight="1" x14ac:dyDescent="0.25">
      <c r="A35" s="76" t="s">
        <v>35</v>
      </c>
      <c r="B35" s="23">
        <f>H35+J35+L35+N35+P35+R35+T35+V35+X35+Z35+AB35+AD35</f>
        <v>78206.7</v>
      </c>
      <c r="C35" s="22">
        <f>H35+J35+L35+N35+P35+R35+T35</f>
        <v>0</v>
      </c>
      <c r="D35" s="23">
        <f>E35</f>
        <v>0</v>
      </c>
      <c r="E35" s="23">
        <f>I35+K35+M35+O35+Q35+S35+U35+W35+Y35+AA35+AC35+AE35</f>
        <v>0</v>
      </c>
      <c r="F35" s="31">
        <f>IFERROR(E35/B35%,0)</f>
        <v>0</v>
      </c>
      <c r="G35" s="31">
        <f>IFERROR(E35/C35%,0)</f>
        <v>0</v>
      </c>
      <c r="H35" s="22"/>
      <c r="I35" s="22"/>
      <c r="J35" s="22"/>
      <c r="K35" s="22"/>
      <c r="L35" s="22"/>
      <c r="M35" s="22"/>
      <c r="N35" s="22"/>
      <c r="O35" s="22"/>
      <c r="P35" s="22"/>
      <c r="Q35" s="22"/>
      <c r="R35" s="22"/>
      <c r="S35" s="22"/>
      <c r="T35" s="22"/>
      <c r="U35" s="22"/>
      <c r="V35" s="22">
        <v>5612.6</v>
      </c>
      <c r="W35" s="22"/>
      <c r="X35" s="22">
        <v>41529.199999999997</v>
      </c>
      <c r="Y35" s="22"/>
      <c r="Z35" s="22">
        <v>31064.9</v>
      </c>
      <c r="AA35" s="22"/>
      <c r="AB35" s="22"/>
      <c r="AC35" s="22"/>
      <c r="AD35" s="22"/>
      <c r="AE35" s="22"/>
      <c r="AF35" s="116"/>
    </row>
    <row r="36" spans="1:32" ht="128.25" customHeight="1" x14ac:dyDescent="0.25">
      <c r="A36" s="21" t="s">
        <v>29</v>
      </c>
      <c r="B36" s="23">
        <f>H36+J36+L36+N36+P36+R36+T36+V36+X36+Z36+AB36+AD36</f>
        <v>7074.03</v>
      </c>
      <c r="C36" s="22">
        <f t="shared" ref="C36:C38" si="9">H36+J36+L36+N36+P36+R36+T36</f>
        <v>360</v>
      </c>
      <c r="D36" s="23">
        <f>E36</f>
        <v>360</v>
      </c>
      <c r="E36" s="23">
        <f>I36+K36+M36+O36+Q36+S36+U36+W36+Y36+AA36+AC36+AE36</f>
        <v>360</v>
      </c>
      <c r="F36" s="31">
        <f>IFERROR(E36/B36%,0)</f>
        <v>5.0890369421673363</v>
      </c>
      <c r="G36" s="31">
        <f>IFERROR(E36/C36%,0)</f>
        <v>100</v>
      </c>
      <c r="H36" s="22"/>
      <c r="I36" s="22"/>
      <c r="J36" s="22"/>
      <c r="K36" s="22"/>
      <c r="L36" s="22"/>
      <c r="M36" s="22"/>
      <c r="N36" s="22">
        <v>180</v>
      </c>
      <c r="O36" s="22">
        <v>180</v>
      </c>
      <c r="P36" s="22"/>
      <c r="Q36" s="22"/>
      <c r="R36" s="22"/>
      <c r="S36" s="22"/>
      <c r="T36" s="22">
        <v>180</v>
      </c>
      <c r="U36" s="22">
        <v>180</v>
      </c>
      <c r="V36" s="22"/>
      <c r="W36" s="22"/>
      <c r="X36" s="22"/>
      <c r="Y36" s="22"/>
      <c r="Z36" s="22">
        <v>5486.75</v>
      </c>
      <c r="AA36" s="22"/>
      <c r="AB36" s="22"/>
      <c r="AC36" s="22"/>
      <c r="AD36" s="22">
        <v>1227.28</v>
      </c>
      <c r="AE36" s="22"/>
      <c r="AF36" s="116"/>
    </row>
    <row r="37" spans="1:32" ht="114.75" customHeight="1" x14ac:dyDescent="0.25">
      <c r="A37" s="78" t="s">
        <v>36</v>
      </c>
      <c r="B37" s="23"/>
      <c r="C37" s="22"/>
      <c r="D37" s="23"/>
      <c r="E37" s="23"/>
      <c r="F37" s="31"/>
      <c r="G37" s="31"/>
      <c r="H37" s="22"/>
      <c r="I37" s="22"/>
      <c r="J37" s="22"/>
      <c r="K37" s="22"/>
      <c r="L37" s="22"/>
      <c r="M37" s="22"/>
      <c r="N37" s="22"/>
      <c r="O37" s="22"/>
      <c r="P37" s="22"/>
      <c r="Q37" s="22"/>
      <c r="R37" s="22"/>
      <c r="S37" s="22"/>
      <c r="T37" s="22"/>
      <c r="U37" s="22"/>
      <c r="V37" s="22"/>
      <c r="W37" s="22"/>
      <c r="X37" s="22"/>
      <c r="Y37" s="22"/>
      <c r="Z37" s="22"/>
      <c r="AA37" s="22"/>
      <c r="AB37" s="22"/>
      <c r="AC37" s="22"/>
      <c r="AD37" s="22"/>
      <c r="AE37" s="22"/>
      <c r="AF37" s="116"/>
    </row>
    <row r="38" spans="1:32" ht="133.5" customHeight="1" x14ac:dyDescent="0.25">
      <c r="A38" s="76" t="s">
        <v>37</v>
      </c>
      <c r="B38" s="23">
        <f>H38+J38+L38+N38+P38+R38+T38+V38+X38+Z38+AB38+AD38</f>
        <v>229341.76</v>
      </c>
      <c r="C38" s="22">
        <f t="shared" si="9"/>
        <v>0</v>
      </c>
      <c r="D38" s="23">
        <f>E38</f>
        <v>0</v>
      </c>
      <c r="E38" s="23">
        <f>I38+K38+M38+O38+Q38+S38+U38+W38+Y38+AA38+AC38+AE38</f>
        <v>0</v>
      </c>
      <c r="F38" s="31">
        <f>IFERROR(E38/B38%,0)</f>
        <v>0</v>
      </c>
      <c r="G38" s="31">
        <f>IFERROR(E38/C38%,0)</f>
        <v>0</v>
      </c>
      <c r="H38" s="22"/>
      <c r="I38" s="22"/>
      <c r="J38" s="22"/>
      <c r="K38" s="22"/>
      <c r="L38" s="22"/>
      <c r="M38" s="22"/>
      <c r="N38" s="22"/>
      <c r="O38" s="22"/>
      <c r="P38" s="22"/>
      <c r="Q38" s="22"/>
      <c r="R38" s="22"/>
      <c r="S38" s="22"/>
      <c r="T38" s="22"/>
      <c r="U38" s="22"/>
      <c r="V38" s="22">
        <v>5612.6</v>
      </c>
      <c r="W38" s="22"/>
      <c r="X38" s="22">
        <v>41529.199999999997</v>
      </c>
      <c r="Y38" s="22"/>
      <c r="Z38" s="22">
        <v>106323.26</v>
      </c>
      <c r="AA38" s="22"/>
      <c r="AB38" s="22">
        <v>45473</v>
      </c>
      <c r="AC38" s="22"/>
      <c r="AD38" s="22">
        <v>30403.7</v>
      </c>
      <c r="AE38" s="22"/>
      <c r="AF38" s="117"/>
    </row>
    <row r="39" spans="1:32" ht="18" customHeight="1" x14ac:dyDescent="0.25">
      <c r="A39" s="112" t="s">
        <v>43</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4"/>
      <c r="AF39" s="35"/>
    </row>
    <row r="40" spans="1:32" ht="27" customHeight="1" x14ac:dyDescent="0.25">
      <c r="A40" s="21" t="s">
        <v>34</v>
      </c>
      <c r="B40" s="23">
        <f>B41+B42+B44</f>
        <v>0</v>
      </c>
      <c r="C40" s="23">
        <f>C41+C42+C44</f>
        <v>0</v>
      </c>
      <c r="D40" s="23">
        <f>D41+D42+D44</f>
        <v>0</v>
      </c>
      <c r="E40" s="23">
        <f>E41+E42+E44</f>
        <v>0</v>
      </c>
      <c r="F40" s="23">
        <f>IFERROR(E40/B40%,0)</f>
        <v>0</v>
      </c>
      <c r="G40" s="23">
        <f>IFERROR(E40/C40%,0)</f>
        <v>0</v>
      </c>
      <c r="H40" s="23">
        <f>H41+H42+H44</f>
        <v>0</v>
      </c>
      <c r="I40" s="23">
        <f t="shared" ref="I40:AE40" si="10">I41+I42+I44</f>
        <v>0</v>
      </c>
      <c r="J40" s="23">
        <f t="shared" si="10"/>
        <v>0</v>
      </c>
      <c r="K40" s="23">
        <f t="shared" si="10"/>
        <v>0</v>
      </c>
      <c r="L40" s="23">
        <f t="shared" si="10"/>
        <v>0</v>
      </c>
      <c r="M40" s="23">
        <f t="shared" si="10"/>
        <v>0</v>
      </c>
      <c r="N40" s="23">
        <f t="shared" si="10"/>
        <v>0</v>
      </c>
      <c r="O40" s="23">
        <f t="shared" si="10"/>
        <v>0</v>
      </c>
      <c r="P40" s="23">
        <f t="shared" si="10"/>
        <v>0</v>
      </c>
      <c r="Q40" s="23">
        <f t="shared" si="10"/>
        <v>0</v>
      </c>
      <c r="R40" s="23">
        <f t="shared" si="10"/>
        <v>0</v>
      </c>
      <c r="S40" s="23">
        <f t="shared" si="10"/>
        <v>0</v>
      </c>
      <c r="T40" s="23">
        <f t="shared" si="10"/>
        <v>0</v>
      </c>
      <c r="U40" s="23">
        <f t="shared" si="10"/>
        <v>0</v>
      </c>
      <c r="V40" s="23">
        <f t="shared" si="10"/>
        <v>0</v>
      </c>
      <c r="W40" s="23">
        <f t="shared" si="10"/>
        <v>0</v>
      </c>
      <c r="X40" s="23">
        <f t="shared" si="10"/>
        <v>0</v>
      </c>
      <c r="Y40" s="23">
        <f t="shared" si="10"/>
        <v>0</v>
      </c>
      <c r="Z40" s="23">
        <f t="shared" si="10"/>
        <v>0</v>
      </c>
      <c r="AA40" s="23">
        <f t="shared" si="10"/>
        <v>0</v>
      </c>
      <c r="AB40" s="23">
        <f t="shared" si="10"/>
        <v>0</v>
      </c>
      <c r="AC40" s="23">
        <f t="shared" si="10"/>
        <v>0</v>
      </c>
      <c r="AD40" s="23">
        <f t="shared" si="10"/>
        <v>0</v>
      </c>
      <c r="AE40" s="23">
        <f t="shared" si="10"/>
        <v>0</v>
      </c>
      <c r="AF40" s="123" t="s">
        <v>99</v>
      </c>
    </row>
    <row r="41" spans="1:32" x14ac:dyDescent="0.25">
      <c r="A41" s="21" t="s">
        <v>35</v>
      </c>
      <c r="B41" s="23">
        <f>H41+J41+L41+N41+P41+R41+T41+V41+X41+Z41+AB41+AD41</f>
        <v>0</v>
      </c>
      <c r="C41" s="22">
        <f>H41+J41+L41+N41+P41+R41+T41</f>
        <v>0</v>
      </c>
      <c r="D41" s="23">
        <f>E41</f>
        <v>0</v>
      </c>
      <c r="E41" s="23">
        <f>I41+K41+M41+O41+Q41+S41+U41+W41+Y41+AA41+AC41+AE41</f>
        <v>0</v>
      </c>
      <c r="F41" s="31">
        <f>IFERROR(E41/B41%,0)</f>
        <v>0</v>
      </c>
      <c r="G41" s="31">
        <f>IFERROR(E41/C41%,0)</f>
        <v>0</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123"/>
    </row>
    <row r="42" spans="1:32" ht="25.5" customHeight="1" x14ac:dyDescent="0.25">
      <c r="A42" s="21" t="s">
        <v>29</v>
      </c>
      <c r="B42" s="23">
        <f>H42+J42+L42+N42+P42+R42+T42+V42+X42+Z42+AB42+AD42</f>
        <v>0</v>
      </c>
      <c r="C42" s="22">
        <f t="shared" ref="C42:C44" si="11">H42+J42+L42+N42+P42+R42+T42</f>
        <v>0</v>
      </c>
      <c r="D42" s="23">
        <f>E42</f>
        <v>0</v>
      </c>
      <c r="E42" s="23">
        <f>I42+K42+M42+O42+Q42+S42+U42+W42+Y42+AA42+AC42+AE42</f>
        <v>0</v>
      </c>
      <c r="F42" s="31">
        <f>IFERROR(E42/B42%,0)</f>
        <v>0</v>
      </c>
      <c r="G42" s="31">
        <f>IFERROR(E42/C42%,0)</f>
        <v>0</v>
      </c>
      <c r="H42" s="22"/>
      <c r="I42" s="22"/>
      <c r="J42" s="22"/>
      <c r="K42" s="22"/>
      <c r="L42" s="22"/>
      <c r="M42" s="22"/>
      <c r="N42" s="22"/>
      <c r="O42" s="22"/>
      <c r="P42" s="22"/>
      <c r="Q42" s="22"/>
      <c r="R42" s="22"/>
      <c r="S42" s="22"/>
      <c r="T42" s="22"/>
      <c r="U42" s="22"/>
      <c r="V42" s="22"/>
      <c r="W42" s="22"/>
      <c r="X42" s="22"/>
      <c r="Y42" s="22"/>
      <c r="Z42" s="22"/>
      <c r="AA42" s="22"/>
      <c r="AB42" s="22"/>
      <c r="AC42" s="22"/>
      <c r="AD42" s="22"/>
      <c r="AE42" s="22"/>
      <c r="AF42" s="123"/>
    </row>
    <row r="43" spans="1:32" ht="31.5" x14ac:dyDescent="0.25">
      <c r="A43" s="34" t="s">
        <v>36</v>
      </c>
      <c r="B43" s="23">
        <f>H43+J43+L43+N43+P43+R43+T43+V43+X43+Z43+AB43+AD43</f>
        <v>0</v>
      </c>
      <c r="C43" s="22">
        <f t="shared" si="11"/>
        <v>0</v>
      </c>
      <c r="D43" s="23">
        <f>E43</f>
        <v>0</v>
      </c>
      <c r="E43" s="23">
        <f>I43+K43+M43+O43+Q43+S43+U43+W43+Y43+AA43+AC43+AE43</f>
        <v>0</v>
      </c>
      <c r="F43" s="31">
        <f>IFERROR(E43/B43%,0)</f>
        <v>0</v>
      </c>
      <c r="G43" s="31">
        <f>IFERROR(E43/C43%,0)</f>
        <v>0</v>
      </c>
      <c r="H43" s="22"/>
      <c r="I43" s="22"/>
      <c r="J43" s="22"/>
      <c r="K43" s="22"/>
      <c r="L43" s="22"/>
      <c r="M43" s="22"/>
      <c r="N43" s="22"/>
      <c r="O43" s="22"/>
      <c r="P43" s="22"/>
      <c r="Q43" s="22"/>
      <c r="R43" s="22"/>
      <c r="S43" s="22"/>
      <c r="T43" s="22"/>
      <c r="U43" s="22"/>
      <c r="V43" s="22"/>
      <c r="W43" s="22"/>
      <c r="X43" s="22"/>
      <c r="Y43" s="22"/>
      <c r="Z43" s="22"/>
      <c r="AA43" s="22"/>
      <c r="AB43" s="22"/>
      <c r="AC43" s="22"/>
      <c r="AD43" s="22"/>
      <c r="AE43" s="22"/>
      <c r="AF43" s="123"/>
    </row>
    <row r="44" spans="1:32" x14ac:dyDescent="0.25">
      <c r="A44" s="21" t="s">
        <v>37</v>
      </c>
      <c r="B44" s="23">
        <f>H44+J44+L44+N44+P44+R44+T44+V44+X44+Z44+AB44+AD44</f>
        <v>0</v>
      </c>
      <c r="C44" s="22">
        <f t="shared" si="11"/>
        <v>0</v>
      </c>
      <c r="D44" s="23">
        <f>E44</f>
        <v>0</v>
      </c>
      <c r="E44" s="23">
        <f>I44+K44+M44+O44+Q44+S44+U44+W44+Y44+AA44+AC44+AE44</f>
        <v>0</v>
      </c>
      <c r="F44" s="31">
        <f>IFERROR(E44/B44%,0)</f>
        <v>0</v>
      </c>
      <c r="G44" s="31">
        <f>IFERROR(E44/C44%,0)</f>
        <v>0</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125"/>
    </row>
    <row r="45" spans="1:32" x14ac:dyDescent="0.25">
      <c r="A45" s="112"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4"/>
      <c r="AF45" s="35"/>
    </row>
    <row r="46" spans="1:32" x14ac:dyDescent="0.25">
      <c r="A46" s="21" t="s">
        <v>34</v>
      </c>
      <c r="B46" s="23">
        <f>B47+B48+B50</f>
        <v>4540.54</v>
      </c>
      <c r="C46" s="23">
        <f>C47+C48+C50</f>
        <v>4540.54</v>
      </c>
      <c r="D46" s="23">
        <f>D47+D48+D50</f>
        <v>4540.54</v>
      </c>
      <c r="E46" s="23">
        <f>E47+E48+E50</f>
        <v>4540.54</v>
      </c>
      <c r="F46" s="23">
        <f>IFERROR(E46/B46%,0)</f>
        <v>100</v>
      </c>
      <c r="G46" s="23">
        <f>IFERROR(E46/C46%,0)</f>
        <v>100</v>
      </c>
      <c r="H46" s="23">
        <f>H47+H48+H50</f>
        <v>0</v>
      </c>
      <c r="I46" s="23">
        <f t="shared" ref="I46:AE46" si="12">I47+I48+I50</f>
        <v>0</v>
      </c>
      <c r="J46" s="23">
        <f t="shared" si="12"/>
        <v>4540.54</v>
      </c>
      <c r="K46" s="23">
        <f t="shared" si="12"/>
        <v>4540.54</v>
      </c>
      <c r="L46" s="23">
        <f t="shared" si="12"/>
        <v>0</v>
      </c>
      <c r="M46" s="23">
        <f t="shared" si="12"/>
        <v>0</v>
      </c>
      <c r="N46" s="23">
        <f t="shared" si="12"/>
        <v>0</v>
      </c>
      <c r="O46" s="23">
        <f t="shared" si="12"/>
        <v>0</v>
      </c>
      <c r="P46" s="23">
        <f t="shared" si="12"/>
        <v>0</v>
      </c>
      <c r="Q46" s="23">
        <f t="shared" si="12"/>
        <v>0</v>
      </c>
      <c r="R46" s="23">
        <f t="shared" si="12"/>
        <v>0</v>
      </c>
      <c r="S46" s="23">
        <f t="shared" si="12"/>
        <v>0</v>
      </c>
      <c r="T46" s="23">
        <f t="shared" si="12"/>
        <v>0</v>
      </c>
      <c r="U46" s="23">
        <f t="shared" si="12"/>
        <v>0</v>
      </c>
      <c r="V46" s="23">
        <f t="shared" si="12"/>
        <v>0</v>
      </c>
      <c r="W46" s="23">
        <f t="shared" si="12"/>
        <v>0</v>
      </c>
      <c r="X46" s="23">
        <f t="shared" si="12"/>
        <v>0</v>
      </c>
      <c r="Y46" s="23">
        <f t="shared" si="12"/>
        <v>0</v>
      </c>
      <c r="Z46" s="23">
        <f t="shared" si="12"/>
        <v>0</v>
      </c>
      <c r="AA46" s="23">
        <f t="shared" si="12"/>
        <v>0</v>
      </c>
      <c r="AB46" s="23">
        <f t="shared" si="12"/>
        <v>0</v>
      </c>
      <c r="AC46" s="23">
        <f t="shared" si="12"/>
        <v>0</v>
      </c>
      <c r="AD46" s="23">
        <f t="shared" si="12"/>
        <v>0</v>
      </c>
      <c r="AE46" s="23">
        <f t="shared" si="12"/>
        <v>0</v>
      </c>
      <c r="AF46" s="123" t="s">
        <v>81</v>
      </c>
    </row>
    <row r="47" spans="1:32" x14ac:dyDescent="0.25">
      <c r="A47" s="21" t="s">
        <v>35</v>
      </c>
      <c r="B47" s="23">
        <f>H47+J47+L47+N47+P47+R47+T47+V47+X47+Z47+AB47+AD47</f>
        <v>0</v>
      </c>
      <c r="C47" s="22">
        <f>H47+J47+L47+N47+P47+R47+T47</f>
        <v>0</v>
      </c>
      <c r="D47" s="23">
        <f>E47</f>
        <v>0</v>
      </c>
      <c r="E47" s="23">
        <f>I47+K47+M47+O47+Q47+S47+U47+W47+Y47+AA47+AC47+AE47</f>
        <v>0</v>
      </c>
      <c r="F47" s="31">
        <f>IFERROR(E47/B47%,0)</f>
        <v>0</v>
      </c>
      <c r="G47" s="31">
        <f>IFERROR(E47/C47%,0)</f>
        <v>0</v>
      </c>
      <c r="H47" s="22"/>
      <c r="I47" s="22"/>
      <c r="J47" s="22"/>
      <c r="K47" s="22"/>
      <c r="L47" s="22"/>
      <c r="M47" s="22"/>
      <c r="N47" s="22"/>
      <c r="O47" s="22"/>
      <c r="P47" s="22"/>
      <c r="Q47" s="22"/>
      <c r="R47" s="22"/>
      <c r="S47" s="22"/>
      <c r="T47" s="22"/>
      <c r="U47" s="22"/>
      <c r="V47" s="22"/>
      <c r="W47" s="22"/>
      <c r="X47" s="22"/>
      <c r="Y47" s="22"/>
      <c r="Z47" s="22"/>
      <c r="AA47" s="22"/>
      <c r="AB47" s="22"/>
      <c r="AC47" s="22"/>
      <c r="AD47" s="22"/>
      <c r="AE47" s="22"/>
      <c r="AF47" s="123"/>
    </row>
    <row r="48" spans="1:32" ht="30" customHeight="1" x14ac:dyDescent="0.25">
      <c r="A48" s="21" t="s">
        <v>29</v>
      </c>
      <c r="B48" s="23">
        <f>H48+J48+L48+N48+P48+R48+T48+V48+X48+Z48+AB48+AD48</f>
        <v>4540.54</v>
      </c>
      <c r="C48" s="22">
        <f t="shared" ref="C48:C50" si="13">H48+J48+L48+N48+P48+R48+T48</f>
        <v>4540.54</v>
      </c>
      <c r="D48" s="23">
        <f>E48</f>
        <v>4540.54</v>
      </c>
      <c r="E48" s="23">
        <f>I48+K48+M48+O48+Q48+S48+U48+W48+Y48+AA48+AC48+AE48</f>
        <v>4540.54</v>
      </c>
      <c r="F48" s="31">
        <f>IFERROR(E48/B48%,0)</f>
        <v>100</v>
      </c>
      <c r="G48" s="31">
        <f>IFERROR(E48/C48%,0)</f>
        <v>100</v>
      </c>
      <c r="H48" s="22"/>
      <c r="I48" s="22"/>
      <c r="J48" s="22">
        <v>4540.54</v>
      </c>
      <c r="K48" s="22">
        <v>4540.54</v>
      </c>
      <c r="L48" s="22"/>
      <c r="M48" s="22"/>
      <c r="N48" s="22"/>
      <c r="O48" s="22"/>
      <c r="P48" s="22"/>
      <c r="Q48" s="22"/>
      <c r="R48" s="22"/>
      <c r="S48" s="22"/>
      <c r="T48" s="22"/>
      <c r="U48" s="22"/>
      <c r="V48" s="22"/>
      <c r="W48" s="22"/>
      <c r="X48" s="22"/>
      <c r="Y48" s="22"/>
      <c r="Z48" s="22"/>
      <c r="AA48" s="22"/>
      <c r="AB48" s="22"/>
      <c r="AC48" s="22"/>
      <c r="AD48" s="22"/>
      <c r="AE48" s="22"/>
      <c r="AF48" s="123"/>
    </row>
    <row r="49" spans="1:32" ht="31.5" x14ac:dyDescent="0.25">
      <c r="A49" s="34" t="s">
        <v>36</v>
      </c>
      <c r="B49" s="23">
        <f>H49+J49+L49+N49+P49+R49+T49+V49+X49+Z49+AB49+AD49</f>
        <v>0</v>
      </c>
      <c r="C49" s="22">
        <f t="shared" si="13"/>
        <v>0</v>
      </c>
      <c r="D49" s="23">
        <f>E49</f>
        <v>0</v>
      </c>
      <c r="E49" s="23">
        <f>I49+K49+M49+O49+Q49+S49+U49+W49+Y49+AA49+AC49+AE49</f>
        <v>0</v>
      </c>
      <c r="F49" s="31">
        <f>IFERROR(E49/B49%,0)</f>
        <v>0</v>
      </c>
      <c r="G49" s="31">
        <f>IFERROR(E49/C49%,0)</f>
        <v>0</v>
      </c>
      <c r="H49" s="22"/>
      <c r="I49" s="22"/>
      <c r="J49" s="22"/>
      <c r="K49" s="22"/>
      <c r="L49" s="22"/>
      <c r="M49" s="22"/>
      <c r="N49" s="22"/>
      <c r="O49" s="22"/>
      <c r="P49" s="22"/>
      <c r="Q49" s="22"/>
      <c r="R49" s="22"/>
      <c r="S49" s="22"/>
      <c r="T49" s="22"/>
      <c r="U49" s="22"/>
      <c r="V49" s="22"/>
      <c r="W49" s="22"/>
      <c r="X49" s="22"/>
      <c r="Y49" s="22"/>
      <c r="Z49" s="22"/>
      <c r="AA49" s="22"/>
      <c r="AB49" s="22"/>
      <c r="AC49" s="22"/>
      <c r="AD49" s="22"/>
      <c r="AE49" s="22"/>
      <c r="AF49" s="123"/>
    </row>
    <row r="50" spans="1:32" ht="20.25" customHeight="1" x14ac:dyDescent="0.25">
      <c r="A50" s="21" t="s">
        <v>37</v>
      </c>
      <c r="B50" s="23">
        <f>H50+J50+L50+N50+P50+R50+T50+V50+X50+Z50+AB50+AD50</f>
        <v>0</v>
      </c>
      <c r="C50" s="22">
        <f t="shared" si="13"/>
        <v>0</v>
      </c>
      <c r="D50" s="23">
        <f>E50</f>
        <v>0</v>
      </c>
      <c r="E50" s="23">
        <f>I50+K50+M50+O50+Q50+S50+U50+W50+Y50+AA50+AC50+AE50</f>
        <v>0</v>
      </c>
      <c r="F50" s="31">
        <f>IFERROR(E50/B50%,0)</f>
        <v>0</v>
      </c>
      <c r="G50" s="31">
        <f>IFERROR(E50/C50%,0)</f>
        <v>0</v>
      </c>
      <c r="H50" s="22"/>
      <c r="I50" s="22"/>
      <c r="J50" s="22"/>
      <c r="K50" s="22"/>
      <c r="L50" s="22"/>
      <c r="M50" s="22"/>
      <c r="N50" s="22"/>
      <c r="O50" s="22"/>
      <c r="P50" s="22"/>
      <c r="Q50" s="22"/>
      <c r="R50" s="22"/>
      <c r="S50" s="22"/>
      <c r="T50" s="22"/>
      <c r="U50" s="22"/>
      <c r="V50" s="22"/>
      <c r="W50" s="22"/>
      <c r="X50" s="22"/>
      <c r="Y50" s="22"/>
      <c r="Z50" s="22"/>
      <c r="AA50" s="22"/>
      <c r="AB50" s="22"/>
      <c r="AC50" s="22"/>
      <c r="AD50" s="22"/>
      <c r="AE50" s="22"/>
      <c r="AF50" s="123"/>
    </row>
    <row r="51" spans="1:32" x14ac:dyDescent="0.25">
      <c r="A51" s="109" t="s">
        <v>47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1"/>
      <c r="AF51" s="35"/>
    </row>
    <row r="52" spans="1:32" x14ac:dyDescent="0.25">
      <c r="A52" s="29" t="s">
        <v>34</v>
      </c>
      <c r="B52" s="30">
        <f>B53+B54+B56</f>
        <v>242920.40900000004</v>
      </c>
      <c r="C52" s="30">
        <f>C53+C54+C56</f>
        <v>163602.639</v>
      </c>
      <c r="D52" s="30">
        <f>D53+D54+D56</f>
        <v>142790.42000000001</v>
      </c>
      <c r="E52" s="30">
        <f>E53+E54+E56</f>
        <v>142790.42000000001</v>
      </c>
      <c r="F52" s="30">
        <f>E52/B52*100</f>
        <v>58.7807424612067</v>
      </c>
      <c r="G52" s="30">
        <f>E52/C52*100</f>
        <v>87.278799946497216</v>
      </c>
      <c r="H52" s="30">
        <f>H53+H54+H56</f>
        <v>33912.783000000003</v>
      </c>
      <c r="I52" s="30">
        <f t="shared" ref="I52:AE52" si="14">I53+I54+I56</f>
        <v>17885.599999999999</v>
      </c>
      <c r="J52" s="30">
        <f t="shared" si="14"/>
        <v>22577.74</v>
      </c>
      <c r="K52" s="30">
        <f t="shared" si="14"/>
        <v>25737.760000000002</v>
      </c>
      <c r="L52" s="30">
        <f t="shared" si="14"/>
        <v>23431.416000000005</v>
      </c>
      <c r="M52" s="30">
        <f t="shared" si="14"/>
        <v>19123.32</v>
      </c>
      <c r="N52" s="30">
        <f t="shared" si="14"/>
        <v>28452.109000000004</v>
      </c>
      <c r="O52" s="30">
        <f t="shared" si="14"/>
        <v>20062.2</v>
      </c>
      <c r="P52" s="30">
        <f t="shared" si="14"/>
        <v>18063.654000000002</v>
      </c>
      <c r="Q52" s="30">
        <f t="shared" si="14"/>
        <v>20171.210000000003</v>
      </c>
      <c r="R52" s="30">
        <f t="shared" si="14"/>
        <v>17240.697</v>
      </c>
      <c r="S52" s="30">
        <f t="shared" si="14"/>
        <v>19059.489999999998</v>
      </c>
      <c r="T52" s="30">
        <f t="shared" si="14"/>
        <v>19991.940000000002</v>
      </c>
      <c r="U52" s="30">
        <f t="shared" si="14"/>
        <v>20750.839999999997</v>
      </c>
      <c r="V52" s="30">
        <f t="shared" si="14"/>
        <v>25028.270000000004</v>
      </c>
      <c r="W52" s="30">
        <f t="shared" si="14"/>
        <v>0</v>
      </c>
      <c r="X52" s="30">
        <f t="shared" si="14"/>
        <v>11058.033000000001</v>
      </c>
      <c r="Y52" s="30">
        <f t="shared" si="14"/>
        <v>0</v>
      </c>
      <c r="Z52" s="30">
        <f t="shared" si="14"/>
        <v>20898.490000000002</v>
      </c>
      <c r="AA52" s="30">
        <f t="shared" si="14"/>
        <v>0</v>
      </c>
      <c r="AB52" s="30">
        <f t="shared" si="14"/>
        <v>12038.495000000001</v>
      </c>
      <c r="AC52" s="30">
        <f t="shared" si="14"/>
        <v>0</v>
      </c>
      <c r="AD52" s="30">
        <f t="shared" si="14"/>
        <v>10226.781999999999</v>
      </c>
      <c r="AE52" s="30">
        <f t="shared" si="14"/>
        <v>0</v>
      </c>
      <c r="AF52" s="124" t="s">
        <v>130</v>
      </c>
    </row>
    <row r="53" spans="1:32" x14ac:dyDescent="0.25">
      <c r="A53" s="21" t="s">
        <v>35</v>
      </c>
      <c r="B53" s="23">
        <f>H53+J53+L53+N53+P53+R53+T53+V53+X53+Z53+AB53+AD53</f>
        <v>0</v>
      </c>
      <c r="C53" s="23">
        <f>C59+C77+C83+C89</f>
        <v>0</v>
      </c>
      <c r="D53" s="23">
        <f>E53</f>
        <v>0</v>
      </c>
      <c r="E53" s="23">
        <f>I53+K53+M53+O53+Q53+S53+U53+W53+Y53+AA53+AC53+AE53</f>
        <v>0</v>
      </c>
      <c r="F53" s="23">
        <f>IFERROR(E53/B53*100,0)</f>
        <v>0</v>
      </c>
      <c r="G53" s="23">
        <f>IFERROR(E53/C53*100,0)</f>
        <v>0</v>
      </c>
      <c r="H53" s="22">
        <f t="shared" ref="H53:AE56" si="15">H59+H77+H83+H89+H95+H101</f>
        <v>0</v>
      </c>
      <c r="I53" s="22">
        <f t="shared" si="15"/>
        <v>0</v>
      </c>
      <c r="J53" s="22">
        <f t="shared" si="15"/>
        <v>0</v>
      </c>
      <c r="K53" s="22">
        <f t="shared" si="15"/>
        <v>0</v>
      </c>
      <c r="L53" s="22">
        <f t="shared" si="15"/>
        <v>0</v>
      </c>
      <c r="M53" s="22">
        <f t="shared" si="15"/>
        <v>0</v>
      </c>
      <c r="N53" s="22">
        <f t="shared" si="15"/>
        <v>0</v>
      </c>
      <c r="O53" s="22">
        <f t="shared" si="15"/>
        <v>0</v>
      </c>
      <c r="P53" s="22">
        <f t="shared" si="15"/>
        <v>0</v>
      </c>
      <c r="Q53" s="22">
        <f t="shared" si="15"/>
        <v>0</v>
      </c>
      <c r="R53" s="22">
        <f t="shared" si="15"/>
        <v>0</v>
      </c>
      <c r="S53" s="22">
        <f t="shared" si="15"/>
        <v>0</v>
      </c>
      <c r="T53" s="22">
        <f t="shared" si="15"/>
        <v>0</v>
      </c>
      <c r="U53" s="22">
        <f t="shared" si="15"/>
        <v>0</v>
      </c>
      <c r="V53" s="22">
        <f t="shared" si="15"/>
        <v>0</v>
      </c>
      <c r="W53" s="22">
        <f t="shared" si="15"/>
        <v>0</v>
      </c>
      <c r="X53" s="22">
        <f t="shared" si="15"/>
        <v>0</v>
      </c>
      <c r="Y53" s="22">
        <f t="shared" si="15"/>
        <v>0</v>
      </c>
      <c r="Z53" s="22">
        <f t="shared" si="15"/>
        <v>0</v>
      </c>
      <c r="AA53" s="22">
        <f t="shared" si="15"/>
        <v>0</v>
      </c>
      <c r="AB53" s="22">
        <f t="shared" si="15"/>
        <v>0</v>
      </c>
      <c r="AC53" s="22">
        <f t="shared" si="15"/>
        <v>0</v>
      </c>
      <c r="AD53" s="22">
        <f t="shared" si="15"/>
        <v>0</v>
      </c>
      <c r="AE53" s="22">
        <f t="shared" si="15"/>
        <v>0</v>
      </c>
      <c r="AF53" s="123"/>
    </row>
    <row r="54" spans="1:32" x14ac:dyDescent="0.25">
      <c r="A54" s="21" t="s">
        <v>29</v>
      </c>
      <c r="B54" s="23">
        <f>H54+J54+L54+N54+P54+R54+T54+V54+X54+Z54+AB54+AD54</f>
        <v>242920.40900000004</v>
      </c>
      <c r="C54" s="23">
        <f>C60+C78+C84+C90</f>
        <v>163602.639</v>
      </c>
      <c r="D54" s="23">
        <f>E54</f>
        <v>142790.42000000001</v>
      </c>
      <c r="E54" s="23">
        <f>I54+K54+M54+O54+Q54+S54+U54+W54+Y54+AA54+AC54+AE54</f>
        <v>142790.42000000001</v>
      </c>
      <c r="F54" s="23">
        <f>IFERROR(E54/B54*100,0)</f>
        <v>58.7807424612067</v>
      </c>
      <c r="G54" s="23">
        <f>IFERROR(E54/C54*100,0)</f>
        <v>87.278799946497216</v>
      </c>
      <c r="H54" s="22">
        <f t="shared" si="15"/>
        <v>33912.783000000003</v>
      </c>
      <c r="I54" s="22">
        <f t="shared" si="15"/>
        <v>17885.599999999999</v>
      </c>
      <c r="J54" s="22">
        <f t="shared" si="15"/>
        <v>22577.74</v>
      </c>
      <c r="K54" s="22">
        <f t="shared" si="15"/>
        <v>25737.760000000002</v>
      </c>
      <c r="L54" s="22">
        <f t="shared" si="15"/>
        <v>23431.416000000005</v>
      </c>
      <c r="M54" s="22">
        <f t="shared" si="15"/>
        <v>19123.32</v>
      </c>
      <c r="N54" s="22">
        <f t="shared" si="15"/>
        <v>28452.109000000004</v>
      </c>
      <c r="O54" s="22">
        <f t="shared" si="15"/>
        <v>20062.2</v>
      </c>
      <c r="P54" s="22">
        <f t="shared" si="15"/>
        <v>18063.654000000002</v>
      </c>
      <c r="Q54" s="22">
        <f t="shared" si="15"/>
        <v>20171.210000000003</v>
      </c>
      <c r="R54" s="22">
        <f t="shared" si="15"/>
        <v>17240.697</v>
      </c>
      <c r="S54" s="22">
        <f t="shared" si="15"/>
        <v>19059.489999999998</v>
      </c>
      <c r="T54" s="22">
        <f t="shared" si="15"/>
        <v>19991.940000000002</v>
      </c>
      <c r="U54" s="22">
        <f t="shared" si="15"/>
        <v>20750.839999999997</v>
      </c>
      <c r="V54" s="22">
        <f t="shared" si="15"/>
        <v>25028.270000000004</v>
      </c>
      <c r="W54" s="22">
        <f t="shared" si="15"/>
        <v>0</v>
      </c>
      <c r="X54" s="22">
        <f t="shared" si="15"/>
        <v>11058.033000000001</v>
      </c>
      <c r="Y54" s="22">
        <f t="shared" si="15"/>
        <v>0</v>
      </c>
      <c r="Z54" s="22">
        <f t="shared" si="15"/>
        <v>20898.490000000002</v>
      </c>
      <c r="AA54" s="22">
        <f t="shared" si="15"/>
        <v>0</v>
      </c>
      <c r="AB54" s="22">
        <f t="shared" si="15"/>
        <v>12038.495000000001</v>
      </c>
      <c r="AC54" s="22">
        <f t="shared" si="15"/>
        <v>0</v>
      </c>
      <c r="AD54" s="22">
        <f t="shared" si="15"/>
        <v>10226.781999999999</v>
      </c>
      <c r="AE54" s="22">
        <f t="shared" si="15"/>
        <v>0</v>
      </c>
      <c r="AF54" s="123"/>
    </row>
    <row r="55" spans="1:32" ht="31.5" x14ac:dyDescent="0.25">
      <c r="A55" s="34" t="s">
        <v>36</v>
      </c>
      <c r="B55" s="23">
        <f>H55+J55+L55+N55+P55+R55+T55+V55+X55+Z55+AB55+AD55</f>
        <v>0</v>
      </c>
      <c r="C55" s="23">
        <f>C61+C79+C85+C91</f>
        <v>0</v>
      </c>
      <c r="D55" s="23">
        <f>E55</f>
        <v>0</v>
      </c>
      <c r="E55" s="23">
        <f>I55+K55+M55+O55+Q55+S55+U55+W55+Y55+AA55+AC55+AE55</f>
        <v>0</v>
      </c>
      <c r="F55" s="23">
        <f>IFERROR(E55/B55*100,0)</f>
        <v>0</v>
      </c>
      <c r="G55" s="23">
        <f>IFERROR(E55/C55*100,0)</f>
        <v>0</v>
      </c>
      <c r="H55" s="22">
        <f t="shared" si="15"/>
        <v>0</v>
      </c>
      <c r="I55" s="22">
        <f t="shared" si="15"/>
        <v>0</v>
      </c>
      <c r="J55" s="22">
        <f t="shared" si="15"/>
        <v>0</v>
      </c>
      <c r="K55" s="22">
        <f t="shared" si="15"/>
        <v>0</v>
      </c>
      <c r="L55" s="22">
        <f t="shared" si="15"/>
        <v>0</v>
      </c>
      <c r="M55" s="22">
        <f t="shared" si="15"/>
        <v>0</v>
      </c>
      <c r="N55" s="22">
        <f t="shared" si="15"/>
        <v>0</v>
      </c>
      <c r="O55" s="22">
        <f t="shared" si="15"/>
        <v>0</v>
      </c>
      <c r="P55" s="22">
        <f t="shared" si="15"/>
        <v>0</v>
      </c>
      <c r="Q55" s="22">
        <f t="shared" si="15"/>
        <v>0</v>
      </c>
      <c r="R55" s="22">
        <f t="shared" si="15"/>
        <v>0</v>
      </c>
      <c r="S55" s="22">
        <f t="shared" si="15"/>
        <v>0</v>
      </c>
      <c r="T55" s="22">
        <f t="shared" si="15"/>
        <v>0</v>
      </c>
      <c r="U55" s="22">
        <f t="shared" si="15"/>
        <v>0</v>
      </c>
      <c r="V55" s="22">
        <f t="shared" si="15"/>
        <v>0</v>
      </c>
      <c r="W55" s="22">
        <f t="shared" si="15"/>
        <v>0</v>
      </c>
      <c r="X55" s="22">
        <f t="shared" si="15"/>
        <v>0</v>
      </c>
      <c r="Y55" s="22">
        <f t="shared" si="15"/>
        <v>0</v>
      </c>
      <c r="Z55" s="22">
        <f t="shared" si="15"/>
        <v>0</v>
      </c>
      <c r="AA55" s="22">
        <f t="shared" si="15"/>
        <v>0</v>
      </c>
      <c r="AB55" s="22">
        <f t="shared" si="15"/>
        <v>0</v>
      </c>
      <c r="AC55" s="22">
        <f t="shared" si="15"/>
        <v>0</v>
      </c>
      <c r="AD55" s="22">
        <f t="shared" si="15"/>
        <v>0</v>
      </c>
      <c r="AE55" s="22">
        <f t="shared" si="15"/>
        <v>0</v>
      </c>
      <c r="AF55" s="123"/>
    </row>
    <row r="56" spans="1:32" x14ac:dyDescent="0.25">
      <c r="A56" s="21" t="s">
        <v>37</v>
      </c>
      <c r="B56" s="23">
        <f>H56+J56+L56+N56+P56+R56+T56+V56+X56+Z56+AB56+AD56</f>
        <v>0</v>
      </c>
      <c r="C56" s="23">
        <f>C62+C80+C86+C92</f>
        <v>0</v>
      </c>
      <c r="D56" s="23">
        <f>E56</f>
        <v>0</v>
      </c>
      <c r="E56" s="23">
        <f>I56+K56+M56+O56+Q56+S56+U56+W56+Y56+AA56+AC56+AE56</f>
        <v>0</v>
      </c>
      <c r="F56" s="23">
        <f>IFERROR(E56/B56*100,0)</f>
        <v>0</v>
      </c>
      <c r="G56" s="23">
        <f>IFERROR(E56/C56*100,0)</f>
        <v>0</v>
      </c>
      <c r="H56" s="22">
        <f t="shared" si="15"/>
        <v>0</v>
      </c>
      <c r="I56" s="22">
        <f t="shared" si="15"/>
        <v>0</v>
      </c>
      <c r="J56" s="22">
        <f t="shared" si="15"/>
        <v>0</v>
      </c>
      <c r="K56" s="22">
        <f t="shared" si="15"/>
        <v>0</v>
      </c>
      <c r="L56" s="22">
        <f t="shared" si="15"/>
        <v>0</v>
      </c>
      <c r="M56" s="22">
        <f t="shared" si="15"/>
        <v>0</v>
      </c>
      <c r="N56" s="22">
        <f t="shared" si="15"/>
        <v>0</v>
      </c>
      <c r="O56" s="22">
        <f t="shared" si="15"/>
        <v>0</v>
      </c>
      <c r="P56" s="22">
        <f t="shared" si="15"/>
        <v>0</v>
      </c>
      <c r="Q56" s="22">
        <f t="shared" si="15"/>
        <v>0</v>
      </c>
      <c r="R56" s="22">
        <f t="shared" si="15"/>
        <v>0</v>
      </c>
      <c r="S56" s="22">
        <f t="shared" si="15"/>
        <v>0</v>
      </c>
      <c r="T56" s="22">
        <f t="shared" si="15"/>
        <v>0</v>
      </c>
      <c r="U56" s="22">
        <f t="shared" si="15"/>
        <v>0</v>
      </c>
      <c r="V56" s="22">
        <f t="shared" si="15"/>
        <v>0</v>
      </c>
      <c r="W56" s="22">
        <f t="shared" si="15"/>
        <v>0</v>
      </c>
      <c r="X56" s="22">
        <f t="shared" si="15"/>
        <v>0</v>
      </c>
      <c r="Y56" s="22">
        <f t="shared" si="15"/>
        <v>0</v>
      </c>
      <c r="Z56" s="22">
        <f t="shared" si="15"/>
        <v>0</v>
      </c>
      <c r="AA56" s="22">
        <f t="shared" si="15"/>
        <v>0</v>
      </c>
      <c r="AB56" s="22">
        <f t="shared" si="15"/>
        <v>0</v>
      </c>
      <c r="AC56" s="22">
        <f t="shared" si="15"/>
        <v>0</v>
      </c>
      <c r="AD56" s="22">
        <f t="shared" si="15"/>
        <v>0</v>
      </c>
      <c r="AE56" s="22">
        <f t="shared" si="15"/>
        <v>0</v>
      </c>
      <c r="AF56" s="123"/>
    </row>
    <row r="57" spans="1:32" x14ac:dyDescent="0.25">
      <c r="A57" s="112" t="s">
        <v>49</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123"/>
    </row>
    <row r="58" spans="1:32" ht="15.75" customHeight="1" x14ac:dyDescent="0.25">
      <c r="A58" s="21" t="s">
        <v>34</v>
      </c>
      <c r="B58" s="23">
        <f>B59+B60+B62</f>
        <v>225003.05000000002</v>
      </c>
      <c r="C58" s="23">
        <f>C59+C60+C62</f>
        <v>159657.54</v>
      </c>
      <c r="D58" s="23">
        <f>D59+D60+D62</f>
        <v>139347.16</v>
      </c>
      <c r="E58" s="23">
        <f>E59+E60+E62</f>
        <v>139347.16</v>
      </c>
      <c r="F58" s="23">
        <f>E58/B58*100</f>
        <v>61.931231598860549</v>
      </c>
      <c r="G58" s="23">
        <f>E58/C58*100</f>
        <v>87.278784328006054</v>
      </c>
      <c r="H58" s="23">
        <f>H59+H60+H62</f>
        <v>33667.464</v>
      </c>
      <c r="I58" s="23">
        <f t="shared" ref="I58:AE58" si="16">I59+I60+I62</f>
        <v>17651.48</v>
      </c>
      <c r="J58" s="23">
        <f t="shared" si="16"/>
        <v>21980.66</v>
      </c>
      <c r="K58" s="23">
        <f t="shared" si="16"/>
        <v>25296.47</v>
      </c>
      <c r="L58" s="23">
        <f t="shared" si="16"/>
        <v>22854.336000000003</v>
      </c>
      <c r="M58" s="23">
        <f t="shared" si="16"/>
        <v>18701.060000000001</v>
      </c>
      <c r="N58" s="23">
        <f t="shared" si="16"/>
        <v>27865.029000000002</v>
      </c>
      <c r="O58" s="23">
        <f t="shared" si="16"/>
        <v>19626.32</v>
      </c>
      <c r="P58" s="23">
        <f t="shared" si="16"/>
        <v>17496.574000000001</v>
      </c>
      <c r="Q58" s="23">
        <f t="shared" si="16"/>
        <v>19769.440000000002</v>
      </c>
      <c r="R58" s="23">
        <f t="shared" si="16"/>
        <v>16653.616999999998</v>
      </c>
      <c r="S58" s="23">
        <f t="shared" si="16"/>
        <v>18459.61</v>
      </c>
      <c r="T58" s="23">
        <f t="shared" si="16"/>
        <v>19139.86</v>
      </c>
      <c r="U58" s="23">
        <f t="shared" si="16"/>
        <v>19842.78</v>
      </c>
      <c r="V58" s="23">
        <f t="shared" si="16"/>
        <v>21014.33</v>
      </c>
      <c r="W58" s="23">
        <f t="shared" si="16"/>
        <v>0</v>
      </c>
      <c r="X58" s="23">
        <f t="shared" si="16"/>
        <v>10480.953000000001</v>
      </c>
      <c r="Y58" s="23">
        <f t="shared" si="16"/>
        <v>0</v>
      </c>
      <c r="Z58" s="23">
        <f t="shared" si="16"/>
        <v>12955.810000000001</v>
      </c>
      <c r="AA58" s="23">
        <f t="shared" si="16"/>
        <v>0</v>
      </c>
      <c r="AB58" s="23">
        <f t="shared" si="16"/>
        <v>11461.415000000001</v>
      </c>
      <c r="AC58" s="23">
        <f t="shared" si="16"/>
        <v>0</v>
      </c>
      <c r="AD58" s="23">
        <f t="shared" si="16"/>
        <v>9433.0020000000004</v>
      </c>
      <c r="AE58" s="23">
        <f t="shared" si="16"/>
        <v>0</v>
      </c>
      <c r="AF58" s="123"/>
    </row>
    <row r="59" spans="1:32" x14ac:dyDescent="0.25">
      <c r="A59" s="21" t="s">
        <v>35</v>
      </c>
      <c r="B59" s="22">
        <f t="shared" ref="B59:E62" si="17">B65+B71</f>
        <v>0</v>
      </c>
      <c r="C59" s="22">
        <f t="shared" si="17"/>
        <v>0</v>
      </c>
      <c r="D59" s="22">
        <f t="shared" si="17"/>
        <v>0</v>
      </c>
      <c r="E59" s="22">
        <f t="shared" si="17"/>
        <v>0</v>
      </c>
      <c r="F59" s="37">
        <f>IFERROR(E59/B59*100,0)</f>
        <v>0</v>
      </c>
      <c r="G59" s="37">
        <f>IFERROR(E59/C59*100,0)</f>
        <v>0</v>
      </c>
      <c r="H59" s="22">
        <f>H65+H71</f>
        <v>0</v>
      </c>
      <c r="I59" s="22">
        <f t="shared" ref="I59:AE62" si="18">I65+I71</f>
        <v>0</v>
      </c>
      <c r="J59" s="22">
        <f t="shared" si="18"/>
        <v>0</v>
      </c>
      <c r="K59" s="22">
        <f t="shared" si="18"/>
        <v>0</v>
      </c>
      <c r="L59" s="22">
        <f t="shared" si="18"/>
        <v>0</v>
      </c>
      <c r="M59" s="22">
        <f t="shared" si="18"/>
        <v>0</v>
      </c>
      <c r="N59" s="22">
        <f t="shared" si="18"/>
        <v>0</v>
      </c>
      <c r="O59" s="22">
        <f t="shared" si="18"/>
        <v>0</v>
      </c>
      <c r="P59" s="22">
        <f t="shared" si="18"/>
        <v>0</v>
      </c>
      <c r="Q59" s="22">
        <f t="shared" si="18"/>
        <v>0</v>
      </c>
      <c r="R59" s="22">
        <f t="shared" si="18"/>
        <v>0</v>
      </c>
      <c r="S59" s="22">
        <f t="shared" si="18"/>
        <v>0</v>
      </c>
      <c r="T59" s="22">
        <f t="shared" si="18"/>
        <v>0</v>
      </c>
      <c r="U59" s="22">
        <f t="shared" si="18"/>
        <v>0</v>
      </c>
      <c r="V59" s="22">
        <f t="shared" si="18"/>
        <v>0</v>
      </c>
      <c r="W59" s="22">
        <f t="shared" si="18"/>
        <v>0</v>
      </c>
      <c r="X59" s="22">
        <f t="shared" si="18"/>
        <v>0</v>
      </c>
      <c r="Y59" s="22">
        <f t="shared" si="18"/>
        <v>0</v>
      </c>
      <c r="Z59" s="22">
        <f t="shared" si="18"/>
        <v>0</v>
      </c>
      <c r="AA59" s="22">
        <f t="shared" si="18"/>
        <v>0</v>
      </c>
      <c r="AB59" s="22">
        <f t="shared" si="18"/>
        <v>0</v>
      </c>
      <c r="AC59" s="22">
        <f t="shared" si="18"/>
        <v>0</v>
      </c>
      <c r="AD59" s="22">
        <f t="shared" si="18"/>
        <v>0</v>
      </c>
      <c r="AE59" s="22">
        <f t="shared" si="18"/>
        <v>0</v>
      </c>
      <c r="AF59" s="123"/>
    </row>
    <row r="60" spans="1:32" x14ac:dyDescent="0.25">
      <c r="A60" s="21" t="s">
        <v>29</v>
      </c>
      <c r="B60" s="22">
        <f t="shared" si="17"/>
        <v>225003.05000000002</v>
      </c>
      <c r="C60" s="22">
        <f t="shared" si="17"/>
        <v>159657.54</v>
      </c>
      <c r="D60" s="22">
        <f t="shared" si="17"/>
        <v>139347.16</v>
      </c>
      <c r="E60" s="22">
        <f t="shared" si="17"/>
        <v>139347.16</v>
      </c>
      <c r="F60" s="37">
        <f>IFERROR(E60/B60*100,0)</f>
        <v>61.931231598860549</v>
      </c>
      <c r="G60" s="37">
        <f>IFERROR(E60/C60*100,0)</f>
        <v>87.278784328006054</v>
      </c>
      <c r="H60" s="22">
        <f>H66+H72</f>
        <v>33667.464</v>
      </c>
      <c r="I60" s="22">
        <f t="shared" si="18"/>
        <v>17651.48</v>
      </c>
      <c r="J60" s="22">
        <f t="shared" si="18"/>
        <v>21980.66</v>
      </c>
      <c r="K60" s="22">
        <f t="shared" si="18"/>
        <v>25296.47</v>
      </c>
      <c r="L60" s="22">
        <f t="shared" si="18"/>
        <v>22854.336000000003</v>
      </c>
      <c r="M60" s="22">
        <f t="shared" si="18"/>
        <v>18701.060000000001</v>
      </c>
      <c r="N60" s="22">
        <f t="shared" si="18"/>
        <v>27865.029000000002</v>
      </c>
      <c r="O60" s="22">
        <f t="shared" si="18"/>
        <v>19626.32</v>
      </c>
      <c r="P60" s="22">
        <f t="shared" si="18"/>
        <v>17496.574000000001</v>
      </c>
      <c r="Q60" s="22">
        <f t="shared" si="18"/>
        <v>19769.440000000002</v>
      </c>
      <c r="R60" s="22">
        <f t="shared" si="18"/>
        <v>16653.616999999998</v>
      </c>
      <c r="S60" s="22">
        <f t="shared" si="18"/>
        <v>18459.61</v>
      </c>
      <c r="T60" s="22">
        <f t="shared" si="18"/>
        <v>19139.86</v>
      </c>
      <c r="U60" s="22">
        <f t="shared" si="18"/>
        <v>19842.78</v>
      </c>
      <c r="V60" s="22">
        <f t="shared" si="18"/>
        <v>21014.33</v>
      </c>
      <c r="W60" s="22">
        <f t="shared" si="18"/>
        <v>0</v>
      </c>
      <c r="X60" s="22">
        <f t="shared" si="18"/>
        <v>10480.953000000001</v>
      </c>
      <c r="Y60" s="22">
        <f t="shared" si="18"/>
        <v>0</v>
      </c>
      <c r="Z60" s="22">
        <f t="shared" si="18"/>
        <v>12955.810000000001</v>
      </c>
      <c r="AA60" s="22">
        <f t="shared" si="18"/>
        <v>0</v>
      </c>
      <c r="AB60" s="22">
        <f t="shared" si="18"/>
        <v>11461.415000000001</v>
      </c>
      <c r="AC60" s="22">
        <f t="shared" si="18"/>
        <v>0</v>
      </c>
      <c r="AD60" s="22">
        <f t="shared" si="18"/>
        <v>9433.0020000000004</v>
      </c>
      <c r="AE60" s="22">
        <f t="shared" si="18"/>
        <v>0</v>
      </c>
      <c r="AF60" s="123"/>
    </row>
    <row r="61" spans="1:32" ht="31.5" x14ac:dyDescent="0.25">
      <c r="A61" s="34" t="s">
        <v>36</v>
      </c>
      <c r="B61" s="22">
        <f t="shared" si="17"/>
        <v>0</v>
      </c>
      <c r="C61" s="22">
        <f t="shared" si="17"/>
        <v>0</v>
      </c>
      <c r="D61" s="22">
        <f t="shared" si="17"/>
        <v>0</v>
      </c>
      <c r="E61" s="22">
        <f t="shared" si="17"/>
        <v>0</v>
      </c>
      <c r="F61" s="37">
        <f>IFERROR(E61/B61*100,0)</f>
        <v>0</v>
      </c>
      <c r="G61" s="37">
        <f>IFERROR(E61/C61*100,0)</f>
        <v>0</v>
      </c>
      <c r="H61" s="22">
        <f t="shared" ref="H61:W62" si="19">H67+H73</f>
        <v>0</v>
      </c>
      <c r="I61" s="22">
        <f t="shared" si="19"/>
        <v>0</v>
      </c>
      <c r="J61" s="22">
        <f t="shared" si="19"/>
        <v>0</v>
      </c>
      <c r="K61" s="22">
        <f t="shared" si="19"/>
        <v>0</v>
      </c>
      <c r="L61" s="22">
        <f t="shared" si="19"/>
        <v>0</v>
      </c>
      <c r="M61" s="22">
        <f t="shared" si="19"/>
        <v>0</v>
      </c>
      <c r="N61" s="22">
        <f t="shared" si="19"/>
        <v>0</v>
      </c>
      <c r="O61" s="22">
        <f t="shared" si="19"/>
        <v>0</v>
      </c>
      <c r="P61" s="22">
        <f t="shared" si="19"/>
        <v>0</v>
      </c>
      <c r="Q61" s="22">
        <f t="shared" si="19"/>
        <v>0</v>
      </c>
      <c r="R61" s="22">
        <f t="shared" si="19"/>
        <v>0</v>
      </c>
      <c r="S61" s="22">
        <f t="shared" si="19"/>
        <v>0</v>
      </c>
      <c r="T61" s="22">
        <f t="shared" si="19"/>
        <v>0</v>
      </c>
      <c r="U61" s="22">
        <f t="shared" si="19"/>
        <v>0</v>
      </c>
      <c r="V61" s="22">
        <f t="shared" si="19"/>
        <v>0</v>
      </c>
      <c r="W61" s="22">
        <f t="shared" si="19"/>
        <v>0</v>
      </c>
      <c r="X61" s="22">
        <f t="shared" si="18"/>
        <v>0</v>
      </c>
      <c r="Y61" s="22">
        <f t="shared" si="18"/>
        <v>0</v>
      </c>
      <c r="Z61" s="22">
        <f t="shared" si="18"/>
        <v>0</v>
      </c>
      <c r="AA61" s="22">
        <f t="shared" si="18"/>
        <v>0</v>
      </c>
      <c r="AB61" s="22">
        <f t="shared" si="18"/>
        <v>0</v>
      </c>
      <c r="AC61" s="22">
        <f t="shared" si="18"/>
        <v>0</v>
      </c>
      <c r="AD61" s="22">
        <f t="shared" si="18"/>
        <v>0</v>
      </c>
      <c r="AE61" s="22">
        <f t="shared" si="18"/>
        <v>0</v>
      </c>
      <c r="AF61" s="123"/>
    </row>
    <row r="62" spans="1:32" x14ac:dyDescent="0.25">
      <c r="A62" s="21" t="s">
        <v>37</v>
      </c>
      <c r="B62" s="22">
        <f t="shared" si="17"/>
        <v>0</v>
      </c>
      <c r="C62" s="22">
        <f t="shared" si="17"/>
        <v>0</v>
      </c>
      <c r="D62" s="22">
        <f t="shared" si="17"/>
        <v>0</v>
      </c>
      <c r="E62" s="22">
        <f t="shared" si="17"/>
        <v>0</v>
      </c>
      <c r="F62" s="37">
        <f>IFERROR(E62/B62*100,0)</f>
        <v>0</v>
      </c>
      <c r="G62" s="37">
        <f>IFERROR(E62/C62*100,0)</f>
        <v>0</v>
      </c>
      <c r="H62" s="22">
        <f t="shared" si="19"/>
        <v>0</v>
      </c>
      <c r="I62" s="22">
        <f t="shared" si="19"/>
        <v>0</v>
      </c>
      <c r="J62" s="22">
        <f t="shared" si="19"/>
        <v>0</v>
      </c>
      <c r="K62" s="22">
        <f t="shared" si="19"/>
        <v>0</v>
      </c>
      <c r="L62" s="22">
        <f t="shared" si="19"/>
        <v>0</v>
      </c>
      <c r="M62" s="22">
        <f t="shared" si="19"/>
        <v>0</v>
      </c>
      <c r="N62" s="22">
        <f t="shared" si="19"/>
        <v>0</v>
      </c>
      <c r="O62" s="22">
        <f t="shared" si="19"/>
        <v>0</v>
      </c>
      <c r="P62" s="22">
        <f t="shared" si="19"/>
        <v>0</v>
      </c>
      <c r="Q62" s="22">
        <f t="shared" si="19"/>
        <v>0</v>
      </c>
      <c r="R62" s="22">
        <f t="shared" si="19"/>
        <v>0</v>
      </c>
      <c r="S62" s="22">
        <f t="shared" si="19"/>
        <v>0</v>
      </c>
      <c r="T62" s="22">
        <f t="shared" si="19"/>
        <v>0</v>
      </c>
      <c r="U62" s="22">
        <f t="shared" si="19"/>
        <v>0</v>
      </c>
      <c r="V62" s="22">
        <f t="shared" si="19"/>
        <v>0</v>
      </c>
      <c r="W62" s="22">
        <f t="shared" si="19"/>
        <v>0</v>
      </c>
      <c r="X62" s="22">
        <f t="shared" si="18"/>
        <v>0</v>
      </c>
      <c r="Y62" s="22">
        <f t="shared" si="18"/>
        <v>0</v>
      </c>
      <c r="Z62" s="22">
        <f t="shared" si="18"/>
        <v>0</v>
      </c>
      <c r="AA62" s="22">
        <f t="shared" si="18"/>
        <v>0</v>
      </c>
      <c r="AB62" s="22">
        <f t="shared" si="18"/>
        <v>0</v>
      </c>
      <c r="AC62" s="22">
        <f t="shared" si="18"/>
        <v>0</v>
      </c>
      <c r="AD62" s="22">
        <f t="shared" si="18"/>
        <v>0</v>
      </c>
      <c r="AE62" s="22">
        <f t="shared" si="18"/>
        <v>0</v>
      </c>
      <c r="AF62" s="123"/>
    </row>
    <row r="63" spans="1:32" x14ac:dyDescent="0.25">
      <c r="A63" s="112" t="s">
        <v>50</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123"/>
    </row>
    <row r="64" spans="1:32" x14ac:dyDescent="0.25">
      <c r="A64" s="21" t="s">
        <v>34</v>
      </c>
      <c r="B64" s="37">
        <f>B65+B66+B68</f>
        <v>205658.12900000002</v>
      </c>
      <c r="C64" s="37">
        <f>C65+C66+C68</f>
        <v>144801.61900000001</v>
      </c>
      <c r="D64" s="37">
        <f>D65+D66+D68</f>
        <v>124824.03</v>
      </c>
      <c r="E64" s="37">
        <f>E65+E66+E68</f>
        <v>124824.03</v>
      </c>
      <c r="F64" s="37">
        <f>E64/B64*100</f>
        <v>60.694916659482004</v>
      </c>
      <c r="G64" s="37">
        <f>E64/C64*100</f>
        <v>86.203476771899901</v>
      </c>
      <c r="H64" s="37">
        <f>H65+H66+H68</f>
        <v>24766.143</v>
      </c>
      <c r="I64" s="37">
        <f t="shared" ref="I64:AE64" si="20">I65+I66+I68</f>
        <v>8911.5</v>
      </c>
      <c r="J64" s="37">
        <f t="shared" si="20"/>
        <v>20856.759999999998</v>
      </c>
      <c r="K64" s="37">
        <f t="shared" si="20"/>
        <v>24332.61</v>
      </c>
      <c r="L64" s="37">
        <f t="shared" si="20"/>
        <v>21730.436000000002</v>
      </c>
      <c r="M64" s="37">
        <f t="shared" si="20"/>
        <v>17737.2</v>
      </c>
      <c r="N64" s="23">
        <f t="shared" si="20"/>
        <v>26938.329000000002</v>
      </c>
      <c r="O64" s="23">
        <f t="shared" si="20"/>
        <v>18662.47</v>
      </c>
      <c r="P64" s="23">
        <f t="shared" si="20"/>
        <v>16569.874</v>
      </c>
      <c r="Q64" s="23">
        <f t="shared" si="20"/>
        <v>18805.580000000002</v>
      </c>
      <c r="R64" s="23">
        <f t="shared" si="20"/>
        <v>15726.916999999999</v>
      </c>
      <c r="S64" s="23">
        <f t="shared" si="20"/>
        <v>17495.75</v>
      </c>
      <c r="T64" s="23">
        <f t="shared" si="20"/>
        <v>18213.16</v>
      </c>
      <c r="U64" s="23">
        <f t="shared" si="20"/>
        <v>18878.919999999998</v>
      </c>
      <c r="V64" s="23">
        <f t="shared" si="20"/>
        <v>20087.63</v>
      </c>
      <c r="W64" s="23">
        <f t="shared" si="20"/>
        <v>0</v>
      </c>
      <c r="X64" s="23">
        <f t="shared" si="20"/>
        <v>9554.2530000000006</v>
      </c>
      <c r="Y64" s="23">
        <f t="shared" si="20"/>
        <v>0</v>
      </c>
      <c r="Z64" s="23">
        <f t="shared" si="20"/>
        <v>12029.11</v>
      </c>
      <c r="AA64" s="23">
        <f t="shared" si="20"/>
        <v>0</v>
      </c>
      <c r="AB64" s="23">
        <f t="shared" si="20"/>
        <v>10534.715</v>
      </c>
      <c r="AC64" s="23"/>
      <c r="AD64" s="23">
        <f t="shared" si="20"/>
        <v>8650.8019999999997</v>
      </c>
      <c r="AE64" s="23">
        <f t="shared" si="20"/>
        <v>0</v>
      </c>
      <c r="AF64" s="123"/>
    </row>
    <row r="65" spans="1:32" x14ac:dyDescent="0.25">
      <c r="A65" s="21" t="s">
        <v>35</v>
      </c>
      <c r="B65" s="37"/>
      <c r="C65" s="62"/>
      <c r="D65" s="37"/>
      <c r="E65" s="37"/>
      <c r="F65" s="37"/>
      <c r="G65" s="37"/>
      <c r="H65" s="62"/>
      <c r="I65" s="62"/>
      <c r="J65" s="62"/>
      <c r="K65" s="62"/>
      <c r="L65" s="62"/>
      <c r="M65" s="62"/>
      <c r="N65" s="22"/>
      <c r="O65" s="22"/>
      <c r="P65" s="22"/>
      <c r="Q65" s="22"/>
      <c r="R65" s="22"/>
      <c r="S65" s="22"/>
      <c r="T65" s="22"/>
      <c r="U65" s="22"/>
      <c r="V65" s="22"/>
      <c r="W65" s="22"/>
      <c r="X65" s="22"/>
      <c r="Y65" s="22"/>
      <c r="Z65" s="22"/>
      <c r="AA65" s="22"/>
      <c r="AB65" s="22"/>
      <c r="AC65" s="22"/>
      <c r="AD65" s="22"/>
      <c r="AE65" s="22"/>
      <c r="AF65" s="123"/>
    </row>
    <row r="66" spans="1:32" x14ac:dyDescent="0.25">
      <c r="A66" s="21" t="s">
        <v>29</v>
      </c>
      <c r="B66" s="37">
        <f>H66+J66+L66+N66+P66+R66+T66+V66+X66+Z66+AB66+AD66</f>
        <v>205658.12900000002</v>
      </c>
      <c r="C66" s="62">
        <f>H66+J66+L66+N66+P66+R66+T66</f>
        <v>144801.61900000001</v>
      </c>
      <c r="D66" s="37">
        <f>E66</f>
        <v>124824.03</v>
      </c>
      <c r="E66" s="37">
        <f>I66+K66+M66+O66+Q66+S66+U66+W66+Y66+AA66+AC66+AE66</f>
        <v>124824.03</v>
      </c>
      <c r="F66" s="37">
        <f>IFERROR(E66/B66*100,0)</f>
        <v>60.694916659482004</v>
      </c>
      <c r="G66" s="37">
        <f>IFERROR(E66/C66*100,0)</f>
        <v>86.203476771899901</v>
      </c>
      <c r="H66" s="62">
        <v>24766.143</v>
      </c>
      <c r="I66" s="62">
        <v>8911.5</v>
      </c>
      <c r="J66" s="62">
        <v>20856.759999999998</v>
      </c>
      <c r="K66" s="62">
        <v>24332.61</v>
      </c>
      <c r="L66" s="62">
        <v>21730.436000000002</v>
      </c>
      <c r="M66" s="62">
        <v>17737.2</v>
      </c>
      <c r="N66" s="22">
        <v>26938.329000000002</v>
      </c>
      <c r="O66" s="22">
        <v>18662.47</v>
      </c>
      <c r="P66" s="22">
        <v>16569.874</v>
      </c>
      <c r="Q66" s="22">
        <v>18805.580000000002</v>
      </c>
      <c r="R66" s="22">
        <v>15726.916999999999</v>
      </c>
      <c r="S66" s="22">
        <v>17495.75</v>
      </c>
      <c r="T66" s="22">
        <v>18213.16</v>
      </c>
      <c r="U66" s="22">
        <v>18878.919999999998</v>
      </c>
      <c r="V66" s="22">
        <v>20087.63</v>
      </c>
      <c r="W66" s="22"/>
      <c r="X66" s="22">
        <v>9554.2530000000006</v>
      </c>
      <c r="Y66" s="22"/>
      <c r="Z66" s="22">
        <v>12029.11</v>
      </c>
      <c r="AA66" s="22"/>
      <c r="AB66" s="22">
        <v>10534.715</v>
      </c>
      <c r="AC66" s="22"/>
      <c r="AD66" s="22">
        <v>8650.8019999999997</v>
      </c>
      <c r="AE66" s="22"/>
      <c r="AF66" s="123"/>
    </row>
    <row r="67" spans="1:32" ht="31.5" x14ac:dyDescent="0.25">
      <c r="A67" s="34" t="s">
        <v>36</v>
      </c>
      <c r="B67" s="37"/>
      <c r="C67" s="62"/>
      <c r="D67" s="37"/>
      <c r="E67" s="37"/>
      <c r="F67" s="37"/>
      <c r="G67" s="37"/>
      <c r="H67" s="62"/>
      <c r="I67" s="62"/>
      <c r="J67" s="62"/>
      <c r="K67" s="62"/>
      <c r="L67" s="62"/>
      <c r="M67" s="62"/>
      <c r="N67" s="22"/>
      <c r="O67" s="22"/>
      <c r="P67" s="22"/>
      <c r="Q67" s="22"/>
      <c r="R67" s="22"/>
      <c r="S67" s="22"/>
      <c r="T67" s="22"/>
      <c r="U67" s="22"/>
      <c r="V67" s="22"/>
      <c r="W67" s="22"/>
      <c r="X67" s="22"/>
      <c r="Y67" s="22"/>
      <c r="Z67" s="22"/>
      <c r="AA67" s="22"/>
      <c r="AB67" s="22"/>
      <c r="AC67" s="22"/>
      <c r="AD67" s="22"/>
      <c r="AE67" s="22"/>
      <c r="AF67" s="123"/>
    </row>
    <row r="68" spans="1:32" x14ac:dyDescent="0.25">
      <c r="A68" s="21" t="s">
        <v>37</v>
      </c>
      <c r="B68" s="23"/>
      <c r="C68" s="62"/>
      <c r="D68" s="23"/>
      <c r="E68" s="23"/>
      <c r="F68" s="37"/>
      <c r="G68" s="37"/>
      <c r="H68" s="22"/>
      <c r="I68" s="22"/>
      <c r="J68" s="22"/>
      <c r="K68" s="22"/>
      <c r="L68" s="22"/>
      <c r="M68" s="22"/>
      <c r="N68" s="22"/>
      <c r="O68" s="22"/>
      <c r="P68" s="22"/>
      <c r="Q68" s="22"/>
      <c r="R68" s="22"/>
      <c r="S68" s="22"/>
      <c r="T68" s="22"/>
      <c r="U68" s="22"/>
      <c r="V68" s="22"/>
      <c r="W68" s="22"/>
      <c r="X68" s="22"/>
      <c r="Y68" s="22"/>
      <c r="Z68" s="22"/>
      <c r="AA68" s="22"/>
      <c r="AB68" s="22"/>
      <c r="AC68" s="22"/>
      <c r="AD68" s="22"/>
      <c r="AE68" s="22"/>
      <c r="AF68" s="125"/>
    </row>
    <row r="69" spans="1:32" x14ac:dyDescent="0.25">
      <c r="A69" s="112" t="s">
        <v>51</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38"/>
    </row>
    <row r="70" spans="1:32" x14ac:dyDescent="0.25">
      <c r="A70" s="21" t="s">
        <v>34</v>
      </c>
      <c r="B70" s="37">
        <f>B71+B72+B74</f>
        <v>19344.921000000006</v>
      </c>
      <c r="C70" s="37">
        <f>C71+C72+C74</f>
        <v>14855.921000000002</v>
      </c>
      <c r="D70" s="37">
        <f>D71+D72+D74</f>
        <v>14523.130000000003</v>
      </c>
      <c r="E70" s="37">
        <f>E71+E72+E74</f>
        <v>14523.130000000003</v>
      </c>
      <c r="F70" s="23">
        <f>F72</f>
        <v>75.07464103885458</v>
      </c>
      <c r="G70" s="23">
        <f>G72</f>
        <v>97.75987634829238</v>
      </c>
      <c r="H70" s="22">
        <f>H71+H72+H74</f>
        <v>8901.3209999999999</v>
      </c>
      <c r="I70" s="22">
        <f t="shared" ref="I70:AE70" si="21">I71+I72+I74</f>
        <v>8739.98</v>
      </c>
      <c r="J70" s="22">
        <f t="shared" si="21"/>
        <v>1123.9000000000001</v>
      </c>
      <c r="K70" s="22">
        <f t="shared" si="21"/>
        <v>963.86</v>
      </c>
      <c r="L70" s="22">
        <f t="shared" si="21"/>
        <v>1123.9000000000001</v>
      </c>
      <c r="M70" s="22">
        <f t="shared" si="21"/>
        <v>963.86</v>
      </c>
      <c r="N70" s="22">
        <f t="shared" si="21"/>
        <v>926.7</v>
      </c>
      <c r="O70" s="22">
        <f t="shared" si="21"/>
        <v>963.85</v>
      </c>
      <c r="P70" s="22">
        <f t="shared" si="21"/>
        <v>926.7</v>
      </c>
      <c r="Q70" s="22">
        <f t="shared" si="21"/>
        <v>963.86</v>
      </c>
      <c r="R70" s="22">
        <f t="shared" si="21"/>
        <v>926.7</v>
      </c>
      <c r="S70" s="22">
        <f t="shared" si="21"/>
        <v>963.86</v>
      </c>
      <c r="T70" s="22">
        <f t="shared" si="21"/>
        <v>926.7</v>
      </c>
      <c r="U70" s="22">
        <f t="shared" si="21"/>
        <v>963.86</v>
      </c>
      <c r="V70" s="22">
        <f t="shared" si="21"/>
        <v>926.7</v>
      </c>
      <c r="W70" s="22">
        <f t="shared" si="21"/>
        <v>0</v>
      </c>
      <c r="X70" s="22">
        <f t="shared" si="21"/>
        <v>926.7</v>
      </c>
      <c r="Y70" s="22">
        <f t="shared" si="21"/>
        <v>0</v>
      </c>
      <c r="Z70" s="22">
        <f t="shared" si="21"/>
        <v>926.7</v>
      </c>
      <c r="AA70" s="22">
        <f t="shared" si="21"/>
        <v>0</v>
      </c>
      <c r="AB70" s="22">
        <f t="shared" si="21"/>
        <v>926.7</v>
      </c>
      <c r="AC70" s="22">
        <f t="shared" si="21"/>
        <v>0</v>
      </c>
      <c r="AD70" s="22">
        <f t="shared" si="21"/>
        <v>782.2</v>
      </c>
      <c r="AE70" s="22">
        <f t="shared" si="21"/>
        <v>0</v>
      </c>
      <c r="AF70" s="115" t="s">
        <v>131</v>
      </c>
    </row>
    <row r="71" spans="1:32" x14ac:dyDescent="0.25">
      <c r="A71" s="21" t="s">
        <v>35</v>
      </c>
      <c r="B71" s="23"/>
      <c r="C71" s="22"/>
      <c r="D71" s="23"/>
      <c r="E71" s="23"/>
      <c r="F71" s="23"/>
      <c r="G71" s="23"/>
      <c r="H71" s="22"/>
      <c r="I71" s="22"/>
      <c r="J71" s="22"/>
      <c r="K71" s="22"/>
      <c r="L71" s="22"/>
      <c r="M71" s="22"/>
      <c r="N71" s="22"/>
      <c r="O71" s="22"/>
      <c r="P71" s="22"/>
      <c r="Q71" s="22"/>
      <c r="R71" s="22"/>
      <c r="S71" s="22"/>
      <c r="T71" s="22"/>
      <c r="U71" s="22"/>
      <c r="V71" s="22"/>
      <c r="W71" s="22"/>
      <c r="X71" s="22"/>
      <c r="Y71" s="22"/>
      <c r="Z71" s="22"/>
      <c r="AA71" s="22"/>
      <c r="AB71" s="22"/>
      <c r="AC71" s="22"/>
      <c r="AD71" s="22"/>
      <c r="AE71" s="22"/>
      <c r="AF71" s="116"/>
    </row>
    <row r="72" spans="1:32" x14ac:dyDescent="0.25">
      <c r="A72" s="21" t="s">
        <v>29</v>
      </c>
      <c r="B72" s="23">
        <f>H72+J72+L72+N72+P72+R72+T72+V72+X72+Z72+AB72+AD72</f>
        <v>19344.921000000006</v>
      </c>
      <c r="C72" s="22">
        <f>H72+J72+L72+N72+P72+R72+T72</f>
        <v>14855.921000000002</v>
      </c>
      <c r="D72" s="23">
        <f>E72</f>
        <v>14523.130000000003</v>
      </c>
      <c r="E72" s="23">
        <f>I72+K72+M72+O72+Q72+S72+U72+W72+Y72+AA72+AC72+AE72</f>
        <v>14523.130000000003</v>
      </c>
      <c r="F72" s="23">
        <f>IFERROR(E72/B72*100,0)</f>
        <v>75.07464103885458</v>
      </c>
      <c r="G72" s="23">
        <f>IFERROR(E72/C72*100,0)</f>
        <v>97.75987634829238</v>
      </c>
      <c r="H72" s="22">
        <v>8901.3209999999999</v>
      </c>
      <c r="I72" s="22">
        <v>8739.98</v>
      </c>
      <c r="J72" s="22">
        <v>1123.9000000000001</v>
      </c>
      <c r="K72" s="22">
        <v>963.86</v>
      </c>
      <c r="L72" s="22">
        <v>1123.9000000000001</v>
      </c>
      <c r="M72" s="22">
        <v>963.86</v>
      </c>
      <c r="N72" s="22">
        <v>926.7</v>
      </c>
      <c r="O72" s="22">
        <v>963.85</v>
      </c>
      <c r="P72" s="22">
        <v>926.7</v>
      </c>
      <c r="Q72" s="22">
        <v>963.86</v>
      </c>
      <c r="R72" s="22">
        <v>926.7</v>
      </c>
      <c r="S72" s="22">
        <v>963.86</v>
      </c>
      <c r="T72" s="22">
        <v>926.7</v>
      </c>
      <c r="U72" s="22">
        <v>963.86</v>
      </c>
      <c r="V72" s="22">
        <v>926.7</v>
      </c>
      <c r="W72" s="22"/>
      <c r="X72" s="22">
        <v>926.7</v>
      </c>
      <c r="Y72" s="22"/>
      <c r="Z72" s="22">
        <v>926.7</v>
      </c>
      <c r="AA72" s="22"/>
      <c r="AB72" s="22">
        <v>926.7</v>
      </c>
      <c r="AC72" s="22"/>
      <c r="AD72" s="22">
        <v>782.2</v>
      </c>
      <c r="AE72" s="22"/>
      <c r="AF72" s="116"/>
    </row>
    <row r="73" spans="1:32" ht="31.5" x14ac:dyDescent="0.25">
      <c r="A73" s="34" t="s">
        <v>36</v>
      </c>
      <c r="B73" s="23"/>
      <c r="C73" s="22"/>
      <c r="D73" s="23"/>
      <c r="E73" s="23"/>
      <c r="F73" s="23"/>
      <c r="G73" s="23"/>
      <c r="H73" s="22"/>
      <c r="I73" s="22"/>
      <c r="J73" s="22"/>
      <c r="K73" s="22"/>
      <c r="L73" s="22"/>
      <c r="M73" s="22"/>
      <c r="N73" s="22"/>
      <c r="O73" s="22"/>
      <c r="P73" s="22"/>
      <c r="Q73" s="22"/>
      <c r="R73" s="22"/>
      <c r="S73" s="22"/>
      <c r="T73" s="22"/>
      <c r="U73" s="22"/>
      <c r="V73" s="22"/>
      <c r="W73" s="22"/>
      <c r="X73" s="22"/>
      <c r="Y73" s="22"/>
      <c r="Z73" s="22"/>
      <c r="AA73" s="22"/>
      <c r="AB73" s="22"/>
      <c r="AC73" s="22"/>
      <c r="AD73" s="22"/>
      <c r="AE73" s="22"/>
      <c r="AF73" s="116"/>
    </row>
    <row r="74" spans="1:32" x14ac:dyDescent="0.25">
      <c r="A74" s="21" t="s">
        <v>37</v>
      </c>
      <c r="B74" s="23"/>
      <c r="C74" s="22"/>
      <c r="D74" s="23"/>
      <c r="E74" s="23"/>
      <c r="F74" s="23"/>
      <c r="G74" s="23"/>
      <c r="H74" s="22"/>
      <c r="I74" s="22"/>
      <c r="J74" s="22"/>
      <c r="K74" s="22"/>
      <c r="L74" s="22"/>
      <c r="M74" s="22"/>
      <c r="N74" s="22"/>
      <c r="O74" s="22"/>
      <c r="P74" s="22"/>
      <c r="Q74" s="22"/>
      <c r="R74" s="22"/>
      <c r="S74" s="22"/>
      <c r="T74" s="22"/>
      <c r="U74" s="22"/>
      <c r="V74" s="22"/>
      <c r="W74" s="22"/>
      <c r="X74" s="22"/>
      <c r="Y74" s="22"/>
      <c r="Z74" s="22"/>
      <c r="AA74" s="22"/>
      <c r="AB74" s="22"/>
      <c r="AC74" s="22"/>
      <c r="AD74" s="22"/>
      <c r="AE74" s="22"/>
      <c r="AF74" s="117"/>
    </row>
    <row r="75" spans="1:32" x14ac:dyDescent="0.25">
      <c r="A75" s="112" t="s">
        <v>52</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c r="AF75" s="89"/>
    </row>
    <row r="76" spans="1:32" x14ac:dyDescent="0.25">
      <c r="A76" s="21" t="s">
        <v>34</v>
      </c>
      <c r="B76" s="23">
        <f>B77+B78+B80</f>
        <v>6062.2990000000009</v>
      </c>
      <c r="C76" s="37">
        <f>C77+C78+C80</f>
        <v>3308.7990000000004</v>
      </c>
      <c r="D76" s="37">
        <f>D77+D78+D80</f>
        <v>3015.16</v>
      </c>
      <c r="E76" s="23">
        <f>E77+E78+E80</f>
        <v>3015.16</v>
      </c>
      <c r="F76" s="23">
        <f>F78</f>
        <v>49.736246925465068</v>
      </c>
      <c r="G76" s="23">
        <f>G78</f>
        <v>91.125511099344493</v>
      </c>
      <c r="H76" s="22">
        <f>H77+H78+H80</f>
        <v>222.51900000000001</v>
      </c>
      <c r="I76" s="22">
        <f t="shared" ref="I76:AE76" si="22">I77+I78+I80</f>
        <v>211.32</v>
      </c>
      <c r="J76" s="22">
        <f t="shared" si="22"/>
        <v>529.38</v>
      </c>
      <c r="K76" s="22">
        <f t="shared" si="22"/>
        <v>424.49</v>
      </c>
      <c r="L76" s="22">
        <f t="shared" si="22"/>
        <v>509.38</v>
      </c>
      <c r="M76" s="22">
        <f t="shared" si="22"/>
        <v>393.66</v>
      </c>
      <c r="N76" s="22">
        <f t="shared" si="22"/>
        <v>519.38</v>
      </c>
      <c r="O76" s="22">
        <f t="shared" si="22"/>
        <v>413.18</v>
      </c>
      <c r="P76" s="22">
        <f t="shared" si="22"/>
        <v>499.38</v>
      </c>
      <c r="Q76" s="22">
        <f t="shared" si="22"/>
        <v>384.97</v>
      </c>
      <c r="R76" s="22">
        <f t="shared" si="22"/>
        <v>519.38</v>
      </c>
      <c r="S76" s="22">
        <f t="shared" si="22"/>
        <v>571.28</v>
      </c>
      <c r="T76" s="22">
        <f t="shared" si="22"/>
        <v>509.38</v>
      </c>
      <c r="U76" s="22">
        <f t="shared" si="22"/>
        <v>616.26</v>
      </c>
      <c r="V76" s="22">
        <f t="shared" si="22"/>
        <v>499.38</v>
      </c>
      <c r="W76" s="22">
        <f t="shared" si="22"/>
        <v>0</v>
      </c>
      <c r="X76" s="22">
        <f t="shared" si="22"/>
        <v>509.38</v>
      </c>
      <c r="Y76" s="22">
        <f t="shared" si="22"/>
        <v>0</v>
      </c>
      <c r="Z76" s="22">
        <f t="shared" si="22"/>
        <v>509.38</v>
      </c>
      <c r="AA76" s="22">
        <f t="shared" si="22"/>
        <v>0</v>
      </c>
      <c r="AB76" s="22">
        <f t="shared" si="22"/>
        <v>509.38</v>
      </c>
      <c r="AC76" s="22">
        <f t="shared" si="22"/>
        <v>0</v>
      </c>
      <c r="AD76" s="22">
        <f t="shared" si="22"/>
        <v>725.98</v>
      </c>
      <c r="AE76" s="22">
        <f t="shared" si="22"/>
        <v>0</v>
      </c>
      <c r="AF76" s="124" t="s">
        <v>53</v>
      </c>
    </row>
    <row r="77" spans="1:32" ht="33" customHeight="1" x14ac:dyDescent="0.25">
      <c r="A77" s="21" t="s">
        <v>35</v>
      </c>
      <c r="B77" s="23"/>
      <c r="C77" s="22"/>
      <c r="D77" s="23"/>
      <c r="E77" s="23"/>
      <c r="F77" s="23"/>
      <c r="G77" s="23"/>
      <c r="H77" s="22"/>
      <c r="I77" s="22"/>
      <c r="J77" s="22"/>
      <c r="K77" s="22"/>
      <c r="L77" s="22"/>
      <c r="M77" s="22"/>
      <c r="N77" s="22"/>
      <c r="O77" s="22"/>
      <c r="P77" s="22"/>
      <c r="Q77" s="22"/>
      <c r="R77" s="22"/>
      <c r="S77" s="22"/>
      <c r="T77" s="22"/>
      <c r="U77" s="22"/>
      <c r="V77" s="22"/>
      <c r="W77" s="22"/>
      <c r="X77" s="22"/>
      <c r="Y77" s="22"/>
      <c r="Z77" s="22"/>
      <c r="AA77" s="22"/>
      <c r="AB77" s="22"/>
      <c r="AC77" s="22"/>
      <c r="AD77" s="22"/>
      <c r="AE77" s="22"/>
      <c r="AF77" s="123"/>
    </row>
    <row r="78" spans="1:32" ht="118.5" customHeight="1" x14ac:dyDescent="0.25">
      <c r="A78" s="21" t="s">
        <v>29</v>
      </c>
      <c r="B78" s="23">
        <f>H78+J78+L78+N78+P78+R78+T78+V78+X78+Z78+AB78+AD78</f>
        <v>6062.2990000000009</v>
      </c>
      <c r="C78" s="22">
        <f>H78+J78+L78+N78+P78+R78+T78</f>
        <v>3308.7990000000004</v>
      </c>
      <c r="D78" s="23">
        <f>E78</f>
        <v>3015.16</v>
      </c>
      <c r="E78" s="23">
        <f>I78+K78+M78+O78+Q78+S78+U78+W78+Y78+AA78+AC78+AE78</f>
        <v>3015.16</v>
      </c>
      <c r="F78" s="23">
        <f>IFERROR(E78/B78*100,0)</f>
        <v>49.736246925465068</v>
      </c>
      <c r="G78" s="23">
        <f>IFERROR(E78/C78*100,0)</f>
        <v>91.125511099344493</v>
      </c>
      <c r="H78" s="22">
        <v>222.51900000000001</v>
      </c>
      <c r="I78" s="22">
        <v>211.32</v>
      </c>
      <c r="J78" s="22">
        <v>529.38</v>
      </c>
      <c r="K78" s="22">
        <v>424.49</v>
      </c>
      <c r="L78" s="22">
        <v>509.38</v>
      </c>
      <c r="M78" s="22">
        <v>393.66</v>
      </c>
      <c r="N78" s="22">
        <v>519.38</v>
      </c>
      <c r="O78" s="22">
        <v>413.18</v>
      </c>
      <c r="P78" s="22">
        <v>499.38</v>
      </c>
      <c r="Q78" s="22">
        <v>384.97</v>
      </c>
      <c r="R78" s="22">
        <v>519.38</v>
      </c>
      <c r="S78" s="22">
        <v>571.28</v>
      </c>
      <c r="T78" s="22">
        <v>509.38</v>
      </c>
      <c r="U78" s="22">
        <v>616.26</v>
      </c>
      <c r="V78" s="22">
        <v>499.38</v>
      </c>
      <c r="W78" s="22"/>
      <c r="X78" s="22">
        <v>509.38</v>
      </c>
      <c r="Y78" s="22"/>
      <c r="Z78" s="22">
        <v>509.38</v>
      </c>
      <c r="AA78" s="22"/>
      <c r="AB78" s="22">
        <v>509.38</v>
      </c>
      <c r="AC78" s="22"/>
      <c r="AD78" s="22">
        <v>725.98</v>
      </c>
      <c r="AE78" s="22"/>
      <c r="AF78" s="123"/>
    </row>
    <row r="79" spans="1:32" ht="42" customHeight="1" x14ac:dyDescent="0.25">
      <c r="A79" s="34" t="s">
        <v>36</v>
      </c>
      <c r="B79" s="23"/>
      <c r="C79" s="22"/>
      <c r="D79" s="23"/>
      <c r="E79" s="23"/>
      <c r="F79" s="23"/>
      <c r="G79" s="23"/>
      <c r="H79" s="22"/>
      <c r="I79" s="22"/>
      <c r="J79" s="22"/>
      <c r="K79" s="22"/>
      <c r="L79" s="22"/>
      <c r="M79" s="22"/>
      <c r="N79" s="22"/>
      <c r="O79" s="22"/>
      <c r="P79" s="22"/>
      <c r="Q79" s="22"/>
      <c r="R79" s="22"/>
      <c r="S79" s="22"/>
      <c r="T79" s="22"/>
      <c r="U79" s="22"/>
      <c r="V79" s="22"/>
      <c r="W79" s="22"/>
      <c r="X79" s="22"/>
      <c r="Y79" s="22"/>
      <c r="Z79" s="22"/>
      <c r="AA79" s="22"/>
      <c r="AB79" s="22"/>
      <c r="AC79" s="22"/>
      <c r="AD79" s="22"/>
      <c r="AE79" s="22"/>
      <c r="AF79" s="123"/>
    </row>
    <row r="80" spans="1:32" ht="63" customHeight="1" x14ac:dyDescent="0.25">
      <c r="A80" s="21" t="s">
        <v>37</v>
      </c>
      <c r="B80" s="23"/>
      <c r="C80" s="22"/>
      <c r="D80" s="23"/>
      <c r="E80" s="23"/>
      <c r="F80" s="23"/>
      <c r="G80" s="23"/>
      <c r="H80" s="22"/>
      <c r="I80" s="22"/>
      <c r="J80" s="22"/>
      <c r="K80" s="22"/>
      <c r="L80" s="22"/>
      <c r="M80" s="22"/>
      <c r="N80" s="22"/>
      <c r="O80" s="22"/>
      <c r="P80" s="22"/>
      <c r="Q80" s="22"/>
      <c r="R80" s="22"/>
      <c r="S80" s="22"/>
      <c r="T80" s="22"/>
      <c r="U80" s="22"/>
      <c r="V80" s="22"/>
      <c r="W80" s="22"/>
      <c r="X80" s="22"/>
      <c r="Y80" s="22"/>
      <c r="Z80" s="22"/>
      <c r="AA80" s="22"/>
      <c r="AB80" s="22"/>
      <c r="AC80" s="22"/>
      <c r="AD80" s="22"/>
      <c r="AE80" s="22"/>
      <c r="AF80" s="125"/>
    </row>
    <row r="81" spans="1:32" x14ac:dyDescent="0.25">
      <c r="A81" s="112" t="s">
        <v>54</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4"/>
      <c r="AF81" s="91"/>
    </row>
    <row r="82" spans="1:32" ht="24.75" customHeight="1" x14ac:dyDescent="0.25">
      <c r="A82" s="21" t="s">
        <v>34</v>
      </c>
      <c r="B82" s="37">
        <f>B83+B84+B86</f>
        <v>767.6</v>
      </c>
      <c r="C82" s="37">
        <f>C83+C84+C86</f>
        <v>361.29999999999995</v>
      </c>
      <c r="D82" s="37">
        <f>D83+D84+D86</f>
        <v>153.10000000000002</v>
      </c>
      <c r="E82" s="23">
        <f>E83+E84+E86</f>
        <v>153.10000000000002</v>
      </c>
      <c r="F82" s="23">
        <f>F84</f>
        <v>19.945284002084421</v>
      </c>
      <c r="G82" s="23">
        <f>G84</f>
        <v>42.374757818987</v>
      </c>
      <c r="H82" s="22">
        <f>H83+H84+H86</f>
        <v>22.8</v>
      </c>
      <c r="I82" s="22">
        <f t="shared" ref="I82:AE82" si="23">I83+I84+I86</f>
        <v>22.8</v>
      </c>
      <c r="J82" s="22">
        <f t="shared" si="23"/>
        <v>67.7</v>
      </c>
      <c r="K82" s="22">
        <f t="shared" si="23"/>
        <v>16.8</v>
      </c>
      <c r="L82" s="22">
        <f t="shared" si="23"/>
        <v>67.7</v>
      </c>
      <c r="M82" s="22">
        <f t="shared" si="23"/>
        <v>28.6</v>
      </c>
      <c r="N82" s="22">
        <f t="shared" si="23"/>
        <v>67.7</v>
      </c>
      <c r="O82" s="22">
        <f t="shared" si="23"/>
        <v>22.7</v>
      </c>
      <c r="P82" s="22">
        <f t="shared" si="23"/>
        <v>67.7</v>
      </c>
      <c r="Q82" s="22">
        <f t="shared" si="23"/>
        <v>16.8</v>
      </c>
      <c r="R82" s="22">
        <f t="shared" si="23"/>
        <v>67.7</v>
      </c>
      <c r="S82" s="22">
        <f t="shared" si="23"/>
        <v>28.6</v>
      </c>
      <c r="T82" s="22">
        <f t="shared" si="23"/>
        <v>67.7</v>
      </c>
      <c r="U82" s="22">
        <f t="shared" si="23"/>
        <v>16.8</v>
      </c>
      <c r="V82" s="22">
        <f t="shared" si="23"/>
        <v>67.7</v>
      </c>
      <c r="W82" s="22">
        <f t="shared" si="23"/>
        <v>0</v>
      </c>
      <c r="X82" s="22">
        <f t="shared" si="23"/>
        <v>67.7</v>
      </c>
      <c r="Y82" s="22">
        <f t="shared" si="23"/>
        <v>0</v>
      </c>
      <c r="Z82" s="22">
        <f t="shared" si="23"/>
        <v>67.7</v>
      </c>
      <c r="AA82" s="22">
        <f t="shared" si="23"/>
        <v>0</v>
      </c>
      <c r="AB82" s="22">
        <f t="shared" si="23"/>
        <v>67.7</v>
      </c>
      <c r="AC82" s="22">
        <f t="shared" si="23"/>
        <v>0</v>
      </c>
      <c r="AD82" s="22">
        <f t="shared" si="23"/>
        <v>67.8</v>
      </c>
      <c r="AE82" s="22">
        <f t="shared" si="23"/>
        <v>0</v>
      </c>
      <c r="AF82" s="124" t="s">
        <v>83</v>
      </c>
    </row>
    <row r="83" spans="1:32" ht="42" customHeight="1" x14ac:dyDescent="0.25">
      <c r="A83" s="21" t="s">
        <v>35</v>
      </c>
      <c r="B83" s="23"/>
      <c r="C83" s="22"/>
      <c r="D83" s="23"/>
      <c r="E83" s="23"/>
      <c r="F83" s="23"/>
      <c r="G83" s="23"/>
      <c r="H83" s="22"/>
      <c r="I83" s="22"/>
      <c r="J83" s="22"/>
      <c r="K83" s="22"/>
      <c r="L83" s="22"/>
      <c r="M83" s="22"/>
      <c r="N83" s="22"/>
      <c r="O83" s="22"/>
      <c r="P83" s="22"/>
      <c r="Q83" s="22"/>
      <c r="R83" s="22"/>
      <c r="S83" s="22"/>
      <c r="T83" s="22"/>
      <c r="U83" s="22"/>
      <c r="V83" s="22"/>
      <c r="W83" s="22"/>
      <c r="X83" s="22"/>
      <c r="Y83" s="22"/>
      <c r="Z83" s="22"/>
      <c r="AA83" s="22"/>
      <c r="AB83" s="22"/>
      <c r="AC83" s="22"/>
      <c r="AD83" s="22"/>
      <c r="AE83" s="22"/>
      <c r="AF83" s="123"/>
    </row>
    <row r="84" spans="1:32" ht="34.5" customHeight="1" x14ac:dyDescent="0.25">
      <c r="A84" s="21" t="s">
        <v>29</v>
      </c>
      <c r="B84" s="23">
        <f>H84+J84+L84+N84+P84+R84+T84+V84+X84+Z84+AB84+AD84</f>
        <v>767.6</v>
      </c>
      <c r="C84" s="22">
        <f>H84+J84+L84+N84+P84+R84</f>
        <v>361.29999999999995</v>
      </c>
      <c r="D84" s="23">
        <f>E84</f>
        <v>153.10000000000002</v>
      </c>
      <c r="E84" s="23">
        <f>I84+K84+M84+O84+Q84+S84+U84+W84+Y84+AA84+AC84+AE84</f>
        <v>153.10000000000002</v>
      </c>
      <c r="F84" s="23">
        <f>IFERROR(E84/B84*100,0)</f>
        <v>19.945284002084421</v>
      </c>
      <c r="G84" s="23">
        <f>IFERROR(E84/C84*100,0)</f>
        <v>42.374757818987</v>
      </c>
      <c r="H84" s="22">
        <v>22.8</v>
      </c>
      <c r="I84" s="22">
        <v>22.8</v>
      </c>
      <c r="J84" s="22">
        <v>67.7</v>
      </c>
      <c r="K84" s="22">
        <v>16.8</v>
      </c>
      <c r="L84" s="22">
        <v>67.7</v>
      </c>
      <c r="M84" s="22">
        <v>28.6</v>
      </c>
      <c r="N84" s="22">
        <v>67.7</v>
      </c>
      <c r="O84" s="22">
        <v>22.7</v>
      </c>
      <c r="P84" s="22">
        <v>67.7</v>
      </c>
      <c r="Q84" s="22">
        <v>16.8</v>
      </c>
      <c r="R84" s="22">
        <v>67.7</v>
      </c>
      <c r="S84" s="22">
        <v>28.6</v>
      </c>
      <c r="T84" s="22">
        <v>67.7</v>
      </c>
      <c r="U84" s="22">
        <v>16.8</v>
      </c>
      <c r="V84" s="22">
        <v>67.7</v>
      </c>
      <c r="W84" s="22"/>
      <c r="X84" s="22">
        <v>67.7</v>
      </c>
      <c r="Y84" s="22"/>
      <c r="Z84" s="22">
        <v>67.7</v>
      </c>
      <c r="AA84" s="22"/>
      <c r="AB84" s="22">
        <v>67.7</v>
      </c>
      <c r="AC84" s="22"/>
      <c r="AD84" s="22">
        <v>67.8</v>
      </c>
      <c r="AE84" s="22"/>
      <c r="AF84" s="123"/>
    </row>
    <row r="85" spans="1:32" ht="45" customHeight="1" x14ac:dyDescent="0.25">
      <c r="A85" s="34" t="s">
        <v>36</v>
      </c>
      <c r="B85" s="23"/>
      <c r="C85" s="22"/>
      <c r="D85" s="23"/>
      <c r="E85" s="23"/>
      <c r="F85" s="23"/>
      <c r="G85" s="23"/>
      <c r="H85" s="22"/>
      <c r="I85" s="22"/>
      <c r="J85" s="22"/>
      <c r="K85" s="22"/>
      <c r="L85" s="22"/>
      <c r="M85" s="22"/>
      <c r="N85" s="22"/>
      <c r="O85" s="22"/>
      <c r="P85" s="22"/>
      <c r="Q85" s="22"/>
      <c r="R85" s="22"/>
      <c r="S85" s="22"/>
      <c r="T85" s="22"/>
      <c r="U85" s="22"/>
      <c r="V85" s="22"/>
      <c r="W85" s="22"/>
      <c r="X85" s="22"/>
      <c r="Y85" s="22"/>
      <c r="Z85" s="22"/>
      <c r="AA85" s="22"/>
      <c r="AB85" s="22"/>
      <c r="AC85" s="22"/>
      <c r="AD85" s="22"/>
      <c r="AE85" s="22"/>
      <c r="AF85" s="123"/>
    </row>
    <row r="86" spans="1:32" x14ac:dyDescent="0.25">
      <c r="A86" s="21" t="s">
        <v>37</v>
      </c>
      <c r="B86" s="23"/>
      <c r="C86" s="22"/>
      <c r="D86" s="23"/>
      <c r="E86" s="23"/>
      <c r="F86" s="23"/>
      <c r="G86" s="23"/>
      <c r="H86" s="22"/>
      <c r="I86" s="22"/>
      <c r="J86" s="22"/>
      <c r="K86" s="22"/>
      <c r="L86" s="22"/>
      <c r="M86" s="22"/>
      <c r="N86" s="22"/>
      <c r="O86" s="22"/>
      <c r="P86" s="22"/>
      <c r="Q86" s="22"/>
      <c r="R86" s="22"/>
      <c r="S86" s="22"/>
      <c r="T86" s="22"/>
      <c r="U86" s="22"/>
      <c r="V86" s="22"/>
      <c r="W86" s="22"/>
      <c r="X86" s="22"/>
      <c r="Y86" s="22"/>
      <c r="Z86" s="22"/>
      <c r="AA86" s="22"/>
      <c r="AB86" s="22"/>
      <c r="AC86" s="22"/>
      <c r="AD86" s="22"/>
      <c r="AE86" s="22"/>
      <c r="AF86" s="125"/>
    </row>
    <row r="87" spans="1:32" x14ac:dyDescent="0.25">
      <c r="A87" s="112" t="s">
        <v>56</v>
      </c>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4"/>
      <c r="AF87" s="91"/>
    </row>
    <row r="88" spans="1:32" x14ac:dyDescent="0.25">
      <c r="A88" s="21" t="s">
        <v>34</v>
      </c>
      <c r="B88" s="37">
        <f>B89+B90+B92</f>
        <v>7140.6</v>
      </c>
      <c r="C88" s="37">
        <f>C89+C90+C92</f>
        <v>275</v>
      </c>
      <c r="D88" s="37">
        <f>D89+D90+D92</f>
        <v>275</v>
      </c>
      <c r="E88" s="23">
        <f>E89+E90+E92</f>
        <v>275</v>
      </c>
      <c r="F88" s="23">
        <f>F90</f>
        <v>3.8512169845671229</v>
      </c>
      <c r="G88" s="23">
        <f>G90</f>
        <v>100</v>
      </c>
      <c r="H88" s="22">
        <f>H89+H90+H92</f>
        <v>0</v>
      </c>
      <c r="I88" s="22">
        <f t="shared" ref="I88:AE88" si="24">I89+I90+I92</f>
        <v>0</v>
      </c>
      <c r="J88" s="22">
        <f t="shared" si="24"/>
        <v>0</v>
      </c>
      <c r="K88" s="22">
        <f t="shared" si="24"/>
        <v>0</v>
      </c>
      <c r="L88" s="22">
        <f t="shared" si="24"/>
        <v>0</v>
      </c>
      <c r="M88" s="22">
        <f t="shared" si="24"/>
        <v>0</v>
      </c>
      <c r="N88" s="22">
        <f t="shared" si="24"/>
        <v>0</v>
      </c>
      <c r="O88" s="22">
        <f t="shared" si="24"/>
        <v>0</v>
      </c>
      <c r="P88" s="22">
        <f t="shared" si="24"/>
        <v>0</v>
      </c>
      <c r="Q88" s="22">
        <f t="shared" si="24"/>
        <v>0</v>
      </c>
      <c r="R88" s="22">
        <f t="shared" si="24"/>
        <v>0</v>
      </c>
      <c r="S88" s="22">
        <f t="shared" si="24"/>
        <v>0</v>
      </c>
      <c r="T88" s="22">
        <f t="shared" si="24"/>
        <v>275</v>
      </c>
      <c r="U88" s="22">
        <f t="shared" si="24"/>
        <v>275</v>
      </c>
      <c r="V88" s="22">
        <f t="shared" si="24"/>
        <v>0</v>
      </c>
      <c r="W88" s="22">
        <f t="shared" si="24"/>
        <v>0</v>
      </c>
      <c r="X88" s="22">
        <f t="shared" si="24"/>
        <v>0</v>
      </c>
      <c r="Y88" s="22">
        <f t="shared" si="24"/>
        <v>0</v>
      </c>
      <c r="Z88" s="22">
        <f t="shared" si="24"/>
        <v>6865.6</v>
      </c>
      <c r="AA88" s="22">
        <f t="shared" si="24"/>
        <v>0</v>
      </c>
      <c r="AB88" s="22">
        <f t="shared" si="24"/>
        <v>0</v>
      </c>
      <c r="AC88" s="22">
        <f t="shared" si="24"/>
        <v>0</v>
      </c>
      <c r="AD88" s="22">
        <f t="shared" si="24"/>
        <v>0</v>
      </c>
      <c r="AE88" s="22">
        <f t="shared" si="24"/>
        <v>0</v>
      </c>
      <c r="AF88" s="118" t="s">
        <v>120</v>
      </c>
    </row>
    <row r="89" spans="1:32" ht="57" customHeight="1" x14ac:dyDescent="0.25">
      <c r="A89" s="21" t="s">
        <v>35</v>
      </c>
      <c r="B89" s="23"/>
      <c r="C89" s="22"/>
      <c r="D89" s="23"/>
      <c r="E89" s="23"/>
      <c r="F89" s="31"/>
      <c r="G89" s="3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119"/>
    </row>
    <row r="90" spans="1:32" ht="81.75" customHeight="1" x14ac:dyDescent="0.25">
      <c r="A90" s="76" t="s">
        <v>29</v>
      </c>
      <c r="B90" s="23">
        <f>H90+J90+L90+N90+P90+R90+T90+V90+X90+Z90+AB90+AD90</f>
        <v>7140.6</v>
      </c>
      <c r="C90" s="22">
        <f>H90+J90+L90+N90+P90+R90+T90</f>
        <v>275</v>
      </c>
      <c r="D90" s="23">
        <f>E90</f>
        <v>275</v>
      </c>
      <c r="E90" s="23">
        <f>I90+K90+M90+O90+Q90+S90+U90+W90+Y90+AA90+AC90+AE90</f>
        <v>275</v>
      </c>
      <c r="F90" s="31">
        <f>IFERROR(E90/B90%,0)</f>
        <v>3.8512169845671229</v>
      </c>
      <c r="G90" s="31">
        <f>IFERROR(E90/C90%,0)</f>
        <v>100</v>
      </c>
      <c r="H90" s="22"/>
      <c r="I90" s="22"/>
      <c r="J90" s="22"/>
      <c r="K90" s="22"/>
      <c r="L90" s="22"/>
      <c r="M90" s="22"/>
      <c r="N90" s="22"/>
      <c r="O90" s="22"/>
      <c r="P90" s="22"/>
      <c r="Q90" s="22"/>
      <c r="R90" s="22"/>
      <c r="S90" s="22"/>
      <c r="T90" s="22">
        <v>275</v>
      </c>
      <c r="U90" s="22">
        <v>275</v>
      </c>
      <c r="V90" s="22"/>
      <c r="W90" s="22"/>
      <c r="X90" s="22"/>
      <c r="Y90" s="22"/>
      <c r="Z90" s="22">
        <v>6865.6</v>
      </c>
      <c r="AA90" s="22"/>
      <c r="AB90" s="22"/>
      <c r="AC90" s="22"/>
      <c r="AD90" s="22"/>
      <c r="AE90" s="22"/>
      <c r="AF90" s="119"/>
    </row>
    <row r="91" spans="1:32" ht="100.5" customHeight="1" x14ac:dyDescent="0.25">
      <c r="A91" s="34" t="s">
        <v>36</v>
      </c>
      <c r="B91" s="23"/>
      <c r="C91" s="22"/>
      <c r="D91" s="23"/>
      <c r="E91" s="23"/>
      <c r="F91" s="31"/>
      <c r="G91" s="3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119"/>
    </row>
    <row r="92" spans="1:32" x14ac:dyDescent="0.25">
      <c r="A92" s="21" t="s">
        <v>37</v>
      </c>
      <c r="B92" s="23"/>
      <c r="C92" s="22"/>
      <c r="D92" s="23"/>
      <c r="E92" s="23"/>
      <c r="F92" s="31"/>
      <c r="G92" s="3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120"/>
    </row>
    <row r="93" spans="1:32" x14ac:dyDescent="0.25">
      <c r="A93" s="112" t="s">
        <v>84</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4"/>
      <c r="AF93" s="92"/>
    </row>
    <row r="94" spans="1:32" x14ac:dyDescent="0.25">
      <c r="A94" s="21" t="s">
        <v>34</v>
      </c>
      <c r="B94" s="37">
        <f>B95+B96+B98</f>
        <v>500</v>
      </c>
      <c r="C94" s="37">
        <f>C95+C96+C98</f>
        <v>0</v>
      </c>
      <c r="D94" s="37">
        <f>D95+D96+D98</f>
        <v>0</v>
      </c>
      <c r="E94" s="23">
        <f>E95+E96+E98</f>
        <v>0</v>
      </c>
      <c r="F94" s="23">
        <f>F96</f>
        <v>0</v>
      </c>
      <c r="G94" s="23">
        <f>G96</f>
        <v>0</v>
      </c>
      <c r="H94" s="22">
        <f>H95+H96+H98</f>
        <v>0</v>
      </c>
      <c r="I94" s="22">
        <f t="shared" ref="I94:AE94" si="25">I95+I96+I98</f>
        <v>0</v>
      </c>
      <c r="J94" s="22">
        <f t="shared" si="25"/>
        <v>0</v>
      </c>
      <c r="K94" s="22">
        <f t="shared" si="25"/>
        <v>0</v>
      </c>
      <c r="L94" s="22">
        <f t="shared" si="25"/>
        <v>0</v>
      </c>
      <c r="M94" s="22">
        <f t="shared" si="25"/>
        <v>0</v>
      </c>
      <c r="N94" s="22">
        <f t="shared" si="25"/>
        <v>0</v>
      </c>
      <c r="O94" s="22">
        <f t="shared" si="25"/>
        <v>0</v>
      </c>
      <c r="P94" s="22">
        <f t="shared" si="25"/>
        <v>0</v>
      </c>
      <c r="Q94" s="22">
        <f t="shared" si="25"/>
        <v>0</v>
      </c>
      <c r="R94" s="22">
        <f t="shared" si="25"/>
        <v>0</v>
      </c>
      <c r="S94" s="22">
        <f t="shared" si="25"/>
        <v>0</v>
      </c>
      <c r="T94" s="22">
        <f t="shared" si="25"/>
        <v>0</v>
      </c>
      <c r="U94" s="22">
        <f t="shared" si="25"/>
        <v>0</v>
      </c>
      <c r="V94" s="22">
        <f t="shared" si="25"/>
        <v>0</v>
      </c>
      <c r="W94" s="22">
        <f t="shared" si="25"/>
        <v>0</v>
      </c>
      <c r="X94" s="22">
        <f t="shared" si="25"/>
        <v>0</v>
      </c>
      <c r="Y94" s="22">
        <f t="shared" si="25"/>
        <v>0</v>
      </c>
      <c r="Z94" s="22">
        <f t="shared" si="25"/>
        <v>500</v>
      </c>
      <c r="AA94" s="22">
        <f t="shared" si="25"/>
        <v>0</v>
      </c>
      <c r="AB94" s="22">
        <f t="shared" si="25"/>
        <v>0</v>
      </c>
      <c r="AC94" s="22">
        <f t="shared" si="25"/>
        <v>0</v>
      </c>
      <c r="AD94" s="22">
        <f t="shared" si="25"/>
        <v>0</v>
      </c>
      <c r="AE94" s="22">
        <f t="shared" si="25"/>
        <v>0</v>
      </c>
      <c r="AF94" s="119" t="s">
        <v>110</v>
      </c>
    </row>
    <row r="95" spans="1:32" x14ac:dyDescent="0.25">
      <c r="A95" s="21" t="s">
        <v>35</v>
      </c>
      <c r="B95" s="23"/>
      <c r="C95" s="22"/>
      <c r="D95" s="23"/>
      <c r="E95" s="23"/>
      <c r="F95" s="31"/>
      <c r="G95" s="3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119"/>
    </row>
    <row r="96" spans="1:32" x14ac:dyDescent="0.25">
      <c r="A96" s="21" t="s">
        <v>29</v>
      </c>
      <c r="B96" s="23">
        <f>H96+J96+L96+N96+P96+R96+T96+V96+X96+Z96+AB96+AD96</f>
        <v>500</v>
      </c>
      <c r="C96" s="22">
        <f>H96+J96+L96+N96+P96+R96+T96</f>
        <v>0</v>
      </c>
      <c r="D96" s="23">
        <f>E96</f>
        <v>0</v>
      </c>
      <c r="E96" s="23">
        <f>I96+K96+M96+O96+Q96+S96+U96+W96+Y96+AA96+AC96+AE96</f>
        <v>0</v>
      </c>
      <c r="F96" s="31">
        <f>IFERROR(E96/B96%,0)</f>
        <v>0</v>
      </c>
      <c r="G96" s="31">
        <f>IFERROR(E96/C96%,0)</f>
        <v>0</v>
      </c>
      <c r="H96" s="22"/>
      <c r="I96" s="22"/>
      <c r="J96" s="22"/>
      <c r="K96" s="22"/>
      <c r="L96" s="22"/>
      <c r="M96" s="22"/>
      <c r="N96" s="22"/>
      <c r="O96" s="22"/>
      <c r="P96" s="22"/>
      <c r="Q96" s="22"/>
      <c r="R96" s="22"/>
      <c r="S96" s="22"/>
      <c r="T96" s="22"/>
      <c r="U96" s="22"/>
      <c r="V96" s="22"/>
      <c r="W96" s="22"/>
      <c r="X96" s="22"/>
      <c r="Y96" s="22"/>
      <c r="Z96" s="22">
        <v>500</v>
      </c>
      <c r="AA96" s="22"/>
      <c r="AB96" s="22"/>
      <c r="AC96" s="22"/>
      <c r="AD96" s="22"/>
      <c r="AE96" s="22"/>
      <c r="AF96" s="119"/>
    </row>
    <row r="97" spans="1:32" ht="31.5" x14ac:dyDescent="0.25">
      <c r="A97" s="34" t="s">
        <v>36</v>
      </c>
      <c r="B97" s="23"/>
      <c r="C97" s="22"/>
      <c r="D97" s="23"/>
      <c r="E97" s="23"/>
      <c r="F97" s="31"/>
      <c r="G97" s="3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119"/>
    </row>
    <row r="98" spans="1:32" x14ac:dyDescent="0.25">
      <c r="A98" s="21" t="s">
        <v>37</v>
      </c>
      <c r="B98" s="23"/>
      <c r="C98" s="22"/>
      <c r="D98" s="23"/>
      <c r="E98" s="23"/>
      <c r="F98" s="31"/>
      <c r="G98" s="3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119"/>
    </row>
    <row r="99" spans="1:32" x14ac:dyDescent="0.25">
      <c r="A99" s="112" t="s">
        <v>111</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4"/>
      <c r="AF99" s="92"/>
    </row>
    <row r="100" spans="1:32" x14ac:dyDescent="0.25">
      <c r="A100" s="21" t="s">
        <v>34</v>
      </c>
      <c r="B100" s="37">
        <f>B101+B102+B104</f>
        <v>3446.8599999999997</v>
      </c>
      <c r="C100" s="37">
        <f>C101+C102+C104</f>
        <v>0</v>
      </c>
      <c r="D100" s="37">
        <f>D101+D102+D104</f>
        <v>0</v>
      </c>
      <c r="E100" s="23">
        <f>E101+E102+E104</f>
        <v>0</v>
      </c>
      <c r="F100" s="86">
        <f>F102</f>
        <v>0</v>
      </c>
      <c r="G100" s="86">
        <f>G102</f>
        <v>0</v>
      </c>
      <c r="H100" s="22">
        <f t="shared" ref="H100:AE100" si="26">H101+H102+H104</f>
        <v>0</v>
      </c>
      <c r="I100" s="22">
        <f t="shared" si="26"/>
        <v>0</v>
      </c>
      <c r="J100" s="22">
        <f t="shared" si="26"/>
        <v>0</v>
      </c>
      <c r="K100" s="22">
        <f t="shared" si="26"/>
        <v>0</v>
      </c>
      <c r="L100" s="22">
        <f t="shared" si="26"/>
        <v>0</v>
      </c>
      <c r="M100" s="22">
        <f t="shared" si="26"/>
        <v>0</v>
      </c>
      <c r="N100" s="22">
        <f t="shared" si="26"/>
        <v>0</v>
      </c>
      <c r="O100" s="22">
        <f t="shared" si="26"/>
        <v>0</v>
      </c>
      <c r="P100" s="22">
        <f t="shared" si="26"/>
        <v>0</v>
      </c>
      <c r="Q100" s="22">
        <f t="shared" si="26"/>
        <v>0</v>
      </c>
      <c r="R100" s="22">
        <f t="shared" si="26"/>
        <v>0</v>
      </c>
      <c r="S100" s="22">
        <f t="shared" si="26"/>
        <v>0</v>
      </c>
      <c r="T100" s="22">
        <f t="shared" si="26"/>
        <v>0</v>
      </c>
      <c r="U100" s="22">
        <f t="shared" si="26"/>
        <v>0</v>
      </c>
      <c r="V100" s="22">
        <f t="shared" si="26"/>
        <v>3446.8599999999997</v>
      </c>
      <c r="W100" s="22">
        <f t="shared" si="26"/>
        <v>0</v>
      </c>
      <c r="X100" s="22">
        <f t="shared" si="26"/>
        <v>0</v>
      </c>
      <c r="Y100" s="22">
        <f t="shared" si="26"/>
        <v>0</v>
      </c>
      <c r="Z100" s="22">
        <f t="shared" si="26"/>
        <v>0</v>
      </c>
      <c r="AA100" s="22">
        <f t="shared" si="26"/>
        <v>0</v>
      </c>
      <c r="AB100" s="22">
        <f t="shared" si="26"/>
        <v>0</v>
      </c>
      <c r="AC100" s="22">
        <f t="shared" si="26"/>
        <v>0</v>
      </c>
      <c r="AD100" s="22">
        <f t="shared" si="26"/>
        <v>0</v>
      </c>
      <c r="AE100" s="22">
        <f t="shared" si="26"/>
        <v>0</v>
      </c>
      <c r="AF100" s="29" t="s">
        <v>112</v>
      </c>
    </row>
    <row r="101" spans="1:32" ht="78.75" customHeight="1" x14ac:dyDescent="0.25">
      <c r="A101" s="21" t="s">
        <v>35</v>
      </c>
      <c r="B101" s="23"/>
      <c r="C101" s="22"/>
      <c r="D101" s="23"/>
      <c r="E101" s="23"/>
      <c r="F101" s="31"/>
      <c r="G101" s="3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135" t="s">
        <v>132</v>
      </c>
    </row>
    <row r="102" spans="1:32" x14ac:dyDescent="0.25">
      <c r="A102" s="21" t="s">
        <v>29</v>
      </c>
      <c r="B102" s="23">
        <f>H102+J102+L102+N102+P102+R102+T102+V102+X102+Z102+AB102+AD102</f>
        <v>3446.8599999999997</v>
      </c>
      <c r="C102" s="22">
        <f>H102+J102+L102+N102+P102+R102+T102</f>
        <v>0</v>
      </c>
      <c r="D102" s="23">
        <f>E102</f>
        <v>0</v>
      </c>
      <c r="E102" s="23">
        <f>I102+K102+M102+O102+Q102+S102+U102+W102+Y102+AA102+AC102+AE102</f>
        <v>0</v>
      </c>
      <c r="F102" s="31">
        <f>IFERROR(E102/B102%,0)</f>
        <v>0</v>
      </c>
      <c r="G102" s="31">
        <f>IFERROR(E102/C102%,0)</f>
        <v>0</v>
      </c>
      <c r="H102" s="22"/>
      <c r="I102" s="22"/>
      <c r="J102" s="22"/>
      <c r="K102" s="22"/>
      <c r="L102" s="22"/>
      <c r="M102" s="22"/>
      <c r="N102" s="22"/>
      <c r="O102" s="22"/>
      <c r="P102" s="22"/>
      <c r="Q102" s="22"/>
      <c r="R102" s="22"/>
      <c r="S102" s="22"/>
      <c r="T102" s="22"/>
      <c r="U102" s="22"/>
      <c r="V102" s="22">
        <f>2333.75+1113.11</f>
        <v>3446.8599999999997</v>
      </c>
      <c r="W102" s="22"/>
      <c r="X102" s="22"/>
      <c r="Y102" s="22"/>
      <c r="Z102" s="22"/>
      <c r="AA102" s="22"/>
      <c r="AB102" s="22"/>
      <c r="AC102" s="22"/>
      <c r="AD102" s="22"/>
      <c r="AE102" s="22"/>
      <c r="AF102" s="135"/>
    </row>
    <row r="103" spans="1:32" ht="31.5" x14ac:dyDescent="0.25">
      <c r="A103" s="34" t="s">
        <v>36</v>
      </c>
      <c r="B103" s="23"/>
      <c r="C103" s="22"/>
      <c r="D103" s="23"/>
      <c r="E103" s="23"/>
      <c r="F103" s="31"/>
      <c r="G103" s="3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135"/>
    </row>
    <row r="104" spans="1:32" x14ac:dyDescent="0.25">
      <c r="A104" s="21" t="s">
        <v>37</v>
      </c>
      <c r="B104" s="23"/>
      <c r="C104" s="22"/>
      <c r="D104" s="23"/>
      <c r="E104" s="23"/>
      <c r="F104" s="31"/>
      <c r="G104" s="3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135"/>
    </row>
    <row r="105" spans="1:32" x14ac:dyDescent="0.25">
      <c r="A105" s="109" t="s">
        <v>58</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1"/>
      <c r="AF105" s="121"/>
    </row>
    <row r="106" spans="1:32" x14ac:dyDescent="0.25">
      <c r="A106" s="21" t="s">
        <v>34</v>
      </c>
      <c r="B106" s="37">
        <f>B107+B108+B110</f>
        <v>4262.7</v>
      </c>
      <c r="C106" s="37">
        <f>C107+C108+C110</f>
        <v>0</v>
      </c>
      <c r="D106" s="37">
        <f>D107+D108+D110</f>
        <v>0</v>
      </c>
      <c r="E106" s="23">
        <f>E107+E108+E110</f>
        <v>0</v>
      </c>
      <c r="F106" s="23">
        <f>F108</f>
        <v>0</v>
      </c>
      <c r="G106" s="23">
        <f>G108</f>
        <v>0</v>
      </c>
      <c r="H106" s="22">
        <f>H107+H108+H110</f>
        <v>0</v>
      </c>
      <c r="I106" s="22">
        <f t="shared" ref="I106:AE106" si="27">I107+I108+I110</f>
        <v>0</v>
      </c>
      <c r="J106" s="22">
        <f t="shared" si="27"/>
        <v>0</v>
      </c>
      <c r="K106" s="22">
        <f t="shared" si="27"/>
        <v>0</v>
      </c>
      <c r="L106" s="22">
        <f t="shared" si="27"/>
        <v>0</v>
      </c>
      <c r="M106" s="22">
        <f t="shared" si="27"/>
        <v>0</v>
      </c>
      <c r="N106" s="22">
        <f t="shared" si="27"/>
        <v>0</v>
      </c>
      <c r="O106" s="22">
        <f t="shared" si="27"/>
        <v>0</v>
      </c>
      <c r="P106" s="22">
        <f t="shared" si="27"/>
        <v>0</v>
      </c>
      <c r="Q106" s="22">
        <f t="shared" si="27"/>
        <v>0</v>
      </c>
      <c r="R106" s="22">
        <f t="shared" si="27"/>
        <v>0</v>
      </c>
      <c r="S106" s="22">
        <f t="shared" si="27"/>
        <v>0</v>
      </c>
      <c r="T106" s="22">
        <f t="shared" si="27"/>
        <v>0</v>
      </c>
      <c r="U106" s="22">
        <f t="shared" si="27"/>
        <v>0</v>
      </c>
      <c r="V106" s="22">
        <f t="shared" si="27"/>
        <v>0</v>
      </c>
      <c r="W106" s="22">
        <f t="shared" si="27"/>
        <v>0</v>
      </c>
      <c r="X106" s="22">
        <f t="shared" si="27"/>
        <v>30.5</v>
      </c>
      <c r="Y106" s="22">
        <f t="shared" si="27"/>
        <v>0</v>
      </c>
      <c r="Z106" s="22">
        <f t="shared" si="27"/>
        <v>0</v>
      </c>
      <c r="AA106" s="22">
        <f t="shared" si="27"/>
        <v>0</v>
      </c>
      <c r="AB106" s="22">
        <f t="shared" si="27"/>
        <v>0</v>
      </c>
      <c r="AC106" s="22">
        <f t="shared" si="27"/>
        <v>0</v>
      </c>
      <c r="AD106" s="22">
        <f t="shared" si="27"/>
        <v>4232.2</v>
      </c>
      <c r="AE106" s="22">
        <f t="shared" si="27"/>
        <v>0</v>
      </c>
      <c r="AF106" s="121"/>
    </row>
    <row r="107" spans="1:32" x14ac:dyDescent="0.25">
      <c r="A107" s="21" t="s">
        <v>35</v>
      </c>
      <c r="B107" s="23"/>
      <c r="C107" s="22"/>
      <c r="D107" s="23"/>
      <c r="E107" s="23"/>
      <c r="F107" s="31"/>
      <c r="G107" s="3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121"/>
    </row>
    <row r="108" spans="1:32" x14ac:dyDescent="0.25">
      <c r="A108" s="21" t="s">
        <v>29</v>
      </c>
      <c r="B108" s="23">
        <f>H108+J108+L108+N108+P108+R108+T108+V108+X108+Z108+AB108+AD108</f>
        <v>4262.7</v>
      </c>
      <c r="C108" s="22">
        <f>H108+J108+L108+N108+P108+R108+T108</f>
        <v>0</v>
      </c>
      <c r="D108" s="23">
        <f>E108</f>
        <v>0</v>
      </c>
      <c r="E108" s="23">
        <f>I108+K108+M108+O108+Q108+S108+U108+W108+Y108+AA108+AC108+AE108</f>
        <v>0</v>
      </c>
      <c r="F108" s="31">
        <f>IFERROR(E108/B108%,0)</f>
        <v>0</v>
      </c>
      <c r="G108" s="31">
        <f>IFERROR(E108/C108%,0)</f>
        <v>0</v>
      </c>
      <c r="H108" s="22">
        <f t="shared" ref="H108:AE108" si="28">H114</f>
        <v>0</v>
      </c>
      <c r="I108" s="22">
        <f t="shared" si="28"/>
        <v>0</v>
      </c>
      <c r="J108" s="22">
        <f t="shared" si="28"/>
        <v>0</v>
      </c>
      <c r="K108" s="22">
        <f t="shared" si="28"/>
        <v>0</v>
      </c>
      <c r="L108" s="22">
        <f t="shared" si="28"/>
        <v>0</v>
      </c>
      <c r="M108" s="22">
        <f t="shared" si="28"/>
        <v>0</v>
      </c>
      <c r="N108" s="22">
        <f t="shared" si="28"/>
        <v>0</v>
      </c>
      <c r="O108" s="22">
        <f t="shared" si="28"/>
        <v>0</v>
      </c>
      <c r="P108" s="22">
        <f t="shared" si="28"/>
        <v>0</v>
      </c>
      <c r="Q108" s="22">
        <f t="shared" si="28"/>
        <v>0</v>
      </c>
      <c r="R108" s="22">
        <f t="shared" si="28"/>
        <v>0</v>
      </c>
      <c r="S108" s="22">
        <f t="shared" si="28"/>
        <v>0</v>
      </c>
      <c r="T108" s="22">
        <f t="shared" si="28"/>
        <v>0</v>
      </c>
      <c r="U108" s="22">
        <f t="shared" si="28"/>
        <v>0</v>
      </c>
      <c r="V108" s="22">
        <f t="shared" si="28"/>
        <v>0</v>
      </c>
      <c r="W108" s="22">
        <f t="shared" si="28"/>
        <v>0</v>
      </c>
      <c r="X108" s="22">
        <f t="shared" si="28"/>
        <v>30.5</v>
      </c>
      <c r="Y108" s="22">
        <f t="shared" si="28"/>
        <v>0</v>
      </c>
      <c r="Z108" s="22">
        <f t="shared" si="28"/>
        <v>0</v>
      </c>
      <c r="AA108" s="22">
        <f t="shared" si="28"/>
        <v>0</v>
      </c>
      <c r="AB108" s="22">
        <f t="shared" si="28"/>
        <v>0</v>
      </c>
      <c r="AC108" s="22">
        <f t="shared" si="28"/>
        <v>0</v>
      </c>
      <c r="AD108" s="22">
        <f t="shared" si="28"/>
        <v>4232.2</v>
      </c>
      <c r="AE108" s="22">
        <f t="shared" si="28"/>
        <v>0</v>
      </c>
      <c r="AF108" s="121"/>
    </row>
    <row r="109" spans="1:32" ht="31.5" x14ac:dyDescent="0.25">
      <c r="A109" s="34" t="s">
        <v>36</v>
      </c>
      <c r="B109" s="23"/>
      <c r="C109" s="22"/>
      <c r="D109" s="23"/>
      <c r="E109" s="23"/>
      <c r="F109" s="31"/>
      <c r="G109" s="3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121"/>
    </row>
    <row r="110" spans="1:32" x14ac:dyDescent="0.25">
      <c r="A110" s="21" t="s">
        <v>37</v>
      </c>
      <c r="B110" s="23"/>
      <c r="C110" s="22"/>
      <c r="D110" s="23"/>
      <c r="E110" s="23"/>
      <c r="F110" s="31"/>
      <c r="G110" s="3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121"/>
    </row>
    <row r="111" spans="1:32" x14ac:dyDescent="0.25">
      <c r="A111" s="112" t="s">
        <v>59</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4"/>
      <c r="AF111" s="92"/>
    </row>
    <row r="112" spans="1:32" x14ac:dyDescent="0.25">
      <c r="A112" s="21" t="s">
        <v>34</v>
      </c>
      <c r="B112" s="37">
        <f>B113+B114+B116</f>
        <v>4262.7</v>
      </c>
      <c r="C112" s="37">
        <f>C113+C114+C116</f>
        <v>0</v>
      </c>
      <c r="D112" s="37">
        <f>D113+D114+D116</f>
        <v>0</v>
      </c>
      <c r="E112" s="37">
        <f>E113+E114+E116</f>
        <v>0</v>
      </c>
      <c r="F112" s="23">
        <f>F114</f>
        <v>0</v>
      </c>
      <c r="G112" s="23">
        <f>G114</f>
        <v>0</v>
      </c>
      <c r="H112" s="22">
        <f>H113+H114+H116</f>
        <v>0</v>
      </c>
      <c r="I112" s="22">
        <f t="shared" ref="I112:AE112" si="29">I113+I114+I116</f>
        <v>0</v>
      </c>
      <c r="J112" s="22">
        <f t="shared" si="29"/>
        <v>0</v>
      </c>
      <c r="K112" s="22">
        <f t="shared" si="29"/>
        <v>0</v>
      </c>
      <c r="L112" s="22">
        <f t="shared" si="29"/>
        <v>0</v>
      </c>
      <c r="M112" s="22">
        <f t="shared" si="29"/>
        <v>0</v>
      </c>
      <c r="N112" s="22">
        <f t="shared" si="29"/>
        <v>0</v>
      </c>
      <c r="O112" s="22">
        <f t="shared" si="29"/>
        <v>0</v>
      </c>
      <c r="P112" s="22">
        <f t="shared" si="29"/>
        <v>0</v>
      </c>
      <c r="Q112" s="22">
        <f t="shared" si="29"/>
        <v>0</v>
      </c>
      <c r="R112" s="22">
        <f t="shared" si="29"/>
        <v>0</v>
      </c>
      <c r="S112" s="22">
        <f t="shared" si="29"/>
        <v>0</v>
      </c>
      <c r="T112" s="22">
        <f t="shared" si="29"/>
        <v>0</v>
      </c>
      <c r="U112" s="22">
        <f t="shared" si="29"/>
        <v>0</v>
      </c>
      <c r="V112" s="22">
        <f t="shared" si="29"/>
        <v>0</v>
      </c>
      <c r="W112" s="22">
        <f t="shared" si="29"/>
        <v>0</v>
      </c>
      <c r="X112" s="22">
        <f t="shared" si="29"/>
        <v>30.5</v>
      </c>
      <c r="Y112" s="22">
        <f t="shared" si="29"/>
        <v>0</v>
      </c>
      <c r="Z112" s="22">
        <f t="shared" si="29"/>
        <v>0</v>
      </c>
      <c r="AA112" s="22">
        <f t="shared" si="29"/>
        <v>0</v>
      </c>
      <c r="AB112" s="22">
        <f t="shared" si="29"/>
        <v>0</v>
      </c>
      <c r="AC112" s="22">
        <f t="shared" si="29"/>
        <v>0</v>
      </c>
      <c r="AD112" s="22">
        <f t="shared" si="29"/>
        <v>4232.2</v>
      </c>
      <c r="AE112" s="22">
        <f t="shared" si="29"/>
        <v>0</v>
      </c>
      <c r="AF112" s="135" t="s">
        <v>121</v>
      </c>
    </row>
    <row r="113" spans="1:32" x14ac:dyDescent="0.25">
      <c r="A113" s="21" t="s">
        <v>35</v>
      </c>
      <c r="B113" s="23"/>
      <c r="C113" s="22"/>
      <c r="D113" s="23"/>
      <c r="E113" s="23"/>
      <c r="F113" s="31"/>
      <c r="G113" s="3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135"/>
    </row>
    <row r="114" spans="1:32" x14ac:dyDescent="0.25">
      <c r="A114" s="21" t="s">
        <v>29</v>
      </c>
      <c r="B114" s="23">
        <f>H114+J114+L114+N114+P114+R114+T114+V114+X114+Z114+AB114+AD114</f>
        <v>4262.7</v>
      </c>
      <c r="C114" s="22">
        <f>H114+J114+L114+N114+P114+R114+T114</f>
        <v>0</v>
      </c>
      <c r="D114" s="23">
        <f>E114</f>
        <v>0</v>
      </c>
      <c r="E114" s="23">
        <f>I114+K114+M114+O114+Q114+S114+U114+W114+Y114+AA114+AC114+AE114</f>
        <v>0</v>
      </c>
      <c r="F114" s="31">
        <f>IFERROR(E114/B114%,0)</f>
        <v>0</v>
      </c>
      <c r="G114" s="31">
        <f>IFERROR(E114/C114%,0)</f>
        <v>0</v>
      </c>
      <c r="H114" s="22"/>
      <c r="I114" s="22"/>
      <c r="J114" s="22"/>
      <c r="K114" s="22"/>
      <c r="L114" s="22"/>
      <c r="M114" s="22"/>
      <c r="N114" s="22"/>
      <c r="O114" s="22"/>
      <c r="P114" s="22"/>
      <c r="Q114" s="22"/>
      <c r="R114" s="22"/>
      <c r="S114" s="22"/>
      <c r="T114" s="22"/>
      <c r="U114" s="22"/>
      <c r="V114" s="22"/>
      <c r="W114" s="22"/>
      <c r="X114" s="22">
        <v>30.5</v>
      </c>
      <c r="Y114" s="22"/>
      <c r="Z114" s="22"/>
      <c r="AA114" s="22"/>
      <c r="AB114" s="22"/>
      <c r="AC114" s="22"/>
      <c r="AD114" s="22">
        <v>4232.2</v>
      </c>
      <c r="AE114" s="22"/>
      <c r="AF114" s="135"/>
    </row>
    <row r="115" spans="1:32" ht="31.5" x14ac:dyDescent="0.25">
      <c r="A115" s="34" t="s">
        <v>36</v>
      </c>
      <c r="B115" s="23"/>
      <c r="C115" s="22"/>
      <c r="D115" s="23"/>
      <c r="E115" s="23"/>
      <c r="F115" s="31"/>
      <c r="G115" s="3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135"/>
    </row>
    <row r="116" spans="1:32" x14ac:dyDescent="0.25">
      <c r="A116" s="21" t="s">
        <v>37</v>
      </c>
      <c r="B116" s="23"/>
      <c r="C116" s="22"/>
      <c r="D116" s="23"/>
      <c r="E116" s="23"/>
      <c r="F116" s="31"/>
      <c r="G116" s="3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135"/>
    </row>
    <row r="117" spans="1:32" x14ac:dyDescent="0.25">
      <c r="A117" s="24" t="s">
        <v>62</v>
      </c>
      <c r="B117" s="41">
        <f>B118+B119+B121</f>
        <v>851308.73900000006</v>
      </c>
      <c r="C117" s="41">
        <f>C118+C119+C121</f>
        <v>84521.479000000021</v>
      </c>
      <c r="D117" s="41">
        <f>D118+D119+D121</f>
        <v>147790.96000000002</v>
      </c>
      <c r="E117" s="41">
        <f>E118+E119+E121</f>
        <v>147790.96000000002</v>
      </c>
      <c r="F117" s="41">
        <f>E117/B117*100</f>
        <v>17.360442014680178</v>
      </c>
      <c r="G117" s="41">
        <f>E117/C117*100</f>
        <v>174.85609782100477</v>
      </c>
      <c r="H117" s="41">
        <f>H118+H119+H121</f>
        <v>33912.783000000003</v>
      </c>
      <c r="I117" s="41">
        <f t="shared" ref="I117:AE117" si="30">I118+I119+I121</f>
        <v>17885.599999999999</v>
      </c>
      <c r="J117" s="41">
        <f t="shared" si="30"/>
        <v>27118.280000000002</v>
      </c>
      <c r="K117" s="41">
        <f t="shared" si="30"/>
        <v>30278.300000000003</v>
      </c>
      <c r="L117" s="41">
        <f t="shared" si="30"/>
        <v>23490.416000000005</v>
      </c>
      <c r="M117" s="41">
        <f t="shared" si="30"/>
        <v>19182.32</v>
      </c>
      <c r="N117" s="41">
        <f t="shared" si="30"/>
        <v>28632.109000000004</v>
      </c>
      <c r="O117" s="41">
        <f t="shared" si="30"/>
        <v>20242.2</v>
      </c>
      <c r="P117" s="41">
        <f t="shared" si="30"/>
        <v>18063.654000000002</v>
      </c>
      <c r="Q117" s="41">
        <f t="shared" si="30"/>
        <v>20171.210000000003</v>
      </c>
      <c r="R117" s="41">
        <f t="shared" si="30"/>
        <v>17270.697</v>
      </c>
      <c r="S117" s="41">
        <f t="shared" si="30"/>
        <v>19085.489999999998</v>
      </c>
      <c r="T117" s="41">
        <f t="shared" si="30"/>
        <v>20182.940000000002</v>
      </c>
      <c r="U117" s="41">
        <f t="shared" si="30"/>
        <v>20945.839999999997</v>
      </c>
      <c r="V117" s="41">
        <f t="shared" si="30"/>
        <v>36253.47</v>
      </c>
      <c r="W117" s="41">
        <f t="shared" si="30"/>
        <v>0</v>
      </c>
      <c r="X117" s="41">
        <f t="shared" si="30"/>
        <v>94146.93299999999</v>
      </c>
      <c r="Y117" s="41">
        <f t="shared" si="30"/>
        <v>0</v>
      </c>
      <c r="Z117" s="41">
        <f t="shared" si="30"/>
        <v>439279.1</v>
      </c>
      <c r="AA117" s="41">
        <f t="shared" si="30"/>
        <v>0</v>
      </c>
      <c r="AB117" s="41">
        <f t="shared" si="30"/>
        <v>66868.395000000004</v>
      </c>
      <c r="AC117" s="41">
        <f t="shared" si="30"/>
        <v>0</v>
      </c>
      <c r="AD117" s="41">
        <f t="shared" si="30"/>
        <v>46089.962</v>
      </c>
      <c r="AE117" s="41">
        <f t="shared" si="30"/>
        <v>0</v>
      </c>
      <c r="AF117" s="100"/>
    </row>
    <row r="118" spans="1:32" x14ac:dyDescent="0.25">
      <c r="A118" s="21" t="s">
        <v>35</v>
      </c>
      <c r="B118" s="42">
        <f>H118+J118+L118+N118+P118+R118+T118+V118+X118+Z118+AB118+AD118</f>
        <v>210752.09999999998</v>
      </c>
      <c r="C118" s="42">
        <f>H118+J118+L118</f>
        <v>0</v>
      </c>
      <c r="D118" s="42">
        <f t="shared" ref="D118:E121" si="31">D17+D53</f>
        <v>0</v>
      </c>
      <c r="E118" s="42">
        <f t="shared" si="31"/>
        <v>0</v>
      </c>
      <c r="F118" s="37">
        <f>IFERROR(E118/B118*100,0)</f>
        <v>0</v>
      </c>
      <c r="G118" s="37">
        <f>IFERROR(E118/C118*100,0)</f>
        <v>0</v>
      </c>
      <c r="H118" s="42">
        <f t="shared" ref="H118:AE121" si="32">H17+H53+H107</f>
        <v>0</v>
      </c>
      <c r="I118" s="42">
        <f t="shared" si="32"/>
        <v>0</v>
      </c>
      <c r="J118" s="42">
        <f t="shared" si="32"/>
        <v>0</v>
      </c>
      <c r="K118" s="42">
        <f t="shared" si="32"/>
        <v>0</v>
      </c>
      <c r="L118" s="42">
        <f t="shared" si="32"/>
        <v>0</v>
      </c>
      <c r="M118" s="42">
        <f t="shared" si="32"/>
        <v>0</v>
      </c>
      <c r="N118" s="42">
        <f t="shared" si="32"/>
        <v>0</v>
      </c>
      <c r="O118" s="42">
        <f t="shared" si="32"/>
        <v>0</v>
      </c>
      <c r="P118" s="42">
        <f t="shared" si="32"/>
        <v>0</v>
      </c>
      <c r="Q118" s="42">
        <f t="shared" si="32"/>
        <v>0</v>
      </c>
      <c r="R118" s="42">
        <f t="shared" si="32"/>
        <v>0</v>
      </c>
      <c r="S118" s="42">
        <f t="shared" si="32"/>
        <v>0</v>
      </c>
      <c r="T118" s="42">
        <f t="shared" si="32"/>
        <v>0</v>
      </c>
      <c r="U118" s="42">
        <f t="shared" si="32"/>
        <v>0</v>
      </c>
      <c r="V118" s="42">
        <f t="shared" si="32"/>
        <v>5612.6</v>
      </c>
      <c r="W118" s="42">
        <f t="shared" si="32"/>
        <v>0</v>
      </c>
      <c r="X118" s="42">
        <f t="shared" si="32"/>
        <v>41529.199999999997</v>
      </c>
      <c r="Y118" s="42">
        <f t="shared" si="32"/>
        <v>0</v>
      </c>
      <c r="Z118" s="42">
        <f t="shared" si="32"/>
        <v>163610.29999999999</v>
      </c>
      <c r="AA118" s="42">
        <f t="shared" si="32"/>
        <v>0</v>
      </c>
      <c r="AB118" s="42">
        <f t="shared" si="32"/>
        <v>0</v>
      </c>
      <c r="AC118" s="42">
        <f t="shared" si="32"/>
        <v>0</v>
      </c>
      <c r="AD118" s="42">
        <f t="shared" si="32"/>
        <v>0</v>
      </c>
      <c r="AE118" s="42">
        <f t="shared" si="32"/>
        <v>0</v>
      </c>
      <c r="AF118" s="101"/>
    </row>
    <row r="119" spans="1:32" x14ac:dyDescent="0.25">
      <c r="A119" s="21" t="s">
        <v>29</v>
      </c>
      <c r="B119" s="42">
        <f>H119+J119+L119+N119+P119+R119+T119+V119+X119+Z119+AB119+AD119</f>
        <v>283948.87900000002</v>
      </c>
      <c r="C119" s="42">
        <f>H119+J119+L119</f>
        <v>84521.479000000021</v>
      </c>
      <c r="D119" s="42">
        <f t="shared" si="31"/>
        <v>147790.96000000002</v>
      </c>
      <c r="E119" s="42">
        <f t="shared" si="31"/>
        <v>147790.96000000002</v>
      </c>
      <c r="F119" s="37">
        <f>IFERROR(E119/B119*100,0)</f>
        <v>52.048439324882843</v>
      </c>
      <c r="G119" s="37">
        <f>IFERROR(E119/C119*100,0)</f>
        <v>174.85609782100477</v>
      </c>
      <c r="H119" s="42">
        <f t="shared" si="32"/>
        <v>33912.783000000003</v>
      </c>
      <c r="I119" s="42">
        <f t="shared" si="32"/>
        <v>17885.599999999999</v>
      </c>
      <c r="J119" s="42">
        <f t="shared" si="32"/>
        <v>27118.280000000002</v>
      </c>
      <c r="K119" s="42">
        <f t="shared" si="32"/>
        <v>30278.300000000003</v>
      </c>
      <c r="L119" s="42">
        <f t="shared" si="32"/>
        <v>23490.416000000005</v>
      </c>
      <c r="M119" s="42">
        <f t="shared" si="32"/>
        <v>19182.32</v>
      </c>
      <c r="N119" s="42">
        <f t="shared" si="32"/>
        <v>28632.109000000004</v>
      </c>
      <c r="O119" s="42">
        <f t="shared" si="32"/>
        <v>20242.2</v>
      </c>
      <c r="P119" s="42">
        <f t="shared" si="32"/>
        <v>18063.654000000002</v>
      </c>
      <c r="Q119" s="42">
        <f t="shared" si="32"/>
        <v>20171.210000000003</v>
      </c>
      <c r="R119" s="42">
        <f t="shared" si="32"/>
        <v>17270.697</v>
      </c>
      <c r="S119" s="42">
        <f t="shared" si="32"/>
        <v>19085.489999999998</v>
      </c>
      <c r="T119" s="42">
        <f t="shared" si="32"/>
        <v>20182.940000000002</v>
      </c>
      <c r="U119" s="42">
        <f t="shared" si="32"/>
        <v>20945.839999999997</v>
      </c>
      <c r="V119" s="42">
        <f t="shared" si="32"/>
        <v>25028.270000000004</v>
      </c>
      <c r="W119" s="42">
        <f t="shared" si="32"/>
        <v>0</v>
      </c>
      <c r="X119" s="42">
        <f t="shared" si="32"/>
        <v>11088.533000000001</v>
      </c>
      <c r="Y119" s="42">
        <f t="shared" si="32"/>
        <v>0</v>
      </c>
      <c r="Z119" s="42">
        <f t="shared" si="32"/>
        <v>42079.54</v>
      </c>
      <c r="AA119" s="42">
        <f t="shared" si="32"/>
        <v>0</v>
      </c>
      <c r="AB119" s="42">
        <f t="shared" si="32"/>
        <v>21395.395</v>
      </c>
      <c r="AC119" s="42">
        <f t="shared" si="32"/>
        <v>0</v>
      </c>
      <c r="AD119" s="42">
        <f t="shared" si="32"/>
        <v>15686.261999999999</v>
      </c>
      <c r="AE119" s="42">
        <f t="shared" si="32"/>
        <v>0</v>
      </c>
      <c r="AF119" s="101"/>
    </row>
    <row r="120" spans="1:32" ht="31.5" x14ac:dyDescent="0.25">
      <c r="A120" s="34" t="s">
        <v>36</v>
      </c>
      <c r="B120" s="42">
        <f>H120+J120+L120+N120+P120+R120+T120+V120+X120+Z120+AB120+AD120</f>
        <v>0</v>
      </c>
      <c r="C120" s="42">
        <f>H120+J120+L120</f>
        <v>0</v>
      </c>
      <c r="D120" s="42">
        <f t="shared" si="31"/>
        <v>0</v>
      </c>
      <c r="E120" s="42">
        <f t="shared" si="31"/>
        <v>0</v>
      </c>
      <c r="F120" s="37">
        <f>IFERROR(E120/B120*100,0)</f>
        <v>0</v>
      </c>
      <c r="G120" s="37">
        <f>IFERROR(E120/C120*100,0)</f>
        <v>0</v>
      </c>
      <c r="H120" s="42">
        <f t="shared" si="32"/>
        <v>0</v>
      </c>
      <c r="I120" s="42">
        <f t="shared" si="32"/>
        <v>0</v>
      </c>
      <c r="J120" s="42">
        <f t="shared" si="32"/>
        <v>0</v>
      </c>
      <c r="K120" s="42">
        <f t="shared" si="32"/>
        <v>0</v>
      </c>
      <c r="L120" s="42">
        <f t="shared" si="32"/>
        <v>0</v>
      </c>
      <c r="M120" s="42">
        <f t="shared" si="32"/>
        <v>0</v>
      </c>
      <c r="N120" s="42">
        <f t="shared" si="32"/>
        <v>0</v>
      </c>
      <c r="O120" s="42">
        <f t="shared" si="32"/>
        <v>0</v>
      </c>
      <c r="P120" s="42">
        <f t="shared" si="32"/>
        <v>0</v>
      </c>
      <c r="Q120" s="42">
        <f t="shared" si="32"/>
        <v>0</v>
      </c>
      <c r="R120" s="42">
        <f t="shared" si="32"/>
        <v>0</v>
      </c>
      <c r="S120" s="42">
        <f t="shared" si="32"/>
        <v>0</v>
      </c>
      <c r="T120" s="42">
        <f t="shared" si="32"/>
        <v>0</v>
      </c>
      <c r="U120" s="42">
        <f t="shared" si="32"/>
        <v>0</v>
      </c>
      <c r="V120" s="42">
        <f t="shared" si="32"/>
        <v>0</v>
      </c>
      <c r="W120" s="42">
        <f t="shared" si="32"/>
        <v>0</v>
      </c>
      <c r="X120" s="42">
        <f t="shared" si="32"/>
        <v>0</v>
      </c>
      <c r="Y120" s="42">
        <f t="shared" si="32"/>
        <v>0</v>
      </c>
      <c r="Z120" s="42">
        <f t="shared" si="32"/>
        <v>0</v>
      </c>
      <c r="AA120" s="42">
        <f t="shared" si="32"/>
        <v>0</v>
      </c>
      <c r="AB120" s="42">
        <f t="shared" si="32"/>
        <v>0</v>
      </c>
      <c r="AC120" s="42">
        <f t="shared" si="32"/>
        <v>0</v>
      </c>
      <c r="AD120" s="42">
        <f t="shared" si="32"/>
        <v>0</v>
      </c>
      <c r="AE120" s="42">
        <f t="shared" si="32"/>
        <v>0</v>
      </c>
      <c r="AF120" s="101"/>
    </row>
    <row r="121" spans="1:32" x14ac:dyDescent="0.25">
      <c r="A121" s="21" t="s">
        <v>37</v>
      </c>
      <c r="B121" s="42">
        <f>H121+J121+L121+N121+P121+R121+T121+V121+X121+Z121+AB121+AD121</f>
        <v>356607.76</v>
      </c>
      <c r="C121" s="42">
        <f>H121+J121+L121</f>
        <v>0</v>
      </c>
      <c r="D121" s="42">
        <f t="shared" si="31"/>
        <v>0</v>
      </c>
      <c r="E121" s="42">
        <f t="shared" si="31"/>
        <v>0</v>
      </c>
      <c r="F121" s="37">
        <f>IFERROR(E121/B121*100,0)</f>
        <v>0</v>
      </c>
      <c r="G121" s="37">
        <f>IFERROR(E121/C121*100,0)</f>
        <v>0</v>
      </c>
      <c r="H121" s="42">
        <f t="shared" si="32"/>
        <v>0</v>
      </c>
      <c r="I121" s="42">
        <f t="shared" si="32"/>
        <v>0</v>
      </c>
      <c r="J121" s="42">
        <f t="shared" si="32"/>
        <v>0</v>
      </c>
      <c r="K121" s="42">
        <f t="shared" si="32"/>
        <v>0</v>
      </c>
      <c r="L121" s="42">
        <f t="shared" si="32"/>
        <v>0</v>
      </c>
      <c r="M121" s="42">
        <f t="shared" si="32"/>
        <v>0</v>
      </c>
      <c r="N121" s="42">
        <f t="shared" si="32"/>
        <v>0</v>
      </c>
      <c r="O121" s="42">
        <f t="shared" si="32"/>
        <v>0</v>
      </c>
      <c r="P121" s="42">
        <f t="shared" si="32"/>
        <v>0</v>
      </c>
      <c r="Q121" s="42">
        <f t="shared" si="32"/>
        <v>0</v>
      </c>
      <c r="R121" s="42">
        <f t="shared" si="32"/>
        <v>0</v>
      </c>
      <c r="S121" s="42">
        <f t="shared" si="32"/>
        <v>0</v>
      </c>
      <c r="T121" s="42">
        <f t="shared" si="32"/>
        <v>0</v>
      </c>
      <c r="U121" s="42">
        <f t="shared" si="32"/>
        <v>0</v>
      </c>
      <c r="V121" s="42">
        <f t="shared" si="32"/>
        <v>5612.6</v>
      </c>
      <c r="W121" s="42">
        <f t="shared" si="32"/>
        <v>0</v>
      </c>
      <c r="X121" s="42">
        <f t="shared" si="32"/>
        <v>41529.199999999997</v>
      </c>
      <c r="Y121" s="42">
        <f t="shared" si="32"/>
        <v>0</v>
      </c>
      <c r="Z121" s="42">
        <f t="shared" si="32"/>
        <v>233589.26</v>
      </c>
      <c r="AA121" s="42">
        <f t="shared" si="32"/>
        <v>0</v>
      </c>
      <c r="AB121" s="42">
        <f t="shared" si="32"/>
        <v>45473</v>
      </c>
      <c r="AC121" s="42">
        <f t="shared" si="32"/>
        <v>0</v>
      </c>
      <c r="AD121" s="42">
        <f t="shared" si="32"/>
        <v>30403.7</v>
      </c>
      <c r="AE121" s="42">
        <f t="shared" si="32"/>
        <v>0</v>
      </c>
      <c r="AF121" s="102"/>
    </row>
    <row r="122" spans="1:32" x14ac:dyDescent="0.25">
      <c r="A122" s="106" t="s">
        <v>63</v>
      </c>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8"/>
      <c r="AF122" s="9"/>
    </row>
    <row r="123" spans="1:32" x14ac:dyDescent="0.25">
      <c r="A123" s="10" t="s">
        <v>25</v>
      </c>
      <c r="B123" s="26"/>
      <c r="C123" s="26"/>
      <c r="D123" s="26"/>
      <c r="E123" s="26"/>
      <c r="F123" s="26"/>
      <c r="G123" s="26"/>
      <c r="H123" s="26"/>
      <c r="I123" s="26"/>
      <c r="J123" s="26"/>
      <c r="K123" s="26"/>
      <c r="L123" s="26"/>
      <c r="M123" s="26"/>
      <c r="N123" s="26"/>
      <c r="O123" s="26"/>
      <c r="P123" s="26"/>
      <c r="Q123" s="26"/>
      <c r="R123" s="26"/>
      <c r="S123" s="26"/>
      <c r="T123" s="26"/>
      <c r="U123" s="26"/>
      <c r="V123" s="26"/>
      <c r="W123" s="26"/>
      <c r="X123" s="27"/>
      <c r="Y123" s="17"/>
      <c r="Z123" s="17"/>
      <c r="AA123" s="17"/>
      <c r="AB123" s="17"/>
      <c r="AC123" s="17"/>
      <c r="AD123" s="17"/>
      <c r="AE123" s="17"/>
      <c r="AF123" s="18"/>
    </row>
    <row r="124" spans="1:32" x14ac:dyDescent="0.25">
      <c r="A124" s="109" t="s">
        <v>64</v>
      </c>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1"/>
      <c r="AF124" s="28"/>
    </row>
    <row r="125" spans="1:32" x14ac:dyDescent="0.25">
      <c r="A125" s="29" t="s">
        <v>34</v>
      </c>
      <c r="B125" s="30">
        <f>B126+B127+B129</f>
        <v>13281.096000000001</v>
      </c>
      <c r="C125" s="30">
        <f>C126+C127+C129</f>
        <v>3554.7069999999999</v>
      </c>
      <c r="D125" s="30">
        <f>D126+D127+D129</f>
        <v>2401.64</v>
      </c>
      <c r="E125" s="30">
        <f>E126+E127+E129</f>
        <v>2401.64</v>
      </c>
      <c r="F125" s="30">
        <f>E125/B125*100</f>
        <v>18.083146149986415</v>
      </c>
      <c r="G125" s="30">
        <f>E125/C125*100</f>
        <v>67.562249153024425</v>
      </c>
      <c r="H125" s="30">
        <f>H126+H127+H129</f>
        <v>309.10599999999999</v>
      </c>
      <c r="I125" s="30">
        <f t="shared" ref="I125:AE125" si="33">I126+I127+I129</f>
        <v>290.38</v>
      </c>
      <c r="J125" s="30">
        <f t="shared" si="33"/>
        <v>520.11699999999996</v>
      </c>
      <c r="K125" s="30">
        <f t="shared" si="33"/>
        <v>297.3</v>
      </c>
      <c r="L125" s="30">
        <f t="shared" si="33"/>
        <v>519.91700000000003</v>
      </c>
      <c r="M125" s="30">
        <f t="shared" si="33"/>
        <v>298.05</v>
      </c>
      <c r="N125" s="30">
        <f t="shared" si="33"/>
        <v>519.91700000000003</v>
      </c>
      <c r="O125" s="30">
        <f t="shared" si="33"/>
        <v>304.35000000000002</v>
      </c>
      <c r="P125" s="30">
        <f t="shared" si="33"/>
        <v>519.91700000000003</v>
      </c>
      <c r="Q125" s="30">
        <f t="shared" si="33"/>
        <v>298.10000000000002</v>
      </c>
      <c r="R125" s="30">
        <f t="shared" si="33"/>
        <v>645.81700000000001</v>
      </c>
      <c r="S125" s="30">
        <f t="shared" si="33"/>
        <v>291.16000000000003</v>
      </c>
      <c r="T125" s="30">
        <f t="shared" si="33"/>
        <v>519.91600000000005</v>
      </c>
      <c r="U125" s="30">
        <f t="shared" si="33"/>
        <v>622.29999999999995</v>
      </c>
      <c r="V125" s="30">
        <f t="shared" si="33"/>
        <v>519.91600000000005</v>
      </c>
      <c r="W125" s="30">
        <f t="shared" si="33"/>
        <v>0</v>
      </c>
      <c r="X125" s="30">
        <f t="shared" si="33"/>
        <v>519.91600000000005</v>
      </c>
      <c r="Y125" s="30">
        <f t="shared" si="33"/>
        <v>0</v>
      </c>
      <c r="Z125" s="30">
        <f t="shared" si="33"/>
        <v>3700.4160000000002</v>
      </c>
      <c r="AA125" s="30">
        <f t="shared" si="33"/>
        <v>0</v>
      </c>
      <c r="AB125" s="30">
        <f t="shared" si="33"/>
        <v>4442.817</v>
      </c>
      <c r="AC125" s="30">
        <f t="shared" si="33"/>
        <v>0</v>
      </c>
      <c r="AD125" s="30">
        <f t="shared" si="33"/>
        <v>543.32399999999996</v>
      </c>
      <c r="AE125" s="30">
        <f t="shared" si="33"/>
        <v>0</v>
      </c>
      <c r="AF125" s="103"/>
    </row>
    <row r="126" spans="1:32" x14ac:dyDescent="0.25">
      <c r="A126" s="21" t="s">
        <v>35</v>
      </c>
      <c r="B126" s="23">
        <f>H126+J126+L126+N126+P126+R126+T126+V126+X126+Z126+AB126+AD126</f>
        <v>0</v>
      </c>
      <c r="C126" s="23">
        <f>C132+C138+C144</f>
        <v>0</v>
      </c>
      <c r="D126" s="23">
        <f>E126</f>
        <v>0</v>
      </c>
      <c r="E126" s="23">
        <f>I126+K126+M126+O126+Q126+S126+U126+W126+Y126+AA126+AC126+AE126</f>
        <v>0</v>
      </c>
      <c r="F126" s="37">
        <f>IFERROR(E126/B126*100,0)</f>
        <v>0</v>
      </c>
      <c r="G126" s="37">
        <f>IFERROR(E126/C126*100,0)</f>
        <v>0</v>
      </c>
      <c r="H126" s="23">
        <f>H132+H138+H144</f>
        <v>0</v>
      </c>
      <c r="I126" s="23">
        <f t="shared" ref="I126:AE129" si="34">I132+I138+I144</f>
        <v>0</v>
      </c>
      <c r="J126" s="23">
        <f t="shared" si="34"/>
        <v>0</v>
      </c>
      <c r="K126" s="23">
        <f t="shared" si="34"/>
        <v>0</v>
      </c>
      <c r="L126" s="23">
        <f t="shared" si="34"/>
        <v>0</v>
      </c>
      <c r="M126" s="23">
        <f t="shared" si="34"/>
        <v>0</v>
      </c>
      <c r="N126" s="23">
        <f t="shared" si="34"/>
        <v>0</v>
      </c>
      <c r="O126" s="23">
        <f t="shared" si="34"/>
        <v>0</v>
      </c>
      <c r="P126" s="23">
        <f t="shared" si="34"/>
        <v>0</v>
      </c>
      <c r="Q126" s="23">
        <f t="shared" si="34"/>
        <v>0</v>
      </c>
      <c r="R126" s="23">
        <f t="shared" si="34"/>
        <v>0</v>
      </c>
      <c r="S126" s="23">
        <f t="shared" si="34"/>
        <v>0</v>
      </c>
      <c r="T126" s="23">
        <f t="shared" si="34"/>
        <v>0</v>
      </c>
      <c r="U126" s="23">
        <f t="shared" si="34"/>
        <v>0</v>
      </c>
      <c r="V126" s="23">
        <f t="shared" si="34"/>
        <v>0</v>
      </c>
      <c r="W126" s="23">
        <f t="shared" si="34"/>
        <v>0</v>
      </c>
      <c r="X126" s="23">
        <f t="shared" si="34"/>
        <v>0</v>
      </c>
      <c r="Y126" s="23">
        <f t="shared" si="34"/>
        <v>0</v>
      </c>
      <c r="Z126" s="23">
        <f t="shared" si="34"/>
        <v>0</v>
      </c>
      <c r="AA126" s="23">
        <f t="shared" si="34"/>
        <v>0</v>
      </c>
      <c r="AB126" s="23">
        <f t="shared" si="34"/>
        <v>0</v>
      </c>
      <c r="AC126" s="23">
        <f t="shared" si="34"/>
        <v>0</v>
      </c>
      <c r="AD126" s="23">
        <f t="shared" si="34"/>
        <v>0</v>
      </c>
      <c r="AE126" s="23">
        <f t="shared" si="34"/>
        <v>0</v>
      </c>
      <c r="AF126" s="104"/>
    </row>
    <row r="127" spans="1:32" x14ac:dyDescent="0.25">
      <c r="A127" s="21" t="s">
        <v>29</v>
      </c>
      <c r="B127" s="23">
        <f>H127+J127+L127+N127+P127+R127+T127+V127+X127+Z127+AB127+AD127</f>
        <v>13281.096000000001</v>
      </c>
      <c r="C127" s="23">
        <f>C133+C139+C145</f>
        <v>3554.7069999999999</v>
      </c>
      <c r="D127" s="23">
        <f>E127</f>
        <v>2401.64</v>
      </c>
      <c r="E127" s="23">
        <f>I127+K127+M127+O127+Q127+S127+U127+W127+Y127+AA127+AC127+AE127</f>
        <v>2401.64</v>
      </c>
      <c r="F127" s="37">
        <f>IFERROR(E127/B127*100,0)</f>
        <v>18.083146149986415</v>
      </c>
      <c r="G127" s="37">
        <f>IFERROR(E127/C127*100,0)</f>
        <v>67.562249153024425</v>
      </c>
      <c r="H127" s="23">
        <f>H133+H139+H145</f>
        <v>309.10599999999999</v>
      </c>
      <c r="I127" s="23">
        <f t="shared" si="34"/>
        <v>290.38</v>
      </c>
      <c r="J127" s="23">
        <f t="shared" si="34"/>
        <v>520.11699999999996</v>
      </c>
      <c r="K127" s="23">
        <f t="shared" si="34"/>
        <v>297.3</v>
      </c>
      <c r="L127" s="23">
        <f t="shared" si="34"/>
        <v>519.91700000000003</v>
      </c>
      <c r="M127" s="23">
        <f t="shared" si="34"/>
        <v>298.05</v>
      </c>
      <c r="N127" s="23">
        <f t="shared" si="34"/>
        <v>519.91700000000003</v>
      </c>
      <c r="O127" s="23">
        <f t="shared" si="34"/>
        <v>304.35000000000002</v>
      </c>
      <c r="P127" s="23">
        <f t="shared" si="34"/>
        <v>519.91700000000003</v>
      </c>
      <c r="Q127" s="23">
        <f t="shared" si="34"/>
        <v>298.10000000000002</v>
      </c>
      <c r="R127" s="23">
        <f t="shared" si="34"/>
        <v>645.81700000000001</v>
      </c>
      <c r="S127" s="23">
        <f t="shared" si="34"/>
        <v>291.16000000000003</v>
      </c>
      <c r="T127" s="23">
        <f t="shared" si="34"/>
        <v>519.91600000000005</v>
      </c>
      <c r="U127" s="23">
        <f t="shared" si="34"/>
        <v>622.29999999999995</v>
      </c>
      <c r="V127" s="23">
        <f t="shared" si="34"/>
        <v>519.91600000000005</v>
      </c>
      <c r="W127" s="23">
        <f t="shared" si="34"/>
        <v>0</v>
      </c>
      <c r="X127" s="23">
        <f t="shared" si="34"/>
        <v>519.91600000000005</v>
      </c>
      <c r="Y127" s="23">
        <f t="shared" si="34"/>
        <v>0</v>
      </c>
      <c r="Z127" s="23">
        <f t="shared" si="34"/>
        <v>3700.4160000000002</v>
      </c>
      <c r="AA127" s="23">
        <f t="shared" si="34"/>
        <v>0</v>
      </c>
      <c r="AB127" s="23">
        <f t="shared" si="34"/>
        <v>4442.817</v>
      </c>
      <c r="AC127" s="23">
        <f t="shared" si="34"/>
        <v>0</v>
      </c>
      <c r="AD127" s="23">
        <f t="shared" si="34"/>
        <v>543.32399999999996</v>
      </c>
      <c r="AE127" s="23">
        <f t="shared" si="34"/>
        <v>0</v>
      </c>
      <c r="AF127" s="104"/>
    </row>
    <row r="128" spans="1:32" ht="31.5" x14ac:dyDescent="0.25">
      <c r="A128" s="34" t="s">
        <v>36</v>
      </c>
      <c r="B128" s="23">
        <f>H128+J128+L128+N128+P128+R128+T128+V128+X128+Z128+AB128+AD128</f>
        <v>0</v>
      </c>
      <c r="C128" s="23">
        <f>C134+C140+C146</f>
        <v>0</v>
      </c>
      <c r="D128" s="23">
        <f>E128</f>
        <v>0</v>
      </c>
      <c r="E128" s="23">
        <f>I128+K128+M128+O128+Q128+S128+U128+W128+Y128+AA128+AC128+AE128</f>
        <v>0</v>
      </c>
      <c r="F128" s="37">
        <f>IFERROR(E128/B128*100,0)</f>
        <v>0</v>
      </c>
      <c r="G128" s="37">
        <f>IFERROR(E128/C128*100,0)</f>
        <v>0</v>
      </c>
      <c r="H128" s="23">
        <f>H134+H140+H146</f>
        <v>0</v>
      </c>
      <c r="I128" s="23">
        <f t="shared" si="34"/>
        <v>0</v>
      </c>
      <c r="J128" s="23">
        <f t="shared" si="34"/>
        <v>0</v>
      </c>
      <c r="K128" s="23">
        <f t="shared" si="34"/>
        <v>0</v>
      </c>
      <c r="L128" s="23">
        <f t="shared" si="34"/>
        <v>0</v>
      </c>
      <c r="M128" s="23">
        <f t="shared" si="34"/>
        <v>0</v>
      </c>
      <c r="N128" s="23">
        <f t="shared" si="34"/>
        <v>0</v>
      </c>
      <c r="O128" s="23">
        <f t="shared" si="34"/>
        <v>0</v>
      </c>
      <c r="P128" s="23">
        <f t="shared" si="34"/>
        <v>0</v>
      </c>
      <c r="Q128" s="23">
        <f t="shared" si="34"/>
        <v>0</v>
      </c>
      <c r="R128" s="23">
        <f t="shared" si="34"/>
        <v>0</v>
      </c>
      <c r="S128" s="23">
        <f t="shared" si="34"/>
        <v>0</v>
      </c>
      <c r="T128" s="23">
        <f t="shared" si="34"/>
        <v>0</v>
      </c>
      <c r="U128" s="23">
        <f t="shared" si="34"/>
        <v>0</v>
      </c>
      <c r="V128" s="23">
        <f t="shared" si="34"/>
        <v>0</v>
      </c>
      <c r="W128" s="23">
        <f t="shared" si="34"/>
        <v>0</v>
      </c>
      <c r="X128" s="23">
        <f t="shared" si="34"/>
        <v>0</v>
      </c>
      <c r="Y128" s="23">
        <f t="shared" si="34"/>
        <v>0</v>
      </c>
      <c r="Z128" s="23">
        <f t="shared" si="34"/>
        <v>0</v>
      </c>
      <c r="AA128" s="23">
        <f t="shared" si="34"/>
        <v>0</v>
      </c>
      <c r="AB128" s="23">
        <f t="shared" si="34"/>
        <v>0</v>
      </c>
      <c r="AC128" s="23">
        <f t="shared" si="34"/>
        <v>0</v>
      </c>
      <c r="AD128" s="23">
        <f t="shared" si="34"/>
        <v>0</v>
      </c>
      <c r="AE128" s="23">
        <f t="shared" si="34"/>
        <v>0</v>
      </c>
      <c r="AF128" s="104"/>
    </row>
    <row r="129" spans="1:32" x14ac:dyDescent="0.25">
      <c r="A129" s="21" t="s">
        <v>37</v>
      </c>
      <c r="B129" s="23">
        <f>H129+J129+L129+N129+P129+R129+T129+V129+X129+Z129+AB129+AD129</f>
        <v>0</v>
      </c>
      <c r="C129" s="23">
        <f>C135+C141+C147</f>
        <v>0</v>
      </c>
      <c r="D129" s="23">
        <f>E129</f>
        <v>0</v>
      </c>
      <c r="E129" s="23">
        <f>I129+K129+M129+O129+Q129+S129+U129+W129+Y129+AA129+AC129+AE129</f>
        <v>0</v>
      </c>
      <c r="F129" s="37">
        <f>IFERROR(E129/B129*100,0)</f>
        <v>0</v>
      </c>
      <c r="G129" s="37">
        <f>IFERROR(E129/C129*100,0)</f>
        <v>0</v>
      </c>
      <c r="H129" s="23">
        <f>H135+H141+H147</f>
        <v>0</v>
      </c>
      <c r="I129" s="23">
        <f t="shared" si="34"/>
        <v>0</v>
      </c>
      <c r="J129" s="23">
        <f t="shared" si="34"/>
        <v>0</v>
      </c>
      <c r="K129" s="23">
        <f t="shared" si="34"/>
        <v>0</v>
      </c>
      <c r="L129" s="23">
        <f t="shared" si="34"/>
        <v>0</v>
      </c>
      <c r="M129" s="23">
        <f t="shared" si="34"/>
        <v>0</v>
      </c>
      <c r="N129" s="23">
        <f t="shared" si="34"/>
        <v>0</v>
      </c>
      <c r="O129" s="23">
        <f t="shared" si="34"/>
        <v>0</v>
      </c>
      <c r="P129" s="23">
        <f t="shared" si="34"/>
        <v>0</v>
      </c>
      <c r="Q129" s="23">
        <f t="shared" si="34"/>
        <v>0</v>
      </c>
      <c r="R129" s="23">
        <f t="shared" si="34"/>
        <v>0</v>
      </c>
      <c r="S129" s="23">
        <f t="shared" si="34"/>
        <v>0</v>
      </c>
      <c r="T129" s="23">
        <f t="shared" si="34"/>
        <v>0</v>
      </c>
      <c r="U129" s="23">
        <f t="shared" si="34"/>
        <v>0</v>
      </c>
      <c r="V129" s="23">
        <f t="shared" si="34"/>
        <v>0</v>
      </c>
      <c r="W129" s="23">
        <f t="shared" si="34"/>
        <v>0</v>
      </c>
      <c r="X129" s="23">
        <f t="shared" si="34"/>
        <v>0</v>
      </c>
      <c r="Y129" s="23">
        <f t="shared" si="34"/>
        <v>0</v>
      </c>
      <c r="Z129" s="23">
        <f t="shared" si="34"/>
        <v>0</v>
      </c>
      <c r="AA129" s="23">
        <f t="shared" si="34"/>
        <v>0</v>
      </c>
      <c r="AB129" s="23">
        <f t="shared" si="34"/>
        <v>0</v>
      </c>
      <c r="AC129" s="23">
        <f t="shared" si="34"/>
        <v>0</v>
      </c>
      <c r="AD129" s="23">
        <f t="shared" si="34"/>
        <v>0</v>
      </c>
      <c r="AE129" s="23">
        <f t="shared" si="34"/>
        <v>0</v>
      </c>
      <c r="AF129" s="105"/>
    </row>
    <row r="130" spans="1:32" x14ac:dyDescent="0.25">
      <c r="A130" s="112" t="s">
        <v>65</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4"/>
      <c r="AF130" s="90"/>
    </row>
    <row r="131" spans="1:32" x14ac:dyDescent="0.25">
      <c r="A131" s="21" t="s">
        <v>34</v>
      </c>
      <c r="B131" s="37">
        <f>B132+B133+B135</f>
        <v>6177.6959999999999</v>
      </c>
      <c r="C131" s="37">
        <f>C132+C133+C135</f>
        <v>3554.7069999999999</v>
      </c>
      <c r="D131" s="37">
        <f>D132+D133+D135</f>
        <v>2401.64</v>
      </c>
      <c r="E131" s="37">
        <f>E132+E133+E135</f>
        <v>2401.64</v>
      </c>
      <c r="F131" s="23">
        <f>IFERROR(E131/B131*100,0)</f>
        <v>38.875982243218182</v>
      </c>
      <c r="G131" s="23">
        <f>IFERROR(E131/C131*100,0)</f>
        <v>67.562249153024425</v>
      </c>
      <c r="H131" s="23">
        <f>H132+H133+H135</f>
        <v>309.10599999999999</v>
      </c>
      <c r="I131" s="23">
        <f t="shared" ref="I131:AE131" si="35">I132+I133+I135</f>
        <v>290.38</v>
      </c>
      <c r="J131" s="23">
        <f t="shared" si="35"/>
        <v>520.11699999999996</v>
      </c>
      <c r="K131" s="23">
        <f t="shared" si="35"/>
        <v>297.3</v>
      </c>
      <c r="L131" s="23">
        <f t="shared" si="35"/>
        <v>519.91700000000003</v>
      </c>
      <c r="M131" s="23">
        <f t="shared" si="35"/>
        <v>298.05</v>
      </c>
      <c r="N131" s="23">
        <f t="shared" si="35"/>
        <v>519.91700000000003</v>
      </c>
      <c r="O131" s="23">
        <f t="shared" si="35"/>
        <v>304.35000000000002</v>
      </c>
      <c r="P131" s="23">
        <f t="shared" si="35"/>
        <v>519.91700000000003</v>
      </c>
      <c r="Q131" s="23">
        <f t="shared" si="35"/>
        <v>298.10000000000002</v>
      </c>
      <c r="R131" s="23">
        <f t="shared" si="35"/>
        <v>645.81700000000001</v>
      </c>
      <c r="S131" s="23">
        <f t="shared" si="35"/>
        <v>291.16000000000003</v>
      </c>
      <c r="T131" s="23">
        <f t="shared" si="35"/>
        <v>519.91600000000005</v>
      </c>
      <c r="U131" s="23">
        <f t="shared" si="35"/>
        <v>622.29999999999995</v>
      </c>
      <c r="V131" s="23">
        <f t="shared" si="35"/>
        <v>519.91600000000005</v>
      </c>
      <c r="W131" s="23">
        <f t="shared" si="35"/>
        <v>0</v>
      </c>
      <c r="X131" s="23">
        <f t="shared" si="35"/>
        <v>519.91600000000005</v>
      </c>
      <c r="Y131" s="23">
        <f t="shared" si="35"/>
        <v>0</v>
      </c>
      <c r="Z131" s="23">
        <f t="shared" si="35"/>
        <v>519.91600000000005</v>
      </c>
      <c r="AA131" s="23">
        <f t="shared" si="35"/>
        <v>0</v>
      </c>
      <c r="AB131" s="23">
        <f t="shared" si="35"/>
        <v>519.91700000000003</v>
      </c>
      <c r="AC131" s="23">
        <f t="shared" si="35"/>
        <v>0</v>
      </c>
      <c r="AD131" s="23">
        <f t="shared" si="35"/>
        <v>543.32399999999996</v>
      </c>
      <c r="AE131" s="23">
        <f t="shared" si="35"/>
        <v>0</v>
      </c>
      <c r="AF131" s="115" t="s">
        <v>66</v>
      </c>
    </row>
    <row r="132" spans="1:32" x14ac:dyDescent="0.25">
      <c r="A132" s="21" t="s">
        <v>35</v>
      </c>
      <c r="B132" s="23"/>
      <c r="C132" s="22"/>
      <c r="D132" s="23"/>
      <c r="E132" s="23"/>
      <c r="F132" s="23"/>
      <c r="G132" s="23"/>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116"/>
    </row>
    <row r="133" spans="1:32" x14ac:dyDescent="0.25">
      <c r="A133" s="21" t="s">
        <v>29</v>
      </c>
      <c r="B133" s="23">
        <f>H133+J133+L133+N133+P133+R133+T133+V133+X133+Z133+AB133+AD133</f>
        <v>6177.6959999999999</v>
      </c>
      <c r="C133" s="22">
        <f>H133+J133+L133+N133+P133+R133+T133</f>
        <v>3554.7069999999999</v>
      </c>
      <c r="D133" s="23">
        <f>E133</f>
        <v>2401.64</v>
      </c>
      <c r="E133" s="23">
        <f>I133+K133+M133+O133+Q133+S133+U133+W133+Y133+AA133+AC133+AE133</f>
        <v>2401.64</v>
      </c>
      <c r="F133" s="23">
        <f>IFERROR(E133/B133*100,0)</f>
        <v>38.875982243218182</v>
      </c>
      <c r="G133" s="23">
        <f>IFERROR(E133/C133*100,0)</f>
        <v>67.562249153024425</v>
      </c>
      <c r="H133" s="22">
        <v>309.10599999999999</v>
      </c>
      <c r="I133" s="22">
        <v>290.38</v>
      </c>
      <c r="J133" s="22">
        <v>520.11699999999996</v>
      </c>
      <c r="K133" s="22">
        <v>297.3</v>
      </c>
      <c r="L133" s="22">
        <v>519.91700000000003</v>
      </c>
      <c r="M133" s="22">
        <v>298.05</v>
      </c>
      <c r="N133" s="22">
        <v>519.91700000000003</v>
      </c>
      <c r="O133" s="22">
        <v>304.35000000000002</v>
      </c>
      <c r="P133" s="22">
        <v>519.91700000000003</v>
      </c>
      <c r="Q133" s="22">
        <v>298.10000000000002</v>
      </c>
      <c r="R133" s="22">
        <v>645.81700000000001</v>
      </c>
      <c r="S133" s="22">
        <v>291.16000000000003</v>
      </c>
      <c r="T133" s="22">
        <v>519.91600000000005</v>
      </c>
      <c r="U133" s="22">
        <v>622.29999999999995</v>
      </c>
      <c r="V133" s="22">
        <v>519.91600000000005</v>
      </c>
      <c r="W133" s="22"/>
      <c r="X133" s="22">
        <v>519.91600000000005</v>
      </c>
      <c r="Y133" s="22"/>
      <c r="Z133" s="22">
        <v>519.91600000000005</v>
      </c>
      <c r="AA133" s="22"/>
      <c r="AB133" s="22">
        <v>519.91700000000003</v>
      </c>
      <c r="AC133" s="22">
        <v>0</v>
      </c>
      <c r="AD133" s="22">
        <v>543.32399999999996</v>
      </c>
      <c r="AE133" s="22"/>
      <c r="AF133" s="116"/>
    </row>
    <row r="134" spans="1:32" ht="31.5" x14ac:dyDescent="0.25">
      <c r="A134" s="34" t="s">
        <v>36</v>
      </c>
      <c r="B134" s="23"/>
      <c r="C134" s="22"/>
      <c r="D134" s="23"/>
      <c r="E134" s="23"/>
      <c r="F134" s="23"/>
      <c r="G134" s="23"/>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116"/>
    </row>
    <row r="135" spans="1:32" x14ac:dyDescent="0.25">
      <c r="A135" s="21" t="s">
        <v>37</v>
      </c>
      <c r="B135" s="23"/>
      <c r="C135" s="22"/>
      <c r="D135" s="23"/>
      <c r="E135" s="23"/>
      <c r="F135" s="23"/>
      <c r="G135" s="23"/>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117"/>
    </row>
    <row r="136" spans="1:32" ht="19.5" customHeight="1" x14ac:dyDescent="0.25">
      <c r="A136" s="112" t="s">
        <v>67</v>
      </c>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4"/>
      <c r="AF136" s="89"/>
    </row>
    <row r="137" spans="1:32" x14ac:dyDescent="0.25">
      <c r="A137" s="21" t="s">
        <v>34</v>
      </c>
      <c r="B137" s="37">
        <f>B138+B139+B141</f>
        <v>3180.5</v>
      </c>
      <c r="C137" s="37">
        <f>C138+C139+C141</f>
        <v>0</v>
      </c>
      <c r="D137" s="37">
        <f>D138+D139+D141</f>
        <v>0</v>
      </c>
      <c r="E137" s="37">
        <f>E138+E139+E141</f>
        <v>0</v>
      </c>
      <c r="F137" s="23">
        <f>IFERROR(E137/B137*100,0)</f>
        <v>0</v>
      </c>
      <c r="G137" s="23">
        <f>IFERROR(E137/C137*100,0)</f>
        <v>0</v>
      </c>
      <c r="H137" s="23">
        <f>H138+H139+H141</f>
        <v>0</v>
      </c>
      <c r="I137" s="23">
        <f t="shared" ref="I137:AE137" si="36">I138+I139+I141</f>
        <v>0</v>
      </c>
      <c r="J137" s="23">
        <f t="shared" si="36"/>
        <v>0</v>
      </c>
      <c r="K137" s="23">
        <f t="shared" si="36"/>
        <v>0</v>
      </c>
      <c r="L137" s="23">
        <f t="shared" si="36"/>
        <v>0</v>
      </c>
      <c r="M137" s="23">
        <f t="shared" si="36"/>
        <v>0</v>
      </c>
      <c r="N137" s="23">
        <f t="shared" si="36"/>
        <v>0</v>
      </c>
      <c r="O137" s="23">
        <f t="shared" si="36"/>
        <v>0</v>
      </c>
      <c r="P137" s="23">
        <f t="shared" si="36"/>
        <v>0</v>
      </c>
      <c r="Q137" s="23">
        <f t="shared" si="36"/>
        <v>0</v>
      </c>
      <c r="R137" s="23">
        <f t="shared" si="36"/>
        <v>0</v>
      </c>
      <c r="S137" s="23">
        <f t="shared" si="36"/>
        <v>0</v>
      </c>
      <c r="T137" s="23">
        <f t="shared" si="36"/>
        <v>0</v>
      </c>
      <c r="U137" s="23">
        <f t="shared" si="36"/>
        <v>0</v>
      </c>
      <c r="V137" s="23">
        <f t="shared" si="36"/>
        <v>0</v>
      </c>
      <c r="W137" s="23">
        <f t="shared" si="36"/>
        <v>0</v>
      </c>
      <c r="X137" s="23">
        <f t="shared" si="36"/>
        <v>0</v>
      </c>
      <c r="Y137" s="23">
        <f t="shared" si="36"/>
        <v>0</v>
      </c>
      <c r="Z137" s="23">
        <f t="shared" si="36"/>
        <v>3180.5</v>
      </c>
      <c r="AA137" s="23">
        <f t="shared" si="36"/>
        <v>0</v>
      </c>
      <c r="AB137" s="23">
        <f t="shared" si="36"/>
        <v>0</v>
      </c>
      <c r="AC137" s="23">
        <f t="shared" si="36"/>
        <v>0</v>
      </c>
      <c r="AD137" s="23">
        <f t="shared" si="36"/>
        <v>0</v>
      </c>
      <c r="AE137" s="23">
        <f t="shared" si="36"/>
        <v>0</v>
      </c>
      <c r="AF137" s="123" t="s">
        <v>103</v>
      </c>
    </row>
    <row r="138" spans="1:32" x14ac:dyDescent="0.25">
      <c r="A138" s="21" t="s">
        <v>35</v>
      </c>
      <c r="B138" s="23"/>
      <c r="C138" s="22"/>
      <c r="D138" s="23"/>
      <c r="E138" s="23"/>
      <c r="F138" s="23"/>
      <c r="G138" s="23"/>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116"/>
    </row>
    <row r="139" spans="1:32" ht="51.75" customHeight="1" x14ac:dyDescent="0.25">
      <c r="A139" s="21" t="s">
        <v>29</v>
      </c>
      <c r="B139" s="23">
        <f>H139+J139+L139+N139+P139+R139+T139+V139+X139+Z139+AB139+AD139</f>
        <v>3180.5</v>
      </c>
      <c r="C139" s="22">
        <f>H139+J139+L139+N139+P139+R139+T139</f>
        <v>0</v>
      </c>
      <c r="D139" s="23">
        <f>E139</f>
        <v>0</v>
      </c>
      <c r="E139" s="23">
        <f>I139+K139+M139+O139+Q139+S139+U139+W139+Y139+AA139+AC139+AE139</f>
        <v>0</v>
      </c>
      <c r="F139" s="23">
        <f>IFERROR(E139/B139*100,0)</f>
        <v>0</v>
      </c>
      <c r="G139" s="23">
        <f>IFERROR(E139/C139*100,0)</f>
        <v>0</v>
      </c>
      <c r="H139" s="22"/>
      <c r="I139" s="22"/>
      <c r="J139" s="22"/>
      <c r="K139" s="22"/>
      <c r="L139" s="22"/>
      <c r="M139" s="22"/>
      <c r="N139" s="22"/>
      <c r="O139" s="22"/>
      <c r="P139" s="22"/>
      <c r="Q139" s="22"/>
      <c r="R139" s="22"/>
      <c r="S139" s="22"/>
      <c r="T139" s="22"/>
      <c r="U139" s="22"/>
      <c r="V139" s="22"/>
      <c r="W139" s="22"/>
      <c r="X139" s="22"/>
      <c r="Y139" s="22"/>
      <c r="Z139" s="22">
        <v>3180.5</v>
      </c>
      <c r="AA139" s="22"/>
      <c r="AB139" s="22"/>
      <c r="AC139" s="22"/>
      <c r="AD139" s="22"/>
      <c r="AE139" s="22"/>
      <c r="AF139" s="116"/>
    </row>
    <row r="140" spans="1:32" ht="31.5" x14ac:dyDescent="0.25">
      <c r="A140" s="34" t="s">
        <v>36</v>
      </c>
      <c r="B140" s="23"/>
      <c r="C140" s="22"/>
      <c r="D140" s="23"/>
      <c r="E140" s="23"/>
      <c r="F140" s="23"/>
      <c r="G140" s="23"/>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116"/>
    </row>
    <row r="141" spans="1:32" x14ac:dyDescent="0.25">
      <c r="A141" s="21" t="s">
        <v>37</v>
      </c>
      <c r="B141" s="23"/>
      <c r="C141" s="22"/>
      <c r="D141" s="23"/>
      <c r="E141" s="23"/>
      <c r="F141" s="23"/>
      <c r="G141" s="23"/>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117"/>
    </row>
    <row r="142" spans="1:32" ht="17.25" customHeight="1" x14ac:dyDescent="0.25">
      <c r="A142" s="112" t="s">
        <v>122</v>
      </c>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4"/>
      <c r="AF142" s="91" t="s">
        <v>123</v>
      </c>
    </row>
    <row r="143" spans="1:32" x14ac:dyDescent="0.25">
      <c r="A143" s="21" t="s">
        <v>34</v>
      </c>
      <c r="B143" s="37">
        <f>B144+B145+B147</f>
        <v>3922.9</v>
      </c>
      <c r="C143" s="37">
        <f>C144+C145+C147</f>
        <v>0</v>
      </c>
      <c r="D143" s="37">
        <f>D144+D145+D147</f>
        <v>0</v>
      </c>
      <c r="E143" s="37">
        <f>E144+E145+E147</f>
        <v>0</v>
      </c>
      <c r="F143" s="23">
        <f>IFERROR(E143/B143*100,0)</f>
        <v>0</v>
      </c>
      <c r="G143" s="23">
        <f>IFERROR(E143/C143*100,0)</f>
        <v>0</v>
      </c>
      <c r="H143" s="23">
        <f>H144+H145+H147</f>
        <v>0</v>
      </c>
      <c r="I143" s="23">
        <f t="shared" ref="I143:AE143" si="37">I144+I145+I147</f>
        <v>0</v>
      </c>
      <c r="J143" s="23">
        <f t="shared" si="37"/>
        <v>0</v>
      </c>
      <c r="K143" s="23">
        <f t="shared" si="37"/>
        <v>0</v>
      </c>
      <c r="L143" s="23">
        <f t="shared" si="37"/>
        <v>0</v>
      </c>
      <c r="M143" s="23">
        <f t="shared" si="37"/>
        <v>0</v>
      </c>
      <c r="N143" s="23">
        <f t="shared" si="37"/>
        <v>0</v>
      </c>
      <c r="O143" s="23">
        <f t="shared" si="37"/>
        <v>0</v>
      </c>
      <c r="P143" s="23">
        <f t="shared" si="37"/>
        <v>0</v>
      </c>
      <c r="Q143" s="23">
        <f t="shared" si="37"/>
        <v>0</v>
      </c>
      <c r="R143" s="23">
        <f t="shared" si="37"/>
        <v>0</v>
      </c>
      <c r="S143" s="23">
        <f t="shared" si="37"/>
        <v>0</v>
      </c>
      <c r="T143" s="23">
        <f t="shared" si="37"/>
        <v>0</v>
      </c>
      <c r="U143" s="23">
        <f t="shared" si="37"/>
        <v>0</v>
      </c>
      <c r="V143" s="23">
        <f t="shared" si="37"/>
        <v>0</v>
      </c>
      <c r="W143" s="23">
        <f t="shared" si="37"/>
        <v>0</v>
      </c>
      <c r="X143" s="23">
        <f t="shared" si="37"/>
        <v>0</v>
      </c>
      <c r="Y143" s="23">
        <f t="shared" si="37"/>
        <v>0</v>
      </c>
      <c r="Z143" s="23">
        <f t="shared" si="37"/>
        <v>0</v>
      </c>
      <c r="AA143" s="23">
        <f t="shared" si="37"/>
        <v>0</v>
      </c>
      <c r="AB143" s="23">
        <f t="shared" si="37"/>
        <v>3922.9</v>
      </c>
      <c r="AC143" s="23">
        <f t="shared" si="37"/>
        <v>0</v>
      </c>
      <c r="AD143" s="23">
        <f t="shared" si="37"/>
        <v>0</v>
      </c>
      <c r="AE143" s="23">
        <f t="shared" si="37"/>
        <v>0</v>
      </c>
      <c r="AF143" s="91"/>
    </row>
    <row r="144" spans="1:32" x14ac:dyDescent="0.25">
      <c r="A144" s="21" t="s">
        <v>35</v>
      </c>
      <c r="B144" s="23"/>
      <c r="C144" s="22"/>
      <c r="D144" s="23"/>
      <c r="E144" s="23"/>
      <c r="F144" s="23"/>
      <c r="G144" s="23"/>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89"/>
    </row>
    <row r="145" spans="1:32" ht="51.75" customHeight="1" x14ac:dyDescent="0.25">
      <c r="A145" s="21" t="s">
        <v>29</v>
      </c>
      <c r="B145" s="23">
        <f>H145+J145+L145+N145+P145+R145+T145+V145+X145+Z145+AB145+AD145</f>
        <v>3922.9</v>
      </c>
      <c r="C145" s="22">
        <f>H145+J145+L145+N145+P145+R145+T145</f>
        <v>0</v>
      </c>
      <c r="D145" s="23">
        <f>E145</f>
        <v>0</v>
      </c>
      <c r="E145" s="23">
        <f>I145+K145+M145+O145+Q145+S145+U145+W145+Y145+AA145+AC145+AE145</f>
        <v>0</v>
      </c>
      <c r="F145" s="23">
        <f>IFERROR(E145/B145*100,0)</f>
        <v>0</v>
      </c>
      <c r="G145" s="23">
        <f>IFERROR(E145/C145*100,0)</f>
        <v>0</v>
      </c>
      <c r="H145" s="22"/>
      <c r="I145" s="22"/>
      <c r="J145" s="22"/>
      <c r="K145" s="22"/>
      <c r="L145" s="22"/>
      <c r="M145" s="22"/>
      <c r="N145" s="22"/>
      <c r="O145" s="22"/>
      <c r="P145" s="22"/>
      <c r="Q145" s="22"/>
      <c r="R145" s="22"/>
      <c r="S145" s="22"/>
      <c r="T145" s="22"/>
      <c r="U145" s="22"/>
      <c r="V145" s="22"/>
      <c r="W145" s="22"/>
      <c r="X145" s="22"/>
      <c r="Y145" s="22"/>
      <c r="Z145" s="22"/>
      <c r="AA145" s="22"/>
      <c r="AB145" s="22">
        <v>3922.9</v>
      </c>
      <c r="AC145" s="22"/>
      <c r="AD145" s="22"/>
      <c r="AE145" s="22"/>
      <c r="AF145" s="89"/>
    </row>
    <row r="146" spans="1:32" ht="31.5" x14ac:dyDescent="0.25">
      <c r="A146" s="34" t="s">
        <v>36</v>
      </c>
      <c r="B146" s="23"/>
      <c r="C146" s="22"/>
      <c r="D146" s="23"/>
      <c r="E146" s="23"/>
      <c r="F146" s="23"/>
      <c r="G146" s="23"/>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89"/>
    </row>
    <row r="147" spans="1:32" x14ac:dyDescent="0.25">
      <c r="A147" s="21" t="s">
        <v>37</v>
      </c>
      <c r="B147" s="23"/>
      <c r="C147" s="22"/>
      <c r="D147" s="23"/>
      <c r="E147" s="23"/>
      <c r="F147" s="23"/>
      <c r="G147" s="23"/>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89"/>
    </row>
    <row r="148" spans="1:32" x14ac:dyDescent="0.25">
      <c r="A148" s="24" t="s">
        <v>68</v>
      </c>
      <c r="B148" s="30">
        <f>B149+B150+B152</f>
        <v>13281.096000000001</v>
      </c>
      <c r="C148" s="30">
        <f>C149+C150+C152</f>
        <v>3554.7069999999999</v>
      </c>
      <c r="D148" s="30">
        <f>D149+D150+D152</f>
        <v>2401.64</v>
      </c>
      <c r="E148" s="30">
        <f>E149+E150+E152</f>
        <v>2401.64</v>
      </c>
      <c r="F148" s="30">
        <f>IFERROR(E148/B148*100,0)</f>
        <v>18.083146149986415</v>
      </c>
      <c r="G148" s="30">
        <f>IFERROR(E148/C148*100,0)</f>
        <v>67.562249153024425</v>
      </c>
      <c r="H148" s="30">
        <f>H149+H150+H152</f>
        <v>309.10599999999999</v>
      </c>
      <c r="I148" s="30">
        <f t="shared" ref="I148:AE148" si="38">I149+I150+I152</f>
        <v>290.38</v>
      </c>
      <c r="J148" s="30">
        <f t="shared" si="38"/>
        <v>520.11699999999996</v>
      </c>
      <c r="K148" s="30">
        <f t="shared" si="38"/>
        <v>297.3</v>
      </c>
      <c r="L148" s="30">
        <f t="shared" si="38"/>
        <v>519.91700000000003</v>
      </c>
      <c r="M148" s="30">
        <f t="shared" si="38"/>
        <v>298.05</v>
      </c>
      <c r="N148" s="30">
        <f t="shared" si="38"/>
        <v>519.91700000000003</v>
      </c>
      <c r="O148" s="30">
        <f t="shared" si="38"/>
        <v>304.35000000000002</v>
      </c>
      <c r="P148" s="30">
        <f t="shared" si="38"/>
        <v>519.91700000000003</v>
      </c>
      <c r="Q148" s="30">
        <f t="shared" si="38"/>
        <v>298.10000000000002</v>
      </c>
      <c r="R148" s="30">
        <f t="shared" si="38"/>
        <v>645.81700000000001</v>
      </c>
      <c r="S148" s="30">
        <f t="shared" si="38"/>
        <v>291.16000000000003</v>
      </c>
      <c r="T148" s="30">
        <f t="shared" si="38"/>
        <v>519.91600000000005</v>
      </c>
      <c r="U148" s="30">
        <f t="shared" si="38"/>
        <v>622.29999999999995</v>
      </c>
      <c r="V148" s="30">
        <f t="shared" si="38"/>
        <v>519.91600000000005</v>
      </c>
      <c r="W148" s="30">
        <f t="shared" si="38"/>
        <v>0</v>
      </c>
      <c r="X148" s="30">
        <f t="shared" si="38"/>
        <v>519.91600000000005</v>
      </c>
      <c r="Y148" s="30">
        <f t="shared" si="38"/>
        <v>0</v>
      </c>
      <c r="Z148" s="30">
        <f t="shared" si="38"/>
        <v>3700.4160000000002</v>
      </c>
      <c r="AA148" s="30">
        <f t="shared" si="38"/>
        <v>0</v>
      </c>
      <c r="AB148" s="30">
        <f t="shared" si="38"/>
        <v>4442.817</v>
      </c>
      <c r="AC148" s="30">
        <f t="shared" si="38"/>
        <v>0</v>
      </c>
      <c r="AD148" s="30">
        <f t="shared" si="38"/>
        <v>543.32399999999996</v>
      </c>
      <c r="AE148" s="30">
        <f t="shared" si="38"/>
        <v>0</v>
      </c>
      <c r="AF148" s="100"/>
    </row>
    <row r="149" spans="1:32" x14ac:dyDescent="0.25">
      <c r="A149" s="21" t="s">
        <v>35</v>
      </c>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101"/>
    </row>
    <row r="150" spans="1:32" x14ac:dyDescent="0.25">
      <c r="A150" s="21" t="s">
        <v>31</v>
      </c>
      <c r="B150" s="23">
        <f>H150+J150+L150+N150+P150+R150+T150+V150+X150+Z150+AB150+AD150</f>
        <v>13281.096000000001</v>
      </c>
      <c r="C150" s="23">
        <f>C127</f>
        <v>3554.7069999999999</v>
      </c>
      <c r="D150" s="23">
        <f>E150</f>
        <v>2401.64</v>
      </c>
      <c r="E150" s="23">
        <f>I150+K150+M150+O150+Q150+S150+U150+W150+Y150+AA150+AC150+AE150</f>
        <v>2401.64</v>
      </c>
      <c r="F150" s="23">
        <f>IFERROR(E150/B150*100,0)</f>
        <v>18.083146149986415</v>
      </c>
      <c r="G150" s="23">
        <f>IFERROR(E150/C150*100,0)</f>
        <v>67.562249153024425</v>
      </c>
      <c r="H150" s="23">
        <f t="shared" ref="H150:AE150" si="39">H127</f>
        <v>309.10599999999999</v>
      </c>
      <c r="I150" s="23">
        <f t="shared" si="39"/>
        <v>290.38</v>
      </c>
      <c r="J150" s="23">
        <f t="shared" si="39"/>
        <v>520.11699999999996</v>
      </c>
      <c r="K150" s="23">
        <f t="shared" si="39"/>
        <v>297.3</v>
      </c>
      <c r="L150" s="23">
        <f t="shared" si="39"/>
        <v>519.91700000000003</v>
      </c>
      <c r="M150" s="23">
        <f t="shared" si="39"/>
        <v>298.05</v>
      </c>
      <c r="N150" s="23">
        <f t="shared" si="39"/>
        <v>519.91700000000003</v>
      </c>
      <c r="O150" s="23">
        <f t="shared" si="39"/>
        <v>304.35000000000002</v>
      </c>
      <c r="P150" s="23">
        <f t="shared" si="39"/>
        <v>519.91700000000003</v>
      </c>
      <c r="Q150" s="23">
        <f t="shared" si="39"/>
        <v>298.10000000000002</v>
      </c>
      <c r="R150" s="23">
        <f t="shared" si="39"/>
        <v>645.81700000000001</v>
      </c>
      <c r="S150" s="23">
        <f t="shared" si="39"/>
        <v>291.16000000000003</v>
      </c>
      <c r="T150" s="23">
        <f t="shared" si="39"/>
        <v>519.91600000000005</v>
      </c>
      <c r="U150" s="23">
        <f t="shared" si="39"/>
        <v>622.29999999999995</v>
      </c>
      <c r="V150" s="23">
        <f t="shared" si="39"/>
        <v>519.91600000000005</v>
      </c>
      <c r="W150" s="23">
        <f t="shared" si="39"/>
        <v>0</v>
      </c>
      <c r="X150" s="23">
        <f t="shared" si="39"/>
        <v>519.91600000000005</v>
      </c>
      <c r="Y150" s="23">
        <f t="shared" si="39"/>
        <v>0</v>
      </c>
      <c r="Z150" s="23">
        <f t="shared" si="39"/>
        <v>3700.4160000000002</v>
      </c>
      <c r="AA150" s="23">
        <f t="shared" si="39"/>
        <v>0</v>
      </c>
      <c r="AB150" s="23">
        <f t="shared" si="39"/>
        <v>4442.817</v>
      </c>
      <c r="AC150" s="23">
        <f t="shared" si="39"/>
        <v>0</v>
      </c>
      <c r="AD150" s="23">
        <f t="shared" si="39"/>
        <v>543.32399999999996</v>
      </c>
      <c r="AE150" s="23">
        <f t="shared" si="39"/>
        <v>0</v>
      </c>
      <c r="AF150" s="101"/>
    </row>
    <row r="151" spans="1:32" ht="31.5" x14ac:dyDescent="0.25">
      <c r="A151" s="34" t="s">
        <v>36</v>
      </c>
      <c r="B151" s="22"/>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101"/>
    </row>
    <row r="152" spans="1:32" x14ac:dyDescent="0.25">
      <c r="A152" s="21" t="s">
        <v>37</v>
      </c>
      <c r="B152" s="22"/>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101"/>
    </row>
    <row r="153" spans="1:32" ht="31.5" x14ac:dyDescent="0.25">
      <c r="A153" s="24" t="s">
        <v>69</v>
      </c>
      <c r="B153" s="44">
        <f>B154+B155+B157</f>
        <v>904343.92700000003</v>
      </c>
      <c r="C153" s="44">
        <f>C154+C155+C157</f>
        <v>95688.049000000014</v>
      </c>
      <c r="D153" s="44">
        <f>D154+D155+D157</f>
        <v>173130.99</v>
      </c>
      <c r="E153" s="44">
        <f>E154+E155+E157</f>
        <v>173130.99</v>
      </c>
      <c r="F153" s="44">
        <f>E153/B153*100</f>
        <v>19.144374704248992</v>
      </c>
      <c r="G153" s="44">
        <f>E153/C153*100</f>
        <v>180.93272023970303</v>
      </c>
      <c r="H153" s="44">
        <f>H154+H155+H157</f>
        <v>37687.879000000001</v>
      </c>
      <c r="I153" s="44">
        <f t="shared" ref="I153:AE153" si="40">I154+I155+I157</f>
        <v>21641.969999999998</v>
      </c>
      <c r="J153" s="44">
        <f t="shared" si="40"/>
        <v>30920.217000000001</v>
      </c>
      <c r="K153" s="44">
        <f t="shared" si="40"/>
        <v>33857.420000000006</v>
      </c>
      <c r="L153" s="44">
        <f t="shared" si="40"/>
        <v>27079.953000000005</v>
      </c>
      <c r="M153" s="44">
        <f t="shared" si="40"/>
        <v>22549.989999999998</v>
      </c>
      <c r="N153" s="44">
        <f t="shared" si="40"/>
        <v>32433.851000000006</v>
      </c>
      <c r="O153" s="44">
        <f t="shared" si="40"/>
        <v>23828.379999999997</v>
      </c>
      <c r="P153" s="44">
        <f t="shared" si="40"/>
        <v>21759.444000000003</v>
      </c>
      <c r="Q153" s="44">
        <f t="shared" si="40"/>
        <v>23625.32</v>
      </c>
      <c r="R153" s="44">
        <f t="shared" si="40"/>
        <v>21198.339</v>
      </c>
      <c r="S153" s="44">
        <f t="shared" si="40"/>
        <v>22637.929999999997</v>
      </c>
      <c r="T153" s="44">
        <f t="shared" si="40"/>
        <v>24124.656000000003</v>
      </c>
      <c r="U153" s="44">
        <f t="shared" si="40"/>
        <v>24989.979999999996</v>
      </c>
      <c r="V153" s="44">
        <f t="shared" si="40"/>
        <v>40328.163000000008</v>
      </c>
      <c r="W153" s="44">
        <f t="shared" si="40"/>
        <v>0</v>
      </c>
      <c r="X153" s="44">
        <f t="shared" si="40"/>
        <v>98194.060999999987</v>
      </c>
      <c r="Y153" s="44">
        <f t="shared" si="40"/>
        <v>0</v>
      </c>
      <c r="Z153" s="44">
        <f t="shared" si="40"/>
        <v>446155.38899999997</v>
      </c>
      <c r="AA153" s="44">
        <f t="shared" si="40"/>
        <v>0</v>
      </c>
      <c r="AB153" s="44">
        <f t="shared" si="40"/>
        <v>74593.036999999997</v>
      </c>
      <c r="AC153" s="44">
        <f t="shared" si="40"/>
        <v>0</v>
      </c>
      <c r="AD153" s="44">
        <f t="shared" si="40"/>
        <v>49868.938000000002</v>
      </c>
      <c r="AE153" s="44">
        <f t="shared" si="40"/>
        <v>0</v>
      </c>
      <c r="AF153" s="101"/>
    </row>
    <row r="154" spans="1:32" x14ac:dyDescent="0.25">
      <c r="A154" s="21" t="s">
        <v>35</v>
      </c>
      <c r="B154" s="23">
        <f>H154+J154+L154+N154+P154+R154+T154+V154+X154+Z154+AB154+AD154</f>
        <v>210752.09999999998</v>
      </c>
      <c r="C154" s="23">
        <f>H154+J154+L154</f>
        <v>0</v>
      </c>
      <c r="D154" s="23">
        <f>E154</f>
        <v>0</v>
      </c>
      <c r="E154" s="23">
        <f>I154+K154+M154+O154+Q154+S154+U154+W154+Y154+AA154+AC154+AE154</f>
        <v>0</v>
      </c>
      <c r="F154" s="23">
        <f>IFERROR(E154/B154*100,0)</f>
        <v>0</v>
      </c>
      <c r="G154" s="23">
        <f>IFERROR(E154/C154*100,0)</f>
        <v>0</v>
      </c>
      <c r="H154" s="23">
        <f t="shared" ref="H154:AE157" si="41">H159</f>
        <v>0</v>
      </c>
      <c r="I154" s="23">
        <f t="shared" si="41"/>
        <v>0</v>
      </c>
      <c r="J154" s="23">
        <f t="shared" si="41"/>
        <v>0</v>
      </c>
      <c r="K154" s="23">
        <f t="shared" si="41"/>
        <v>0</v>
      </c>
      <c r="L154" s="23">
        <f t="shared" si="41"/>
        <v>0</v>
      </c>
      <c r="M154" s="23">
        <f t="shared" si="41"/>
        <v>0</v>
      </c>
      <c r="N154" s="23">
        <f t="shared" si="41"/>
        <v>0</v>
      </c>
      <c r="O154" s="23">
        <f t="shared" si="41"/>
        <v>0</v>
      </c>
      <c r="P154" s="23">
        <f t="shared" si="41"/>
        <v>0</v>
      </c>
      <c r="Q154" s="23">
        <f t="shared" si="41"/>
        <v>0</v>
      </c>
      <c r="R154" s="23">
        <f t="shared" si="41"/>
        <v>0</v>
      </c>
      <c r="S154" s="23">
        <f t="shared" si="41"/>
        <v>0</v>
      </c>
      <c r="T154" s="23">
        <f t="shared" si="41"/>
        <v>0</v>
      </c>
      <c r="U154" s="23">
        <f t="shared" si="41"/>
        <v>0</v>
      </c>
      <c r="V154" s="23">
        <f t="shared" si="41"/>
        <v>5612.6</v>
      </c>
      <c r="W154" s="23">
        <f t="shared" si="41"/>
        <v>0</v>
      </c>
      <c r="X154" s="23">
        <f t="shared" si="41"/>
        <v>41529.199999999997</v>
      </c>
      <c r="Y154" s="23">
        <f t="shared" si="41"/>
        <v>0</v>
      </c>
      <c r="Z154" s="23">
        <f t="shared" si="41"/>
        <v>163610.29999999999</v>
      </c>
      <c r="AA154" s="23">
        <f t="shared" si="41"/>
        <v>0</v>
      </c>
      <c r="AB154" s="23">
        <f t="shared" si="41"/>
        <v>0</v>
      </c>
      <c r="AC154" s="23">
        <f t="shared" si="41"/>
        <v>0</v>
      </c>
      <c r="AD154" s="23">
        <f t="shared" si="41"/>
        <v>0</v>
      </c>
      <c r="AE154" s="23">
        <f t="shared" si="41"/>
        <v>0</v>
      </c>
      <c r="AF154" s="101"/>
    </row>
    <row r="155" spans="1:32" x14ac:dyDescent="0.25">
      <c r="A155" s="21" t="s">
        <v>29</v>
      </c>
      <c r="B155" s="23">
        <f>H155+J155+L155+N155+P155+R155+T155+V155+X155+Z155+AB155+AD155</f>
        <v>336984.06700000004</v>
      </c>
      <c r="C155" s="23">
        <f>H155+J155+L155</f>
        <v>95688.049000000014</v>
      </c>
      <c r="D155" s="23">
        <f>E155</f>
        <v>173130.99</v>
      </c>
      <c r="E155" s="23">
        <f>I155+K155+M155+O155+Q155+S155+U155+W155+Y155+AA155+AC155+AE155</f>
        <v>173130.99</v>
      </c>
      <c r="F155" s="23">
        <f>IFERROR(E155/B155*100,0)</f>
        <v>51.376610040141749</v>
      </c>
      <c r="G155" s="23">
        <f>IFERROR(E155/C155*100,0)</f>
        <v>180.93272023970303</v>
      </c>
      <c r="H155" s="23">
        <f t="shared" si="41"/>
        <v>37687.879000000001</v>
      </c>
      <c r="I155" s="23">
        <f t="shared" si="41"/>
        <v>21641.969999999998</v>
      </c>
      <c r="J155" s="23">
        <f t="shared" si="41"/>
        <v>30920.217000000001</v>
      </c>
      <c r="K155" s="23">
        <f t="shared" si="41"/>
        <v>33857.420000000006</v>
      </c>
      <c r="L155" s="23">
        <f t="shared" si="41"/>
        <v>27079.953000000005</v>
      </c>
      <c r="M155" s="23">
        <f t="shared" si="41"/>
        <v>22549.989999999998</v>
      </c>
      <c r="N155" s="23">
        <f t="shared" si="41"/>
        <v>32433.851000000006</v>
      </c>
      <c r="O155" s="23">
        <f t="shared" si="41"/>
        <v>23828.379999999997</v>
      </c>
      <c r="P155" s="23">
        <f t="shared" si="41"/>
        <v>21759.444000000003</v>
      </c>
      <c r="Q155" s="23">
        <f t="shared" si="41"/>
        <v>23625.32</v>
      </c>
      <c r="R155" s="23">
        <f t="shared" si="41"/>
        <v>21198.339</v>
      </c>
      <c r="S155" s="23">
        <f t="shared" si="41"/>
        <v>22637.929999999997</v>
      </c>
      <c r="T155" s="23">
        <f t="shared" si="41"/>
        <v>24124.656000000003</v>
      </c>
      <c r="U155" s="23">
        <f t="shared" si="41"/>
        <v>24989.979999999996</v>
      </c>
      <c r="V155" s="23">
        <f t="shared" si="41"/>
        <v>29102.963000000007</v>
      </c>
      <c r="W155" s="23">
        <f t="shared" si="41"/>
        <v>0</v>
      </c>
      <c r="X155" s="23">
        <f t="shared" si="41"/>
        <v>15135.661</v>
      </c>
      <c r="Y155" s="23">
        <f t="shared" si="41"/>
        <v>0</v>
      </c>
      <c r="Z155" s="23">
        <f t="shared" si="41"/>
        <v>48955.828999999998</v>
      </c>
      <c r="AA155" s="23">
        <f t="shared" si="41"/>
        <v>0</v>
      </c>
      <c r="AB155" s="23">
        <f t="shared" si="41"/>
        <v>29120.037</v>
      </c>
      <c r="AC155" s="23">
        <f t="shared" si="41"/>
        <v>0</v>
      </c>
      <c r="AD155" s="23">
        <f t="shared" si="41"/>
        <v>19465.238000000001</v>
      </c>
      <c r="AE155" s="23">
        <f t="shared" si="41"/>
        <v>0</v>
      </c>
      <c r="AF155" s="101"/>
    </row>
    <row r="156" spans="1:32" ht="31.5" x14ac:dyDescent="0.25">
      <c r="A156" s="34" t="s">
        <v>36</v>
      </c>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101"/>
    </row>
    <row r="157" spans="1:32" x14ac:dyDescent="0.25">
      <c r="A157" s="21" t="s">
        <v>37</v>
      </c>
      <c r="B157" s="23">
        <f>H157+J157+L157+N157+P157+R157+T157+V157+X157+Z157+AB157+AD157</f>
        <v>356607.76</v>
      </c>
      <c r="C157" s="23">
        <f>H157+J157+L157</f>
        <v>0</v>
      </c>
      <c r="D157" s="23">
        <f>E157</f>
        <v>0</v>
      </c>
      <c r="E157" s="23">
        <f>I157+K157+M157+O157+Q157+S157+U157+W157+Y157+AA157+AC157+AE157</f>
        <v>0</v>
      </c>
      <c r="F157" s="23">
        <f>IFERROR(E157/B157*100,0)</f>
        <v>0</v>
      </c>
      <c r="G157" s="23">
        <f>IFERROR(E157/C157*100,0)</f>
        <v>0</v>
      </c>
      <c r="H157" s="23">
        <f t="shared" si="41"/>
        <v>0</v>
      </c>
      <c r="I157" s="23">
        <f t="shared" si="41"/>
        <v>0</v>
      </c>
      <c r="J157" s="23">
        <f t="shared" si="41"/>
        <v>0</v>
      </c>
      <c r="K157" s="23">
        <f t="shared" si="41"/>
        <v>0</v>
      </c>
      <c r="L157" s="23">
        <f t="shared" si="41"/>
        <v>0</v>
      </c>
      <c r="M157" s="23">
        <f t="shared" si="41"/>
        <v>0</v>
      </c>
      <c r="N157" s="23">
        <f t="shared" si="41"/>
        <v>0</v>
      </c>
      <c r="O157" s="23">
        <f t="shared" si="41"/>
        <v>0</v>
      </c>
      <c r="P157" s="23">
        <f t="shared" si="41"/>
        <v>0</v>
      </c>
      <c r="Q157" s="23">
        <f t="shared" si="41"/>
        <v>0</v>
      </c>
      <c r="R157" s="23">
        <f t="shared" si="41"/>
        <v>0</v>
      </c>
      <c r="S157" s="23">
        <f t="shared" si="41"/>
        <v>0</v>
      </c>
      <c r="T157" s="23">
        <f t="shared" si="41"/>
        <v>0</v>
      </c>
      <c r="U157" s="23">
        <f t="shared" si="41"/>
        <v>0</v>
      </c>
      <c r="V157" s="23">
        <f t="shared" si="41"/>
        <v>5612.6</v>
      </c>
      <c r="W157" s="23">
        <f t="shared" si="41"/>
        <v>0</v>
      </c>
      <c r="X157" s="23">
        <f t="shared" si="41"/>
        <v>41529.199999999997</v>
      </c>
      <c r="Y157" s="23">
        <f t="shared" si="41"/>
        <v>0</v>
      </c>
      <c r="Z157" s="23">
        <f t="shared" si="41"/>
        <v>233589.26</v>
      </c>
      <c r="AA157" s="23">
        <f t="shared" si="41"/>
        <v>0</v>
      </c>
      <c r="AB157" s="23">
        <f t="shared" si="41"/>
        <v>45473</v>
      </c>
      <c r="AC157" s="23">
        <f t="shared" si="41"/>
        <v>0</v>
      </c>
      <c r="AD157" s="23">
        <f t="shared" si="41"/>
        <v>30403.7</v>
      </c>
      <c r="AE157" s="23">
        <f t="shared" si="41"/>
        <v>0</v>
      </c>
      <c r="AF157" s="102"/>
    </row>
    <row r="158" spans="1:32" ht="31.5" x14ac:dyDescent="0.25">
      <c r="A158" s="45" t="s">
        <v>70</v>
      </c>
      <c r="B158" s="46">
        <f>B159+B160+B162</f>
        <v>904343.92700000014</v>
      </c>
      <c r="C158" s="46">
        <f>C159+C160+C162</f>
        <v>195136.639</v>
      </c>
      <c r="D158" s="46">
        <f>D159+D160+D162</f>
        <v>173130.99000000002</v>
      </c>
      <c r="E158" s="46">
        <f>E159+E160+E162</f>
        <v>173130.99000000002</v>
      </c>
      <c r="F158" s="46">
        <f>IFERROR(E158/B158%,0)</f>
        <v>19.144374704248996</v>
      </c>
      <c r="G158" s="46">
        <f>IFERROR(E158/C158%,0)</f>
        <v>88.722953765745672</v>
      </c>
      <c r="H158" s="46">
        <f>H159+H160+H162</f>
        <v>37687.879000000001</v>
      </c>
      <c r="I158" s="46">
        <f t="shared" ref="I158:AE158" si="42">I159+I160+I162</f>
        <v>21641.969999999998</v>
      </c>
      <c r="J158" s="46">
        <f t="shared" si="42"/>
        <v>30920.217000000001</v>
      </c>
      <c r="K158" s="46">
        <f t="shared" si="42"/>
        <v>33857.420000000006</v>
      </c>
      <c r="L158" s="46">
        <f t="shared" si="42"/>
        <v>27079.953000000005</v>
      </c>
      <c r="M158" s="46">
        <f t="shared" si="42"/>
        <v>22549.989999999998</v>
      </c>
      <c r="N158" s="46">
        <f t="shared" si="42"/>
        <v>32433.851000000006</v>
      </c>
      <c r="O158" s="46">
        <f t="shared" si="42"/>
        <v>23828.379999999997</v>
      </c>
      <c r="P158" s="46">
        <f t="shared" si="42"/>
        <v>21759.444000000003</v>
      </c>
      <c r="Q158" s="46">
        <f t="shared" si="42"/>
        <v>23625.32</v>
      </c>
      <c r="R158" s="46">
        <f t="shared" si="42"/>
        <v>21198.339</v>
      </c>
      <c r="S158" s="46">
        <f t="shared" si="42"/>
        <v>22637.929999999997</v>
      </c>
      <c r="T158" s="46">
        <f t="shared" si="42"/>
        <v>24124.656000000003</v>
      </c>
      <c r="U158" s="46">
        <f t="shared" si="42"/>
        <v>24989.979999999996</v>
      </c>
      <c r="V158" s="46">
        <f t="shared" si="42"/>
        <v>40328.163000000008</v>
      </c>
      <c r="W158" s="46">
        <f t="shared" si="42"/>
        <v>0</v>
      </c>
      <c r="X158" s="46">
        <f t="shared" si="42"/>
        <v>98194.060999999987</v>
      </c>
      <c r="Y158" s="46">
        <f t="shared" si="42"/>
        <v>0</v>
      </c>
      <c r="Z158" s="46">
        <f t="shared" si="42"/>
        <v>446155.38899999997</v>
      </c>
      <c r="AA158" s="46">
        <f t="shared" si="42"/>
        <v>0</v>
      </c>
      <c r="AB158" s="46">
        <f t="shared" si="42"/>
        <v>74593.036999999997</v>
      </c>
      <c r="AC158" s="46">
        <f t="shared" si="42"/>
        <v>0</v>
      </c>
      <c r="AD158" s="46">
        <f t="shared" si="42"/>
        <v>49868.938000000002</v>
      </c>
      <c r="AE158" s="46">
        <f t="shared" si="42"/>
        <v>0</v>
      </c>
      <c r="AF158" s="103"/>
    </row>
    <row r="159" spans="1:32" x14ac:dyDescent="0.25">
      <c r="A159" s="21" t="s">
        <v>35</v>
      </c>
      <c r="B159" s="23">
        <f>B17+B53+B107+B126</f>
        <v>210752.09999999998</v>
      </c>
      <c r="C159" s="23">
        <f>C17+C53+C107+C126</f>
        <v>0</v>
      </c>
      <c r="D159" s="23">
        <f>D17+D53+D107+D126</f>
        <v>0</v>
      </c>
      <c r="E159" s="23">
        <f>E17+E53+E107+E126</f>
        <v>0</v>
      </c>
      <c r="F159" s="23">
        <f>IFERROR(E159/B159%,0)</f>
        <v>0</v>
      </c>
      <c r="G159" s="23">
        <f>IFERROR(E159/C159%,0)</f>
        <v>0</v>
      </c>
      <c r="H159" s="23">
        <f t="shared" ref="H159:AE159" si="43">H17+H53+H107+H126</f>
        <v>0</v>
      </c>
      <c r="I159" s="23">
        <f t="shared" si="43"/>
        <v>0</v>
      </c>
      <c r="J159" s="23">
        <f t="shared" si="43"/>
        <v>0</v>
      </c>
      <c r="K159" s="23">
        <f t="shared" si="43"/>
        <v>0</v>
      </c>
      <c r="L159" s="23">
        <f t="shared" si="43"/>
        <v>0</v>
      </c>
      <c r="M159" s="23">
        <f t="shared" si="43"/>
        <v>0</v>
      </c>
      <c r="N159" s="23">
        <f t="shared" si="43"/>
        <v>0</v>
      </c>
      <c r="O159" s="23">
        <f t="shared" si="43"/>
        <v>0</v>
      </c>
      <c r="P159" s="23">
        <f t="shared" si="43"/>
        <v>0</v>
      </c>
      <c r="Q159" s="23">
        <f t="shared" si="43"/>
        <v>0</v>
      </c>
      <c r="R159" s="23">
        <f t="shared" si="43"/>
        <v>0</v>
      </c>
      <c r="S159" s="23">
        <f t="shared" si="43"/>
        <v>0</v>
      </c>
      <c r="T159" s="23">
        <f t="shared" si="43"/>
        <v>0</v>
      </c>
      <c r="U159" s="23">
        <f t="shared" si="43"/>
        <v>0</v>
      </c>
      <c r="V159" s="23">
        <f t="shared" si="43"/>
        <v>5612.6</v>
      </c>
      <c r="W159" s="23">
        <f t="shared" si="43"/>
        <v>0</v>
      </c>
      <c r="X159" s="23">
        <f t="shared" si="43"/>
        <v>41529.199999999997</v>
      </c>
      <c r="Y159" s="23">
        <f t="shared" si="43"/>
        <v>0</v>
      </c>
      <c r="Z159" s="23">
        <f t="shared" si="43"/>
        <v>163610.29999999999</v>
      </c>
      <c r="AA159" s="23">
        <f t="shared" si="43"/>
        <v>0</v>
      </c>
      <c r="AB159" s="23">
        <f t="shared" si="43"/>
        <v>0</v>
      </c>
      <c r="AC159" s="23">
        <f t="shared" si="43"/>
        <v>0</v>
      </c>
      <c r="AD159" s="23">
        <f t="shared" si="43"/>
        <v>0</v>
      </c>
      <c r="AE159" s="23">
        <f t="shared" si="43"/>
        <v>0</v>
      </c>
      <c r="AF159" s="104"/>
    </row>
    <row r="160" spans="1:32" x14ac:dyDescent="0.25">
      <c r="A160" s="21" t="s">
        <v>29</v>
      </c>
      <c r="B160" s="23">
        <f>B10+B18+B54+B108+B127</f>
        <v>336984.0670000001</v>
      </c>
      <c r="C160" s="23">
        <f>C10+C18+C54+C108+C127</f>
        <v>195136.639</v>
      </c>
      <c r="D160" s="23">
        <f>D10+D18+D54+D108+D127</f>
        <v>173130.99000000002</v>
      </c>
      <c r="E160" s="23">
        <f>E10+E18+E54+E108+E127</f>
        <v>173130.99000000002</v>
      </c>
      <c r="F160" s="23">
        <f>IFERROR(E160/B160%,0)</f>
        <v>51.376610040141742</v>
      </c>
      <c r="G160" s="23">
        <f>IFERROR(E160/C160%,0)</f>
        <v>88.722953765745672</v>
      </c>
      <c r="H160" s="63">
        <f t="shared" ref="H160:AE160" si="44">H10+H18+H54+H108+H127</f>
        <v>37687.879000000001</v>
      </c>
      <c r="I160" s="23">
        <f t="shared" si="44"/>
        <v>21641.969999999998</v>
      </c>
      <c r="J160" s="23">
        <f t="shared" si="44"/>
        <v>30920.217000000001</v>
      </c>
      <c r="K160" s="23">
        <f t="shared" si="44"/>
        <v>33857.420000000006</v>
      </c>
      <c r="L160" s="23">
        <f t="shared" si="44"/>
        <v>27079.953000000005</v>
      </c>
      <c r="M160" s="23">
        <f t="shared" si="44"/>
        <v>22549.989999999998</v>
      </c>
      <c r="N160" s="23">
        <f t="shared" si="44"/>
        <v>32433.851000000006</v>
      </c>
      <c r="O160" s="23">
        <f t="shared" si="44"/>
        <v>23828.379999999997</v>
      </c>
      <c r="P160" s="23">
        <f t="shared" si="44"/>
        <v>21759.444000000003</v>
      </c>
      <c r="Q160" s="23">
        <f t="shared" si="44"/>
        <v>23625.32</v>
      </c>
      <c r="R160" s="23">
        <f t="shared" si="44"/>
        <v>21198.339</v>
      </c>
      <c r="S160" s="23">
        <f t="shared" si="44"/>
        <v>22637.929999999997</v>
      </c>
      <c r="T160" s="23">
        <f t="shared" si="44"/>
        <v>24124.656000000003</v>
      </c>
      <c r="U160" s="23">
        <f t="shared" si="44"/>
        <v>24989.979999999996</v>
      </c>
      <c r="V160" s="23">
        <f t="shared" si="44"/>
        <v>29102.963000000007</v>
      </c>
      <c r="W160" s="23">
        <f t="shared" si="44"/>
        <v>0</v>
      </c>
      <c r="X160" s="23">
        <f t="shared" si="44"/>
        <v>15135.661</v>
      </c>
      <c r="Y160" s="23">
        <f t="shared" si="44"/>
        <v>0</v>
      </c>
      <c r="Z160" s="23">
        <f t="shared" si="44"/>
        <v>48955.828999999998</v>
      </c>
      <c r="AA160" s="23">
        <f t="shared" si="44"/>
        <v>0</v>
      </c>
      <c r="AB160" s="23">
        <f t="shared" si="44"/>
        <v>29120.037</v>
      </c>
      <c r="AC160" s="23">
        <f t="shared" si="44"/>
        <v>0</v>
      </c>
      <c r="AD160" s="23">
        <f t="shared" si="44"/>
        <v>19465.238000000001</v>
      </c>
      <c r="AE160" s="23">
        <f t="shared" si="44"/>
        <v>0</v>
      </c>
      <c r="AF160" s="104"/>
    </row>
    <row r="161" spans="1:32" ht="31.5" x14ac:dyDescent="0.25">
      <c r="A161" s="34" t="s">
        <v>36</v>
      </c>
      <c r="B161" s="23">
        <f t="shared" ref="B161:E162" si="45">B19+B55++B109+B128</f>
        <v>0</v>
      </c>
      <c r="C161" s="23">
        <f t="shared" si="45"/>
        <v>0</v>
      </c>
      <c r="D161" s="23">
        <f t="shared" si="45"/>
        <v>0</v>
      </c>
      <c r="E161" s="23">
        <f t="shared" si="45"/>
        <v>0</v>
      </c>
      <c r="F161" s="23">
        <f>IFERROR(E161/B161%,0)</f>
        <v>0</v>
      </c>
      <c r="G161" s="23">
        <f>IFERROR(E161/C161%,0)</f>
        <v>0</v>
      </c>
      <c r="H161" s="23">
        <f t="shared" ref="H161:AE162" si="46">H19+H55++H109+H128</f>
        <v>0</v>
      </c>
      <c r="I161" s="23">
        <f t="shared" si="46"/>
        <v>0</v>
      </c>
      <c r="J161" s="23">
        <f t="shared" si="46"/>
        <v>0</v>
      </c>
      <c r="K161" s="23">
        <f t="shared" si="46"/>
        <v>0</v>
      </c>
      <c r="L161" s="23">
        <f t="shared" si="46"/>
        <v>0</v>
      </c>
      <c r="M161" s="23">
        <f t="shared" si="46"/>
        <v>0</v>
      </c>
      <c r="N161" s="23">
        <f t="shared" si="46"/>
        <v>0</v>
      </c>
      <c r="O161" s="23">
        <f t="shared" si="46"/>
        <v>0</v>
      </c>
      <c r="P161" s="23">
        <f t="shared" si="46"/>
        <v>0</v>
      </c>
      <c r="Q161" s="23">
        <f t="shared" si="46"/>
        <v>0</v>
      </c>
      <c r="R161" s="23">
        <f t="shared" si="46"/>
        <v>0</v>
      </c>
      <c r="S161" s="23">
        <f t="shared" si="46"/>
        <v>0</v>
      </c>
      <c r="T161" s="23">
        <f t="shared" si="46"/>
        <v>0</v>
      </c>
      <c r="U161" s="23">
        <f t="shared" si="46"/>
        <v>0</v>
      </c>
      <c r="V161" s="23">
        <f t="shared" si="46"/>
        <v>0</v>
      </c>
      <c r="W161" s="23">
        <f t="shared" si="46"/>
        <v>0</v>
      </c>
      <c r="X161" s="23">
        <f t="shared" si="46"/>
        <v>0</v>
      </c>
      <c r="Y161" s="23">
        <f t="shared" si="46"/>
        <v>0</v>
      </c>
      <c r="Z161" s="23">
        <f t="shared" si="46"/>
        <v>0</v>
      </c>
      <c r="AA161" s="23">
        <f t="shared" si="46"/>
        <v>0</v>
      </c>
      <c r="AB161" s="23">
        <f t="shared" si="46"/>
        <v>0</v>
      </c>
      <c r="AC161" s="23">
        <f t="shared" si="46"/>
        <v>0</v>
      </c>
      <c r="AD161" s="23">
        <f t="shared" si="46"/>
        <v>0</v>
      </c>
      <c r="AE161" s="23">
        <f t="shared" si="46"/>
        <v>0</v>
      </c>
      <c r="AF161" s="104"/>
    </row>
    <row r="162" spans="1:32" x14ac:dyDescent="0.25">
      <c r="A162" s="21" t="s">
        <v>37</v>
      </c>
      <c r="B162" s="23">
        <f t="shared" si="45"/>
        <v>356607.76</v>
      </c>
      <c r="C162" s="23">
        <f t="shared" si="45"/>
        <v>0</v>
      </c>
      <c r="D162" s="23">
        <f t="shared" si="45"/>
        <v>0</v>
      </c>
      <c r="E162" s="23">
        <f t="shared" si="45"/>
        <v>0</v>
      </c>
      <c r="F162" s="23">
        <f>IFERROR(E162/B162%,0)</f>
        <v>0</v>
      </c>
      <c r="G162" s="23">
        <f>IFERROR(E162/C162%,0)</f>
        <v>0</v>
      </c>
      <c r="H162" s="23">
        <f t="shared" si="46"/>
        <v>0</v>
      </c>
      <c r="I162" s="23">
        <f t="shared" si="46"/>
        <v>0</v>
      </c>
      <c r="J162" s="23">
        <f t="shared" si="46"/>
        <v>0</v>
      </c>
      <c r="K162" s="23">
        <f t="shared" si="46"/>
        <v>0</v>
      </c>
      <c r="L162" s="23">
        <f t="shared" si="46"/>
        <v>0</v>
      </c>
      <c r="M162" s="23">
        <f t="shared" si="46"/>
        <v>0</v>
      </c>
      <c r="N162" s="23">
        <f t="shared" si="46"/>
        <v>0</v>
      </c>
      <c r="O162" s="23">
        <f t="shared" si="46"/>
        <v>0</v>
      </c>
      <c r="P162" s="23">
        <f t="shared" si="46"/>
        <v>0</v>
      </c>
      <c r="Q162" s="23">
        <f t="shared" si="46"/>
        <v>0</v>
      </c>
      <c r="R162" s="23">
        <f t="shared" si="46"/>
        <v>0</v>
      </c>
      <c r="S162" s="23">
        <f t="shared" si="46"/>
        <v>0</v>
      </c>
      <c r="T162" s="23">
        <f t="shared" si="46"/>
        <v>0</v>
      </c>
      <c r="U162" s="23">
        <f t="shared" si="46"/>
        <v>0</v>
      </c>
      <c r="V162" s="23">
        <f t="shared" si="46"/>
        <v>5612.6</v>
      </c>
      <c r="W162" s="23">
        <f t="shared" si="46"/>
        <v>0</v>
      </c>
      <c r="X162" s="23">
        <f t="shared" si="46"/>
        <v>41529.199999999997</v>
      </c>
      <c r="Y162" s="23">
        <f t="shared" si="46"/>
        <v>0</v>
      </c>
      <c r="Z162" s="23">
        <f t="shared" si="46"/>
        <v>233589.26</v>
      </c>
      <c r="AA162" s="23">
        <f t="shared" si="46"/>
        <v>0</v>
      </c>
      <c r="AB162" s="23">
        <f t="shared" si="46"/>
        <v>45473</v>
      </c>
      <c r="AC162" s="23">
        <f t="shared" si="46"/>
        <v>0</v>
      </c>
      <c r="AD162" s="23">
        <f t="shared" si="46"/>
        <v>30403.7</v>
      </c>
      <c r="AE162" s="23">
        <f t="shared" si="46"/>
        <v>0</v>
      </c>
      <c r="AF162" s="105"/>
    </row>
    <row r="165" spans="1:32" ht="16.5" x14ac:dyDescent="0.25">
      <c r="A165" s="47" t="s">
        <v>85</v>
      </c>
      <c r="B165" s="47"/>
      <c r="C165" s="47"/>
      <c r="D165" s="47"/>
      <c r="F165" s="47" t="s">
        <v>74</v>
      </c>
      <c r="G165" s="47"/>
      <c r="H165" s="47"/>
    </row>
    <row r="166" spans="1:32" ht="16.5" x14ac:dyDescent="0.25">
      <c r="A166" s="47"/>
      <c r="B166" s="47"/>
      <c r="C166" s="47"/>
      <c r="D166" s="47"/>
      <c r="F166" s="47"/>
      <c r="G166" s="47"/>
      <c r="H166" s="47"/>
    </row>
    <row r="167" spans="1:32" ht="16.5" x14ac:dyDescent="0.25">
      <c r="A167" s="47" t="s">
        <v>72</v>
      </c>
      <c r="B167" s="48"/>
      <c r="C167" s="48"/>
      <c r="D167" s="47"/>
      <c r="F167" s="47" t="s">
        <v>86</v>
      </c>
      <c r="G167" s="48"/>
      <c r="H167" s="48"/>
    </row>
    <row r="168" spans="1:32" ht="16.5" x14ac:dyDescent="0.25">
      <c r="A168" s="47" t="s">
        <v>73</v>
      </c>
      <c r="B168" s="47"/>
      <c r="C168" s="47"/>
      <c r="D168" s="47"/>
    </row>
    <row r="169" spans="1:32" ht="16.5" x14ac:dyDescent="0.25">
      <c r="A169" s="47"/>
      <c r="B169" s="47"/>
      <c r="C169" s="47"/>
      <c r="D169" s="47"/>
    </row>
    <row r="170" spans="1:32" ht="16.5" x14ac:dyDescent="0.25">
      <c r="A170" s="47"/>
      <c r="B170" s="47"/>
      <c r="C170" s="47"/>
      <c r="D170" s="47"/>
    </row>
    <row r="171" spans="1:32" ht="16.5" x14ac:dyDescent="0.25">
      <c r="A171" s="47"/>
      <c r="B171" s="47"/>
      <c r="C171" s="47"/>
      <c r="D171" s="47"/>
    </row>
    <row r="172" spans="1:32" ht="16.5" x14ac:dyDescent="0.25">
      <c r="D172" s="47"/>
    </row>
    <row r="173" spans="1:32" ht="16.5" x14ac:dyDescent="0.25">
      <c r="D173" s="47"/>
    </row>
    <row r="174" spans="1:32" ht="16.5" x14ac:dyDescent="0.25">
      <c r="D174" s="47"/>
    </row>
    <row r="175" spans="1:32" ht="16.5" x14ac:dyDescent="0.25">
      <c r="A175" s="47"/>
      <c r="B175" s="47"/>
      <c r="C175" s="47"/>
      <c r="D175" s="47"/>
    </row>
  </sheetData>
  <mergeCells count="68">
    <mergeCell ref="AF131:AF135"/>
    <mergeCell ref="A136:AE136"/>
    <mergeCell ref="AF137:AF141"/>
    <mergeCell ref="AF148:AF152"/>
    <mergeCell ref="AF153:AF157"/>
    <mergeCell ref="AF158:AF162"/>
    <mergeCell ref="A142:AE142"/>
    <mergeCell ref="AF112:AF116"/>
    <mergeCell ref="AF117:AF121"/>
    <mergeCell ref="A122:AE122"/>
    <mergeCell ref="A124:AE124"/>
    <mergeCell ref="AF125:AF129"/>
    <mergeCell ref="A130:AE130"/>
    <mergeCell ref="AF88:AF92"/>
    <mergeCell ref="A93:AE93"/>
    <mergeCell ref="AF94:AF98"/>
    <mergeCell ref="A105:AE105"/>
    <mergeCell ref="A111:AE111"/>
    <mergeCell ref="A99:AE99"/>
    <mergeCell ref="AF105:AF110"/>
    <mergeCell ref="AF101:AF104"/>
    <mergeCell ref="AF70:AF74"/>
    <mergeCell ref="A75:AE75"/>
    <mergeCell ref="AF76:AF80"/>
    <mergeCell ref="A81:AE81"/>
    <mergeCell ref="AF82:AF86"/>
    <mergeCell ref="A87:AE87"/>
    <mergeCell ref="AF46:AF50"/>
    <mergeCell ref="A51:AE51"/>
    <mergeCell ref="AF52:AF68"/>
    <mergeCell ref="A57:AE57"/>
    <mergeCell ref="A63:AE63"/>
    <mergeCell ref="A69:AE69"/>
    <mergeCell ref="AF28:AF32"/>
    <mergeCell ref="A33:AE33"/>
    <mergeCell ref="AF34:AF38"/>
    <mergeCell ref="A39:AE39"/>
    <mergeCell ref="AF40:AF44"/>
    <mergeCell ref="A45:AE45"/>
    <mergeCell ref="A13:AE13"/>
    <mergeCell ref="A15:AE15"/>
    <mergeCell ref="AF16:AF20"/>
    <mergeCell ref="A21:AE21"/>
    <mergeCell ref="AF22:AF26"/>
    <mergeCell ref="A27:AE27"/>
    <mergeCell ref="AF14:AF15"/>
    <mergeCell ref="Z3:AA3"/>
    <mergeCell ref="AB3:AC3"/>
    <mergeCell ref="AD3:AE3"/>
    <mergeCell ref="A6:AE6"/>
    <mergeCell ref="A8:AE8"/>
    <mergeCell ref="AF8:AF12"/>
    <mergeCell ref="N3:O3"/>
    <mergeCell ref="P3:Q3"/>
    <mergeCell ref="R3:S3"/>
    <mergeCell ref="T3:U3"/>
    <mergeCell ref="V3:W3"/>
    <mergeCell ref="X3:Y3"/>
    <mergeCell ref="A1:AD1"/>
    <mergeCell ref="A3:A4"/>
    <mergeCell ref="B3:B4"/>
    <mergeCell ref="C3:C4"/>
    <mergeCell ref="D3:D4"/>
    <mergeCell ref="E3:E4"/>
    <mergeCell ref="F3:G3"/>
    <mergeCell ref="H3:I3"/>
    <mergeCell ref="J3:K3"/>
    <mergeCell ref="L3:M3"/>
  </mergeCells>
  <hyperlinks>
    <hyperlink ref="A1:AD1" location="Оглавление!A1" display="Отчет о ходе реализации (сетевой график) муниципальной программы «Развитие транспортной системы города Когалыма» "/>
  </hyperlinks>
  <pageMargins left="0.11811023622047245" right="0.11811023622047245" top="0.39370078740157483" bottom="0.39370078740157483" header="0.31496062992125984" footer="0.31496062992125984"/>
  <pageSetup paperSize="9" scale="4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на 01.02</vt:lpstr>
      <vt:lpstr>на 01.03</vt:lpstr>
      <vt:lpstr>на 01.04</vt:lpstr>
      <vt:lpstr>на 01.05</vt:lpstr>
      <vt:lpstr>на 01.06.</vt:lpstr>
      <vt:lpstr>на 01.07</vt:lpstr>
      <vt:lpstr>на 01.08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2024-08-12T03:53:09Z</dcterms:modified>
</cp:coreProperties>
</file>