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99" i="1" l="1"/>
  <c r="I199" i="1"/>
  <c r="Z157" i="1"/>
  <c r="V119" i="1"/>
  <c r="T119" i="1"/>
  <c r="R119" i="1"/>
  <c r="P119" i="1"/>
  <c r="P112" i="1"/>
  <c r="R112" i="1"/>
  <c r="T112" i="1"/>
  <c r="T113" i="1"/>
  <c r="T111" i="1"/>
  <c r="C270" i="1" l="1"/>
  <c r="C269" i="1"/>
  <c r="C268" i="1"/>
  <c r="C267" i="1"/>
  <c r="C264" i="1"/>
  <c r="C263" i="1"/>
  <c r="C262" i="1"/>
  <c r="C261" i="1"/>
  <c r="C251" i="1"/>
  <c r="C250" i="1"/>
  <c r="C249" i="1"/>
  <c r="C248" i="1"/>
  <c r="C245" i="1"/>
  <c r="C244" i="1"/>
  <c r="C243" i="1"/>
  <c r="C242" i="1"/>
  <c r="C239" i="1"/>
  <c r="C238" i="1"/>
  <c r="C237" i="1"/>
  <c r="C236" i="1"/>
  <c r="C227" i="1"/>
  <c r="C226" i="1"/>
  <c r="C225" i="1"/>
  <c r="C224" i="1"/>
  <c r="C223" i="1"/>
  <c r="C207" i="1"/>
  <c r="C206" i="1"/>
  <c r="C205" i="1"/>
  <c r="C204" i="1"/>
  <c r="C195" i="1"/>
  <c r="C194" i="1"/>
  <c r="C193" i="1"/>
  <c r="C192" i="1"/>
  <c r="C189" i="1"/>
  <c r="C188" i="1"/>
  <c r="C187" i="1"/>
  <c r="C186" i="1"/>
  <c r="C183" i="1"/>
  <c r="C182" i="1"/>
  <c r="C181" i="1"/>
  <c r="C180" i="1"/>
  <c r="C177" i="1"/>
  <c r="C176" i="1"/>
  <c r="C175" i="1"/>
  <c r="C174" i="1"/>
  <c r="C165" i="1"/>
  <c r="C164" i="1"/>
  <c r="C163" i="1"/>
  <c r="C162" i="1"/>
  <c r="C159" i="1"/>
  <c r="C158" i="1"/>
  <c r="C157" i="1"/>
  <c r="C151" i="1" s="1"/>
  <c r="C156" i="1"/>
  <c r="C150" i="1" s="1"/>
  <c r="C152" i="1"/>
  <c r="C153" i="1"/>
  <c r="C147" i="1" l="1"/>
  <c r="C121" i="1"/>
  <c r="C120" i="1"/>
  <c r="C119" i="1"/>
  <c r="C118" i="1"/>
  <c r="C115" i="1"/>
  <c r="C114" i="1"/>
  <c r="C113" i="1"/>
  <c r="C112" i="1"/>
  <c r="C111" i="1"/>
  <c r="C108" i="1"/>
  <c r="C107" i="1"/>
  <c r="C106" i="1"/>
  <c r="C105" i="1"/>
  <c r="C104" i="1"/>
  <c r="C94" i="1"/>
  <c r="C93" i="1"/>
  <c r="C92" i="1"/>
  <c r="C91" i="1"/>
  <c r="C88" i="1"/>
  <c r="C87" i="1"/>
  <c r="C86" i="1"/>
  <c r="C85" i="1"/>
  <c r="C82" i="1"/>
  <c r="C81" i="1"/>
  <c r="C80" i="1"/>
  <c r="C79" i="1"/>
  <c r="C70" i="1"/>
  <c r="C69" i="1"/>
  <c r="C68" i="1"/>
  <c r="C67" i="1"/>
  <c r="C43" i="1"/>
  <c r="C46" i="1"/>
  <c r="C45" i="1"/>
  <c r="C44" i="1"/>
  <c r="E19" i="1"/>
  <c r="D26" i="1"/>
  <c r="C40" i="1"/>
  <c r="C39" i="1"/>
  <c r="C38" i="1"/>
  <c r="C37" i="1"/>
  <c r="C28" i="1"/>
  <c r="C27" i="1"/>
  <c r="C26" i="1"/>
  <c r="C25" i="1"/>
  <c r="C22" i="1"/>
  <c r="C21" i="1"/>
  <c r="C20" i="1"/>
  <c r="C19" i="1"/>
  <c r="E220" i="1" l="1"/>
  <c r="D220" i="1"/>
  <c r="C220" i="1"/>
  <c r="B220" i="1"/>
  <c r="E219" i="1"/>
  <c r="D219" i="1"/>
  <c r="C219" i="1"/>
  <c r="B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20" i="1"/>
  <c r="H219" i="1"/>
  <c r="H218" i="1"/>
  <c r="H217" i="1"/>
  <c r="H216" i="1"/>
  <c r="B231" i="1"/>
  <c r="B255" i="1"/>
  <c r="H289" i="1"/>
  <c r="B289" i="1"/>
  <c r="B26" i="1" l="1"/>
  <c r="E292" i="1"/>
  <c r="D292" i="1"/>
  <c r="B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E274" i="1"/>
  <c r="D274" i="1"/>
  <c r="C274" i="1"/>
  <c r="B274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8" i="1"/>
  <c r="H277" i="1"/>
  <c r="H276" i="1"/>
  <c r="H275" i="1"/>
  <c r="H274" i="1"/>
  <c r="E225" i="1"/>
  <c r="D225" i="1" s="1"/>
  <c r="B225" i="1"/>
  <c r="Z222" i="1"/>
  <c r="V222" i="1"/>
  <c r="E224" i="1"/>
  <c r="D224" i="1" s="1"/>
  <c r="E223" i="1"/>
  <c r="D223" i="1" s="1"/>
  <c r="B223" i="1"/>
  <c r="AE222" i="1"/>
  <c r="AD222" i="1"/>
  <c r="AC222" i="1"/>
  <c r="AB222" i="1"/>
  <c r="AA222" i="1"/>
  <c r="Y222" i="1"/>
  <c r="X222" i="1"/>
  <c r="W222" i="1"/>
  <c r="U222" i="1"/>
  <c r="T222" i="1"/>
  <c r="S222" i="1"/>
  <c r="R222" i="1"/>
  <c r="Q222" i="1"/>
  <c r="P222" i="1"/>
  <c r="O222" i="1"/>
  <c r="M222" i="1"/>
  <c r="L222" i="1"/>
  <c r="K222" i="1"/>
  <c r="J222" i="1"/>
  <c r="I222" i="1"/>
  <c r="H222" i="1"/>
  <c r="E222" i="1"/>
  <c r="D171" i="1"/>
  <c r="D170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AE169" i="1"/>
  <c r="AD169" i="1"/>
  <c r="AB169" i="1"/>
  <c r="AA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71" i="1"/>
  <c r="H170" i="1"/>
  <c r="H169" i="1"/>
  <c r="H168" i="1"/>
  <c r="E195" i="1"/>
  <c r="B195" i="1"/>
  <c r="E194" i="1"/>
  <c r="B194" i="1"/>
  <c r="E193" i="1"/>
  <c r="D193" i="1" s="1"/>
  <c r="D191" i="1" s="1"/>
  <c r="B193" i="1"/>
  <c r="E192" i="1"/>
  <c r="B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E147" i="1"/>
  <c r="C146" i="1"/>
  <c r="B147" i="1"/>
  <c r="B144" i="1" s="1"/>
  <c r="B143" i="1" s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AE144" i="1"/>
  <c r="AE143" i="1" s="1"/>
  <c r="AD144" i="1"/>
  <c r="AD143" i="1" s="1"/>
  <c r="AC144" i="1"/>
  <c r="AC143" i="1" s="1"/>
  <c r="AB144" i="1"/>
  <c r="AB143" i="1" s="1"/>
  <c r="AA144" i="1"/>
  <c r="AA143" i="1" s="1"/>
  <c r="Z144" i="1"/>
  <c r="Z143" i="1" s="1"/>
  <c r="Y144" i="1"/>
  <c r="Y143" i="1" s="1"/>
  <c r="X144" i="1"/>
  <c r="X143" i="1" s="1"/>
  <c r="W144" i="1"/>
  <c r="W143" i="1" s="1"/>
  <c r="V144" i="1"/>
  <c r="V143" i="1" s="1"/>
  <c r="U144" i="1"/>
  <c r="U143" i="1" s="1"/>
  <c r="T144" i="1"/>
  <c r="T143" i="1" s="1"/>
  <c r="S144" i="1"/>
  <c r="S143" i="1" s="1"/>
  <c r="R144" i="1"/>
  <c r="R143" i="1" s="1"/>
  <c r="Q144" i="1"/>
  <c r="Q143" i="1" s="1"/>
  <c r="P144" i="1"/>
  <c r="P143" i="1" s="1"/>
  <c r="O144" i="1"/>
  <c r="O143" i="1" s="1"/>
  <c r="N144" i="1"/>
  <c r="N143" i="1" s="1"/>
  <c r="M144" i="1"/>
  <c r="M143" i="1" s="1"/>
  <c r="L144" i="1"/>
  <c r="L143" i="1" s="1"/>
  <c r="K144" i="1"/>
  <c r="K143" i="1" s="1"/>
  <c r="J144" i="1"/>
  <c r="J143" i="1" s="1"/>
  <c r="I144" i="1"/>
  <c r="I143" i="1" s="1"/>
  <c r="H144" i="1"/>
  <c r="H143" i="1" s="1"/>
  <c r="D100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AE99" i="1"/>
  <c r="AE125" i="1" s="1"/>
  <c r="AC99" i="1"/>
  <c r="AC125" i="1" s="1"/>
  <c r="AB99" i="1"/>
  <c r="AB125" i="1" s="1"/>
  <c r="AA99" i="1"/>
  <c r="AA125" i="1" s="1"/>
  <c r="Z99" i="1"/>
  <c r="Z125" i="1" s="1"/>
  <c r="Y99" i="1"/>
  <c r="Y125" i="1" s="1"/>
  <c r="X99" i="1"/>
  <c r="X125" i="1" s="1"/>
  <c r="U99" i="1"/>
  <c r="U125" i="1" s="1"/>
  <c r="S99" i="1"/>
  <c r="S125" i="1" s="1"/>
  <c r="R99" i="1"/>
  <c r="R125" i="1" s="1"/>
  <c r="Q99" i="1"/>
  <c r="Q125" i="1" s="1"/>
  <c r="P99" i="1"/>
  <c r="P125" i="1" s="1"/>
  <c r="O99" i="1"/>
  <c r="O125" i="1" s="1"/>
  <c r="N99" i="1"/>
  <c r="N125" i="1" s="1"/>
  <c r="M99" i="1"/>
  <c r="M125" i="1" s="1"/>
  <c r="L99" i="1"/>
  <c r="L125" i="1" s="1"/>
  <c r="K99" i="1"/>
  <c r="K125" i="1" s="1"/>
  <c r="J99" i="1"/>
  <c r="J125" i="1" s="1"/>
  <c r="I99" i="1"/>
  <c r="I125" i="1" s="1"/>
  <c r="AE98" i="1"/>
  <c r="AC98" i="1"/>
  <c r="AB98" i="1"/>
  <c r="AA98" i="1"/>
  <c r="X98" i="1"/>
  <c r="Q98" i="1"/>
  <c r="O98" i="1"/>
  <c r="N98" i="1"/>
  <c r="M98" i="1"/>
  <c r="L98" i="1"/>
  <c r="K98" i="1"/>
  <c r="J98" i="1"/>
  <c r="I98" i="1"/>
  <c r="AE97" i="1"/>
  <c r="AD97" i="1"/>
  <c r="AC97" i="1"/>
  <c r="AB97" i="1"/>
  <c r="AA97" i="1"/>
  <c r="Y97" i="1"/>
  <c r="X97" i="1"/>
  <c r="W97" i="1"/>
  <c r="V97" i="1"/>
  <c r="U97" i="1"/>
  <c r="S97" i="1"/>
  <c r="Q97" i="1"/>
  <c r="P97" i="1"/>
  <c r="O97" i="1"/>
  <c r="N97" i="1"/>
  <c r="M97" i="1"/>
  <c r="L97" i="1"/>
  <c r="K97" i="1"/>
  <c r="J97" i="1"/>
  <c r="I97" i="1"/>
  <c r="H101" i="1"/>
  <c r="H100" i="1"/>
  <c r="H99" i="1"/>
  <c r="H125" i="1" s="1"/>
  <c r="H98" i="1"/>
  <c r="H97" i="1"/>
  <c r="D16" i="1"/>
  <c r="D15" i="1"/>
  <c r="D13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E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6" i="1"/>
  <c r="H15" i="1"/>
  <c r="B15" i="1" s="1"/>
  <c r="H14" i="1"/>
  <c r="H13" i="1"/>
  <c r="E28" i="1"/>
  <c r="B28" i="1"/>
  <c r="E27" i="1"/>
  <c r="B27" i="1"/>
  <c r="E26" i="1"/>
  <c r="E25" i="1"/>
  <c r="B25" i="1"/>
  <c r="AE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2" i="1"/>
  <c r="B22" i="1"/>
  <c r="E21" i="1"/>
  <c r="B21" i="1"/>
  <c r="E20" i="1"/>
  <c r="D20" i="1" s="1"/>
  <c r="D18" i="1" s="1"/>
  <c r="B20" i="1"/>
  <c r="B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U297" i="1" l="1"/>
  <c r="E14" i="1"/>
  <c r="G147" i="1"/>
  <c r="G26" i="1"/>
  <c r="C144" i="1"/>
  <c r="C143" i="1" s="1"/>
  <c r="B191" i="1"/>
  <c r="R12" i="1"/>
  <c r="F225" i="1"/>
  <c r="G225" i="1"/>
  <c r="F218" i="1"/>
  <c r="G218" i="1"/>
  <c r="H167" i="1"/>
  <c r="C191" i="1"/>
  <c r="D222" i="1"/>
  <c r="C222" i="1"/>
  <c r="G222" i="1" s="1"/>
  <c r="G224" i="1"/>
  <c r="F223" i="1"/>
  <c r="N222" i="1"/>
  <c r="B224" i="1"/>
  <c r="F224" i="1" s="1"/>
  <c r="G223" i="1"/>
  <c r="G195" i="1"/>
  <c r="G192" i="1"/>
  <c r="I12" i="1"/>
  <c r="M12" i="1"/>
  <c r="Q12" i="1"/>
  <c r="U12" i="1"/>
  <c r="Y12" i="1"/>
  <c r="AC12" i="1"/>
  <c r="J12" i="1"/>
  <c r="N12" i="1"/>
  <c r="V12" i="1"/>
  <c r="Z12" i="1"/>
  <c r="AD14" i="1"/>
  <c r="AD12" i="1" s="1"/>
  <c r="O12" i="1"/>
  <c r="S12" i="1"/>
  <c r="W12" i="1"/>
  <c r="AA12" i="1"/>
  <c r="AE12" i="1"/>
  <c r="L12" i="1"/>
  <c r="P12" i="1"/>
  <c r="T12" i="1"/>
  <c r="X12" i="1"/>
  <c r="AB12" i="1"/>
  <c r="E191" i="1"/>
  <c r="F193" i="1"/>
  <c r="G194" i="1"/>
  <c r="G193" i="1"/>
  <c r="F194" i="1"/>
  <c r="F192" i="1"/>
  <c r="F195" i="1"/>
  <c r="B16" i="1"/>
  <c r="B18" i="1"/>
  <c r="B146" i="1"/>
  <c r="D147" i="1"/>
  <c r="F25" i="1"/>
  <c r="F147" i="1"/>
  <c r="E144" i="1"/>
  <c r="E146" i="1"/>
  <c r="G28" i="1"/>
  <c r="G27" i="1"/>
  <c r="G20" i="1"/>
  <c r="C18" i="1"/>
  <c r="G21" i="1"/>
  <c r="C16" i="1"/>
  <c r="F20" i="1"/>
  <c r="C13" i="1"/>
  <c r="C15" i="1"/>
  <c r="G19" i="1"/>
  <c r="F21" i="1"/>
  <c r="G22" i="1"/>
  <c r="G25" i="1"/>
  <c r="E13" i="1"/>
  <c r="B13" i="1"/>
  <c r="E15" i="1"/>
  <c r="F15" i="1" s="1"/>
  <c r="E16" i="1"/>
  <c r="F16" i="1" s="1"/>
  <c r="D14" i="1"/>
  <c r="D12" i="1" s="1"/>
  <c r="C24" i="1"/>
  <c r="AG26" i="1"/>
  <c r="F19" i="1"/>
  <c r="F22" i="1"/>
  <c r="F27" i="1"/>
  <c r="K12" i="1"/>
  <c r="E18" i="1"/>
  <c r="E24" i="1"/>
  <c r="B14" i="1"/>
  <c r="F14" i="1" s="1"/>
  <c r="F28" i="1"/>
  <c r="H12" i="1"/>
  <c r="AD24" i="1"/>
  <c r="B24" i="1" s="1"/>
  <c r="C284" i="1"/>
  <c r="C283" i="1"/>
  <c r="AE280" i="1"/>
  <c r="AA280" i="1"/>
  <c r="W280" i="1"/>
  <c r="S280" i="1"/>
  <c r="Q280" i="1"/>
  <c r="K280" i="1"/>
  <c r="E270" i="1"/>
  <c r="D270" i="1" s="1"/>
  <c r="D257" i="1" s="1"/>
  <c r="D291" i="1" s="1"/>
  <c r="E269" i="1"/>
  <c r="C256" i="1"/>
  <c r="C290" i="1" s="1"/>
  <c r="B269" i="1"/>
  <c r="B256" i="1" s="1"/>
  <c r="B290" i="1" s="1"/>
  <c r="E268" i="1"/>
  <c r="AE266" i="1"/>
  <c r="C254" i="1"/>
  <c r="AC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E264" i="1"/>
  <c r="B264" i="1"/>
  <c r="B258" i="1" s="1"/>
  <c r="T260" i="1"/>
  <c r="E262" i="1"/>
  <c r="D262" i="1" s="1"/>
  <c r="B261" i="1"/>
  <c r="AE260" i="1"/>
  <c r="AD260" i="1"/>
  <c r="AC260" i="1"/>
  <c r="AB260" i="1"/>
  <c r="AA260" i="1"/>
  <c r="Z260" i="1"/>
  <c r="Y260" i="1"/>
  <c r="X260" i="1"/>
  <c r="W260" i="1"/>
  <c r="V260" i="1"/>
  <c r="U260" i="1"/>
  <c r="S260" i="1"/>
  <c r="Q260" i="1"/>
  <c r="P260" i="1"/>
  <c r="O260" i="1"/>
  <c r="N260" i="1"/>
  <c r="M260" i="1"/>
  <c r="L260" i="1"/>
  <c r="K260" i="1"/>
  <c r="J260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D258" i="1"/>
  <c r="C258" i="1"/>
  <c r="AE257" i="1"/>
  <c r="AE291" i="1" s="1"/>
  <c r="AD257" i="1"/>
  <c r="AD291" i="1" s="1"/>
  <c r="AC257" i="1"/>
  <c r="AC291" i="1" s="1"/>
  <c r="AA257" i="1"/>
  <c r="AA291" i="1" s="1"/>
  <c r="Z257" i="1"/>
  <c r="Z291" i="1" s="1"/>
  <c r="Y257" i="1"/>
  <c r="Y291" i="1" s="1"/>
  <c r="X257" i="1"/>
  <c r="X291" i="1" s="1"/>
  <c r="W257" i="1"/>
  <c r="W291" i="1" s="1"/>
  <c r="V257" i="1"/>
  <c r="V291" i="1" s="1"/>
  <c r="U257" i="1"/>
  <c r="U291" i="1" s="1"/>
  <c r="T257" i="1"/>
  <c r="T291" i="1" s="1"/>
  <c r="S257" i="1"/>
  <c r="S291" i="1" s="1"/>
  <c r="R257" i="1"/>
  <c r="R291" i="1" s="1"/>
  <c r="Q257" i="1"/>
  <c r="Q291" i="1" s="1"/>
  <c r="P257" i="1"/>
  <c r="P291" i="1" s="1"/>
  <c r="O257" i="1"/>
  <c r="O291" i="1" s="1"/>
  <c r="N257" i="1"/>
  <c r="N291" i="1" s="1"/>
  <c r="M257" i="1"/>
  <c r="M291" i="1" s="1"/>
  <c r="L257" i="1"/>
  <c r="L291" i="1" s="1"/>
  <c r="K257" i="1"/>
  <c r="K291" i="1" s="1"/>
  <c r="J257" i="1"/>
  <c r="J291" i="1" s="1"/>
  <c r="I257" i="1"/>
  <c r="I291" i="1" s="1"/>
  <c r="H257" i="1"/>
  <c r="H291" i="1" s="1"/>
  <c r="AE256" i="1"/>
  <c r="AE290" i="1" s="1"/>
  <c r="AE297" i="1" s="1"/>
  <c r="AD256" i="1"/>
  <c r="AD290" i="1" s="1"/>
  <c r="AC256" i="1"/>
  <c r="AC290" i="1" s="1"/>
  <c r="AC297" i="1" s="1"/>
  <c r="AB256" i="1"/>
  <c r="AB290" i="1" s="1"/>
  <c r="AB297" i="1" s="1"/>
  <c r="AA256" i="1"/>
  <c r="AA290" i="1" s="1"/>
  <c r="AA297" i="1" s="1"/>
  <c r="Z256" i="1"/>
  <c r="Z290" i="1" s="1"/>
  <c r="Z297" i="1" s="1"/>
  <c r="Y256" i="1"/>
  <c r="Y290" i="1" s="1"/>
  <c r="Y297" i="1" s="1"/>
  <c r="X256" i="1"/>
  <c r="X290" i="1" s="1"/>
  <c r="X297" i="1" s="1"/>
  <c r="W256" i="1"/>
  <c r="W290" i="1" s="1"/>
  <c r="V256" i="1"/>
  <c r="V290" i="1" s="1"/>
  <c r="U256" i="1"/>
  <c r="U290" i="1" s="1"/>
  <c r="T256" i="1"/>
  <c r="T290" i="1" s="1"/>
  <c r="S256" i="1"/>
  <c r="S290" i="1" s="1"/>
  <c r="S297" i="1" s="1"/>
  <c r="R256" i="1"/>
  <c r="R290" i="1" s="1"/>
  <c r="R297" i="1" s="1"/>
  <c r="Q256" i="1"/>
  <c r="Q290" i="1" s="1"/>
  <c r="Q297" i="1" s="1"/>
  <c r="P256" i="1"/>
  <c r="P290" i="1" s="1"/>
  <c r="P297" i="1" s="1"/>
  <c r="O256" i="1"/>
  <c r="O290" i="1" s="1"/>
  <c r="O297" i="1" s="1"/>
  <c r="N256" i="1"/>
  <c r="N290" i="1" s="1"/>
  <c r="N297" i="1" s="1"/>
  <c r="M256" i="1"/>
  <c r="M290" i="1" s="1"/>
  <c r="M297" i="1" s="1"/>
  <c r="L256" i="1"/>
  <c r="L290" i="1" s="1"/>
  <c r="L297" i="1" s="1"/>
  <c r="K256" i="1"/>
  <c r="K290" i="1" s="1"/>
  <c r="K297" i="1" s="1"/>
  <c r="J256" i="1"/>
  <c r="J290" i="1" s="1"/>
  <c r="J297" i="1" s="1"/>
  <c r="I256" i="1"/>
  <c r="I290" i="1" s="1"/>
  <c r="I297" i="1" s="1"/>
  <c r="H256" i="1"/>
  <c r="H290" i="1" s="1"/>
  <c r="H297" i="1" s="1"/>
  <c r="AE255" i="1"/>
  <c r="AC255" i="1"/>
  <c r="AB255" i="1"/>
  <c r="AA255" i="1"/>
  <c r="Z255" i="1"/>
  <c r="Y255" i="1"/>
  <c r="X255" i="1"/>
  <c r="W255" i="1"/>
  <c r="V255" i="1"/>
  <c r="U255" i="1"/>
  <c r="T255" i="1"/>
  <c r="S255" i="1"/>
  <c r="Q255" i="1"/>
  <c r="P255" i="1"/>
  <c r="O255" i="1"/>
  <c r="N255" i="1"/>
  <c r="M255" i="1"/>
  <c r="L255" i="1"/>
  <c r="K255" i="1"/>
  <c r="J255" i="1"/>
  <c r="I255" i="1"/>
  <c r="H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AD247" i="1"/>
  <c r="AB247" i="1"/>
  <c r="X247" i="1"/>
  <c r="E249" i="1"/>
  <c r="D249" i="1" s="1"/>
  <c r="D247" i="1" s="1"/>
  <c r="AE247" i="1"/>
  <c r="AC247" i="1"/>
  <c r="AA247" i="1"/>
  <c r="Z247" i="1"/>
  <c r="Y247" i="1"/>
  <c r="W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E245" i="1"/>
  <c r="D245" i="1" s="1"/>
  <c r="D233" i="1" s="1"/>
  <c r="B245" i="1"/>
  <c r="B233" i="1" s="1"/>
  <c r="E243" i="1"/>
  <c r="D243" i="1" s="1"/>
  <c r="B243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AD235" i="1"/>
  <c r="Z231" i="1"/>
  <c r="V235" i="1"/>
  <c r="T235" i="1"/>
  <c r="P235" i="1"/>
  <c r="N235" i="1"/>
  <c r="E237" i="1"/>
  <c r="D237" i="1" s="1"/>
  <c r="E236" i="1"/>
  <c r="C230" i="1"/>
  <c r="B236" i="1"/>
  <c r="B230" i="1" s="1"/>
  <c r="AE235" i="1"/>
  <c r="AC235" i="1"/>
  <c r="AA235" i="1"/>
  <c r="Y235" i="1"/>
  <c r="X235" i="1"/>
  <c r="W235" i="1"/>
  <c r="U235" i="1"/>
  <c r="S235" i="1"/>
  <c r="Q235" i="1"/>
  <c r="O235" i="1"/>
  <c r="M235" i="1"/>
  <c r="L235" i="1"/>
  <c r="K235" i="1"/>
  <c r="J235" i="1"/>
  <c r="I235" i="1"/>
  <c r="H235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AE231" i="1"/>
  <c r="AE289" i="1" s="1"/>
  <c r="AC231" i="1"/>
  <c r="AC289" i="1" s="1"/>
  <c r="AA231" i="1"/>
  <c r="AA289" i="1" s="1"/>
  <c r="Y231" i="1"/>
  <c r="Y289" i="1" s="1"/>
  <c r="W231" i="1"/>
  <c r="U231" i="1"/>
  <c r="U289" i="1" s="1"/>
  <c r="T231" i="1"/>
  <c r="T289" i="1" s="1"/>
  <c r="S231" i="1"/>
  <c r="Q231" i="1"/>
  <c r="Q289" i="1" s="1"/>
  <c r="O231" i="1"/>
  <c r="O289" i="1" s="1"/>
  <c r="M231" i="1"/>
  <c r="M289" i="1" s="1"/>
  <c r="L231" i="1"/>
  <c r="K231" i="1"/>
  <c r="K289" i="1" s="1"/>
  <c r="J231" i="1"/>
  <c r="I231" i="1"/>
  <c r="I289" i="1" s="1"/>
  <c r="H231" i="1"/>
  <c r="AE230" i="1"/>
  <c r="AD230" i="1"/>
  <c r="AD288" i="1" s="1"/>
  <c r="AC230" i="1"/>
  <c r="AC288" i="1" s="1"/>
  <c r="AB230" i="1"/>
  <c r="AB288" i="1" s="1"/>
  <c r="AA230" i="1"/>
  <c r="Z230" i="1"/>
  <c r="Z288" i="1" s="1"/>
  <c r="Y230" i="1"/>
  <c r="Y288" i="1" s="1"/>
  <c r="X230" i="1"/>
  <c r="X288" i="1" s="1"/>
  <c r="W230" i="1"/>
  <c r="V230" i="1"/>
  <c r="V288" i="1" s="1"/>
  <c r="U230" i="1"/>
  <c r="U288" i="1" s="1"/>
  <c r="T230" i="1"/>
  <c r="S230" i="1"/>
  <c r="R230" i="1"/>
  <c r="R288" i="1" s="1"/>
  <c r="Q230" i="1"/>
  <c r="Q288" i="1" s="1"/>
  <c r="P230" i="1"/>
  <c r="P288" i="1" s="1"/>
  <c r="O230" i="1"/>
  <c r="N230" i="1"/>
  <c r="M230" i="1"/>
  <c r="M288" i="1" s="1"/>
  <c r="L230" i="1"/>
  <c r="K230" i="1"/>
  <c r="J230" i="1"/>
  <c r="I230" i="1"/>
  <c r="I288" i="1" s="1"/>
  <c r="H230" i="1"/>
  <c r="E205" i="1"/>
  <c r="E199" i="1" s="1"/>
  <c r="E204" i="1"/>
  <c r="E198" i="1" s="1"/>
  <c r="B204" i="1"/>
  <c r="B198" i="1" s="1"/>
  <c r="AE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AE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C198" i="1"/>
  <c r="E189" i="1"/>
  <c r="B189" i="1"/>
  <c r="E188" i="1"/>
  <c r="B188" i="1"/>
  <c r="E187" i="1"/>
  <c r="D187" i="1" s="1"/>
  <c r="D185" i="1" s="1"/>
  <c r="B187" i="1"/>
  <c r="E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E183" i="1"/>
  <c r="B183" i="1"/>
  <c r="E182" i="1"/>
  <c r="B182" i="1"/>
  <c r="AC169" i="1"/>
  <c r="Z169" i="1"/>
  <c r="E180" i="1"/>
  <c r="B180" i="1"/>
  <c r="AE179" i="1"/>
  <c r="AD179" i="1"/>
  <c r="AB179" i="1"/>
  <c r="AA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E177" i="1"/>
  <c r="B177" i="1"/>
  <c r="E176" i="1"/>
  <c r="E170" i="1" s="1"/>
  <c r="B176" i="1"/>
  <c r="E175" i="1"/>
  <c r="B175" i="1"/>
  <c r="E174" i="1"/>
  <c r="B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W167" i="1"/>
  <c r="E165" i="1"/>
  <c r="B165" i="1"/>
  <c r="E164" i="1"/>
  <c r="B164" i="1"/>
  <c r="E163" i="1"/>
  <c r="D163" i="1" s="1"/>
  <c r="D161" i="1" s="1"/>
  <c r="B163" i="1"/>
  <c r="E162" i="1"/>
  <c r="B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E159" i="1"/>
  <c r="E153" i="1" s="1"/>
  <c r="B159" i="1"/>
  <c r="E158" i="1"/>
  <c r="B158" i="1"/>
  <c r="E156" i="1"/>
  <c r="B156" i="1"/>
  <c r="AE155" i="1"/>
  <c r="AD155" i="1"/>
  <c r="AC155" i="1"/>
  <c r="AB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AE153" i="1"/>
  <c r="AE212" i="1" s="1"/>
  <c r="AD153" i="1"/>
  <c r="AD212" i="1" s="1"/>
  <c r="AC153" i="1"/>
  <c r="AC212" i="1" s="1"/>
  <c r="AB153" i="1"/>
  <c r="AB212" i="1" s="1"/>
  <c r="AA153" i="1"/>
  <c r="AA212" i="1" s="1"/>
  <c r="Z153" i="1"/>
  <c r="Z212" i="1" s="1"/>
  <c r="Y153" i="1"/>
  <c r="Y212" i="1" s="1"/>
  <c r="X153" i="1"/>
  <c r="X212" i="1" s="1"/>
  <c r="W153" i="1"/>
  <c r="W212" i="1" s="1"/>
  <c r="V153" i="1"/>
  <c r="V212" i="1" s="1"/>
  <c r="U153" i="1"/>
  <c r="U212" i="1" s="1"/>
  <c r="T153" i="1"/>
  <c r="T212" i="1" s="1"/>
  <c r="S153" i="1"/>
  <c r="S212" i="1" s="1"/>
  <c r="R153" i="1"/>
  <c r="R212" i="1" s="1"/>
  <c r="Q153" i="1"/>
  <c r="Q212" i="1" s="1"/>
  <c r="P153" i="1"/>
  <c r="P212" i="1" s="1"/>
  <c r="O153" i="1"/>
  <c r="O212" i="1" s="1"/>
  <c r="N153" i="1"/>
  <c r="N212" i="1" s="1"/>
  <c r="M153" i="1"/>
  <c r="M212" i="1" s="1"/>
  <c r="L153" i="1"/>
  <c r="L212" i="1" s="1"/>
  <c r="K153" i="1"/>
  <c r="K212" i="1" s="1"/>
  <c r="J153" i="1"/>
  <c r="J212" i="1" s="1"/>
  <c r="I153" i="1"/>
  <c r="I212" i="1" s="1"/>
  <c r="H153" i="1"/>
  <c r="H212" i="1" s="1"/>
  <c r="D153" i="1"/>
  <c r="D212" i="1" s="1"/>
  <c r="AE152" i="1"/>
  <c r="AE211" i="1" s="1"/>
  <c r="AD152" i="1"/>
  <c r="AD211" i="1" s="1"/>
  <c r="AC152" i="1"/>
  <c r="AC211" i="1" s="1"/>
  <c r="AB152" i="1"/>
  <c r="AB211" i="1" s="1"/>
  <c r="AA152" i="1"/>
  <c r="AA211" i="1" s="1"/>
  <c r="Z152" i="1"/>
  <c r="Z211" i="1" s="1"/>
  <c r="Y152" i="1"/>
  <c r="Y211" i="1" s="1"/>
  <c r="X152" i="1"/>
  <c r="X211" i="1" s="1"/>
  <c r="W152" i="1"/>
  <c r="W211" i="1" s="1"/>
  <c r="V152" i="1"/>
  <c r="V211" i="1" s="1"/>
  <c r="U152" i="1"/>
  <c r="U211" i="1" s="1"/>
  <c r="T152" i="1"/>
  <c r="T211" i="1" s="1"/>
  <c r="S152" i="1"/>
  <c r="S211" i="1" s="1"/>
  <c r="R152" i="1"/>
  <c r="R211" i="1" s="1"/>
  <c r="Q152" i="1"/>
  <c r="Q211" i="1" s="1"/>
  <c r="P152" i="1"/>
  <c r="P211" i="1" s="1"/>
  <c r="O152" i="1"/>
  <c r="O211" i="1" s="1"/>
  <c r="N152" i="1"/>
  <c r="N211" i="1" s="1"/>
  <c r="M152" i="1"/>
  <c r="M211" i="1" s="1"/>
  <c r="L152" i="1"/>
  <c r="L211" i="1" s="1"/>
  <c r="K152" i="1"/>
  <c r="K211" i="1" s="1"/>
  <c r="J152" i="1"/>
  <c r="J211" i="1" s="1"/>
  <c r="I152" i="1"/>
  <c r="I211" i="1" s="1"/>
  <c r="H152" i="1"/>
  <c r="H211" i="1" s="1"/>
  <c r="D152" i="1"/>
  <c r="D211" i="1" s="1"/>
  <c r="AE151" i="1"/>
  <c r="AD151" i="1"/>
  <c r="AC151" i="1"/>
  <c r="AB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D150" i="1"/>
  <c r="E140" i="1"/>
  <c r="C140" i="1"/>
  <c r="B140" i="1"/>
  <c r="E139" i="1"/>
  <c r="C139" i="1"/>
  <c r="B139" i="1"/>
  <c r="E138" i="1"/>
  <c r="C138" i="1"/>
  <c r="B138" i="1"/>
  <c r="E137" i="1"/>
  <c r="C137" i="1"/>
  <c r="B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D136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C134" i="1" s="1"/>
  <c r="D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C133" i="1" s="1"/>
  <c r="D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C132" i="1" s="1"/>
  <c r="D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D131" i="1"/>
  <c r="E121" i="1"/>
  <c r="B121" i="1"/>
  <c r="E120" i="1"/>
  <c r="B120" i="1"/>
  <c r="Y98" i="1"/>
  <c r="W98" i="1"/>
  <c r="V117" i="1"/>
  <c r="U98" i="1"/>
  <c r="U96" i="1" s="1"/>
  <c r="T117" i="1"/>
  <c r="R117" i="1"/>
  <c r="E118" i="1"/>
  <c r="B118" i="1"/>
  <c r="AE117" i="1"/>
  <c r="AD117" i="1"/>
  <c r="AC117" i="1"/>
  <c r="AB117" i="1"/>
  <c r="AA117" i="1"/>
  <c r="Z117" i="1"/>
  <c r="X117" i="1"/>
  <c r="Q117" i="1"/>
  <c r="O117" i="1"/>
  <c r="N117" i="1"/>
  <c r="M117" i="1"/>
  <c r="L117" i="1"/>
  <c r="K117" i="1"/>
  <c r="J117" i="1"/>
  <c r="I117" i="1"/>
  <c r="H117" i="1"/>
  <c r="E115" i="1"/>
  <c r="D115" i="1" s="1"/>
  <c r="B115" i="1"/>
  <c r="E114" i="1"/>
  <c r="B114" i="1"/>
  <c r="B113" i="1"/>
  <c r="E113" i="1"/>
  <c r="T110" i="1"/>
  <c r="E112" i="1"/>
  <c r="E111" i="1"/>
  <c r="D111" i="1" s="1"/>
  <c r="B111" i="1"/>
  <c r="AE110" i="1"/>
  <c r="AD110" i="1"/>
  <c r="AC110" i="1"/>
  <c r="AB110" i="1"/>
  <c r="AA110" i="1"/>
  <c r="Z110" i="1"/>
  <c r="Y110" i="1"/>
  <c r="X110" i="1"/>
  <c r="W110" i="1"/>
  <c r="V110" i="1"/>
  <c r="U110" i="1"/>
  <c r="Q110" i="1"/>
  <c r="O110" i="1"/>
  <c r="N110" i="1"/>
  <c r="M110" i="1"/>
  <c r="L110" i="1"/>
  <c r="K110" i="1"/>
  <c r="J110" i="1"/>
  <c r="I110" i="1"/>
  <c r="H110" i="1"/>
  <c r="E108" i="1"/>
  <c r="B108" i="1"/>
  <c r="E107" i="1"/>
  <c r="B107" i="1"/>
  <c r="AD99" i="1"/>
  <c r="AD125" i="1" s="1"/>
  <c r="AD297" i="1" s="1"/>
  <c r="W99" i="1"/>
  <c r="W125" i="1" s="1"/>
  <c r="W297" i="1" s="1"/>
  <c r="V99" i="1"/>
  <c r="V125" i="1" s="1"/>
  <c r="V297" i="1" s="1"/>
  <c r="T99" i="1"/>
  <c r="T125" i="1" s="1"/>
  <c r="AD98" i="1"/>
  <c r="AD96" i="1" s="1"/>
  <c r="Z98" i="1"/>
  <c r="R98" i="1"/>
  <c r="E105" i="1"/>
  <c r="Z97" i="1"/>
  <c r="Z96" i="1" s="1"/>
  <c r="T97" i="1"/>
  <c r="E104" i="1"/>
  <c r="AE103" i="1"/>
  <c r="AC103" i="1"/>
  <c r="AB103" i="1"/>
  <c r="AA103" i="1"/>
  <c r="Y103" i="1"/>
  <c r="X103" i="1"/>
  <c r="W103" i="1"/>
  <c r="U103" i="1"/>
  <c r="S103" i="1"/>
  <c r="Q103" i="1"/>
  <c r="P103" i="1"/>
  <c r="O103" i="1"/>
  <c r="N103" i="1"/>
  <c r="M103" i="1"/>
  <c r="L103" i="1"/>
  <c r="K103" i="1"/>
  <c r="J103" i="1"/>
  <c r="I103" i="1"/>
  <c r="H103" i="1"/>
  <c r="X96" i="1"/>
  <c r="AB96" i="1"/>
  <c r="N96" i="1"/>
  <c r="J96" i="1"/>
  <c r="M96" i="1"/>
  <c r="E94" i="1"/>
  <c r="B94" i="1"/>
  <c r="E93" i="1"/>
  <c r="B93" i="1"/>
  <c r="E92" i="1"/>
  <c r="B92" i="1"/>
  <c r="B91" i="1"/>
  <c r="E91" i="1"/>
  <c r="D91" i="1" s="1"/>
  <c r="D90" i="1" s="1"/>
  <c r="AE90" i="1"/>
  <c r="AD90" i="1"/>
  <c r="AC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E88" i="1"/>
  <c r="B88" i="1"/>
  <c r="E87" i="1"/>
  <c r="B87" i="1"/>
  <c r="E86" i="1"/>
  <c r="B86" i="1"/>
  <c r="E85" i="1"/>
  <c r="AE84" i="1"/>
  <c r="AD84" i="1"/>
  <c r="AC84" i="1"/>
  <c r="AB84" i="1"/>
  <c r="AA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E82" i="1"/>
  <c r="B82" i="1"/>
  <c r="B81" i="1"/>
  <c r="E81" i="1"/>
  <c r="D81" i="1" s="1"/>
  <c r="D75" i="1" s="1"/>
  <c r="AD74" i="1"/>
  <c r="Z74" i="1"/>
  <c r="R74" i="1"/>
  <c r="N78" i="1"/>
  <c r="E80" i="1"/>
  <c r="D80" i="1" s="1"/>
  <c r="D74" i="1" s="1"/>
  <c r="AD73" i="1"/>
  <c r="AB73" i="1"/>
  <c r="T73" i="1"/>
  <c r="E79" i="1"/>
  <c r="D79" i="1" s="1"/>
  <c r="AE78" i="1"/>
  <c r="AC78" i="1"/>
  <c r="Y78" i="1"/>
  <c r="W78" i="1"/>
  <c r="U78" i="1"/>
  <c r="S78" i="1"/>
  <c r="Q78" i="1"/>
  <c r="P78" i="1"/>
  <c r="O78" i="1"/>
  <c r="M78" i="1"/>
  <c r="L78" i="1"/>
  <c r="K78" i="1"/>
  <c r="J78" i="1"/>
  <c r="I78" i="1"/>
  <c r="H78" i="1"/>
  <c r="AE76" i="1"/>
  <c r="AD76" i="1"/>
  <c r="AC76" i="1"/>
  <c r="AB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AE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AE74" i="1"/>
  <c r="AC74" i="1"/>
  <c r="AA74" i="1"/>
  <c r="Y74" i="1"/>
  <c r="W74" i="1"/>
  <c r="V74" i="1"/>
  <c r="U74" i="1"/>
  <c r="S74" i="1"/>
  <c r="Q74" i="1"/>
  <c r="P74" i="1"/>
  <c r="O74" i="1"/>
  <c r="M74" i="1"/>
  <c r="L74" i="1"/>
  <c r="K74" i="1"/>
  <c r="J74" i="1"/>
  <c r="I74" i="1"/>
  <c r="H74" i="1"/>
  <c r="AE73" i="1"/>
  <c r="AC73" i="1"/>
  <c r="AA73" i="1"/>
  <c r="Y73" i="1"/>
  <c r="X73" i="1"/>
  <c r="W73" i="1"/>
  <c r="U73" i="1"/>
  <c r="S73" i="1"/>
  <c r="Q73" i="1"/>
  <c r="P73" i="1"/>
  <c r="O73" i="1"/>
  <c r="N73" i="1"/>
  <c r="M73" i="1"/>
  <c r="L73" i="1"/>
  <c r="K73" i="1"/>
  <c r="J73" i="1"/>
  <c r="I73" i="1"/>
  <c r="H73" i="1"/>
  <c r="E70" i="1"/>
  <c r="C64" i="1"/>
  <c r="B70" i="1"/>
  <c r="B64" i="1" s="1"/>
  <c r="E69" i="1"/>
  <c r="C63" i="1"/>
  <c r="B69" i="1"/>
  <c r="B63" i="1" s="1"/>
  <c r="AD66" i="1"/>
  <c r="Z66" i="1"/>
  <c r="V66" i="1"/>
  <c r="R62" i="1"/>
  <c r="E68" i="1"/>
  <c r="D68" i="1" s="1"/>
  <c r="D62" i="1" s="1"/>
  <c r="E67" i="1"/>
  <c r="C61" i="1"/>
  <c r="B67" i="1"/>
  <c r="B61" i="1" s="1"/>
  <c r="AE66" i="1"/>
  <c r="AC66" i="1"/>
  <c r="AA66" i="1"/>
  <c r="Y66" i="1"/>
  <c r="X66" i="1"/>
  <c r="W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D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AE62" i="1"/>
  <c r="AC62" i="1"/>
  <c r="AA62" i="1"/>
  <c r="Y62" i="1"/>
  <c r="X62" i="1"/>
  <c r="W62" i="1"/>
  <c r="U62" i="1"/>
  <c r="T62" i="1"/>
  <c r="S62" i="1"/>
  <c r="Q62" i="1"/>
  <c r="P62" i="1"/>
  <c r="O62" i="1"/>
  <c r="N62" i="1"/>
  <c r="M62" i="1"/>
  <c r="L62" i="1"/>
  <c r="K62" i="1"/>
  <c r="J62" i="1"/>
  <c r="I62" i="1"/>
  <c r="H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E58" i="1"/>
  <c r="C58" i="1"/>
  <c r="B58" i="1"/>
  <c r="E57" i="1"/>
  <c r="C57" i="1"/>
  <c r="B57" i="1"/>
  <c r="E56" i="1"/>
  <c r="C56" i="1"/>
  <c r="B56" i="1"/>
  <c r="E55" i="1"/>
  <c r="C55" i="1"/>
  <c r="B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2" i="1"/>
  <c r="C52" i="1"/>
  <c r="B52" i="1"/>
  <c r="E51" i="1"/>
  <c r="C51" i="1"/>
  <c r="B51" i="1"/>
  <c r="E50" i="1"/>
  <c r="C50" i="1"/>
  <c r="B50" i="1"/>
  <c r="E49" i="1"/>
  <c r="C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E46" i="1"/>
  <c r="B46" i="1"/>
  <c r="E45" i="1"/>
  <c r="B45" i="1"/>
  <c r="E44" i="1"/>
  <c r="B44" i="1"/>
  <c r="E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0" i="1"/>
  <c r="B40" i="1"/>
  <c r="E39" i="1"/>
  <c r="B39" i="1"/>
  <c r="E38" i="1"/>
  <c r="E37" i="1"/>
  <c r="G37" i="1" s="1"/>
  <c r="B37" i="1"/>
  <c r="AE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D33" i="1"/>
  <c r="AE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AE31" i="1"/>
  <c r="AD31" i="1"/>
  <c r="AC31" i="1"/>
  <c r="AC30" i="1" s="1"/>
  <c r="AB31" i="1"/>
  <c r="AA31" i="1"/>
  <c r="Z31" i="1"/>
  <c r="Y31" i="1"/>
  <c r="Y30" i="1" s="1"/>
  <c r="X31" i="1"/>
  <c r="W31" i="1"/>
  <c r="V31" i="1"/>
  <c r="U31" i="1"/>
  <c r="U30" i="1" s="1"/>
  <c r="T31" i="1"/>
  <c r="S31" i="1"/>
  <c r="R31" i="1"/>
  <c r="Q31" i="1"/>
  <c r="Q30" i="1" s="1"/>
  <c r="P31" i="1"/>
  <c r="O31" i="1"/>
  <c r="N31" i="1"/>
  <c r="M31" i="1"/>
  <c r="M30" i="1" s="1"/>
  <c r="L31" i="1"/>
  <c r="K31" i="1"/>
  <c r="J31" i="1"/>
  <c r="I31" i="1"/>
  <c r="I30" i="1" s="1"/>
  <c r="H31" i="1"/>
  <c r="D31" i="1"/>
  <c r="Z30" i="1"/>
  <c r="F269" i="1" l="1"/>
  <c r="G191" i="1"/>
  <c r="C288" i="1"/>
  <c r="L289" i="1"/>
  <c r="T297" i="1"/>
  <c r="L253" i="1"/>
  <c r="J289" i="1"/>
  <c r="W289" i="1"/>
  <c r="S289" i="1"/>
  <c r="AE215" i="1"/>
  <c r="Z215" i="1"/>
  <c r="Z289" i="1"/>
  <c r="H215" i="1"/>
  <c r="H288" i="1"/>
  <c r="L215" i="1"/>
  <c r="L288" i="1"/>
  <c r="T215" i="1"/>
  <c r="T288" i="1"/>
  <c r="S215" i="1"/>
  <c r="S288" i="1"/>
  <c r="B222" i="1"/>
  <c r="F222" i="1" s="1"/>
  <c r="H210" i="1"/>
  <c r="B42" i="1"/>
  <c r="K229" i="1"/>
  <c r="O229" i="1"/>
  <c r="W229" i="1"/>
  <c r="X78" i="1"/>
  <c r="Y149" i="1"/>
  <c r="AC210" i="1"/>
  <c r="AA273" i="1"/>
  <c r="H197" i="1"/>
  <c r="H209" i="1"/>
  <c r="B173" i="1"/>
  <c r="B168" i="1"/>
  <c r="I215" i="1"/>
  <c r="M215" i="1"/>
  <c r="Q215" i="1"/>
  <c r="U215" i="1"/>
  <c r="Y215" i="1"/>
  <c r="AC215" i="1"/>
  <c r="X231" i="1"/>
  <c r="AA229" i="1"/>
  <c r="V78" i="1"/>
  <c r="B171" i="1"/>
  <c r="Y229" i="1"/>
  <c r="J229" i="1"/>
  <c r="N288" i="1"/>
  <c r="N231" i="1"/>
  <c r="R273" i="1"/>
  <c r="Q209" i="1"/>
  <c r="AC209" i="1"/>
  <c r="Q210" i="1"/>
  <c r="Q208" i="1" s="1"/>
  <c r="Y210" i="1"/>
  <c r="J209" i="1"/>
  <c r="N209" i="1"/>
  <c r="R209" i="1"/>
  <c r="V209" i="1"/>
  <c r="Z209" i="1"/>
  <c r="AD209" i="1"/>
  <c r="J210" i="1"/>
  <c r="N210" i="1"/>
  <c r="R210" i="1"/>
  <c r="V210" i="1"/>
  <c r="AE210" i="1"/>
  <c r="I209" i="1"/>
  <c r="Y209" i="1"/>
  <c r="M210" i="1"/>
  <c r="F56" i="1"/>
  <c r="P130" i="1"/>
  <c r="P128" i="1" s="1"/>
  <c r="C168" i="1"/>
  <c r="K209" i="1"/>
  <c r="O209" i="1"/>
  <c r="S209" i="1"/>
  <c r="W209" i="1"/>
  <c r="AA209" i="1"/>
  <c r="AE209" i="1"/>
  <c r="K210" i="1"/>
  <c r="O210" i="1"/>
  <c r="S210" i="1"/>
  <c r="W210" i="1"/>
  <c r="M209" i="1"/>
  <c r="U209" i="1"/>
  <c r="I210" i="1"/>
  <c r="I208" i="1" s="1"/>
  <c r="U210" i="1"/>
  <c r="B170" i="1"/>
  <c r="C171" i="1"/>
  <c r="L197" i="1"/>
  <c r="L209" i="1"/>
  <c r="P197" i="1"/>
  <c r="P209" i="1"/>
  <c r="T197" i="1"/>
  <c r="T209" i="1"/>
  <c r="X197" i="1"/>
  <c r="X209" i="1"/>
  <c r="AB197" i="1"/>
  <c r="AB209" i="1"/>
  <c r="L210" i="1"/>
  <c r="P210" i="1"/>
  <c r="T210" i="1"/>
  <c r="X210" i="1"/>
  <c r="AB210" i="1"/>
  <c r="C100" i="1"/>
  <c r="AE197" i="1"/>
  <c r="U117" i="1"/>
  <c r="G165" i="1"/>
  <c r="G174" i="1"/>
  <c r="E168" i="1"/>
  <c r="E209" i="1" s="1"/>
  <c r="AE254" i="1"/>
  <c r="AE288" i="1" s="1"/>
  <c r="F191" i="1"/>
  <c r="AD36" i="1"/>
  <c r="B36" i="1" s="1"/>
  <c r="F55" i="1"/>
  <c r="K127" i="1"/>
  <c r="K299" i="1" s="1"/>
  <c r="O127" i="1"/>
  <c r="O299" i="1" s="1"/>
  <c r="S127" i="1"/>
  <c r="S299" i="1" s="1"/>
  <c r="W127" i="1"/>
  <c r="W299" i="1" s="1"/>
  <c r="AE127" i="1"/>
  <c r="AE299" i="1" s="1"/>
  <c r="R60" i="1"/>
  <c r="I123" i="1"/>
  <c r="I295" i="1" s="1"/>
  <c r="M123" i="1"/>
  <c r="M295" i="1" s="1"/>
  <c r="Q123" i="1"/>
  <c r="Q295" i="1" s="1"/>
  <c r="B101" i="1"/>
  <c r="G111" i="1"/>
  <c r="E132" i="1"/>
  <c r="M130" i="1"/>
  <c r="M128" i="1" s="1"/>
  <c r="Q130" i="1"/>
  <c r="Q128" i="1" s="1"/>
  <c r="U130" i="1"/>
  <c r="U128" i="1" s="1"/>
  <c r="Y130" i="1"/>
  <c r="Y128" i="1" s="1"/>
  <c r="AC130" i="1"/>
  <c r="AC128" i="1" s="1"/>
  <c r="B161" i="1"/>
  <c r="C170" i="1"/>
  <c r="F177" i="1"/>
  <c r="E171" i="1"/>
  <c r="E212" i="1" s="1"/>
  <c r="D205" i="1"/>
  <c r="D199" i="1" s="1"/>
  <c r="Q229" i="1"/>
  <c r="AD231" i="1"/>
  <c r="F236" i="1"/>
  <c r="E247" i="1"/>
  <c r="G88" i="1"/>
  <c r="K167" i="1"/>
  <c r="O167" i="1"/>
  <c r="S167" i="1"/>
  <c r="AE167" i="1"/>
  <c r="AG18" i="1"/>
  <c r="B152" i="1"/>
  <c r="K60" i="1"/>
  <c r="O60" i="1"/>
  <c r="S60" i="1"/>
  <c r="W60" i="1"/>
  <c r="AA60" i="1"/>
  <c r="AE60" i="1"/>
  <c r="AC123" i="1"/>
  <c r="AC295" i="1" s="1"/>
  <c r="E133" i="1"/>
  <c r="G159" i="1"/>
  <c r="I229" i="1"/>
  <c r="R103" i="1"/>
  <c r="R97" i="1"/>
  <c r="AD62" i="1"/>
  <c r="AD60" i="1" s="1"/>
  <c r="AD103" i="1"/>
  <c r="T98" i="1"/>
  <c r="S130" i="1"/>
  <c r="S128" i="1" s="1"/>
  <c r="AA130" i="1"/>
  <c r="AA128" i="1" s="1"/>
  <c r="AD229" i="1"/>
  <c r="E257" i="1"/>
  <c r="E291" i="1" s="1"/>
  <c r="B34" i="1"/>
  <c r="F44" i="1"/>
  <c r="B31" i="1"/>
  <c r="I60" i="1"/>
  <c r="Q60" i="1"/>
  <c r="Y60" i="1"/>
  <c r="G70" i="1"/>
  <c r="G94" i="1"/>
  <c r="V103" i="1"/>
  <c r="V98" i="1"/>
  <c r="G140" i="1"/>
  <c r="B153" i="1"/>
  <c r="F153" i="1" s="1"/>
  <c r="AE229" i="1"/>
  <c r="V273" i="1"/>
  <c r="J130" i="1"/>
  <c r="J128" i="1" s="1"/>
  <c r="M229" i="1"/>
  <c r="G82" i="1"/>
  <c r="S110" i="1"/>
  <c r="S98" i="1"/>
  <c r="S124" i="1" s="1"/>
  <c r="S296" i="1" s="1"/>
  <c r="D130" i="1"/>
  <c r="D128" i="1" s="1"/>
  <c r="O130" i="1"/>
  <c r="O128" i="1" s="1"/>
  <c r="W130" i="1"/>
  <c r="W128" i="1" s="1"/>
  <c r="AE130" i="1"/>
  <c r="AE128" i="1" s="1"/>
  <c r="G189" i="1"/>
  <c r="H123" i="1"/>
  <c r="C32" i="1"/>
  <c r="V62" i="1"/>
  <c r="V60" i="1" s="1"/>
  <c r="I124" i="1"/>
  <c r="I296" i="1" s="1"/>
  <c r="M124" i="1"/>
  <c r="M296" i="1" s="1"/>
  <c r="X74" i="1"/>
  <c r="X124" i="1" s="1"/>
  <c r="AE126" i="1"/>
  <c r="AE298" i="1" s="1"/>
  <c r="E100" i="1"/>
  <c r="P110" i="1"/>
  <c r="P98" i="1"/>
  <c r="P124" i="1" s="1"/>
  <c r="G113" i="1"/>
  <c r="Y117" i="1"/>
  <c r="H130" i="1"/>
  <c r="H128" i="1" s="1"/>
  <c r="E134" i="1"/>
  <c r="G134" i="1" s="1"/>
  <c r="B136" i="1"/>
  <c r="K149" i="1"/>
  <c r="S149" i="1"/>
  <c r="U149" i="1"/>
  <c r="E235" i="1"/>
  <c r="E267" i="1"/>
  <c r="D267" i="1" s="1"/>
  <c r="D146" i="1"/>
  <c r="D144" i="1"/>
  <c r="D143" i="1" s="1"/>
  <c r="G146" i="1"/>
  <c r="F146" i="1"/>
  <c r="G144" i="1"/>
  <c r="E143" i="1"/>
  <c r="F144" i="1"/>
  <c r="W123" i="1"/>
  <c r="Z126" i="1"/>
  <c r="Z298" i="1" s="1"/>
  <c r="G52" i="1"/>
  <c r="H127" i="1"/>
  <c r="H299" i="1" s="1"/>
  <c r="L127" i="1"/>
  <c r="L299" i="1" s="1"/>
  <c r="P127" i="1"/>
  <c r="P299" i="1" s="1"/>
  <c r="T127" i="1"/>
  <c r="T299" i="1" s="1"/>
  <c r="X127" i="1"/>
  <c r="X299" i="1" s="1"/>
  <c r="AB127" i="1"/>
  <c r="AB299" i="1" s="1"/>
  <c r="J123" i="1"/>
  <c r="N123" i="1"/>
  <c r="N295" i="1" s="1"/>
  <c r="S123" i="1"/>
  <c r="X123" i="1"/>
  <c r="X295" i="1" s="1"/>
  <c r="AE123" i="1"/>
  <c r="J124" i="1"/>
  <c r="O124" i="1"/>
  <c r="O296" i="1" s="1"/>
  <c r="U124" i="1"/>
  <c r="Y124" i="1"/>
  <c r="Y296" i="1" s="1"/>
  <c r="AE124" i="1"/>
  <c r="K126" i="1"/>
  <c r="K298" i="1" s="1"/>
  <c r="O126" i="1"/>
  <c r="O298" i="1" s="1"/>
  <c r="S126" i="1"/>
  <c r="S298" i="1" s="1"/>
  <c r="W126" i="1"/>
  <c r="W298" i="1" s="1"/>
  <c r="AA126" i="1"/>
  <c r="AA298" i="1" s="1"/>
  <c r="B100" i="1"/>
  <c r="C101" i="1"/>
  <c r="D113" i="1"/>
  <c r="B132" i="1"/>
  <c r="E12" i="1"/>
  <c r="G16" i="1"/>
  <c r="N126" i="1"/>
  <c r="N298" i="1" s="1"/>
  <c r="V126" i="1"/>
  <c r="V298" i="1" s="1"/>
  <c r="P30" i="1"/>
  <c r="G51" i="1"/>
  <c r="AC60" i="1"/>
  <c r="I127" i="1"/>
  <c r="I299" i="1" s="1"/>
  <c r="M127" i="1"/>
  <c r="M299" i="1" s="1"/>
  <c r="Q127" i="1"/>
  <c r="Q299" i="1" s="1"/>
  <c r="U127" i="1"/>
  <c r="U299" i="1" s="1"/>
  <c r="Y127" i="1"/>
  <c r="Y299" i="1" s="1"/>
  <c r="AC127" i="1"/>
  <c r="AC299" i="1" s="1"/>
  <c r="K123" i="1"/>
  <c r="O123" i="1"/>
  <c r="T123" i="1"/>
  <c r="Y123" i="1"/>
  <c r="Y295" i="1" s="1"/>
  <c r="E74" i="1"/>
  <c r="K124" i="1"/>
  <c r="AA124" i="1"/>
  <c r="H126" i="1"/>
  <c r="H298" i="1" s="1"/>
  <c r="L126" i="1"/>
  <c r="L298" i="1" s="1"/>
  <c r="P126" i="1"/>
  <c r="P298" i="1" s="1"/>
  <c r="T126" i="1"/>
  <c r="T298" i="1" s="1"/>
  <c r="X126" i="1"/>
  <c r="X298" i="1" s="1"/>
  <c r="AB126" i="1"/>
  <c r="AB123" i="1"/>
  <c r="R124" i="1"/>
  <c r="D126" i="1"/>
  <c r="D298" i="1" s="1"/>
  <c r="E90" i="1"/>
  <c r="G108" i="1"/>
  <c r="E101" i="1"/>
  <c r="AB130" i="1"/>
  <c r="AB128" i="1" s="1"/>
  <c r="J126" i="1"/>
  <c r="J298" i="1" s="1"/>
  <c r="R126" i="1"/>
  <c r="R298" i="1" s="1"/>
  <c r="C34" i="1"/>
  <c r="J127" i="1"/>
  <c r="J299" i="1" s="1"/>
  <c r="N127" i="1"/>
  <c r="N299" i="1" s="1"/>
  <c r="R127" i="1"/>
  <c r="R299" i="1" s="1"/>
  <c r="V127" i="1"/>
  <c r="V299" i="1" s="1"/>
  <c r="Z127" i="1"/>
  <c r="Z299" i="1" s="1"/>
  <c r="AD127" i="1"/>
  <c r="AD299" i="1" s="1"/>
  <c r="L123" i="1"/>
  <c r="P123" i="1"/>
  <c r="P295" i="1" s="1"/>
  <c r="U123" i="1"/>
  <c r="U295" i="1" s="1"/>
  <c r="AA123" i="1"/>
  <c r="H124" i="1"/>
  <c r="H296" i="1" s="1"/>
  <c r="L124" i="1"/>
  <c r="Q124" i="1"/>
  <c r="W124" i="1"/>
  <c r="AC124" i="1"/>
  <c r="AC296" i="1" s="1"/>
  <c r="I126" i="1"/>
  <c r="I298" i="1" s="1"/>
  <c r="M72" i="1"/>
  <c r="M126" i="1"/>
  <c r="M298" i="1" s="1"/>
  <c r="Q126" i="1"/>
  <c r="Q298" i="1" s="1"/>
  <c r="U126" i="1"/>
  <c r="U298" i="1" s="1"/>
  <c r="Y126" i="1"/>
  <c r="Y298" i="1" s="1"/>
  <c r="AC126" i="1"/>
  <c r="AC298" i="1" s="1"/>
  <c r="AD123" i="1"/>
  <c r="AD295" i="1" s="1"/>
  <c r="D104" i="1"/>
  <c r="D97" i="1" s="1"/>
  <c r="E97" i="1"/>
  <c r="G139" i="1"/>
  <c r="G15" i="1"/>
  <c r="J30" i="1"/>
  <c r="N30" i="1"/>
  <c r="B38" i="1"/>
  <c r="B32" i="1" s="1"/>
  <c r="F52" i="1"/>
  <c r="J60" i="1"/>
  <c r="Z62" i="1"/>
  <c r="Z60" i="1" s="1"/>
  <c r="E64" i="1"/>
  <c r="G64" i="1" s="1"/>
  <c r="AG68" i="1"/>
  <c r="G69" i="1"/>
  <c r="V73" i="1"/>
  <c r="J72" i="1"/>
  <c r="I96" i="1"/>
  <c r="Q96" i="1"/>
  <c r="Y96" i="1"/>
  <c r="AC96" i="1"/>
  <c r="D108" i="1"/>
  <c r="D101" i="1" s="1"/>
  <c r="E230" i="1"/>
  <c r="U229" i="1"/>
  <c r="D231" i="1"/>
  <c r="H253" i="1"/>
  <c r="P253" i="1"/>
  <c r="T253" i="1"/>
  <c r="X253" i="1"/>
  <c r="E260" i="1"/>
  <c r="L280" i="1"/>
  <c r="AD32" i="1"/>
  <c r="B54" i="1"/>
  <c r="F58" i="1"/>
  <c r="N60" i="1"/>
  <c r="B76" i="1"/>
  <c r="L96" i="1"/>
  <c r="P96" i="1"/>
  <c r="G115" i="1"/>
  <c r="F137" i="1"/>
  <c r="F140" i="1"/>
  <c r="Q149" i="1"/>
  <c r="AC149" i="1"/>
  <c r="G163" i="1"/>
  <c r="J167" i="1"/>
  <c r="N167" i="1"/>
  <c r="R167" i="1"/>
  <c r="V167" i="1"/>
  <c r="E231" i="1"/>
  <c r="B283" i="1"/>
  <c r="K30" i="1"/>
  <c r="O30" i="1"/>
  <c r="S30" i="1"/>
  <c r="W30" i="1"/>
  <c r="AA30" i="1"/>
  <c r="AE30" i="1"/>
  <c r="V30" i="1"/>
  <c r="E33" i="1"/>
  <c r="C33" i="1"/>
  <c r="C31" i="1"/>
  <c r="G56" i="1"/>
  <c r="K72" i="1"/>
  <c r="O72" i="1"/>
  <c r="F94" i="1"/>
  <c r="G121" i="1"/>
  <c r="E161" i="1"/>
  <c r="F161" i="1" s="1"/>
  <c r="AA167" i="1"/>
  <c r="C185" i="1"/>
  <c r="I197" i="1"/>
  <c r="M197" i="1"/>
  <c r="Q197" i="1"/>
  <c r="U197" i="1"/>
  <c r="AC229" i="1"/>
  <c r="E233" i="1"/>
  <c r="D236" i="1"/>
  <c r="D235" i="1" s="1"/>
  <c r="AC253" i="1"/>
  <c r="AD255" i="1"/>
  <c r="AD253" i="1" s="1"/>
  <c r="C282" i="1"/>
  <c r="AC72" i="1"/>
  <c r="G132" i="1"/>
  <c r="U273" i="1"/>
  <c r="U280" i="1"/>
  <c r="Y280" i="1"/>
  <c r="L30" i="1"/>
  <c r="AB30" i="1"/>
  <c r="F39" i="1"/>
  <c r="D44" i="1"/>
  <c r="D42" i="1" s="1"/>
  <c r="G46" i="1"/>
  <c r="B48" i="1"/>
  <c r="D58" i="1"/>
  <c r="D54" i="1" s="1"/>
  <c r="M60" i="1"/>
  <c r="U60" i="1"/>
  <c r="H72" i="1"/>
  <c r="L72" i="1"/>
  <c r="P72" i="1"/>
  <c r="U72" i="1"/>
  <c r="Q72" i="1"/>
  <c r="Y72" i="1"/>
  <c r="AD78" i="1"/>
  <c r="G91" i="1"/>
  <c r="K96" i="1"/>
  <c r="O96" i="1"/>
  <c r="AA96" i="1"/>
  <c r="AE96" i="1"/>
  <c r="B106" i="1"/>
  <c r="B99" i="1" s="1"/>
  <c r="B125" i="1" s="1"/>
  <c r="B297" i="1" s="1"/>
  <c r="F108" i="1"/>
  <c r="C131" i="1"/>
  <c r="C130" i="1" s="1"/>
  <c r="C128" i="1" s="1"/>
  <c r="B131" i="1"/>
  <c r="L130" i="1"/>
  <c r="L128" i="1" s="1"/>
  <c r="T130" i="1"/>
  <c r="T128" i="1" s="1"/>
  <c r="X130" i="1"/>
  <c r="X128" i="1" s="1"/>
  <c r="M149" i="1"/>
  <c r="Z179" i="1"/>
  <c r="B179" i="1" s="1"/>
  <c r="C169" i="1"/>
  <c r="B181" i="1"/>
  <c r="B169" i="1" s="1"/>
  <c r="Z167" i="1"/>
  <c r="G182" i="1"/>
  <c r="F182" i="1"/>
  <c r="F189" i="1"/>
  <c r="C54" i="1"/>
  <c r="F180" i="1"/>
  <c r="D180" i="1"/>
  <c r="D168" i="1" s="1"/>
  <c r="H30" i="1"/>
  <c r="R30" i="1"/>
  <c r="G39" i="1"/>
  <c r="G55" i="1"/>
  <c r="AA78" i="1"/>
  <c r="F81" i="1"/>
  <c r="F93" i="1"/>
  <c r="F156" i="1"/>
  <c r="AA151" i="1"/>
  <c r="AA149" i="1" s="1"/>
  <c r="AA155" i="1"/>
  <c r="E157" i="1"/>
  <c r="E155" i="1" s="1"/>
  <c r="G245" i="1"/>
  <c r="C233" i="1"/>
  <c r="C292" i="1" s="1"/>
  <c r="Q273" i="1"/>
  <c r="M280" i="1"/>
  <c r="C281" i="1"/>
  <c r="I280" i="1"/>
  <c r="AC280" i="1"/>
  <c r="AC273" i="1"/>
  <c r="X30" i="1"/>
  <c r="G40" i="1"/>
  <c r="T30" i="1"/>
  <c r="C36" i="1"/>
  <c r="G44" i="1"/>
  <c r="C48" i="1"/>
  <c r="G58" i="1"/>
  <c r="H60" i="1"/>
  <c r="L60" i="1"/>
  <c r="P60" i="1"/>
  <c r="T60" i="1"/>
  <c r="X60" i="1"/>
  <c r="E62" i="1"/>
  <c r="N74" i="1"/>
  <c r="AA76" i="1"/>
  <c r="AA127" i="1" s="1"/>
  <c r="AA299" i="1" s="1"/>
  <c r="G81" i="1"/>
  <c r="C75" i="1"/>
  <c r="F88" i="1"/>
  <c r="F91" i="1"/>
  <c r="G93" i="1"/>
  <c r="F111" i="1"/>
  <c r="F113" i="1"/>
  <c r="P117" i="1"/>
  <c r="C117" i="1"/>
  <c r="B119" i="1"/>
  <c r="G133" i="1"/>
  <c r="I149" i="1"/>
  <c r="G186" i="1"/>
  <c r="C161" i="1"/>
  <c r="L167" i="1"/>
  <c r="P167" i="1"/>
  <c r="T167" i="1"/>
  <c r="X167" i="1"/>
  <c r="AB167" i="1"/>
  <c r="S229" i="1"/>
  <c r="Z229" i="1"/>
  <c r="C241" i="1"/>
  <c r="I253" i="1"/>
  <c r="Q253" i="1"/>
  <c r="D24" i="1"/>
  <c r="F13" i="1"/>
  <c r="F115" i="1"/>
  <c r="B133" i="1"/>
  <c r="B134" i="1"/>
  <c r="Z130" i="1"/>
  <c r="Z128" i="1" s="1"/>
  <c r="I167" i="1"/>
  <c r="M167" i="1"/>
  <c r="Q167" i="1"/>
  <c r="U167" i="1"/>
  <c r="Y167" i="1"/>
  <c r="AC167" i="1"/>
  <c r="AD167" i="1"/>
  <c r="C173" i="1"/>
  <c r="G176" i="1"/>
  <c r="G177" i="1"/>
  <c r="AC179" i="1"/>
  <c r="F186" i="1"/>
  <c r="F188" i="1"/>
  <c r="Z235" i="1"/>
  <c r="J253" i="1"/>
  <c r="N253" i="1"/>
  <c r="V253" i="1"/>
  <c r="Z253" i="1"/>
  <c r="D269" i="1"/>
  <c r="D256" i="1" s="1"/>
  <c r="D290" i="1" s="1"/>
  <c r="E256" i="1"/>
  <c r="F256" i="1" s="1"/>
  <c r="N273" i="1"/>
  <c r="AD273" i="1"/>
  <c r="L273" i="1"/>
  <c r="E284" i="1"/>
  <c r="C285" i="1"/>
  <c r="G13" i="1"/>
  <c r="C136" i="1"/>
  <c r="F139" i="1"/>
  <c r="F159" i="1"/>
  <c r="F163" i="1"/>
  <c r="E181" i="1"/>
  <c r="E179" i="1" s="1"/>
  <c r="B185" i="1"/>
  <c r="G187" i="1"/>
  <c r="G188" i="1"/>
  <c r="V231" i="1"/>
  <c r="V247" i="1"/>
  <c r="J273" i="1"/>
  <c r="Z273" i="1"/>
  <c r="B281" i="1"/>
  <c r="H280" i="1"/>
  <c r="P273" i="1"/>
  <c r="P280" i="1"/>
  <c r="B282" i="1"/>
  <c r="Y197" i="1"/>
  <c r="AC197" i="1"/>
  <c r="H229" i="1"/>
  <c r="L229" i="1"/>
  <c r="T229" i="1"/>
  <c r="D241" i="1"/>
  <c r="F245" i="1"/>
  <c r="W273" i="1"/>
  <c r="AE273" i="1"/>
  <c r="J280" i="1"/>
  <c r="N280" i="1"/>
  <c r="R280" i="1"/>
  <c r="V280" i="1"/>
  <c r="Z280" i="1"/>
  <c r="AD280" i="1"/>
  <c r="E283" i="1"/>
  <c r="G283" i="1" s="1"/>
  <c r="D285" i="1"/>
  <c r="J197" i="1"/>
  <c r="N197" i="1"/>
  <c r="R197" i="1"/>
  <c r="V197" i="1"/>
  <c r="Z197" i="1"/>
  <c r="G236" i="1"/>
  <c r="U253" i="1"/>
  <c r="Y253" i="1"/>
  <c r="M253" i="1"/>
  <c r="AD266" i="1"/>
  <c r="E285" i="1"/>
  <c r="G285" i="1" s="1"/>
  <c r="B12" i="1"/>
  <c r="F24" i="1"/>
  <c r="G24" i="1"/>
  <c r="F18" i="1"/>
  <c r="G18" i="1"/>
  <c r="C14" i="1"/>
  <c r="F26" i="1"/>
  <c r="D67" i="1"/>
  <c r="G67" i="1"/>
  <c r="E66" i="1"/>
  <c r="E61" i="1"/>
  <c r="F67" i="1"/>
  <c r="Z78" i="1"/>
  <c r="Z73" i="1"/>
  <c r="G105" i="1"/>
  <c r="B105" i="1"/>
  <c r="C42" i="1"/>
  <c r="G57" i="1"/>
  <c r="F57" i="1"/>
  <c r="E54" i="1"/>
  <c r="B68" i="1"/>
  <c r="B62" i="1" s="1"/>
  <c r="E75" i="1"/>
  <c r="T74" i="1"/>
  <c r="T124" i="1" s="1"/>
  <c r="T296" i="1" s="1"/>
  <c r="T78" i="1"/>
  <c r="AB74" i="1"/>
  <c r="AB72" i="1" s="1"/>
  <c r="AB78" i="1"/>
  <c r="C76" i="1"/>
  <c r="D85" i="1"/>
  <c r="D84" i="1" s="1"/>
  <c r="E84" i="1"/>
  <c r="E73" i="1"/>
  <c r="G87" i="1"/>
  <c r="G92" i="1"/>
  <c r="T103" i="1"/>
  <c r="Z103" i="1"/>
  <c r="C97" i="1"/>
  <c r="E106" i="1"/>
  <c r="E99" i="1" s="1"/>
  <c r="E125" i="1" s="1"/>
  <c r="G107" i="1"/>
  <c r="F107" i="1"/>
  <c r="E119" i="1"/>
  <c r="E98" i="1" s="1"/>
  <c r="S117" i="1"/>
  <c r="W117" i="1"/>
  <c r="G120" i="1"/>
  <c r="F120" i="1"/>
  <c r="E131" i="1"/>
  <c r="K130" i="1"/>
  <c r="K128" i="1" s="1"/>
  <c r="G198" i="1"/>
  <c r="F198" i="1"/>
  <c r="E197" i="1"/>
  <c r="K197" i="1"/>
  <c r="O197" i="1"/>
  <c r="S197" i="1"/>
  <c r="W197" i="1"/>
  <c r="AA197" i="1"/>
  <c r="AB62" i="1"/>
  <c r="AB66" i="1"/>
  <c r="G79" i="1"/>
  <c r="R78" i="1"/>
  <c r="R73" i="1"/>
  <c r="B79" i="1"/>
  <c r="B33" i="1"/>
  <c r="F51" i="1"/>
  <c r="I72" i="1"/>
  <c r="AE72" i="1"/>
  <c r="G86" i="1"/>
  <c r="F86" i="1"/>
  <c r="AG91" i="1"/>
  <c r="D105" i="1"/>
  <c r="E103" i="1"/>
  <c r="D112" i="1"/>
  <c r="D110" i="1" s="1"/>
  <c r="G114" i="1"/>
  <c r="F114" i="1"/>
  <c r="N130" i="1"/>
  <c r="N128" i="1" s="1"/>
  <c r="R130" i="1"/>
  <c r="R128" i="1" s="1"/>
  <c r="V130" i="1"/>
  <c r="V128" i="1" s="1"/>
  <c r="AD130" i="1"/>
  <c r="AD128" i="1" s="1"/>
  <c r="E48" i="1"/>
  <c r="G49" i="1"/>
  <c r="F49" i="1"/>
  <c r="G112" i="1"/>
  <c r="B112" i="1"/>
  <c r="F112" i="1" s="1"/>
  <c r="R110" i="1"/>
  <c r="C155" i="1"/>
  <c r="E31" i="1"/>
  <c r="F37" i="1"/>
  <c r="D38" i="1"/>
  <c r="E32" i="1"/>
  <c r="G38" i="1"/>
  <c r="E36" i="1"/>
  <c r="E42" i="1"/>
  <c r="G43" i="1"/>
  <c r="F43" i="1"/>
  <c r="G45" i="1"/>
  <c r="F45" i="1"/>
  <c r="G50" i="1"/>
  <c r="F70" i="1"/>
  <c r="S72" i="1"/>
  <c r="W72" i="1"/>
  <c r="B80" i="1"/>
  <c r="F82" i="1"/>
  <c r="D82" i="1"/>
  <c r="D76" i="1" s="1"/>
  <c r="Z84" i="1"/>
  <c r="B84" i="1" s="1"/>
  <c r="B85" i="1"/>
  <c r="F85" i="1" s="1"/>
  <c r="W96" i="1"/>
  <c r="B104" i="1"/>
  <c r="B97" i="1" s="1"/>
  <c r="E110" i="1"/>
  <c r="G118" i="1"/>
  <c r="B117" i="1"/>
  <c r="J149" i="1"/>
  <c r="B150" i="1"/>
  <c r="N149" i="1"/>
  <c r="R149" i="1"/>
  <c r="V149" i="1"/>
  <c r="AD149" i="1"/>
  <c r="H149" i="1"/>
  <c r="L149" i="1"/>
  <c r="P149" i="1"/>
  <c r="T149" i="1"/>
  <c r="X149" i="1"/>
  <c r="E136" i="1"/>
  <c r="G137" i="1"/>
  <c r="G138" i="1"/>
  <c r="F138" i="1"/>
  <c r="O149" i="1"/>
  <c r="W149" i="1"/>
  <c r="AE149" i="1"/>
  <c r="B157" i="1"/>
  <c r="Z151" i="1"/>
  <c r="Z210" i="1" s="1"/>
  <c r="G158" i="1"/>
  <c r="E152" i="1"/>
  <c r="E211" i="1" s="1"/>
  <c r="F158" i="1"/>
  <c r="G180" i="1"/>
  <c r="D268" i="1"/>
  <c r="D255" i="1" s="1"/>
  <c r="G268" i="1"/>
  <c r="E255" i="1"/>
  <c r="AB257" i="1"/>
  <c r="B270" i="1"/>
  <c r="B257" i="1" s="1"/>
  <c r="AB266" i="1"/>
  <c r="F40" i="1"/>
  <c r="F46" i="1"/>
  <c r="F50" i="1"/>
  <c r="E63" i="1"/>
  <c r="F69" i="1"/>
  <c r="E78" i="1"/>
  <c r="F87" i="1"/>
  <c r="F92" i="1"/>
  <c r="F118" i="1"/>
  <c r="F121" i="1"/>
  <c r="G183" i="1"/>
  <c r="F183" i="1"/>
  <c r="B205" i="1"/>
  <c r="B199" i="1" s="1"/>
  <c r="B197" i="1" s="1"/>
  <c r="AD203" i="1"/>
  <c r="B203" i="1" s="1"/>
  <c r="AD199" i="1"/>
  <c r="AD210" i="1" s="1"/>
  <c r="B241" i="1"/>
  <c r="F243" i="1"/>
  <c r="D284" i="1"/>
  <c r="G284" i="1"/>
  <c r="E34" i="1"/>
  <c r="E127" i="1" s="1"/>
  <c r="R66" i="1"/>
  <c r="AD75" i="1"/>
  <c r="AB90" i="1"/>
  <c r="B90" i="1" s="1"/>
  <c r="I130" i="1"/>
  <c r="I128" i="1" s="1"/>
  <c r="AB149" i="1"/>
  <c r="Z155" i="1"/>
  <c r="B155" i="1" s="1"/>
  <c r="E150" i="1"/>
  <c r="G156" i="1"/>
  <c r="G162" i="1"/>
  <c r="G164" i="1"/>
  <c r="F164" i="1"/>
  <c r="F174" i="1"/>
  <c r="D175" i="1"/>
  <c r="G175" i="1"/>
  <c r="F175" i="1"/>
  <c r="E173" i="1"/>
  <c r="B237" i="1"/>
  <c r="R235" i="1"/>
  <c r="R231" i="1"/>
  <c r="AB235" i="1"/>
  <c r="AB231" i="1"/>
  <c r="B249" i="1"/>
  <c r="D260" i="1"/>
  <c r="K273" i="1"/>
  <c r="O273" i="1"/>
  <c r="S273" i="1"/>
  <c r="B285" i="1"/>
  <c r="T280" i="1"/>
  <c r="T273" i="1"/>
  <c r="X280" i="1"/>
  <c r="X273" i="1"/>
  <c r="AB280" i="1"/>
  <c r="AB273" i="1"/>
  <c r="F162" i="1"/>
  <c r="F165" i="1"/>
  <c r="F176" i="1"/>
  <c r="E185" i="1"/>
  <c r="F187" i="1"/>
  <c r="D204" i="1"/>
  <c r="G204" i="1"/>
  <c r="K253" i="1"/>
  <c r="O253" i="1"/>
  <c r="S253" i="1"/>
  <c r="W253" i="1"/>
  <c r="AA253" i="1"/>
  <c r="AE253" i="1"/>
  <c r="E281" i="1"/>
  <c r="O280" i="1"/>
  <c r="E203" i="1"/>
  <c r="F204" i="1"/>
  <c r="D230" i="1"/>
  <c r="R260" i="1"/>
  <c r="B262" i="1"/>
  <c r="R255" i="1"/>
  <c r="R253" i="1" s="1"/>
  <c r="G264" i="1"/>
  <c r="E258" i="1"/>
  <c r="F264" i="1"/>
  <c r="E282" i="1"/>
  <c r="G237" i="1"/>
  <c r="E241" i="1"/>
  <c r="G243" i="1"/>
  <c r="B267" i="1"/>
  <c r="B268" i="1"/>
  <c r="F268" i="1" s="1"/>
  <c r="G269" i="1"/>
  <c r="B284" i="1"/>
  <c r="P231" i="1"/>
  <c r="AB253" i="1" l="1"/>
  <c r="AB291" i="1"/>
  <c r="AB298" i="1" s="1"/>
  <c r="T295" i="1"/>
  <c r="G256" i="1"/>
  <c r="E290" i="1"/>
  <c r="E297" i="1" s="1"/>
  <c r="H295" i="1"/>
  <c r="H294" i="1" s="1"/>
  <c r="E254" i="1"/>
  <c r="E288" i="1" s="1"/>
  <c r="F257" i="1"/>
  <c r="B291" i="1"/>
  <c r="E289" i="1"/>
  <c r="D289" i="1"/>
  <c r="X229" i="1"/>
  <c r="AA215" i="1"/>
  <c r="AA288" i="1"/>
  <c r="AA295" i="1" s="1"/>
  <c r="AD215" i="1"/>
  <c r="AD289" i="1"/>
  <c r="AD287" i="1" s="1"/>
  <c r="X215" i="1"/>
  <c r="X289" i="1"/>
  <c r="X296" i="1" s="1"/>
  <c r="J295" i="1"/>
  <c r="J215" i="1"/>
  <c r="J288" i="1"/>
  <c r="O215" i="1"/>
  <c r="O288" i="1"/>
  <c r="S295" i="1"/>
  <c r="N215" i="1"/>
  <c r="N289" i="1"/>
  <c r="N287" i="1" s="1"/>
  <c r="W215" i="1"/>
  <c r="W288" i="1"/>
  <c r="W295" i="1" s="1"/>
  <c r="K215" i="1"/>
  <c r="K288" i="1"/>
  <c r="K295" i="1" s="1"/>
  <c r="L295" i="1"/>
  <c r="O295" i="1"/>
  <c r="AB295" i="1"/>
  <c r="AE295" i="1"/>
  <c r="B209" i="1"/>
  <c r="AE296" i="1"/>
  <c r="J296" i="1"/>
  <c r="W296" i="1"/>
  <c r="Q296" i="1"/>
  <c r="U296" i="1"/>
  <c r="L296" i="1"/>
  <c r="K296" i="1"/>
  <c r="C66" i="1"/>
  <c r="C62" i="1"/>
  <c r="G62" i="1" s="1"/>
  <c r="G68" i="1"/>
  <c r="N229" i="1"/>
  <c r="P229" i="1"/>
  <c r="R229" i="1"/>
  <c r="G216" i="1"/>
  <c r="D229" i="1"/>
  <c r="V229" i="1"/>
  <c r="Y273" i="1"/>
  <c r="C209" i="1"/>
  <c r="F216" i="1"/>
  <c r="F233" i="1"/>
  <c r="F220" i="1"/>
  <c r="C99" i="1"/>
  <c r="C125" i="1" s="1"/>
  <c r="C297" i="1" s="1"/>
  <c r="AD124" i="1"/>
  <c r="F132" i="1"/>
  <c r="B212" i="1"/>
  <c r="F62" i="1"/>
  <c r="C211" i="1"/>
  <c r="AB208" i="1"/>
  <c r="AA210" i="1"/>
  <c r="AA296" i="1" s="1"/>
  <c r="C212" i="1"/>
  <c r="B211" i="1"/>
  <c r="E266" i="1"/>
  <c r="AB229" i="1"/>
  <c r="F90" i="1"/>
  <c r="E169" i="1"/>
  <c r="E167" i="1" s="1"/>
  <c r="F267" i="1"/>
  <c r="G267" i="1"/>
  <c r="F134" i="1"/>
  <c r="S96" i="1"/>
  <c r="F133" i="1"/>
  <c r="G233" i="1"/>
  <c r="F33" i="1"/>
  <c r="B127" i="1"/>
  <c r="B299" i="1" s="1"/>
  <c r="B66" i="1"/>
  <c r="F66" i="1" s="1"/>
  <c r="C90" i="1"/>
  <c r="G90" i="1" s="1"/>
  <c r="T72" i="1"/>
  <c r="U208" i="1"/>
  <c r="F12" i="1"/>
  <c r="C30" i="1"/>
  <c r="V124" i="1"/>
  <c r="X208" i="1"/>
  <c r="G33" i="1"/>
  <c r="E126" i="1"/>
  <c r="E298" i="1" s="1"/>
  <c r="B110" i="1"/>
  <c r="F110" i="1" s="1"/>
  <c r="C126" i="1"/>
  <c r="E124" i="1"/>
  <c r="V96" i="1"/>
  <c r="P208" i="1"/>
  <c r="AD197" i="1"/>
  <c r="D73" i="1"/>
  <c r="D72" i="1" s="1"/>
  <c r="H273" i="1"/>
  <c r="C179" i="1"/>
  <c r="G179" i="1" s="1"/>
  <c r="F270" i="1"/>
  <c r="Y208" i="1"/>
  <c r="B78" i="1"/>
  <c r="F78" i="1" s="1"/>
  <c r="B103" i="1"/>
  <c r="F103" i="1" s="1"/>
  <c r="X72" i="1"/>
  <c r="Z124" i="1"/>
  <c r="Z296" i="1" s="1"/>
  <c r="J122" i="1"/>
  <c r="G143" i="1"/>
  <c r="F143" i="1"/>
  <c r="AD72" i="1"/>
  <c r="AD126" i="1"/>
  <c r="AD298" i="1" s="1"/>
  <c r="F64" i="1"/>
  <c r="F105" i="1"/>
  <c r="B98" i="1"/>
  <c r="F98" i="1" s="1"/>
  <c r="V72" i="1"/>
  <c r="V123" i="1"/>
  <c r="V295" i="1" s="1"/>
  <c r="C127" i="1"/>
  <c r="C299" i="1" s="1"/>
  <c r="R72" i="1"/>
  <c r="R123" i="1"/>
  <c r="AB124" i="1"/>
  <c r="C98" i="1"/>
  <c r="N72" i="1"/>
  <c r="N124" i="1"/>
  <c r="E123" i="1"/>
  <c r="Z72" i="1"/>
  <c r="Z123" i="1"/>
  <c r="Z295" i="1" s="1"/>
  <c r="AD30" i="1"/>
  <c r="B30" i="1" s="1"/>
  <c r="C235" i="1"/>
  <c r="G235" i="1" s="1"/>
  <c r="M208" i="1"/>
  <c r="F181" i="1"/>
  <c r="F38" i="1"/>
  <c r="AB60" i="1"/>
  <c r="B60" i="1" s="1"/>
  <c r="AG44" i="1"/>
  <c r="G161" i="1"/>
  <c r="F230" i="1"/>
  <c r="E229" i="1"/>
  <c r="F168" i="1"/>
  <c r="C280" i="1"/>
  <c r="S208" i="1"/>
  <c r="G181" i="1"/>
  <c r="G168" i="1"/>
  <c r="C273" i="1"/>
  <c r="D181" i="1"/>
  <c r="D179" i="1" s="1"/>
  <c r="B167" i="1"/>
  <c r="G230" i="1"/>
  <c r="F179" i="1"/>
  <c r="B273" i="1"/>
  <c r="AC208" i="1"/>
  <c r="F283" i="1"/>
  <c r="L208" i="1"/>
  <c r="AE122" i="1"/>
  <c r="O122" i="1"/>
  <c r="B128" i="1"/>
  <c r="F285" i="1"/>
  <c r="O208" i="1"/>
  <c r="AA122" i="1"/>
  <c r="B73" i="1"/>
  <c r="F73" i="1" s="1"/>
  <c r="AA72" i="1"/>
  <c r="E76" i="1"/>
  <c r="F76" i="1" s="1"/>
  <c r="AD208" i="1"/>
  <c r="C110" i="1"/>
  <c r="G110" i="1" s="1"/>
  <c r="G157" i="1"/>
  <c r="E151" i="1"/>
  <c r="G151" i="1" s="1"/>
  <c r="D157" i="1"/>
  <c r="M273" i="1"/>
  <c r="D283" i="1"/>
  <c r="F205" i="1"/>
  <c r="T208" i="1"/>
  <c r="F157" i="1"/>
  <c r="W122" i="1"/>
  <c r="D78" i="1"/>
  <c r="I273" i="1"/>
  <c r="D34" i="1"/>
  <c r="D127" i="1" s="1"/>
  <c r="D299" i="1" s="1"/>
  <c r="C12" i="1"/>
  <c r="G12" i="1" s="1"/>
  <c r="G14" i="1"/>
  <c r="H287" i="1"/>
  <c r="C247" i="1"/>
  <c r="G249" i="1"/>
  <c r="F63" i="1"/>
  <c r="G63" i="1"/>
  <c r="T96" i="1"/>
  <c r="T122" i="1"/>
  <c r="K122" i="1"/>
  <c r="Y287" i="1"/>
  <c r="I287" i="1"/>
  <c r="G241" i="1"/>
  <c r="F241" i="1"/>
  <c r="G262" i="1"/>
  <c r="C260" i="1"/>
  <c r="G260" i="1" s="1"/>
  <c r="C255" i="1"/>
  <c r="F203" i="1"/>
  <c r="F209" i="1"/>
  <c r="H208" i="1"/>
  <c r="F249" i="1"/>
  <c r="B247" i="1"/>
  <c r="F247" i="1" s="1"/>
  <c r="G205" i="1"/>
  <c r="C203" i="1"/>
  <c r="G203" i="1" s="1"/>
  <c r="C199" i="1"/>
  <c r="C210" i="1" s="1"/>
  <c r="G169" i="1"/>
  <c r="F169" i="1"/>
  <c r="G277" i="1"/>
  <c r="F277" i="1"/>
  <c r="Q122" i="1"/>
  <c r="F79" i="1"/>
  <c r="G270" i="1"/>
  <c r="C257" i="1"/>
  <c r="C291" i="1" s="1"/>
  <c r="C266" i="1"/>
  <c r="G266" i="1" s="1"/>
  <c r="G136" i="1"/>
  <c r="F136" i="1"/>
  <c r="AC122" i="1"/>
  <c r="B151" i="1"/>
  <c r="B210" i="1" s="1"/>
  <c r="Z149" i="1"/>
  <c r="B149" i="1" s="1"/>
  <c r="B75" i="1"/>
  <c r="F75" i="1" s="1"/>
  <c r="B130" i="1"/>
  <c r="F131" i="1"/>
  <c r="E130" i="1"/>
  <c r="G131" i="1"/>
  <c r="L122" i="1"/>
  <c r="D119" i="1"/>
  <c r="D117" i="1" s="1"/>
  <c r="G119" i="1"/>
  <c r="E117" i="1"/>
  <c r="F119" i="1"/>
  <c r="G54" i="1"/>
  <c r="F54" i="1"/>
  <c r="G66" i="1"/>
  <c r="D198" i="1"/>
  <c r="D209" i="1" s="1"/>
  <c r="D203" i="1"/>
  <c r="B74" i="1"/>
  <c r="F74" i="1" s="1"/>
  <c r="F80" i="1"/>
  <c r="G31" i="1"/>
  <c r="E30" i="1"/>
  <c r="F31" i="1"/>
  <c r="AE208" i="1"/>
  <c r="S287" i="1"/>
  <c r="AE287" i="1"/>
  <c r="O287" i="1"/>
  <c r="Z287" i="1"/>
  <c r="M287" i="1"/>
  <c r="G290" i="1"/>
  <c r="F290" i="1"/>
  <c r="C167" i="1"/>
  <c r="F281" i="1"/>
  <c r="D281" i="1"/>
  <c r="G281" i="1"/>
  <c r="E280" i="1"/>
  <c r="F185" i="1"/>
  <c r="G185" i="1"/>
  <c r="D266" i="1"/>
  <c r="D254" i="1"/>
  <c r="D253" i="1" s="1"/>
  <c r="B235" i="1"/>
  <c r="F235" i="1" s="1"/>
  <c r="F237" i="1"/>
  <c r="F199" i="1"/>
  <c r="G173" i="1"/>
  <c r="F173" i="1"/>
  <c r="D173" i="1"/>
  <c r="G101" i="1"/>
  <c r="F101" i="1"/>
  <c r="F284" i="1"/>
  <c r="M122" i="1"/>
  <c r="W208" i="1"/>
  <c r="Y122" i="1"/>
  <c r="R208" i="1"/>
  <c r="F68" i="1"/>
  <c r="G42" i="1"/>
  <c r="F42" i="1"/>
  <c r="F32" i="1"/>
  <c r="G32" i="1"/>
  <c r="G48" i="1"/>
  <c r="F48" i="1"/>
  <c r="E96" i="1"/>
  <c r="D103" i="1"/>
  <c r="F197" i="1"/>
  <c r="G100" i="1"/>
  <c r="F100" i="1"/>
  <c r="D106" i="1"/>
  <c r="D99" i="1" s="1"/>
  <c r="D125" i="1" s="1"/>
  <c r="D297" i="1" s="1"/>
  <c r="G106" i="1"/>
  <c r="F106" i="1"/>
  <c r="G75" i="1"/>
  <c r="X287" i="1"/>
  <c r="F258" i="1"/>
  <c r="G258" i="1"/>
  <c r="F155" i="1"/>
  <c r="G155" i="1"/>
  <c r="G34" i="1"/>
  <c r="F34" i="1"/>
  <c r="U122" i="1"/>
  <c r="S122" i="1"/>
  <c r="AG85" i="1"/>
  <c r="C84" i="1"/>
  <c r="G84" i="1" s="1"/>
  <c r="G85" i="1"/>
  <c r="F61" i="1"/>
  <c r="E60" i="1"/>
  <c r="G61" i="1"/>
  <c r="Q287" i="1"/>
  <c r="B266" i="1"/>
  <c r="F266" i="1" s="1"/>
  <c r="B254" i="1"/>
  <c r="B288" i="1" s="1"/>
  <c r="C231" i="1"/>
  <c r="D282" i="1"/>
  <c r="G282" i="1"/>
  <c r="F282" i="1"/>
  <c r="B260" i="1"/>
  <c r="F260" i="1" s="1"/>
  <c r="F255" i="1"/>
  <c r="F276" i="1"/>
  <c r="G276" i="1"/>
  <c r="F262" i="1"/>
  <c r="AC287" i="1"/>
  <c r="F278" i="1"/>
  <c r="G278" i="1"/>
  <c r="G150" i="1"/>
  <c r="F150" i="1"/>
  <c r="K208" i="1"/>
  <c r="C149" i="1"/>
  <c r="I122" i="1"/>
  <c r="G152" i="1"/>
  <c r="F152" i="1"/>
  <c r="V208" i="1"/>
  <c r="N208" i="1"/>
  <c r="J208" i="1"/>
  <c r="F104" i="1"/>
  <c r="G36" i="1"/>
  <c r="F36" i="1"/>
  <c r="D32" i="1"/>
  <c r="D36" i="1"/>
  <c r="AG38" i="1"/>
  <c r="B280" i="1"/>
  <c r="R96" i="1"/>
  <c r="C78" i="1"/>
  <c r="AG78" i="1" s="1"/>
  <c r="C73" i="1"/>
  <c r="G73" i="1" s="1"/>
  <c r="X122" i="1"/>
  <c r="P122" i="1"/>
  <c r="C103" i="1"/>
  <c r="G103" i="1" s="1"/>
  <c r="G104" i="1"/>
  <c r="F84" i="1"/>
  <c r="C74" i="1"/>
  <c r="G74" i="1" s="1"/>
  <c r="G80" i="1"/>
  <c r="G153" i="1"/>
  <c r="D66" i="1"/>
  <c r="D61" i="1"/>
  <c r="C298" i="1" l="1"/>
  <c r="E253" i="1"/>
  <c r="G254" i="1"/>
  <c r="E295" i="1"/>
  <c r="B229" i="1"/>
  <c r="F229" i="1" s="1"/>
  <c r="K287" i="1"/>
  <c r="N296" i="1"/>
  <c r="N294" i="1" s="1"/>
  <c r="AD296" i="1"/>
  <c r="AD294" i="1" s="1"/>
  <c r="AB215" i="1"/>
  <c r="AB289" i="1"/>
  <c r="AB296" i="1" s="1"/>
  <c r="AB294" i="1" s="1"/>
  <c r="D215" i="1"/>
  <c r="D288" i="1"/>
  <c r="W287" i="1"/>
  <c r="P215" i="1"/>
  <c r="P289" i="1"/>
  <c r="R215" i="1"/>
  <c r="R289" i="1"/>
  <c r="C215" i="1"/>
  <c r="C289" i="1"/>
  <c r="V215" i="1"/>
  <c r="V289" i="1"/>
  <c r="V287" i="1" s="1"/>
  <c r="G167" i="1"/>
  <c r="R122" i="1"/>
  <c r="R295" i="1"/>
  <c r="C60" i="1"/>
  <c r="V122" i="1"/>
  <c r="AA287" i="1"/>
  <c r="AE294" i="1"/>
  <c r="E210" i="1"/>
  <c r="E296" i="1" s="1"/>
  <c r="E215" i="1"/>
  <c r="F167" i="1"/>
  <c r="G220" i="1"/>
  <c r="F231" i="1"/>
  <c r="M294" i="1"/>
  <c r="G217" i="1"/>
  <c r="D30" i="1"/>
  <c r="Z122" i="1"/>
  <c r="AC294" i="1"/>
  <c r="D169" i="1"/>
  <c r="O294" i="1"/>
  <c r="D123" i="1"/>
  <c r="J287" i="1"/>
  <c r="G76" i="1"/>
  <c r="Z208" i="1"/>
  <c r="B208" i="1" s="1"/>
  <c r="E72" i="1"/>
  <c r="I294" i="1"/>
  <c r="B72" i="1"/>
  <c r="X294" i="1"/>
  <c r="AA208" i="1"/>
  <c r="D98" i="1"/>
  <c r="D124" i="1" s="1"/>
  <c r="J294" i="1"/>
  <c r="G127" i="1"/>
  <c r="B123" i="1"/>
  <c r="AB122" i="1"/>
  <c r="C123" i="1"/>
  <c r="B126" i="1"/>
  <c r="C124" i="1"/>
  <c r="B124" i="1"/>
  <c r="T294" i="1"/>
  <c r="U294" i="1"/>
  <c r="N122" i="1"/>
  <c r="Q294" i="1"/>
  <c r="Y294" i="1"/>
  <c r="AA294" i="1"/>
  <c r="F151" i="1"/>
  <c r="T287" i="1"/>
  <c r="E149" i="1"/>
  <c r="F149" i="1" s="1"/>
  <c r="Z294" i="1"/>
  <c r="K294" i="1"/>
  <c r="U287" i="1"/>
  <c r="G98" i="1"/>
  <c r="D155" i="1"/>
  <c r="D151" i="1"/>
  <c r="D149" i="1" s="1"/>
  <c r="W294" i="1"/>
  <c r="C253" i="1"/>
  <c r="G253" i="1" s="1"/>
  <c r="G280" i="1"/>
  <c r="F280" i="1"/>
  <c r="G292" i="1"/>
  <c r="F292" i="1"/>
  <c r="G275" i="1"/>
  <c r="F275" i="1"/>
  <c r="G231" i="1"/>
  <c r="C229" i="1"/>
  <c r="G229" i="1" s="1"/>
  <c r="AB287" i="1"/>
  <c r="G255" i="1"/>
  <c r="G130" i="1"/>
  <c r="E128" i="1"/>
  <c r="F130" i="1"/>
  <c r="AG247" i="1"/>
  <c r="G247" i="1"/>
  <c r="D197" i="1"/>
  <c r="D60" i="1"/>
  <c r="B253" i="1"/>
  <c r="F253" i="1" s="1"/>
  <c r="G60" i="1"/>
  <c r="F60" i="1"/>
  <c r="G99" i="1"/>
  <c r="F99" i="1"/>
  <c r="G78" i="1"/>
  <c r="D280" i="1"/>
  <c r="D273" i="1"/>
  <c r="F291" i="1"/>
  <c r="G126" i="1"/>
  <c r="C96" i="1"/>
  <c r="G96" i="1" s="1"/>
  <c r="G97" i="1"/>
  <c r="C72" i="1"/>
  <c r="L294" i="1"/>
  <c r="B96" i="1"/>
  <c r="F96" i="1" s="1"/>
  <c r="F97" i="1"/>
  <c r="F254" i="1"/>
  <c r="L287" i="1"/>
  <c r="F274" i="1"/>
  <c r="G274" i="1"/>
  <c r="E273" i="1"/>
  <c r="S294" i="1"/>
  <c r="G30" i="1"/>
  <c r="F30" i="1"/>
  <c r="G117" i="1"/>
  <c r="F117" i="1"/>
  <c r="AD122" i="1"/>
  <c r="G257" i="1"/>
  <c r="C208" i="1"/>
  <c r="G199" i="1"/>
  <c r="C197" i="1"/>
  <c r="G209" i="1"/>
  <c r="G72" i="1" l="1"/>
  <c r="D295" i="1"/>
  <c r="B215" i="1"/>
  <c r="G215" i="1"/>
  <c r="C296" i="1"/>
  <c r="F217" i="1"/>
  <c r="B296" i="1"/>
  <c r="V296" i="1"/>
  <c r="V294" i="1" s="1"/>
  <c r="R287" i="1"/>
  <c r="R296" i="1"/>
  <c r="R294" i="1" s="1"/>
  <c r="P296" i="1"/>
  <c r="P294" i="1" s="1"/>
  <c r="P287" i="1"/>
  <c r="G149" i="1"/>
  <c r="E208" i="1"/>
  <c r="F208" i="1" s="1"/>
  <c r="B298" i="1"/>
  <c r="F298" i="1" s="1"/>
  <c r="F72" i="1"/>
  <c r="G123" i="1"/>
  <c r="C295" i="1"/>
  <c r="F123" i="1"/>
  <c r="B295" i="1"/>
  <c r="E122" i="1"/>
  <c r="E299" i="1"/>
  <c r="E294" i="1" s="1"/>
  <c r="F124" i="1"/>
  <c r="D210" i="1"/>
  <c r="D296" i="1" s="1"/>
  <c r="F215" i="1"/>
  <c r="F210" i="1"/>
  <c r="C122" i="1"/>
  <c r="D96" i="1"/>
  <c r="G124" i="1"/>
  <c r="F126" i="1"/>
  <c r="D167" i="1"/>
  <c r="D122" i="1"/>
  <c r="G210" i="1"/>
  <c r="G298" i="1"/>
  <c r="G291" i="1"/>
  <c r="AG197" i="1"/>
  <c r="G197" i="1"/>
  <c r="G288" i="1"/>
  <c r="F288" i="1"/>
  <c r="E287" i="1"/>
  <c r="G125" i="1"/>
  <c r="F125" i="1"/>
  <c r="G273" i="1"/>
  <c r="F273" i="1"/>
  <c r="C287" i="1"/>
  <c r="G289" i="1"/>
  <c r="G208" i="1"/>
  <c r="D294" i="1" l="1"/>
  <c r="B287" i="1"/>
  <c r="F287" i="1" s="1"/>
  <c r="F289" i="1"/>
  <c r="C294" i="1"/>
  <c r="G299" i="1"/>
  <c r="G122" i="1"/>
  <c r="B294" i="1"/>
  <c r="D208" i="1"/>
  <c r="G295" i="1"/>
  <c r="F295" i="1"/>
  <c r="G296" i="1"/>
  <c r="F296" i="1"/>
  <c r="G287" i="1"/>
  <c r="D287" i="1"/>
  <c r="G297" i="1"/>
  <c r="F297" i="1"/>
  <c r="G294" i="1" l="1"/>
  <c r="H96" i="1"/>
  <c r="H122" i="1"/>
  <c r="B122" i="1" s="1"/>
  <c r="F122" i="1" s="1"/>
  <c r="F127" i="1" l="1"/>
  <c r="F294" i="1" l="1"/>
  <c r="F299" i="1"/>
</calcChain>
</file>

<file path=xl/comments1.xml><?xml version="1.0" encoding="utf-8"?>
<comments xmlns="http://schemas.openxmlformats.org/spreadsheetml/2006/main">
  <authors>
    <author>Автор</author>
  </authors>
  <commentList>
    <comment ref="Z15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+680 УО кадетский класс
</t>
        </r>
      </text>
    </comment>
  </commentList>
</comments>
</file>

<file path=xl/sharedStrings.xml><?xml version="1.0" encoding="utf-8"?>
<sst xmlns="http://schemas.openxmlformats.org/spreadsheetml/2006/main" count="357" uniqueCount="102">
  <si>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</si>
  <si>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</si>
  <si>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</si>
  <si>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</si>
  <si>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</si>
  <si>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</si>
  <si>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</si>
  <si>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</si>
  <si>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</si>
  <si>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</si>
  <si>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</si>
  <si>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</si>
  <si>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</si>
  <si>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</si>
  <si>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</si>
  <si>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</si>
  <si>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</si>
  <si>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</si>
  <si>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</si>
  <si>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</si>
  <si>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</si>
  <si>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</si>
  <si>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</si>
  <si>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</si>
  <si>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</si>
  <si>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</si>
  <si>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</si>
  <si>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</si>
  <si>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</si>
  <si>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</si>
  <si>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</si>
  <si>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</si>
  <si>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</si>
  <si>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</si>
  <si>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</si>
  <si>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</si>
  <si>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</si>
  <si>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</si>
  <si>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</si>
  <si>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</si>
  <si>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</si>
  <si>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</si>
  <si>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</si>
  <si>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</si>
  <si>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 xml:space="preserve">Проведение ремонтных работ в убразовательных учреждениях. Оплата согласно актов выполненных работ. </t>
  </si>
  <si>
    <t>И.о. начальника Управления образования  ___________________________       А.Н. Лаврентьева</t>
  </si>
  <si>
    <t>2022 год</t>
  </si>
  <si>
    <t xml:space="preserve">1.1. Портфель проектов "Образование", региональный проект "Успех каждого ребенка" </t>
  </si>
  <si>
    <t xml:space="preserve">п.п.1.1.1.Развитие системы выявления, поддержки, сопровождения и стимулирования одаренных детей в различных сферах деятельности </t>
  </si>
  <si>
    <t>1.1.2.Персонифицированное финансирование дополнительного образования детей</t>
  </si>
  <si>
    <t xml:space="preserve">1.3. Основное мероприятие "Развитие системы дошкольного и общего образования" </t>
  </si>
  <si>
    <t>1.3.1. Развитие системы выявления, поддержки, сопровождения и стимулирования одаренных детей в различных сферах деятельности</t>
  </si>
  <si>
    <t>1.3.2.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</si>
  <si>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1.3.3.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</si>
  <si>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1.3.4. Финансирование МАОУ "СОШ №8" в рамках проекта "Формула успеха"</t>
  </si>
  <si>
    <t>1.4.1.Развитие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</si>
  <si>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1.4 Основное мероприятие "Развитие системы дополнительного образования детей." </t>
  </si>
  <si>
    <t xml:space="preserve">1.5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</t>
  </si>
  <si>
    <t>1.5.1.Обеспечение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</si>
  <si>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1.5.2.Субсидии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</si>
  <si>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1.5.3.Предоставление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</si>
  <si>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 xml:space="preserve">1.6  Основное мероприятие "Организация отдыха и оздоровления детей" </t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</si>
  <si>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</si>
  <si>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1.6.1.Организация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</si>
  <si>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1.6.2.Организации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</si>
  <si>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</si>
  <si>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3.1. Портфель проектов "Образование", региональный проект "Социальная активность" </t>
  </si>
  <si>
    <t>3.1.1. Организация мероприятий в рамках реализации регионального проекта "Социальная активность"</t>
  </si>
  <si>
    <t>3.2.2.Организация и проведение городского конкурса среди общеобразовательных организаций на лучшую подготовку граждан РФ к военной службе</t>
  </si>
  <si>
    <t xml:space="preserve">3.3  Основное мероприятие "Создание условий для разностороннего развития, самореализации и роста созидательной активности молодёжи" </t>
  </si>
  <si>
    <t xml:space="preserve">3.2 Основное мероприятие "Создание условий для развития духовно-нравственных и гражданско,- военно -патриотических качеств детей и молодежи" </t>
  </si>
  <si>
    <t>3.2.1.Организация мероприятий по духовно-нравственному развитию и  формированию гражданско-патриотических качеств детей и молодёжи</t>
  </si>
  <si>
    <t>3.3.1.Организация мероприятий, проектов по повышению уровня потенциала и вовлечению молодежи в творческую деятельность</t>
  </si>
  <si>
    <t xml:space="preserve">3.3.2. Организация мероприятий, проектов по вовлечению молодежи в добровольческую деятельность </t>
  </si>
  <si>
    <t>3.3.3. Поддержка студентов педагогических вузов</t>
  </si>
  <si>
    <t>3.3.4.Субсидии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</si>
  <si>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 xml:space="preserve">3.4 Основное мероприятие "Обеспечение  деятельности учреждения сферы работы с молодёжью и развитие его материально-технической базы" </t>
  </si>
  <si>
    <t>3.4.1.Финансовое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</si>
  <si>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4.1  Портфель проектов «Образование», региональный проект «Современная школа»</t>
  </si>
  <si>
    <t xml:space="preserve">4.1.1.Средняя общеобразовательная школа в г. Когалыме (Общеобразовательная организация с универсальной безбарьерной средой)» </t>
  </si>
  <si>
    <t xml:space="preserve">4.3  Основное мероприятие "Финансовое обеспечение полномочий управления образования и ресурсного центра" </t>
  </si>
  <si>
    <t>4.3.1.Финансовое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</si>
  <si>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4.3.2.Проведение мероприятий аппаратом управления</t>
  </si>
  <si>
    <t>4.3.3.Финансовое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</si>
  <si>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4.4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</si>
  <si>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4.4.1.Обеспечение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</si>
  <si>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4.4.2 Создание системных механизмов сохранения и укрепления здоровья детей в образовательных организациях</t>
  </si>
  <si>
    <t xml:space="preserve">4.5 Основное мероприятие "Развитие материально-технической базы образовательных организаций" </t>
  </si>
  <si>
    <t>4.5.1. Развитие инфраструктуры общего и дополнительного образования</t>
  </si>
  <si>
    <t xml:space="preserve"> МАУ "ДДТ", МАУ "ДШИ" - организация мероприятий, выезд обучающихся на мероприятия. </t>
  </si>
  <si>
    <t>ПАО "ЛУКОЙЛ"  Реализация мероприятий в рамках проекта "Формула успеха"</t>
  </si>
  <si>
    <t xml:space="preserve"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</t>
  </si>
  <si>
    <t>Экономия плановых ассигнований 200,0 тыс. рублей в связи с отменой выезда на окружные олимпиады</t>
  </si>
  <si>
    <t>Ежемесячное содержание МАУ "Школа искусств", МАУ "ДДТ". Экономия плановых ассигнований 35,6 соглано фактической оплаты расходов непостоянного характера согласно фактически предоставленных счетов.</t>
  </si>
  <si>
    <t xml:space="preserve">Финансирование ШКОЛЫ + д.САДЫ.    Экономия плановых ассигнований 672,9 тыс. рублей согласно перечисления средств по заключенным соглашениям и фактической потребности учреждений. </t>
  </si>
  <si>
    <t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</si>
  <si>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</si>
  <si>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</si>
  <si>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</si>
  <si>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На 31.01.2022  План ОБ - 11867,6 тыс. руб. факт ОБ - 10733,7 тыс. руб.;       план ФБ - 1550,4 тыс. руб. факт - 622,7 тыс. руб.;   план МБ - 82,7 тыс. руб.   факт - 33,2 тыс. руб.  Исполнение 87%. в связи с переводом обучающихся на дистанционное обучение в январе месяце.  Оплата согласно предоставленных счетов по фактическим детодням питания.</t>
  </si>
  <si>
    <t xml:space="preserve">Организация отдыха и оздоровления детей.  ОБ - 22809,2 тыс. рублей в т.ч. : ОБ оплата питания в пришкольных лагерях - 9668,5 тыс. рублей; ОБ приобретение путевок - 13140,7 тыс. руб.;  МБ - 3222,8 тыс. руб. - софинансирование питание. 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</si>
  <si>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 1343,4 т.руб. -  экономия планов согласно фактической оплаты расходов непостоянного характера согласно фактически предоставленных счетов.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</si>
</sst>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3" formatCode="_-* #,##0.0\ _₽_-;\-* #,##0.0\ _₽_-;_-* &quot;-&quot;?\ _₽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8" fontId="8" fillId="0" borderId="1" xfId="1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0" fontId="13" fillId="0" borderId="1" xfId="1" applyFont="1" applyFill="1" applyBorder="1" applyAlignment="1" applyProtection="1">
      <alignment horizontal="justify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06"/>
  <sheetViews>
    <sheetView tabSelected="1" view="pageBreakPreview" zoomScale="60" zoomScaleNormal="50" workbookViewId="0">
      <pane ySplit="8" topLeftCell="A192" activePane="bottomLeft" state="frozen"/>
      <selection pane="bottomLeft" activeCell="B225" sqref="B225"/>
    </sheetView>
  </sheetViews>
  <sheetFormatPr defaultColWidth="9.140625" defaultRowHeight="15" x14ac:dyDescent="0.25"/>
  <cols>
    <col min="1" max="1" width="45.42578125" style="70" customWidth="1"/>
    <col min="2" max="3" width="15.85546875" style="70" bestFit="1" customWidth="1"/>
    <col min="4" max="4" width="20.140625" style="70" customWidth="1"/>
    <col min="5" max="5" width="18.5703125" style="70" customWidth="1"/>
    <col min="6" max="6" width="21.85546875" style="70" bestFit="1" customWidth="1"/>
    <col min="7" max="7" width="23.28515625" style="70" bestFit="1" customWidth="1"/>
    <col min="8" max="8" width="16.7109375" style="70" customWidth="1"/>
    <col min="9" max="9" width="18.7109375" style="70" customWidth="1"/>
    <col min="10" max="10" width="16.5703125" style="70" customWidth="1"/>
    <col min="11" max="11" width="19" style="70" customWidth="1"/>
    <col min="12" max="12" width="18.42578125" style="70" customWidth="1"/>
    <col min="13" max="13" width="15.85546875" style="70" customWidth="1"/>
    <col min="14" max="14" width="16.42578125" style="70" customWidth="1"/>
    <col min="15" max="15" width="17" style="70" customWidth="1"/>
    <col min="16" max="16" width="15.5703125" style="70" customWidth="1"/>
    <col min="17" max="17" width="16.42578125" style="70" customWidth="1"/>
    <col min="18" max="18" width="16.7109375" style="70" customWidth="1"/>
    <col min="19" max="19" width="17.85546875" style="70" customWidth="1"/>
    <col min="20" max="20" width="13.5703125" style="70" bestFit="1" customWidth="1"/>
    <col min="21" max="21" width="16.42578125" style="70" customWidth="1"/>
    <col min="22" max="22" width="15.28515625" style="70" customWidth="1"/>
    <col min="23" max="23" width="17" style="70" customWidth="1"/>
    <col min="24" max="24" width="16" style="70" customWidth="1"/>
    <col min="25" max="25" width="18.140625" style="70" customWidth="1"/>
    <col min="26" max="26" width="16.5703125" style="70" customWidth="1"/>
    <col min="27" max="27" width="18.42578125" style="70" customWidth="1"/>
    <col min="28" max="28" width="16" style="70" customWidth="1"/>
    <col min="29" max="29" width="18.140625" style="70" customWidth="1"/>
    <col min="30" max="30" width="17" style="70" customWidth="1"/>
    <col min="31" max="31" width="18.42578125" style="70" customWidth="1"/>
    <col min="32" max="32" width="99.140625" style="70" customWidth="1"/>
    <col min="33" max="33" width="19.5703125" style="70" customWidth="1"/>
    <col min="34" max="34" width="13.5703125" style="70" bestFit="1" customWidth="1"/>
    <col min="35" max="35" width="12.42578125" style="70" bestFit="1" customWidth="1"/>
    <col min="36" max="16384" width="9.140625" style="70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0"/>
      <c r="U1" s="100"/>
      <c r="V1" s="100"/>
      <c r="W1" s="100"/>
      <c r="X1" s="100"/>
      <c r="Y1" s="100"/>
      <c r="Z1" s="3"/>
      <c r="AA1" s="3"/>
      <c r="AB1" s="3"/>
      <c r="AC1" s="4"/>
      <c r="AD1" s="4"/>
      <c r="AE1" s="4"/>
      <c r="AF1" s="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4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2"/>
      <c r="Q3" s="2"/>
      <c r="R3" s="2"/>
      <c r="S3" s="2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4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101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02" t="s">
        <v>2</v>
      </c>
      <c r="B6" s="103" t="s">
        <v>3</v>
      </c>
      <c r="C6" s="103" t="s">
        <v>3</v>
      </c>
      <c r="D6" s="103" t="s">
        <v>4</v>
      </c>
      <c r="E6" s="103" t="s">
        <v>5</v>
      </c>
      <c r="F6" s="95" t="s">
        <v>6</v>
      </c>
      <c r="G6" s="96"/>
      <c r="H6" s="95" t="s">
        <v>7</v>
      </c>
      <c r="I6" s="96"/>
      <c r="J6" s="95" t="s">
        <v>8</v>
      </c>
      <c r="K6" s="96"/>
      <c r="L6" s="95" t="s">
        <v>9</v>
      </c>
      <c r="M6" s="96"/>
      <c r="N6" s="95" t="s">
        <v>10</v>
      </c>
      <c r="O6" s="96"/>
      <c r="P6" s="95" t="s">
        <v>11</v>
      </c>
      <c r="Q6" s="96"/>
      <c r="R6" s="95" t="s">
        <v>12</v>
      </c>
      <c r="S6" s="96"/>
      <c r="T6" s="95" t="s">
        <v>13</v>
      </c>
      <c r="U6" s="96"/>
      <c r="V6" s="95" t="s">
        <v>14</v>
      </c>
      <c r="W6" s="96"/>
      <c r="X6" s="95" t="s">
        <v>15</v>
      </c>
      <c r="Y6" s="96"/>
      <c r="Z6" s="95" t="s">
        <v>16</v>
      </c>
      <c r="AA6" s="96"/>
      <c r="AB6" s="95" t="s">
        <v>17</v>
      </c>
      <c r="AC6" s="96"/>
      <c r="AD6" s="95" t="s">
        <v>18</v>
      </c>
      <c r="AE6" s="96"/>
      <c r="AF6" s="99" t="s">
        <v>19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ht="18.75" x14ac:dyDescent="0.25">
      <c r="A7" s="102"/>
      <c r="B7" s="104"/>
      <c r="C7" s="104"/>
      <c r="D7" s="104"/>
      <c r="E7" s="104"/>
      <c r="F7" s="97"/>
      <c r="G7" s="98"/>
      <c r="H7" s="97"/>
      <c r="I7" s="98"/>
      <c r="J7" s="97"/>
      <c r="K7" s="98"/>
      <c r="L7" s="97"/>
      <c r="M7" s="98"/>
      <c r="N7" s="97"/>
      <c r="O7" s="98"/>
      <c r="P7" s="97"/>
      <c r="Q7" s="98"/>
      <c r="R7" s="97"/>
      <c r="S7" s="98"/>
      <c r="T7" s="97"/>
      <c r="U7" s="98"/>
      <c r="V7" s="97"/>
      <c r="W7" s="98"/>
      <c r="X7" s="97"/>
      <c r="Y7" s="98"/>
      <c r="Z7" s="97"/>
      <c r="AA7" s="98"/>
      <c r="AB7" s="97"/>
      <c r="AC7" s="98"/>
      <c r="AD7" s="97"/>
      <c r="AE7" s="98"/>
      <c r="AF7" s="99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7.5" x14ac:dyDescent="0.25">
      <c r="A8" s="102"/>
      <c r="B8" s="71" t="s">
        <v>46</v>
      </c>
      <c r="C8" s="72">
        <v>44592</v>
      </c>
      <c r="D8" s="72">
        <v>44592</v>
      </c>
      <c r="E8" s="72">
        <v>44592</v>
      </c>
      <c r="F8" s="7" t="s">
        <v>20</v>
      </c>
      <c r="G8" s="7" t="s">
        <v>21</v>
      </c>
      <c r="H8" s="8" t="s">
        <v>22</v>
      </c>
      <c r="I8" s="8" t="s">
        <v>23</v>
      </c>
      <c r="J8" s="8" t="s">
        <v>22</v>
      </c>
      <c r="K8" s="8" t="s">
        <v>23</v>
      </c>
      <c r="L8" s="8" t="s">
        <v>22</v>
      </c>
      <c r="M8" s="8" t="s">
        <v>23</v>
      </c>
      <c r="N8" s="8" t="s">
        <v>22</v>
      </c>
      <c r="O8" s="8" t="s">
        <v>23</v>
      </c>
      <c r="P8" s="8" t="s">
        <v>22</v>
      </c>
      <c r="Q8" s="8" t="s">
        <v>23</v>
      </c>
      <c r="R8" s="8" t="s">
        <v>22</v>
      </c>
      <c r="S8" s="8" t="s">
        <v>23</v>
      </c>
      <c r="T8" s="8" t="s">
        <v>22</v>
      </c>
      <c r="U8" s="8" t="s">
        <v>23</v>
      </c>
      <c r="V8" s="8" t="s">
        <v>22</v>
      </c>
      <c r="W8" s="8" t="s">
        <v>23</v>
      </c>
      <c r="X8" s="8" t="s">
        <v>22</v>
      </c>
      <c r="Y8" s="8" t="s">
        <v>23</v>
      </c>
      <c r="Z8" s="8" t="s">
        <v>22</v>
      </c>
      <c r="AA8" s="8" t="s">
        <v>23</v>
      </c>
      <c r="AB8" s="8" t="s">
        <v>22</v>
      </c>
      <c r="AC8" s="8" t="s">
        <v>23</v>
      </c>
      <c r="AD8" s="8" t="s">
        <v>22</v>
      </c>
      <c r="AE8" s="8" t="s">
        <v>23</v>
      </c>
      <c r="AF8" s="9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18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1">
        <v>32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1:62" ht="20.25" x14ac:dyDescent="0.25">
      <c r="A10" s="87" t="s">
        <v>24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9"/>
      <c r="AE10" s="13"/>
      <c r="AF10" s="14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20.25" x14ac:dyDescent="0.25">
      <c r="A11" s="87" t="s">
        <v>47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  <c r="AF11" s="76"/>
      <c r="AG11" s="15"/>
      <c r="AH11" s="15"/>
      <c r="AI11" s="15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62" ht="18.75" x14ac:dyDescent="0.25">
      <c r="A12" s="73" t="s">
        <v>25</v>
      </c>
      <c r="B12" s="39">
        <f>H12+J12+L12+N12+P12+R12+T12+V12+X12+Z12+AB12+AD12</f>
        <v>56427.3</v>
      </c>
      <c r="C12" s="40">
        <f>SUM(C13:C16)</f>
        <v>56427.3</v>
      </c>
      <c r="D12" s="40">
        <f t="shared" ref="D12:E12" si="0">SUM(D13:D16)</f>
        <v>6231.9</v>
      </c>
      <c r="E12" s="40">
        <f t="shared" si="0"/>
        <v>6231.9</v>
      </c>
      <c r="F12" s="41">
        <f>E12/B12*100</f>
        <v>11.044122259969907</v>
      </c>
      <c r="G12" s="41">
        <f>E12/C12*100</f>
        <v>11.044122259969907</v>
      </c>
      <c r="H12" s="42">
        <f>SUM(H13:H16)</f>
        <v>6231.9</v>
      </c>
      <c r="I12" s="42">
        <f t="shared" ref="I12:AE12" si="1">SUM(I13:I16)</f>
        <v>6231.9</v>
      </c>
      <c r="J12" s="42">
        <f t="shared" si="1"/>
        <v>6231.9</v>
      </c>
      <c r="K12" s="42">
        <f t="shared" si="1"/>
        <v>0</v>
      </c>
      <c r="L12" s="42">
        <f t="shared" si="1"/>
        <v>6231.9</v>
      </c>
      <c r="M12" s="42">
        <f t="shared" si="1"/>
        <v>0</v>
      </c>
      <c r="N12" s="42">
        <f t="shared" si="1"/>
        <v>6231.9</v>
      </c>
      <c r="O12" s="42">
        <f t="shared" si="1"/>
        <v>0</v>
      </c>
      <c r="P12" s="42">
        <f t="shared" si="1"/>
        <v>6232</v>
      </c>
      <c r="Q12" s="42">
        <f t="shared" si="1"/>
        <v>0</v>
      </c>
      <c r="R12" s="42">
        <f t="shared" si="1"/>
        <v>0</v>
      </c>
      <c r="S12" s="42">
        <f t="shared" si="1"/>
        <v>0</v>
      </c>
      <c r="T12" s="42">
        <f t="shared" si="1"/>
        <v>0</v>
      </c>
      <c r="U12" s="42">
        <f t="shared" si="1"/>
        <v>0</v>
      </c>
      <c r="V12" s="42">
        <f t="shared" si="1"/>
        <v>100</v>
      </c>
      <c r="W12" s="42">
        <f t="shared" si="1"/>
        <v>0</v>
      </c>
      <c r="X12" s="42">
        <f t="shared" si="1"/>
        <v>6232</v>
      </c>
      <c r="Y12" s="42">
        <f t="shared" si="1"/>
        <v>0</v>
      </c>
      <c r="Z12" s="42">
        <f t="shared" si="1"/>
        <v>6471.9</v>
      </c>
      <c r="AA12" s="42">
        <f t="shared" si="1"/>
        <v>0</v>
      </c>
      <c r="AB12" s="42">
        <f t="shared" si="1"/>
        <v>6231.9</v>
      </c>
      <c r="AC12" s="42">
        <f t="shared" si="1"/>
        <v>0</v>
      </c>
      <c r="AD12" s="42">
        <f t="shared" si="1"/>
        <v>6231.9</v>
      </c>
      <c r="AE12" s="42">
        <f t="shared" si="1"/>
        <v>0</v>
      </c>
      <c r="AF12" s="43"/>
      <c r="AG12" s="15"/>
      <c r="AH12" s="15"/>
      <c r="AI12" s="1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62" ht="18.75" x14ac:dyDescent="0.3">
      <c r="A13" s="22" t="s">
        <v>26</v>
      </c>
      <c r="B13" s="28">
        <f>H13+J13+L13+N13+P13+R13+T13+V13+X13+Z13+AB13+AD13</f>
        <v>0</v>
      </c>
      <c r="C13" s="28">
        <f t="shared" ref="C13:C16" si="2">H13+J13+L13+N13+P13+R13+T13+V13+X13+Z13+AB13+AD13</f>
        <v>0</v>
      </c>
      <c r="D13" s="29">
        <f>D19+D25</f>
        <v>0</v>
      </c>
      <c r="E13" s="28">
        <f>I13+K13+M13+O13+Q13+S13+U13+W13+Y13+AA13+AC13+AE13</f>
        <v>0</v>
      </c>
      <c r="F13" s="24" t="e">
        <f>E13/B13*100</f>
        <v>#DIV/0!</v>
      </c>
      <c r="G13" s="24" t="e">
        <f>E13/C13*100</f>
        <v>#DIV/0!</v>
      </c>
      <c r="H13" s="23">
        <f>H19+H25</f>
        <v>0</v>
      </c>
      <c r="I13" s="23">
        <f t="shared" ref="I13:AE16" si="3">I19+I25</f>
        <v>0</v>
      </c>
      <c r="J13" s="23">
        <f t="shared" si="3"/>
        <v>0</v>
      </c>
      <c r="K13" s="23">
        <f t="shared" si="3"/>
        <v>0</v>
      </c>
      <c r="L13" s="23">
        <f t="shared" si="3"/>
        <v>0</v>
      </c>
      <c r="M13" s="23">
        <f t="shared" si="3"/>
        <v>0</v>
      </c>
      <c r="N13" s="23">
        <f t="shared" si="3"/>
        <v>0</v>
      </c>
      <c r="O13" s="23">
        <f t="shared" si="3"/>
        <v>0</v>
      </c>
      <c r="P13" s="23">
        <f t="shared" si="3"/>
        <v>0</v>
      </c>
      <c r="Q13" s="23">
        <f t="shared" si="3"/>
        <v>0</v>
      </c>
      <c r="R13" s="23">
        <f t="shared" si="3"/>
        <v>0</v>
      </c>
      <c r="S13" s="23">
        <f t="shared" si="3"/>
        <v>0</v>
      </c>
      <c r="T13" s="23">
        <f t="shared" si="3"/>
        <v>0</v>
      </c>
      <c r="U13" s="23">
        <f t="shared" si="3"/>
        <v>0</v>
      </c>
      <c r="V13" s="23">
        <f t="shared" si="3"/>
        <v>0</v>
      </c>
      <c r="W13" s="23">
        <f t="shared" si="3"/>
        <v>0</v>
      </c>
      <c r="X13" s="23">
        <f t="shared" si="3"/>
        <v>0</v>
      </c>
      <c r="Y13" s="23">
        <f t="shared" si="3"/>
        <v>0</v>
      </c>
      <c r="Z13" s="23">
        <f t="shared" si="3"/>
        <v>0</v>
      </c>
      <c r="AA13" s="23">
        <f t="shared" si="3"/>
        <v>0</v>
      </c>
      <c r="AB13" s="23">
        <f t="shared" si="3"/>
        <v>0</v>
      </c>
      <c r="AC13" s="23">
        <f t="shared" si="3"/>
        <v>0</v>
      </c>
      <c r="AD13" s="23">
        <f t="shared" si="3"/>
        <v>0</v>
      </c>
      <c r="AE13" s="23">
        <f t="shared" si="3"/>
        <v>0</v>
      </c>
      <c r="AF13" s="43"/>
      <c r="AG13" s="15"/>
      <c r="AH13" s="15"/>
      <c r="AI13" s="1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ht="18.75" x14ac:dyDescent="0.3">
      <c r="A14" s="22" t="s">
        <v>27</v>
      </c>
      <c r="B14" s="28">
        <f>B20+B26</f>
        <v>56427.3</v>
      </c>
      <c r="C14" s="28">
        <f t="shared" si="2"/>
        <v>56427.3</v>
      </c>
      <c r="D14" s="29">
        <f t="shared" ref="D14:D16" si="4">D20+D26</f>
        <v>6231.9</v>
      </c>
      <c r="E14" s="28">
        <f>I14+K14+M14+O14+Q14+S14+U14+W14+Y14+AA14+AC14+AE14</f>
        <v>6231.9</v>
      </c>
      <c r="F14" s="24">
        <f>E14/B14*100</f>
        <v>11.044122259969907</v>
      </c>
      <c r="G14" s="24">
        <f>E14/C14*100</f>
        <v>11.044122259969907</v>
      </c>
      <c r="H14" s="23">
        <f t="shared" ref="H14:W16" si="5">H20+H26</f>
        <v>6231.9</v>
      </c>
      <c r="I14" s="23">
        <f t="shared" si="5"/>
        <v>6231.9</v>
      </c>
      <c r="J14" s="23">
        <f t="shared" si="5"/>
        <v>6231.9</v>
      </c>
      <c r="K14" s="23">
        <f t="shared" si="5"/>
        <v>0</v>
      </c>
      <c r="L14" s="23">
        <f t="shared" si="5"/>
        <v>6231.9</v>
      </c>
      <c r="M14" s="23">
        <f t="shared" si="5"/>
        <v>0</v>
      </c>
      <c r="N14" s="23">
        <f t="shared" si="5"/>
        <v>6231.9</v>
      </c>
      <c r="O14" s="23">
        <f t="shared" si="5"/>
        <v>0</v>
      </c>
      <c r="P14" s="23">
        <f t="shared" si="5"/>
        <v>6232</v>
      </c>
      <c r="Q14" s="23">
        <f t="shared" si="5"/>
        <v>0</v>
      </c>
      <c r="R14" s="23">
        <f t="shared" si="5"/>
        <v>0</v>
      </c>
      <c r="S14" s="23">
        <f t="shared" si="5"/>
        <v>0</v>
      </c>
      <c r="T14" s="23">
        <f t="shared" si="5"/>
        <v>0</v>
      </c>
      <c r="U14" s="23">
        <f t="shared" si="5"/>
        <v>0</v>
      </c>
      <c r="V14" s="23">
        <f t="shared" si="5"/>
        <v>100</v>
      </c>
      <c r="W14" s="23">
        <f t="shared" si="5"/>
        <v>0</v>
      </c>
      <c r="X14" s="23">
        <f t="shared" si="3"/>
        <v>6232</v>
      </c>
      <c r="Y14" s="23">
        <f t="shared" si="3"/>
        <v>0</v>
      </c>
      <c r="Z14" s="23">
        <f t="shared" si="3"/>
        <v>6471.9</v>
      </c>
      <c r="AA14" s="23">
        <f t="shared" si="3"/>
        <v>0</v>
      </c>
      <c r="AB14" s="23">
        <f t="shared" si="3"/>
        <v>6231.9</v>
      </c>
      <c r="AC14" s="23">
        <f t="shared" si="3"/>
        <v>0</v>
      </c>
      <c r="AD14" s="23">
        <f t="shared" si="3"/>
        <v>6231.9</v>
      </c>
      <c r="AE14" s="23">
        <f t="shared" si="3"/>
        <v>0</v>
      </c>
      <c r="AF14" s="43"/>
      <c r="AG14" s="15"/>
      <c r="AH14" s="15"/>
      <c r="AI14" s="1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62" ht="18.75" x14ac:dyDescent="0.3">
      <c r="A15" s="22" t="s">
        <v>28</v>
      </c>
      <c r="B15" s="28">
        <f t="shared" ref="B15:B16" si="6">H15+J15+L15+N15+P15+R15+T15+V15+X15+Z15+AB15+AD15</f>
        <v>0</v>
      </c>
      <c r="C15" s="28">
        <f t="shared" si="2"/>
        <v>0</v>
      </c>
      <c r="D15" s="29">
        <f t="shared" si="4"/>
        <v>0</v>
      </c>
      <c r="E15" s="28">
        <f t="shared" ref="E15:E16" si="7">I15+K15+M15+O15+Q15+S15+U15+W15+Y15+AA15+AC15+AE15</f>
        <v>0</v>
      </c>
      <c r="F15" s="24" t="e">
        <f t="shared" ref="F15:F16" si="8">E15/B15*100</f>
        <v>#DIV/0!</v>
      </c>
      <c r="G15" s="24" t="e">
        <f t="shared" ref="G15:G16" si="9">E15/C15*100</f>
        <v>#DIV/0!</v>
      </c>
      <c r="H15" s="23">
        <f t="shared" si="5"/>
        <v>0</v>
      </c>
      <c r="I15" s="23">
        <f t="shared" si="3"/>
        <v>0</v>
      </c>
      <c r="J15" s="23">
        <f t="shared" si="3"/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23">
        <f t="shared" si="3"/>
        <v>0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0</v>
      </c>
      <c r="S15" s="23">
        <f t="shared" si="3"/>
        <v>0</v>
      </c>
      <c r="T15" s="23">
        <f t="shared" si="3"/>
        <v>0</v>
      </c>
      <c r="U15" s="23">
        <f t="shared" si="3"/>
        <v>0</v>
      </c>
      <c r="V15" s="23">
        <f t="shared" si="3"/>
        <v>0</v>
      </c>
      <c r="W15" s="23">
        <f t="shared" si="3"/>
        <v>0</v>
      </c>
      <c r="X15" s="23">
        <f t="shared" si="3"/>
        <v>0</v>
      </c>
      <c r="Y15" s="23">
        <f t="shared" si="3"/>
        <v>0</v>
      </c>
      <c r="Z15" s="23">
        <f t="shared" si="3"/>
        <v>0</v>
      </c>
      <c r="AA15" s="23">
        <f t="shared" si="3"/>
        <v>0</v>
      </c>
      <c r="AB15" s="23">
        <f t="shared" si="3"/>
        <v>0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43"/>
      <c r="AG15" s="15"/>
      <c r="AH15" s="15"/>
      <c r="AI15" s="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62" ht="18.75" x14ac:dyDescent="0.3">
      <c r="A16" s="22" t="s">
        <v>29</v>
      </c>
      <c r="B16" s="28">
        <f t="shared" si="6"/>
        <v>0</v>
      </c>
      <c r="C16" s="28">
        <f t="shared" si="2"/>
        <v>0</v>
      </c>
      <c r="D16" s="29">
        <f t="shared" si="4"/>
        <v>0</v>
      </c>
      <c r="E16" s="28">
        <f t="shared" si="7"/>
        <v>0</v>
      </c>
      <c r="F16" s="24" t="e">
        <f t="shared" si="8"/>
        <v>#DIV/0!</v>
      </c>
      <c r="G16" s="24" t="e">
        <f t="shared" si="9"/>
        <v>#DIV/0!</v>
      </c>
      <c r="H16" s="23">
        <f t="shared" si="5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  <c r="O16" s="23">
        <f t="shared" si="3"/>
        <v>0</v>
      </c>
      <c r="P16" s="23">
        <f t="shared" si="3"/>
        <v>0</v>
      </c>
      <c r="Q16" s="23">
        <f t="shared" si="3"/>
        <v>0</v>
      </c>
      <c r="R16" s="23">
        <f t="shared" si="3"/>
        <v>0</v>
      </c>
      <c r="S16" s="23">
        <f t="shared" si="3"/>
        <v>0</v>
      </c>
      <c r="T16" s="23">
        <f t="shared" si="3"/>
        <v>0</v>
      </c>
      <c r="U16" s="23">
        <f t="shared" si="3"/>
        <v>0</v>
      </c>
      <c r="V16" s="23">
        <f t="shared" si="3"/>
        <v>0</v>
      </c>
      <c r="W16" s="23">
        <f t="shared" si="3"/>
        <v>0</v>
      </c>
      <c r="X16" s="23">
        <f t="shared" si="3"/>
        <v>0</v>
      </c>
      <c r="Y16" s="23">
        <f t="shared" si="3"/>
        <v>0</v>
      </c>
      <c r="Z16" s="23">
        <f t="shared" si="3"/>
        <v>0</v>
      </c>
      <c r="AA16" s="23">
        <f t="shared" si="3"/>
        <v>0</v>
      </c>
      <c r="AB16" s="23">
        <f t="shared" si="3"/>
        <v>0</v>
      </c>
      <c r="AC16" s="23">
        <f t="shared" si="3"/>
        <v>0</v>
      </c>
      <c r="AD16" s="23">
        <f t="shared" si="3"/>
        <v>0</v>
      </c>
      <c r="AE16" s="23">
        <f t="shared" si="3"/>
        <v>0</v>
      </c>
      <c r="AF16" s="43"/>
      <c r="AG16" s="15"/>
      <c r="AH16" s="15"/>
      <c r="AI16" s="1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8.75" x14ac:dyDescent="0.25">
      <c r="A17" s="84" t="s">
        <v>48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6"/>
      <c r="AF17" s="81" t="s">
        <v>89</v>
      </c>
      <c r="AG17" s="15"/>
      <c r="AH17" s="15"/>
      <c r="AI17" s="1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18.75" x14ac:dyDescent="0.3">
      <c r="A18" s="19" t="s">
        <v>25</v>
      </c>
      <c r="B18" s="27">
        <f>H18+J18+L18+N18+P18+R18+T18+V18+X18+Z18+AB18+AD18</f>
        <v>340</v>
      </c>
      <c r="C18" s="20">
        <f>C19+C20+C21+C22</f>
        <v>0</v>
      </c>
      <c r="D18" s="20">
        <f>D19+D20+D21+D22</f>
        <v>0</v>
      </c>
      <c r="E18" s="20">
        <f>E19+E20+E21+E22</f>
        <v>0</v>
      </c>
      <c r="F18" s="21">
        <f>E18/B18*100</f>
        <v>0</v>
      </c>
      <c r="G18" s="21" t="e">
        <f>E18/C18*100</f>
        <v>#DIV/0!</v>
      </c>
      <c r="H18" s="13">
        <f>SUM(H19:H22)</f>
        <v>0</v>
      </c>
      <c r="I18" s="13">
        <f t="shared" ref="I18:AE18" si="10">SUM(I19:I22)</f>
        <v>0</v>
      </c>
      <c r="J18" s="13">
        <f t="shared" si="10"/>
        <v>0</v>
      </c>
      <c r="K18" s="13">
        <f t="shared" si="10"/>
        <v>0</v>
      </c>
      <c r="L18" s="13">
        <f t="shared" si="10"/>
        <v>0</v>
      </c>
      <c r="M18" s="13">
        <f t="shared" si="10"/>
        <v>0</v>
      </c>
      <c r="N18" s="13">
        <f t="shared" si="10"/>
        <v>0</v>
      </c>
      <c r="O18" s="13">
        <f t="shared" si="10"/>
        <v>0</v>
      </c>
      <c r="P18" s="13">
        <f t="shared" si="10"/>
        <v>0</v>
      </c>
      <c r="Q18" s="13">
        <f t="shared" si="10"/>
        <v>0</v>
      </c>
      <c r="R18" s="13">
        <f t="shared" si="10"/>
        <v>0</v>
      </c>
      <c r="S18" s="13">
        <f t="shared" si="10"/>
        <v>0</v>
      </c>
      <c r="T18" s="13">
        <f t="shared" si="10"/>
        <v>0</v>
      </c>
      <c r="U18" s="13">
        <f t="shared" si="10"/>
        <v>0</v>
      </c>
      <c r="V18" s="13">
        <f t="shared" si="10"/>
        <v>100</v>
      </c>
      <c r="W18" s="13">
        <f t="shared" si="10"/>
        <v>0</v>
      </c>
      <c r="X18" s="13">
        <f t="shared" si="10"/>
        <v>0</v>
      </c>
      <c r="Y18" s="13">
        <f t="shared" si="10"/>
        <v>0</v>
      </c>
      <c r="Z18" s="13">
        <f t="shared" si="10"/>
        <v>240</v>
      </c>
      <c r="AA18" s="13">
        <f t="shared" si="10"/>
        <v>0</v>
      </c>
      <c r="AB18" s="13">
        <f t="shared" si="10"/>
        <v>0</v>
      </c>
      <c r="AC18" s="13">
        <f t="shared" si="10"/>
        <v>0</v>
      </c>
      <c r="AD18" s="13">
        <f t="shared" si="10"/>
        <v>0</v>
      </c>
      <c r="AE18" s="13">
        <f t="shared" si="10"/>
        <v>0</v>
      </c>
      <c r="AF18" s="82"/>
      <c r="AG18" s="15">
        <f t="shared" ref="AG18" si="11">C18-E18</f>
        <v>0</v>
      </c>
      <c r="AH18" s="15"/>
      <c r="AI18" s="1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8.75" x14ac:dyDescent="0.3">
      <c r="A19" s="22" t="s">
        <v>26</v>
      </c>
      <c r="B19" s="28">
        <f>H19+J19+L19+N19+P19+R19+T19+V19+X19+Z19+AB19+AD19</f>
        <v>0</v>
      </c>
      <c r="C19" s="29">
        <f>H19</f>
        <v>0</v>
      </c>
      <c r="D19" s="29"/>
      <c r="E19" s="28">
        <f>I19+K19+M19+O19+Q19+S19+U19+W19+Y19+AA19+AC19+AE19</f>
        <v>0</v>
      </c>
      <c r="F19" s="24" t="e">
        <f>E19/B19*100</f>
        <v>#DIV/0!</v>
      </c>
      <c r="G19" s="24" t="e">
        <f>E19/C19*100</f>
        <v>#DIV/0!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82"/>
      <c r="AG19" s="15"/>
      <c r="AH19" s="15"/>
      <c r="AI19" s="1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18.75" x14ac:dyDescent="0.3">
      <c r="A20" s="22" t="s">
        <v>27</v>
      </c>
      <c r="B20" s="28">
        <f>H20+J20+L20+N20+P20+R20+T20+V20+X20+Z20+AB20+AD20</f>
        <v>340</v>
      </c>
      <c r="C20" s="29">
        <f t="shared" ref="C20:C22" si="12">H20</f>
        <v>0</v>
      </c>
      <c r="D20" s="29">
        <f>E20</f>
        <v>0</v>
      </c>
      <c r="E20" s="28">
        <f t="shared" ref="E20:E22" si="13">I20+K20+M20+O20+Q20+S20+U20+W20+Y20+AA20+AC20+AE20</f>
        <v>0</v>
      </c>
      <c r="F20" s="25">
        <f>E20/B20*100</f>
        <v>0</v>
      </c>
      <c r="G20" s="25" t="e">
        <f>E20/C20*100</f>
        <v>#DIV/0!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>
        <v>100</v>
      </c>
      <c r="W20" s="23"/>
      <c r="X20" s="23"/>
      <c r="Y20" s="23"/>
      <c r="Z20" s="23">
        <v>240</v>
      </c>
      <c r="AA20" s="23"/>
      <c r="AB20" s="23"/>
      <c r="AC20" s="23"/>
      <c r="AD20" s="23"/>
      <c r="AE20" s="23"/>
      <c r="AF20" s="82"/>
      <c r="AG20" s="15"/>
      <c r="AH20" s="15"/>
      <c r="AI20" s="1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18.75" x14ac:dyDescent="0.3">
      <c r="A21" s="22" t="s">
        <v>28</v>
      </c>
      <c r="B21" s="28">
        <f t="shared" ref="B21:B22" si="14">H21+J21+L21+N21+P21+R21+T21+V21+X21+Z21+AB21+AD21</f>
        <v>0</v>
      </c>
      <c r="C21" s="29">
        <f t="shared" si="12"/>
        <v>0</v>
      </c>
      <c r="D21" s="29"/>
      <c r="E21" s="28">
        <f t="shared" si="13"/>
        <v>0</v>
      </c>
      <c r="F21" s="24" t="e">
        <f t="shared" ref="F21:F22" si="15">E21/B21*100</f>
        <v>#DIV/0!</v>
      </c>
      <c r="G21" s="24" t="e">
        <f t="shared" ref="G21:G22" si="16">E21/C21*100</f>
        <v>#DIV/0!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82"/>
      <c r="AG21" s="15"/>
      <c r="AH21" s="15"/>
      <c r="AI21" s="15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18.75" x14ac:dyDescent="0.3">
      <c r="A22" s="22" t="s">
        <v>29</v>
      </c>
      <c r="B22" s="28">
        <f t="shared" si="14"/>
        <v>0</v>
      </c>
      <c r="C22" s="29">
        <f t="shared" si="12"/>
        <v>0</v>
      </c>
      <c r="D22" s="29"/>
      <c r="E22" s="28">
        <f t="shared" si="13"/>
        <v>0</v>
      </c>
      <c r="F22" s="24" t="e">
        <f t="shared" si="15"/>
        <v>#DIV/0!</v>
      </c>
      <c r="G22" s="24" t="e">
        <f t="shared" si="16"/>
        <v>#DIV/0!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83"/>
      <c r="AG22" s="15"/>
      <c r="AH22" s="15"/>
      <c r="AI22" s="15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18.75" x14ac:dyDescent="0.25">
      <c r="A23" s="84" t="s">
        <v>49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6"/>
      <c r="AF23" s="81" t="s">
        <v>91</v>
      </c>
      <c r="AG23" s="15"/>
      <c r="AH23" s="15"/>
      <c r="AI23" s="15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18.75" x14ac:dyDescent="0.3">
      <c r="A24" s="19" t="s">
        <v>25</v>
      </c>
      <c r="B24" s="27">
        <f>H24+J24+L24+N24+P24+R24+T24+V24+X24+Z24+AB24+AD24</f>
        <v>56087.3</v>
      </c>
      <c r="C24" s="20">
        <f>C25+C26+C27+C28</f>
        <v>6231.9</v>
      </c>
      <c r="D24" s="20">
        <f>D25+D26+D27+D28</f>
        <v>6231.9</v>
      </c>
      <c r="E24" s="20">
        <f>E25+E26+E27+E28</f>
        <v>6231.9</v>
      </c>
      <c r="F24" s="21">
        <f>E24/B24*100</f>
        <v>11.111071490337384</v>
      </c>
      <c r="G24" s="21">
        <f>E24/C24*100</f>
        <v>100</v>
      </c>
      <c r="H24" s="13">
        <f>SUM(H25:H28)</f>
        <v>6231.9</v>
      </c>
      <c r="I24" s="13">
        <f t="shared" ref="I24:AE24" si="17">SUM(I25:I28)</f>
        <v>6231.9</v>
      </c>
      <c r="J24" s="13">
        <f t="shared" si="17"/>
        <v>6231.9</v>
      </c>
      <c r="K24" s="13">
        <f t="shared" si="17"/>
        <v>0</v>
      </c>
      <c r="L24" s="13">
        <f t="shared" si="17"/>
        <v>6231.9</v>
      </c>
      <c r="M24" s="13">
        <f t="shared" si="17"/>
        <v>0</v>
      </c>
      <c r="N24" s="13">
        <f t="shared" si="17"/>
        <v>6231.9</v>
      </c>
      <c r="O24" s="13">
        <f t="shared" si="17"/>
        <v>0</v>
      </c>
      <c r="P24" s="13">
        <f t="shared" si="17"/>
        <v>6232</v>
      </c>
      <c r="Q24" s="13">
        <f t="shared" si="17"/>
        <v>0</v>
      </c>
      <c r="R24" s="13">
        <f t="shared" si="17"/>
        <v>0</v>
      </c>
      <c r="S24" s="13">
        <f t="shared" si="17"/>
        <v>0</v>
      </c>
      <c r="T24" s="13">
        <f t="shared" si="17"/>
        <v>0</v>
      </c>
      <c r="U24" s="13">
        <f t="shared" si="17"/>
        <v>0</v>
      </c>
      <c r="V24" s="13">
        <f t="shared" si="17"/>
        <v>0</v>
      </c>
      <c r="W24" s="13">
        <f t="shared" si="17"/>
        <v>0</v>
      </c>
      <c r="X24" s="13">
        <f t="shared" si="17"/>
        <v>6232</v>
      </c>
      <c r="Y24" s="13">
        <f t="shared" si="17"/>
        <v>0</v>
      </c>
      <c r="Z24" s="13">
        <f t="shared" si="17"/>
        <v>6231.9</v>
      </c>
      <c r="AA24" s="13">
        <f t="shared" si="17"/>
        <v>0</v>
      </c>
      <c r="AB24" s="13">
        <f t="shared" si="17"/>
        <v>6231.9</v>
      </c>
      <c r="AC24" s="13">
        <f t="shared" si="17"/>
        <v>0</v>
      </c>
      <c r="AD24" s="13">
        <f t="shared" si="17"/>
        <v>6231.9</v>
      </c>
      <c r="AE24" s="13">
        <f t="shared" si="17"/>
        <v>0</v>
      </c>
      <c r="AF24" s="82"/>
      <c r="AG24" s="15"/>
      <c r="AH24" s="15"/>
      <c r="AI24" s="15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18.75" x14ac:dyDescent="0.3">
      <c r="A25" s="22" t="s">
        <v>26</v>
      </c>
      <c r="B25" s="28">
        <f>H25+J25+L25+N25+P25+R25+T25+V25+X25+Z25+AB25+AD25</f>
        <v>0</v>
      </c>
      <c r="C25" s="29">
        <f t="shared" ref="C25:C28" si="18">H25</f>
        <v>0</v>
      </c>
      <c r="D25" s="29"/>
      <c r="E25" s="28">
        <f>I25+K25+M25+O25+Q25+S25+U25+W25+Y25+AA25+AC25+AE25</f>
        <v>0</v>
      </c>
      <c r="F25" s="24" t="e">
        <f>E25/B25*100</f>
        <v>#DIV/0!</v>
      </c>
      <c r="G25" s="24" t="e">
        <f>E25/C25*100</f>
        <v>#DIV/0!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82"/>
      <c r="AG25" s="15"/>
      <c r="AH25" s="15"/>
      <c r="AI25" s="15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8.75" x14ac:dyDescent="0.3">
      <c r="A26" s="22" t="s">
        <v>27</v>
      </c>
      <c r="B26" s="28">
        <f>H26+J26+L26+N26+P26+R26+T26+V26+X26+Z26+AB26+AD26</f>
        <v>56087.3</v>
      </c>
      <c r="C26" s="29">
        <f t="shared" si="18"/>
        <v>6231.9</v>
      </c>
      <c r="D26" s="29">
        <f>E26</f>
        <v>6231.9</v>
      </c>
      <c r="E26" s="28">
        <f t="shared" ref="E26:E28" si="19">I26+K26+M26+O26+Q26+S26+U26+W26+Y26+AA26+AC26+AE26</f>
        <v>6231.9</v>
      </c>
      <c r="F26" s="25">
        <f>E26/B26*100</f>
        <v>11.111071490337384</v>
      </c>
      <c r="G26" s="25">
        <f>E26/C26*100</f>
        <v>100</v>
      </c>
      <c r="H26" s="13">
        <v>6231.9</v>
      </c>
      <c r="I26" s="13">
        <v>6231.9</v>
      </c>
      <c r="J26" s="13">
        <v>6231.9</v>
      </c>
      <c r="K26" s="13"/>
      <c r="L26" s="13">
        <v>6231.9</v>
      </c>
      <c r="M26" s="13"/>
      <c r="N26" s="13">
        <v>6231.9</v>
      </c>
      <c r="O26" s="13"/>
      <c r="P26" s="13">
        <v>6232</v>
      </c>
      <c r="Q26" s="13"/>
      <c r="R26" s="13"/>
      <c r="S26" s="13"/>
      <c r="T26" s="13"/>
      <c r="U26" s="13"/>
      <c r="V26" s="13"/>
      <c r="W26" s="13"/>
      <c r="X26" s="13">
        <v>6232</v>
      </c>
      <c r="Y26" s="13"/>
      <c r="Z26" s="13">
        <v>6231.9</v>
      </c>
      <c r="AA26" s="13"/>
      <c r="AB26" s="13">
        <v>6231.9</v>
      </c>
      <c r="AC26" s="13"/>
      <c r="AD26" s="13">
        <v>6231.9</v>
      </c>
      <c r="AE26" s="13"/>
      <c r="AF26" s="82"/>
      <c r="AG26" s="15">
        <f t="shared" ref="AG26" si="20">C26-E26</f>
        <v>0</v>
      </c>
      <c r="AH26" s="15"/>
      <c r="AI26" s="15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8.75" x14ac:dyDescent="0.3">
      <c r="A27" s="22" t="s">
        <v>28</v>
      </c>
      <c r="B27" s="28">
        <f t="shared" ref="B27:B28" si="21">H27+J27+L27+N27+P27+R27+T27+V27+X27+Z27+AB27+AD27</f>
        <v>0</v>
      </c>
      <c r="C27" s="29">
        <f t="shared" si="18"/>
        <v>0</v>
      </c>
      <c r="D27" s="29"/>
      <c r="E27" s="28">
        <f t="shared" si="19"/>
        <v>0</v>
      </c>
      <c r="F27" s="24" t="e">
        <f t="shared" ref="F27:F28" si="22">E27/B27*100</f>
        <v>#DIV/0!</v>
      </c>
      <c r="G27" s="24" t="e">
        <f t="shared" ref="G27:G28" si="23">E27/C27*100</f>
        <v>#DIV/0!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2"/>
      <c r="AG27" s="15"/>
      <c r="AH27" s="15"/>
      <c r="AI27" s="1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ht="18.75" x14ac:dyDescent="0.3">
      <c r="A28" s="22" t="s">
        <v>29</v>
      </c>
      <c r="B28" s="28">
        <f t="shared" si="21"/>
        <v>0</v>
      </c>
      <c r="C28" s="29">
        <f t="shared" si="18"/>
        <v>0</v>
      </c>
      <c r="D28" s="29"/>
      <c r="E28" s="28">
        <f t="shared" si="19"/>
        <v>0</v>
      </c>
      <c r="F28" s="24" t="e">
        <f t="shared" si="22"/>
        <v>#DIV/0!</v>
      </c>
      <c r="G28" s="24" t="e">
        <f t="shared" si="23"/>
        <v>#DIV/0!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83"/>
      <c r="AG28" s="15"/>
      <c r="AH28" s="15"/>
      <c r="AI28" s="15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20.25" x14ac:dyDescent="0.25">
      <c r="A29" s="87" t="s">
        <v>50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9"/>
      <c r="AF29" s="17"/>
      <c r="AG29" s="15"/>
      <c r="AH29" s="15"/>
      <c r="AI29" s="15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18.75" x14ac:dyDescent="0.3">
      <c r="A30" s="19" t="s">
        <v>25</v>
      </c>
      <c r="B30" s="20">
        <f>H30+J30+L30+N30+P30+R30+T30+V30+X30+Z30+AB30+AD30</f>
        <v>1859.5</v>
      </c>
      <c r="C30" s="13">
        <f>SUM(C31:C34)</f>
        <v>200</v>
      </c>
      <c r="D30" s="13">
        <f t="shared" ref="D30:E30" si="24">SUM(D31:D34)</f>
        <v>0</v>
      </c>
      <c r="E30" s="13">
        <f t="shared" si="24"/>
        <v>0</v>
      </c>
      <c r="F30" s="21">
        <f>E30/B30*100</f>
        <v>0</v>
      </c>
      <c r="G30" s="21">
        <f>E30/C30*100</f>
        <v>0</v>
      </c>
      <c r="H30" s="13">
        <f>SUM(H31:H34)</f>
        <v>200</v>
      </c>
      <c r="I30" s="13">
        <f t="shared" ref="I30:AE30" si="25">SUM(I31:I34)</f>
        <v>0</v>
      </c>
      <c r="J30" s="13">
        <f t="shared" si="25"/>
        <v>214.5</v>
      </c>
      <c r="K30" s="13">
        <f t="shared" si="25"/>
        <v>0</v>
      </c>
      <c r="L30" s="13">
        <f>SUM(L31:L34)</f>
        <v>0</v>
      </c>
      <c r="M30" s="13">
        <f t="shared" si="25"/>
        <v>0</v>
      </c>
      <c r="N30" s="13">
        <f t="shared" si="25"/>
        <v>0</v>
      </c>
      <c r="O30" s="13">
        <f t="shared" si="25"/>
        <v>0</v>
      </c>
      <c r="P30" s="13">
        <f t="shared" si="25"/>
        <v>200</v>
      </c>
      <c r="Q30" s="13">
        <f t="shared" si="25"/>
        <v>0</v>
      </c>
      <c r="R30" s="13">
        <f t="shared" si="25"/>
        <v>285</v>
      </c>
      <c r="S30" s="13">
        <f t="shared" si="25"/>
        <v>0</v>
      </c>
      <c r="T30" s="13">
        <f t="shared" si="25"/>
        <v>0</v>
      </c>
      <c r="U30" s="13">
        <f t="shared" si="25"/>
        <v>0</v>
      </c>
      <c r="V30" s="13">
        <f t="shared" si="25"/>
        <v>0</v>
      </c>
      <c r="W30" s="13">
        <f t="shared" si="25"/>
        <v>0</v>
      </c>
      <c r="X30" s="13">
        <f t="shared" si="25"/>
        <v>0</v>
      </c>
      <c r="Y30" s="13">
        <f t="shared" si="25"/>
        <v>0</v>
      </c>
      <c r="Z30" s="13">
        <f t="shared" si="25"/>
        <v>0</v>
      </c>
      <c r="AA30" s="13">
        <f t="shared" si="25"/>
        <v>0</v>
      </c>
      <c r="AB30" s="13">
        <f t="shared" si="25"/>
        <v>300</v>
      </c>
      <c r="AC30" s="13">
        <f t="shared" si="25"/>
        <v>0</v>
      </c>
      <c r="AD30" s="13">
        <f t="shared" si="25"/>
        <v>660</v>
      </c>
      <c r="AE30" s="13">
        <f t="shared" si="25"/>
        <v>0</v>
      </c>
      <c r="AF30" s="17"/>
      <c r="AG30" s="15"/>
      <c r="AH30" s="15"/>
      <c r="AI30" s="15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18.75" x14ac:dyDescent="0.3">
      <c r="A31" s="22" t="s">
        <v>26</v>
      </c>
      <c r="B31" s="23">
        <f>B37+B43+B55+B49</f>
        <v>0</v>
      </c>
      <c r="C31" s="23">
        <f t="shared" ref="C31:E31" si="26">C37+C43+C55+C49</f>
        <v>0</v>
      </c>
      <c r="D31" s="23">
        <f t="shared" si="26"/>
        <v>0</v>
      </c>
      <c r="E31" s="23">
        <f t="shared" si="26"/>
        <v>0</v>
      </c>
      <c r="F31" s="24" t="e">
        <f>E31/B31*100</f>
        <v>#DIV/0!</v>
      </c>
      <c r="G31" s="24" t="e">
        <f t="shared" ref="G31:G33" si="27">E31/C31*100</f>
        <v>#DIV/0!</v>
      </c>
      <c r="H31" s="23">
        <f t="shared" ref="H31:AE34" si="28">H37+H43+H55+H49</f>
        <v>0</v>
      </c>
      <c r="I31" s="23">
        <f t="shared" si="28"/>
        <v>0</v>
      </c>
      <c r="J31" s="23">
        <f t="shared" si="28"/>
        <v>0</v>
      </c>
      <c r="K31" s="23">
        <f t="shared" si="28"/>
        <v>0</v>
      </c>
      <c r="L31" s="23">
        <f t="shared" si="28"/>
        <v>0</v>
      </c>
      <c r="M31" s="23">
        <f t="shared" si="28"/>
        <v>0</v>
      </c>
      <c r="N31" s="23">
        <f t="shared" si="28"/>
        <v>0</v>
      </c>
      <c r="O31" s="23">
        <f t="shared" si="28"/>
        <v>0</v>
      </c>
      <c r="P31" s="23">
        <f t="shared" si="28"/>
        <v>0</v>
      </c>
      <c r="Q31" s="23">
        <f t="shared" si="28"/>
        <v>0</v>
      </c>
      <c r="R31" s="23">
        <f t="shared" si="28"/>
        <v>0</v>
      </c>
      <c r="S31" s="23">
        <f t="shared" si="28"/>
        <v>0</v>
      </c>
      <c r="T31" s="23">
        <f t="shared" si="28"/>
        <v>0</v>
      </c>
      <c r="U31" s="23">
        <f t="shared" si="28"/>
        <v>0</v>
      </c>
      <c r="V31" s="23">
        <f t="shared" si="28"/>
        <v>0</v>
      </c>
      <c r="W31" s="23">
        <f t="shared" si="28"/>
        <v>0</v>
      </c>
      <c r="X31" s="23">
        <f t="shared" si="28"/>
        <v>0</v>
      </c>
      <c r="Y31" s="23">
        <f t="shared" si="28"/>
        <v>0</v>
      </c>
      <c r="Z31" s="23">
        <f t="shared" si="28"/>
        <v>0</v>
      </c>
      <c r="AA31" s="23">
        <f t="shared" si="28"/>
        <v>0</v>
      </c>
      <c r="AB31" s="23">
        <f t="shared" si="28"/>
        <v>0</v>
      </c>
      <c r="AC31" s="23">
        <f t="shared" si="28"/>
        <v>0</v>
      </c>
      <c r="AD31" s="23">
        <f t="shared" si="28"/>
        <v>0</v>
      </c>
      <c r="AE31" s="23">
        <f t="shared" si="28"/>
        <v>0</v>
      </c>
      <c r="AF31" s="17"/>
      <c r="AG31" s="15"/>
      <c r="AH31" s="15"/>
      <c r="AI31" s="15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  <row r="32" spans="1:62" ht="18.75" x14ac:dyDescent="0.3">
      <c r="A32" s="22" t="s">
        <v>27</v>
      </c>
      <c r="B32" s="23">
        <f>B38+B44+B56+B50</f>
        <v>1859.5</v>
      </c>
      <c r="C32" s="23">
        <f>C38+C44+C56+C50</f>
        <v>200</v>
      </c>
      <c r="D32" s="23">
        <f>D38+D44+D56+D50</f>
        <v>0</v>
      </c>
      <c r="E32" s="23">
        <f>E38+E44+E56+E50</f>
        <v>0</v>
      </c>
      <c r="F32" s="25">
        <f>E32/B32*100</f>
        <v>0</v>
      </c>
      <c r="G32" s="25">
        <f t="shared" si="27"/>
        <v>0</v>
      </c>
      <c r="H32" s="23">
        <f t="shared" si="28"/>
        <v>200</v>
      </c>
      <c r="I32" s="23">
        <f t="shared" si="28"/>
        <v>0</v>
      </c>
      <c r="J32" s="23">
        <f t="shared" si="28"/>
        <v>214.5</v>
      </c>
      <c r="K32" s="23">
        <f t="shared" si="28"/>
        <v>0</v>
      </c>
      <c r="L32" s="23">
        <f>L38+L44+L56+L50</f>
        <v>0</v>
      </c>
      <c r="M32" s="23">
        <f t="shared" si="28"/>
        <v>0</v>
      </c>
      <c r="N32" s="23">
        <f t="shared" si="28"/>
        <v>0</v>
      </c>
      <c r="O32" s="23">
        <f t="shared" si="28"/>
        <v>0</v>
      </c>
      <c r="P32" s="23">
        <f t="shared" si="28"/>
        <v>200</v>
      </c>
      <c r="Q32" s="23">
        <f t="shared" si="28"/>
        <v>0</v>
      </c>
      <c r="R32" s="23">
        <f t="shared" si="28"/>
        <v>285</v>
      </c>
      <c r="S32" s="23">
        <f t="shared" si="28"/>
        <v>0</v>
      </c>
      <c r="T32" s="23">
        <f t="shared" si="28"/>
        <v>0</v>
      </c>
      <c r="U32" s="23">
        <f t="shared" si="28"/>
        <v>0</v>
      </c>
      <c r="V32" s="23">
        <f t="shared" si="28"/>
        <v>0</v>
      </c>
      <c r="W32" s="23">
        <f t="shared" si="28"/>
        <v>0</v>
      </c>
      <c r="X32" s="23">
        <f t="shared" si="28"/>
        <v>0</v>
      </c>
      <c r="Y32" s="23">
        <f t="shared" si="28"/>
        <v>0</v>
      </c>
      <c r="Z32" s="23">
        <f t="shared" si="28"/>
        <v>0</v>
      </c>
      <c r="AA32" s="23">
        <f t="shared" si="28"/>
        <v>0</v>
      </c>
      <c r="AB32" s="23">
        <f t="shared" si="28"/>
        <v>300</v>
      </c>
      <c r="AC32" s="23">
        <f t="shared" si="28"/>
        <v>0</v>
      </c>
      <c r="AD32" s="23">
        <f t="shared" si="28"/>
        <v>660</v>
      </c>
      <c r="AE32" s="23">
        <f t="shared" si="28"/>
        <v>0</v>
      </c>
      <c r="AF32" s="17"/>
      <c r="AG32" s="15"/>
      <c r="AH32" s="15"/>
      <c r="AI32" s="15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</row>
    <row r="33" spans="1:62" ht="18.75" x14ac:dyDescent="0.3">
      <c r="A33" s="22" t="s">
        <v>28</v>
      </c>
      <c r="B33" s="23">
        <f t="shared" ref="B33:E34" si="29">B39+B45+B57+B51</f>
        <v>0</v>
      </c>
      <c r="C33" s="23">
        <f t="shared" si="29"/>
        <v>0</v>
      </c>
      <c r="D33" s="23">
        <f t="shared" si="29"/>
        <v>0</v>
      </c>
      <c r="E33" s="23">
        <f t="shared" si="29"/>
        <v>0</v>
      </c>
      <c r="F33" s="24" t="e">
        <f>E33/B33*100</f>
        <v>#DIV/0!</v>
      </c>
      <c r="G33" s="24" t="e">
        <f t="shared" si="27"/>
        <v>#DIV/0!</v>
      </c>
      <c r="H33" s="23">
        <f t="shared" si="28"/>
        <v>0</v>
      </c>
      <c r="I33" s="23">
        <f t="shared" si="28"/>
        <v>0</v>
      </c>
      <c r="J33" s="23">
        <f t="shared" si="28"/>
        <v>0</v>
      </c>
      <c r="K33" s="23">
        <f t="shared" si="28"/>
        <v>0</v>
      </c>
      <c r="L33" s="23">
        <f t="shared" si="28"/>
        <v>0</v>
      </c>
      <c r="M33" s="23">
        <f t="shared" si="28"/>
        <v>0</v>
      </c>
      <c r="N33" s="23">
        <f t="shared" si="28"/>
        <v>0</v>
      </c>
      <c r="O33" s="23">
        <f t="shared" si="28"/>
        <v>0</v>
      </c>
      <c r="P33" s="23">
        <f t="shared" si="28"/>
        <v>0</v>
      </c>
      <c r="Q33" s="23">
        <f t="shared" si="28"/>
        <v>0</v>
      </c>
      <c r="R33" s="23">
        <f t="shared" si="28"/>
        <v>0</v>
      </c>
      <c r="S33" s="23">
        <f t="shared" si="28"/>
        <v>0</v>
      </c>
      <c r="T33" s="23">
        <f t="shared" si="28"/>
        <v>0</v>
      </c>
      <c r="U33" s="23">
        <f t="shared" si="28"/>
        <v>0</v>
      </c>
      <c r="V33" s="23">
        <f t="shared" si="28"/>
        <v>0</v>
      </c>
      <c r="W33" s="23">
        <f t="shared" si="28"/>
        <v>0</v>
      </c>
      <c r="X33" s="23">
        <f t="shared" si="28"/>
        <v>0</v>
      </c>
      <c r="Y33" s="23">
        <f t="shared" si="28"/>
        <v>0</v>
      </c>
      <c r="Z33" s="23">
        <f t="shared" si="28"/>
        <v>0</v>
      </c>
      <c r="AA33" s="23">
        <f t="shared" si="28"/>
        <v>0</v>
      </c>
      <c r="AB33" s="23">
        <f t="shared" si="28"/>
        <v>0</v>
      </c>
      <c r="AC33" s="23">
        <f t="shared" si="28"/>
        <v>0</v>
      </c>
      <c r="AD33" s="23">
        <f t="shared" si="28"/>
        <v>0</v>
      </c>
      <c r="AE33" s="23">
        <f t="shared" si="28"/>
        <v>0</v>
      </c>
      <c r="AF33" s="17"/>
      <c r="AG33" s="15"/>
      <c r="AH33" s="15"/>
      <c r="AI33" s="15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</row>
    <row r="34" spans="1:62" ht="18.75" x14ac:dyDescent="0.3">
      <c r="A34" s="22" t="s">
        <v>29</v>
      </c>
      <c r="B34" s="23">
        <f>B40+B46+B58+B52</f>
        <v>0</v>
      </c>
      <c r="C34" s="23">
        <f>C40+C46+C58+C52</f>
        <v>0</v>
      </c>
      <c r="D34" s="23">
        <f t="shared" si="29"/>
        <v>0</v>
      </c>
      <c r="E34" s="23">
        <f t="shared" si="29"/>
        <v>0</v>
      </c>
      <c r="F34" s="24" t="e">
        <f>E34/B34*100</f>
        <v>#DIV/0!</v>
      </c>
      <c r="G34" s="24" t="e">
        <f>E34/C34*100</f>
        <v>#DIV/0!</v>
      </c>
      <c r="H34" s="23">
        <f t="shared" si="28"/>
        <v>0</v>
      </c>
      <c r="I34" s="23">
        <f t="shared" si="28"/>
        <v>0</v>
      </c>
      <c r="J34" s="23">
        <f t="shared" si="28"/>
        <v>0</v>
      </c>
      <c r="K34" s="23">
        <f t="shared" si="28"/>
        <v>0</v>
      </c>
      <c r="L34" s="23">
        <f t="shared" si="28"/>
        <v>0</v>
      </c>
      <c r="M34" s="23">
        <f t="shared" si="28"/>
        <v>0</v>
      </c>
      <c r="N34" s="23">
        <f t="shared" si="28"/>
        <v>0</v>
      </c>
      <c r="O34" s="23">
        <f t="shared" si="28"/>
        <v>0</v>
      </c>
      <c r="P34" s="23">
        <f t="shared" si="28"/>
        <v>0</v>
      </c>
      <c r="Q34" s="23">
        <f t="shared" si="28"/>
        <v>0</v>
      </c>
      <c r="R34" s="23">
        <f t="shared" si="28"/>
        <v>0</v>
      </c>
      <c r="S34" s="23">
        <f t="shared" si="28"/>
        <v>0</v>
      </c>
      <c r="T34" s="23">
        <f t="shared" si="28"/>
        <v>0</v>
      </c>
      <c r="U34" s="23">
        <f t="shared" si="28"/>
        <v>0</v>
      </c>
      <c r="V34" s="23">
        <f t="shared" si="28"/>
        <v>0</v>
      </c>
      <c r="W34" s="23">
        <f t="shared" si="28"/>
        <v>0</v>
      </c>
      <c r="X34" s="23">
        <f t="shared" si="28"/>
        <v>0</v>
      </c>
      <c r="Y34" s="23">
        <f t="shared" si="28"/>
        <v>0</v>
      </c>
      <c r="Z34" s="23">
        <f t="shared" si="28"/>
        <v>0</v>
      </c>
      <c r="AA34" s="23">
        <f t="shared" si="28"/>
        <v>0</v>
      </c>
      <c r="AB34" s="23">
        <f t="shared" si="28"/>
        <v>0</v>
      </c>
      <c r="AC34" s="23">
        <f t="shared" si="28"/>
        <v>0</v>
      </c>
      <c r="AD34" s="23">
        <f t="shared" si="28"/>
        <v>0</v>
      </c>
      <c r="AE34" s="23">
        <f t="shared" si="28"/>
        <v>0</v>
      </c>
      <c r="AF34" s="17"/>
      <c r="AG34" s="15"/>
      <c r="AH34" s="15"/>
      <c r="AI34" s="15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</row>
    <row r="35" spans="1:62" ht="18.75" x14ac:dyDescent="0.25">
      <c r="A35" s="84" t="s">
        <v>51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6"/>
      <c r="AF35" s="17"/>
      <c r="AG35" s="15"/>
      <c r="AH35" s="15"/>
      <c r="AI35" s="15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62" ht="18.75" x14ac:dyDescent="0.3">
      <c r="A36" s="19" t="s">
        <v>25</v>
      </c>
      <c r="B36" s="20">
        <f>H36+J36+L36+N36+P36+R36+T36+V36+X36+Z36+AB36+AD36</f>
        <v>1144.5</v>
      </c>
      <c r="C36" s="20">
        <f>SUM(C37:C40)</f>
        <v>200</v>
      </c>
      <c r="D36" s="20">
        <f t="shared" ref="D36:E36" si="30">SUM(D37:D40)</f>
        <v>0</v>
      </c>
      <c r="E36" s="20">
        <f t="shared" si="30"/>
        <v>0</v>
      </c>
      <c r="F36" s="26">
        <f>E36/B36*100</f>
        <v>0</v>
      </c>
      <c r="G36" s="26">
        <f>E36/C36*100</f>
        <v>0</v>
      </c>
      <c r="H36" s="27">
        <f>SUM(H37:H40)</f>
        <v>200</v>
      </c>
      <c r="I36" s="27">
        <f t="shared" ref="I36:AE36" si="31">SUM(I37:I40)</f>
        <v>0</v>
      </c>
      <c r="J36" s="27">
        <f t="shared" si="31"/>
        <v>39.5</v>
      </c>
      <c r="K36" s="27">
        <f t="shared" si="31"/>
        <v>0</v>
      </c>
      <c r="L36" s="27">
        <f t="shared" si="31"/>
        <v>0</v>
      </c>
      <c r="M36" s="27">
        <f t="shared" si="31"/>
        <v>0</v>
      </c>
      <c r="N36" s="27">
        <f t="shared" si="31"/>
        <v>0</v>
      </c>
      <c r="O36" s="27">
        <f t="shared" si="31"/>
        <v>0</v>
      </c>
      <c r="P36" s="27">
        <f t="shared" si="31"/>
        <v>200</v>
      </c>
      <c r="Q36" s="27">
        <f t="shared" si="31"/>
        <v>0</v>
      </c>
      <c r="R36" s="27">
        <f t="shared" si="31"/>
        <v>45</v>
      </c>
      <c r="S36" s="27">
        <f t="shared" si="31"/>
        <v>0</v>
      </c>
      <c r="T36" s="27">
        <f t="shared" si="31"/>
        <v>0</v>
      </c>
      <c r="U36" s="27">
        <f t="shared" si="31"/>
        <v>0</v>
      </c>
      <c r="V36" s="27">
        <f t="shared" si="31"/>
        <v>0</v>
      </c>
      <c r="W36" s="27">
        <f t="shared" si="31"/>
        <v>0</v>
      </c>
      <c r="X36" s="27">
        <f t="shared" si="31"/>
        <v>0</v>
      </c>
      <c r="Y36" s="27">
        <f t="shared" si="31"/>
        <v>0</v>
      </c>
      <c r="Z36" s="27">
        <f t="shared" si="31"/>
        <v>0</v>
      </c>
      <c r="AA36" s="27">
        <f t="shared" si="31"/>
        <v>0</v>
      </c>
      <c r="AB36" s="27">
        <f t="shared" si="31"/>
        <v>0</v>
      </c>
      <c r="AC36" s="27">
        <f t="shared" si="31"/>
        <v>0</v>
      </c>
      <c r="AD36" s="27">
        <f t="shared" si="31"/>
        <v>660</v>
      </c>
      <c r="AE36" s="27">
        <f t="shared" si="31"/>
        <v>0</v>
      </c>
      <c r="AF36" s="17"/>
      <c r="AG36" s="15"/>
      <c r="AH36" s="15"/>
      <c r="AI36" s="15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62" ht="18.75" x14ac:dyDescent="0.3">
      <c r="A37" s="22" t="s">
        <v>26</v>
      </c>
      <c r="B37" s="28">
        <f>H37+J37+L37+N37+P37+R37+T37+AD37+V37+X37+Z37+AB37</f>
        <v>0</v>
      </c>
      <c r="C37" s="29">
        <f t="shared" ref="C37:C40" si="32">H37</f>
        <v>0</v>
      </c>
      <c r="D37" s="29"/>
      <c r="E37" s="28">
        <f>I37+K37+M37+O37+Q37+S37+U37+W37+Y37+AA37+AC37+AE37</f>
        <v>0</v>
      </c>
      <c r="F37" s="30" t="e">
        <f>E37/B37*100</f>
        <v>#DIV/0!</v>
      </c>
      <c r="G37" s="30" t="e">
        <f>E37/C37*100</f>
        <v>#DIV/0!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17"/>
      <c r="AG37" s="15"/>
      <c r="AH37" s="15"/>
      <c r="AI37" s="15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62" ht="37.5" x14ac:dyDescent="0.3">
      <c r="A38" s="22" t="s">
        <v>27</v>
      </c>
      <c r="B38" s="28">
        <f>H38+J38+L38+N38+P38+R38+T38+AD38+V38+X38+Z38+AB38</f>
        <v>1144.5</v>
      </c>
      <c r="C38" s="29">
        <f t="shared" si="32"/>
        <v>200</v>
      </c>
      <c r="D38" s="29">
        <f>E38</f>
        <v>0</v>
      </c>
      <c r="E38" s="28">
        <f>I38+K38+M38+O38+Q38+S38+U38+W38+Y38+AA38+AC38+AE38</f>
        <v>0</v>
      </c>
      <c r="F38" s="30">
        <f>E38/B38*100</f>
        <v>0</v>
      </c>
      <c r="G38" s="30">
        <f>E38/C38*100</f>
        <v>0</v>
      </c>
      <c r="H38" s="28">
        <v>200</v>
      </c>
      <c r="I38" s="28"/>
      <c r="J38" s="28">
        <v>39.5</v>
      </c>
      <c r="K38" s="28"/>
      <c r="L38" s="28"/>
      <c r="M38" s="28"/>
      <c r="N38" s="28"/>
      <c r="O38" s="27"/>
      <c r="P38" s="29">
        <v>200</v>
      </c>
      <c r="Q38" s="29"/>
      <c r="R38" s="29">
        <v>45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>
        <v>660</v>
      </c>
      <c r="AE38" s="27"/>
      <c r="AF38" s="17" t="s">
        <v>92</v>
      </c>
      <c r="AG38" s="15">
        <f>C38-D38</f>
        <v>200</v>
      </c>
      <c r="AH38" s="15"/>
      <c r="AI38" s="15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1:62" ht="18.75" x14ac:dyDescent="0.3">
      <c r="A39" s="22" t="s">
        <v>28</v>
      </c>
      <c r="B39" s="28">
        <f>H39+J39+L39+N39+P39+R39+T39+AD39+V39+X39+Z39+AB39</f>
        <v>0</v>
      </c>
      <c r="C39" s="29">
        <f t="shared" si="32"/>
        <v>0</v>
      </c>
      <c r="D39" s="28"/>
      <c r="E39" s="28">
        <f t="shared" ref="E39:E40" si="33">I39+K39+M39+O39+Q39+S39+U39+W39+Y39+AA39+AC39+AE39</f>
        <v>0</v>
      </c>
      <c r="F39" s="30" t="e">
        <f>E39/B39*100</f>
        <v>#DIV/0!</v>
      </c>
      <c r="G39" s="30" t="e">
        <f>E39/C39*100</f>
        <v>#DIV/0!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17"/>
      <c r="AG39" s="15"/>
      <c r="AH39" s="15"/>
      <c r="AI39" s="15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18.75" x14ac:dyDescent="0.3">
      <c r="A40" s="22" t="s">
        <v>29</v>
      </c>
      <c r="B40" s="28">
        <f>H40+J40+L40+N40+P40+R40+T40+AD40+V40+X40+Z40+AB40</f>
        <v>0</v>
      </c>
      <c r="C40" s="29">
        <f t="shared" si="32"/>
        <v>0</v>
      </c>
      <c r="D40" s="29"/>
      <c r="E40" s="28">
        <f t="shared" si="33"/>
        <v>0</v>
      </c>
      <c r="F40" s="30" t="e">
        <f>E40/B40*100</f>
        <v>#DIV/0!</v>
      </c>
      <c r="G40" s="30" t="e">
        <f>E40/C40*100</f>
        <v>#DIV/0!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17"/>
      <c r="AG40" s="15"/>
      <c r="AH40" s="15"/>
      <c r="AI40" s="15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18.75" x14ac:dyDescent="0.25">
      <c r="A41" s="84" t="s">
        <v>52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6"/>
      <c r="AF41" s="81"/>
      <c r="AG41" s="15"/>
      <c r="AH41" s="15"/>
      <c r="AI41" s="1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8.75" x14ac:dyDescent="0.3">
      <c r="A42" s="19" t="s">
        <v>25</v>
      </c>
      <c r="B42" s="20">
        <f>H42+J42+L42+N42+P42+R42+T42+V42+X42+Z42+AB42+AD42</f>
        <v>715</v>
      </c>
      <c r="C42" s="20">
        <f>SUM(C43:C46)</f>
        <v>0</v>
      </c>
      <c r="D42" s="20">
        <f t="shared" ref="D42:E42" si="34">SUM(D43:D46)</f>
        <v>0</v>
      </c>
      <c r="E42" s="20">
        <f t="shared" si="34"/>
        <v>0</v>
      </c>
      <c r="F42" s="21">
        <f>E42/B42*100</f>
        <v>0</v>
      </c>
      <c r="G42" s="21" t="e">
        <f>E42/C42*100</f>
        <v>#DIV/0!</v>
      </c>
      <c r="H42" s="13">
        <f>SUM(H43:H46)</f>
        <v>0</v>
      </c>
      <c r="I42" s="13">
        <f t="shared" ref="I42:AE42" si="35">SUM(I43:I46)</f>
        <v>0</v>
      </c>
      <c r="J42" s="13">
        <f t="shared" si="35"/>
        <v>175</v>
      </c>
      <c r="K42" s="13">
        <f t="shared" si="35"/>
        <v>0</v>
      </c>
      <c r="L42" s="13">
        <f t="shared" si="35"/>
        <v>0</v>
      </c>
      <c r="M42" s="13">
        <f t="shared" si="35"/>
        <v>0</v>
      </c>
      <c r="N42" s="13">
        <f t="shared" si="35"/>
        <v>0</v>
      </c>
      <c r="O42" s="13">
        <f t="shared" si="35"/>
        <v>0</v>
      </c>
      <c r="P42" s="13">
        <f t="shared" si="35"/>
        <v>0</v>
      </c>
      <c r="Q42" s="13">
        <f t="shared" si="35"/>
        <v>0</v>
      </c>
      <c r="R42" s="13">
        <f t="shared" si="35"/>
        <v>240</v>
      </c>
      <c r="S42" s="13">
        <f t="shared" si="35"/>
        <v>0</v>
      </c>
      <c r="T42" s="13">
        <f t="shared" si="35"/>
        <v>0</v>
      </c>
      <c r="U42" s="13">
        <f t="shared" si="35"/>
        <v>0</v>
      </c>
      <c r="V42" s="13">
        <f t="shared" si="35"/>
        <v>0</v>
      </c>
      <c r="W42" s="13">
        <f t="shared" si="35"/>
        <v>0</v>
      </c>
      <c r="X42" s="13">
        <f t="shared" si="35"/>
        <v>0</v>
      </c>
      <c r="Y42" s="13">
        <f t="shared" si="35"/>
        <v>0</v>
      </c>
      <c r="Z42" s="13">
        <f t="shared" si="35"/>
        <v>0</v>
      </c>
      <c r="AA42" s="13">
        <f t="shared" si="35"/>
        <v>0</v>
      </c>
      <c r="AB42" s="13">
        <f t="shared" si="35"/>
        <v>300</v>
      </c>
      <c r="AC42" s="13">
        <f t="shared" si="35"/>
        <v>0</v>
      </c>
      <c r="AD42" s="13">
        <f t="shared" si="35"/>
        <v>0</v>
      </c>
      <c r="AE42" s="13">
        <f t="shared" si="35"/>
        <v>0</v>
      </c>
      <c r="AF42" s="82"/>
      <c r="AG42" s="15"/>
      <c r="AH42" s="15"/>
      <c r="AI42" s="15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62" ht="18.75" x14ac:dyDescent="0.3">
      <c r="A43" s="22" t="s">
        <v>26</v>
      </c>
      <c r="B43" s="28">
        <f>H43+J43+L43+N43+P43+R43+T43+V43+X43+Z43+AB43+AD43</f>
        <v>0</v>
      </c>
      <c r="C43" s="29">
        <f>H43</f>
        <v>0</v>
      </c>
      <c r="D43" s="29"/>
      <c r="E43" s="28">
        <f>I43+K43+M43+O43+Q43+S43+U43+W43+Y43+AA43+AC43+AE43</f>
        <v>0</v>
      </c>
      <c r="F43" s="24" t="e">
        <f>E43/B43*100</f>
        <v>#DIV/0!</v>
      </c>
      <c r="G43" s="24" t="e">
        <f>E43/C43*100</f>
        <v>#DIV/0!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82"/>
      <c r="AG43" s="15"/>
      <c r="AH43" s="15"/>
      <c r="AI43" s="1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62" ht="18.75" x14ac:dyDescent="0.3">
      <c r="A44" s="22" t="s">
        <v>27</v>
      </c>
      <c r="B44" s="28">
        <f>H44+J44+L44+N44+P44+R44+T44+V44+X44+Z44+AB44+AD44</f>
        <v>715</v>
      </c>
      <c r="C44" s="29">
        <f t="shared" ref="C44:C46" si="36">H44</f>
        <v>0</v>
      </c>
      <c r="D44" s="29">
        <f>E44</f>
        <v>0</v>
      </c>
      <c r="E44" s="28">
        <f>I44+K44+M44+O44+Q44+S44+U44+W44+Y44+AA44+AC44+AE44</f>
        <v>0</v>
      </c>
      <c r="F44" s="25">
        <f>E44/B44*100</f>
        <v>0</v>
      </c>
      <c r="G44" s="25" t="e">
        <f>E44/C44*100</f>
        <v>#DIV/0!</v>
      </c>
      <c r="H44" s="13"/>
      <c r="I44" s="13"/>
      <c r="J44" s="23">
        <v>175</v>
      </c>
      <c r="K44" s="23"/>
      <c r="L44" s="23"/>
      <c r="M44" s="23"/>
      <c r="N44" s="23"/>
      <c r="O44" s="23"/>
      <c r="P44" s="23"/>
      <c r="Q44" s="23"/>
      <c r="R44" s="23">
        <v>240</v>
      </c>
      <c r="S44" s="13"/>
      <c r="T44" s="13"/>
      <c r="U44" s="13"/>
      <c r="V44" s="13"/>
      <c r="W44" s="13"/>
      <c r="X44" s="13"/>
      <c r="Y44" s="13"/>
      <c r="Z44" s="13"/>
      <c r="AA44" s="13"/>
      <c r="AB44" s="23">
        <v>300</v>
      </c>
      <c r="AC44" s="13"/>
      <c r="AD44" s="13"/>
      <c r="AE44" s="13"/>
      <c r="AF44" s="83"/>
      <c r="AG44" s="15">
        <f>C44-D44</f>
        <v>0</v>
      </c>
      <c r="AH44" s="15"/>
      <c r="AI44" s="15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62" ht="18.75" x14ac:dyDescent="0.3">
      <c r="A45" s="22" t="s">
        <v>28</v>
      </c>
      <c r="B45" s="28">
        <f>H45+J45+L45+N45+P45+R45+T45+V45+X45+Z45+AB45+AD45</f>
        <v>0</v>
      </c>
      <c r="C45" s="29">
        <f t="shared" si="36"/>
        <v>0</v>
      </c>
      <c r="D45" s="29"/>
      <c r="E45" s="28">
        <f t="shared" ref="E45:E46" si="37">I45+K45+M45+O45+Q45+S45+U45+W45+Y45+AA45+AC45+AE45</f>
        <v>0</v>
      </c>
      <c r="F45" s="24" t="e">
        <f t="shared" ref="F45:F46" si="38">E45/B45*100</f>
        <v>#DIV/0!</v>
      </c>
      <c r="G45" s="24" t="e">
        <f t="shared" ref="G45:G46" si="39">E45/C45*100</f>
        <v>#DIV/0!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7"/>
      <c r="AG45" s="15"/>
      <c r="AH45" s="15"/>
      <c r="AI45" s="15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62" ht="18.75" x14ac:dyDescent="0.3">
      <c r="A46" s="22" t="s">
        <v>29</v>
      </c>
      <c r="B46" s="28">
        <f>H46+J46+L46+N46+P46+R46+T46+V46+X46+Z46+AB46+AD46</f>
        <v>0</v>
      </c>
      <c r="C46" s="29">
        <f t="shared" si="36"/>
        <v>0</v>
      </c>
      <c r="D46" s="29"/>
      <c r="E46" s="28">
        <f t="shared" si="37"/>
        <v>0</v>
      </c>
      <c r="F46" s="24" t="e">
        <f t="shared" si="38"/>
        <v>#DIV/0!</v>
      </c>
      <c r="G46" s="24" t="e">
        <f t="shared" si="39"/>
        <v>#DIV/0!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7"/>
      <c r="AG46" s="15"/>
      <c r="AH46" s="15"/>
      <c r="AI46" s="15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62" ht="18.75" x14ac:dyDescent="0.25">
      <c r="A47" s="84" t="s">
        <v>53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6"/>
      <c r="AF47" s="81"/>
      <c r="AG47" s="15"/>
      <c r="AH47" s="15"/>
      <c r="AI47" s="1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18.75" x14ac:dyDescent="0.3">
      <c r="A48" s="19" t="s">
        <v>25</v>
      </c>
      <c r="B48" s="20">
        <f>H48+J48+L48+N48+P48+R48+T48+V48+X48+Z48+AB48+AD48</f>
        <v>0</v>
      </c>
      <c r="C48" s="20">
        <f>SUM(C49:C52)</f>
        <v>0</v>
      </c>
      <c r="D48" s="20">
        <f t="shared" ref="D48:E48" si="40">SUM(D49:D52)</f>
        <v>0</v>
      </c>
      <c r="E48" s="20">
        <f t="shared" si="40"/>
        <v>0</v>
      </c>
      <c r="F48" s="21" t="e">
        <f>E48/B48*100</f>
        <v>#DIV/0!</v>
      </c>
      <c r="G48" s="21" t="e">
        <f>E48/C48*100</f>
        <v>#DIV/0!</v>
      </c>
      <c r="H48" s="13">
        <f>SUM(H49:H52)</f>
        <v>0</v>
      </c>
      <c r="I48" s="13">
        <f t="shared" ref="I48:AE48" si="41">SUM(I49:I52)</f>
        <v>0</v>
      </c>
      <c r="J48" s="13">
        <f t="shared" si="41"/>
        <v>0</v>
      </c>
      <c r="K48" s="13">
        <f t="shared" si="41"/>
        <v>0</v>
      </c>
      <c r="L48" s="13">
        <f t="shared" si="41"/>
        <v>0</v>
      </c>
      <c r="M48" s="13">
        <f t="shared" si="41"/>
        <v>0</v>
      </c>
      <c r="N48" s="13">
        <f t="shared" si="41"/>
        <v>0</v>
      </c>
      <c r="O48" s="13">
        <f t="shared" si="41"/>
        <v>0</v>
      </c>
      <c r="P48" s="13">
        <f t="shared" si="41"/>
        <v>0</v>
      </c>
      <c r="Q48" s="13">
        <f t="shared" si="41"/>
        <v>0</v>
      </c>
      <c r="R48" s="13">
        <f t="shared" si="41"/>
        <v>0</v>
      </c>
      <c r="S48" s="13">
        <f t="shared" si="41"/>
        <v>0</v>
      </c>
      <c r="T48" s="13">
        <f t="shared" si="41"/>
        <v>0</v>
      </c>
      <c r="U48" s="13">
        <f t="shared" si="41"/>
        <v>0</v>
      </c>
      <c r="V48" s="13">
        <f t="shared" si="41"/>
        <v>0</v>
      </c>
      <c r="W48" s="13">
        <f t="shared" si="41"/>
        <v>0</v>
      </c>
      <c r="X48" s="13">
        <f t="shared" si="41"/>
        <v>0</v>
      </c>
      <c r="Y48" s="13">
        <f t="shared" si="41"/>
        <v>0</v>
      </c>
      <c r="Z48" s="13">
        <f t="shared" si="41"/>
        <v>0</v>
      </c>
      <c r="AA48" s="13">
        <f t="shared" si="41"/>
        <v>0</v>
      </c>
      <c r="AB48" s="13">
        <f t="shared" si="41"/>
        <v>0</v>
      </c>
      <c r="AC48" s="13">
        <f t="shared" si="41"/>
        <v>0</v>
      </c>
      <c r="AD48" s="13">
        <f t="shared" si="41"/>
        <v>0</v>
      </c>
      <c r="AE48" s="13">
        <f t="shared" si="41"/>
        <v>0</v>
      </c>
      <c r="AF48" s="82"/>
      <c r="AG48" s="15"/>
      <c r="AH48" s="15"/>
      <c r="AI48" s="15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ht="18.75" x14ac:dyDescent="0.3">
      <c r="A49" s="22" t="s">
        <v>26</v>
      </c>
      <c r="B49" s="28">
        <f>H49+J49+L49+N49+P49+R49+T49+V49+X49+Z49+AB49+AD49</f>
        <v>0</v>
      </c>
      <c r="C49" s="29">
        <f>H49</f>
        <v>0</v>
      </c>
      <c r="D49" s="29"/>
      <c r="E49" s="28">
        <f>I49+K49+M49+O49+Q49+S49+U49+W49+Y49+AA49+AC49+AE49</f>
        <v>0</v>
      </c>
      <c r="F49" s="24" t="e">
        <f>E49/B49*100</f>
        <v>#DIV/0!</v>
      </c>
      <c r="G49" s="24" t="e">
        <f>E49/C49*100</f>
        <v>#DIV/0!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82"/>
      <c r="AG49" s="15"/>
      <c r="AH49" s="15"/>
      <c r="AI49" s="15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ht="18.75" x14ac:dyDescent="0.3">
      <c r="A50" s="22" t="s">
        <v>27</v>
      </c>
      <c r="B50" s="28">
        <f>H50+J50+L50+N50+P50+R50+T50+V50+X50+Z50+AB50+AD50</f>
        <v>0</v>
      </c>
      <c r="C50" s="29">
        <f t="shared" ref="C50:C52" si="42">H50</f>
        <v>0</v>
      </c>
      <c r="D50" s="29"/>
      <c r="E50" s="28">
        <f>I50+K50+M50+O50+Q50+S50+U50+W50+Y50+AA50+AC50+AE50</f>
        <v>0</v>
      </c>
      <c r="F50" s="24" t="e">
        <f>E50/B50*100</f>
        <v>#DIV/0!</v>
      </c>
      <c r="G50" s="24" t="e">
        <f>E50/C50*100</f>
        <v>#DIV/0!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3"/>
      <c r="AC50" s="13"/>
      <c r="AD50" s="13"/>
      <c r="AE50" s="13"/>
      <c r="AF50" s="83"/>
      <c r="AG50" s="15"/>
      <c r="AH50" s="15"/>
      <c r="AI50" s="1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ht="18.75" x14ac:dyDescent="0.3">
      <c r="A51" s="22" t="s">
        <v>28</v>
      </c>
      <c r="B51" s="28">
        <f>H51+J51+L51+N51+P51+R51+T51+V51+X51+Z51+AB51+AD51</f>
        <v>0</v>
      </c>
      <c r="C51" s="29">
        <f t="shared" si="42"/>
        <v>0</v>
      </c>
      <c r="D51" s="29"/>
      <c r="E51" s="28">
        <f t="shared" ref="E51:E52" si="43">I51+K51+M51+O51+Q51+S51+U51+W51+Y51+AA51+AC51+AE51</f>
        <v>0</v>
      </c>
      <c r="F51" s="24" t="e">
        <f t="shared" ref="F51:F52" si="44">E51/B51*100</f>
        <v>#DIV/0!</v>
      </c>
      <c r="G51" s="24" t="e">
        <f t="shared" ref="G51:G52" si="45">E51/C51*100</f>
        <v>#DIV/0!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7"/>
      <c r="AG51" s="15"/>
      <c r="AH51" s="15"/>
      <c r="AI51" s="15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18.75" x14ac:dyDescent="0.3">
      <c r="A52" s="22" t="s">
        <v>29</v>
      </c>
      <c r="B52" s="28">
        <f>H52+J52+L52+N52+P52+R52+T52+V52+X52+Z52+AB52+AD52</f>
        <v>0</v>
      </c>
      <c r="C52" s="29">
        <f t="shared" si="42"/>
        <v>0</v>
      </c>
      <c r="D52" s="29"/>
      <c r="E52" s="28">
        <f t="shared" si="43"/>
        <v>0</v>
      </c>
      <c r="F52" s="24" t="e">
        <f t="shared" si="44"/>
        <v>#DIV/0!</v>
      </c>
      <c r="G52" s="24" t="e">
        <f t="shared" si="45"/>
        <v>#DIV/0!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7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ht="18.75" x14ac:dyDescent="0.25">
      <c r="A53" s="84" t="s">
        <v>54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6"/>
      <c r="AF53" s="105" t="s">
        <v>90</v>
      </c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ht="18.75" x14ac:dyDescent="0.3">
      <c r="A54" s="19" t="s">
        <v>25</v>
      </c>
      <c r="B54" s="20">
        <f>H54+J54+L54+N54+P54+R54+T54+V54+X54+Z54+AB54+AD54</f>
        <v>0</v>
      </c>
      <c r="C54" s="20">
        <f>SUM(C55:C58)</f>
        <v>0</v>
      </c>
      <c r="D54" s="20">
        <f t="shared" ref="D54:E54" si="46">SUM(D55:D58)</f>
        <v>0</v>
      </c>
      <c r="E54" s="20">
        <f t="shared" si="46"/>
        <v>0</v>
      </c>
      <c r="F54" s="21" t="e">
        <f>E54/B54*100</f>
        <v>#DIV/0!</v>
      </c>
      <c r="G54" s="21" t="e">
        <f>E54/C54*100</f>
        <v>#DIV/0!</v>
      </c>
      <c r="H54" s="13">
        <f>SUM(H55:H58)</f>
        <v>0</v>
      </c>
      <c r="I54" s="13">
        <f t="shared" ref="I54:AE54" si="47">SUM(I55:I58)</f>
        <v>0</v>
      </c>
      <c r="J54" s="13">
        <f t="shared" si="47"/>
        <v>0</v>
      </c>
      <c r="K54" s="13">
        <f t="shared" si="47"/>
        <v>0</v>
      </c>
      <c r="L54" s="13">
        <f t="shared" si="47"/>
        <v>0</v>
      </c>
      <c r="M54" s="13">
        <f t="shared" si="47"/>
        <v>0</v>
      </c>
      <c r="N54" s="13">
        <f t="shared" si="47"/>
        <v>0</v>
      </c>
      <c r="O54" s="13">
        <f t="shared" si="47"/>
        <v>0</v>
      </c>
      <c r="P54" s="13">
        <f t="shared" si="47"/>
        <v>0</v>
      </c>
      <c r="Q54" s="13">
        <f t="shared" si="47"/>
        <v>0</v>
      </c>
      <c r="R54" s="13">
        <f t="shared" si="47"/>
        <v>0</v>
      </c>
      <c r="S54" s="13">
        <f t="shared" si="47"/>
        <v>0</v>
      </c>
      <c r="T54" s="13">
        <f t="shared" si="47"/>
        <v>0</v>
      </c>
      <c r="U54" s="13">
        <f t="shared" si="47"/>
        <v>0</v>
      </c>
      <c r="V54" s="13">
        <f t="shared" si="47"/>
        <v>0</v>
      </c>
      <c r="W54" s="13">
        <f t="shared" si="47"/>
        <v>0</v>
      </c>
      <c r="X54" s="13">
        <f t="shared" si="47"/>
        <v>0</v>
      </c>
      <c r="Y54" s="13">
        <f t="shared" si="47"/>
        <v>0</v>
      </c>
      <c r="Z54" s="13">
        <f t="shared" si="47"/>
        <v>0</v>
      </c>
      <c r="AA54" s="13">
        <f t="shared" si="47"/>
        <v>0</v>
      </c>
      <c r="AB54" s="13">
        <f t="shared" si="47"/>
        <v>0</v>
      </c>
      <c r="AC54" s="13">
        <f t="shared" si="47"/>
        <v>0</v>
      </c>
      <c r="AD54" s="13">
        <f t="shared" si="47"/>
        <v>0</v>
      </c>
      <c r="AE54" s="13">
        <f t="shared" si="47"/>
        <v>0</v>
      </c>
      <c r="AF54" s="106"/>
      <c r="AG54" s="15"/>
      <c r="AH54" s="15"/>
      <c r="AI54" s="1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ht="18.75" x14ac:dyDescent="0.3">
      <c r="A55" s="22" t="s">
        <v>26</v>
      </c>
      <c r="B55" s="28">
        <f t="shared" ref="B55:B57" si="48">H55+J55+L55+N55+P55+R55+T55+V55+X55+Z55+AB55+AD55</f>
        <v>0</v>
      </c>
      <c r="C55" s="29">
        <f>H55</f>
        <v>0</v>
      </c>
      <c r="D55" s="29"/>
      <c r="E55" s="28">
        <f t="shared" ref="E55:E57" si="49">I55+K55+M55+O55+Q55+S55+U55+W55+Y55+AA55+AC55+AE55</f>
        <v>0</v>
      </c>
      <c r="F55" s="24" t="e">
        <f t="shared" ref="F55:F57" si="50">E55/B55*100</f>
        <v>#DIV/0!</v>
      </c>
      <c r="G55" s="24" t="e">
        <f t="shared" ref="G55:G57" si="51">E55/C55*100</f>
        <v>#DIV/0!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06"/>
      <c r="AG55" s="15"/>
      <c r="AH55" s="15"/>
      <c r="AI55" s="1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ht="18.75" x14ac:dyDescent="0.3">
      <c r="A56" s="22" t="s">
        <v>27</v>
      </c>
      <c r="B56" s="28">
        <f t="shared" si="48"/>
        <v>0</v>
      </c>
      <c r="C56" s="29">
        <f>AD56</f>
        <v>0</v>
      </c>
      <c r="D56" s="28"/>
      <c r="E56" s="28">
        <f t="shared" si="49"/>
        <v>0</v>
      </c>
      <c r="F56" s="24" t="e">
        <f t="shared" si="50"/>
        <v>#DIV/0!</v>
      </c>
      <c r="G56" s="24" t="e">
        <f t="shared" si="51"/>
        <v>#DIV/0!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06"/>
      <c r="AG56" s="15"/>
      <c r="AH56" s="15"/>
      <c r="AI56" s="15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ht="18.75" x14ac:dyDescent="0.3">
      <c r="A57" s="22" t="s">
        <v>28</v>
      </c>
      <c r="B57" s="28">
        <f t="shared" si="48"/>
        <v>0</v>
      </c>
      <c r="C57" s="29">
        <f t="shared" ref="C57" si="52">H57</f>
        <v>0</v>
      </c>
      <c r="D57" s="29"/>
      <c r="E57" s="28">
        <f t="shared" si="49"/>
        <v>0</v>
      </c>
      <c r="F57" s="24" t="e">
        <f t="shared" si="50"/>
        <v>#DIV/0!</v>
      </c>
      <c r="G57" s="24" t="e">
        <f t="shared" si="51"/>
        <v>#DIV/0!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06"/>
      <c r="AG57" s="15"/>
      <c r="AH57" s="15"/>
      <c r="AI57" s="15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ht="18.75" x14ac:dyDescent="0.3">
      <c r="A58" s="22" t="s">
        <v>29</v>
      </c>
      <c r="B58" s="28">
        <f>H58+J58+L58+N58+P58+R58+T58+V58+X58+Z58+AB58+AD58</f>
        <v>0</v>
      </c>
      <c r="C58" s="28">
        <f>H58+J58+L58+N58+P58+R58+T58+V58+X58+Z58+AB58</f>
        <v>0</v>
      </c>
      <c r="D58" s="29">
        <f>E58</f>
        <v>0</v>
      </c>
      <c r="E58" s="31">
        <f>I58+K58+M58+O58+Q58+S58+U58+W58+Y58+AA58+AC58+AE58</f>
        <v>0</v>
      </c>
      <c r="F58" s="25" t="e">
        <f>E58/B58*100</f>
        <v>#DIV/0!</v>
      </c>
      <c r="G58" s="25" t="e">
        <f>E58/C58*100</f>
        <v>#DIV/0!</v>
      </c>
      <c r="H58" s="7"/>
      <c r="I58" s="7"/>
      <c r="J58" s="8"/>
      <c r="K58" s="7"/>
      <c r="L58" s="8"/>
      <c r="M58" s="1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3"/>
      <c r="AF58" s="107"/>
      <c r="AG58" s="15"/>
      <c r="AH58" s="15"/>
      <c r="AI58" s="15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</row>
    <row r="59" spans="1:62" ht="20.25" x14ac:dyDescent="0.25">
      <c r="A59" s="87" t="s">
        <v>56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9"/>
      <c r="AF59" s="32"/>
      <c r="AG59" s="15"/>
      <c r="AH59" s="15"/>
      <c r="AI59" s="15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</row>
    <row r="60" spans="1:62" ht="18.75" x14ac:dyDescent="0.3">
      <c r="A60" s="19" t="s">
        <v>25</v>
      </c>
      <c r="B60" s="20">
        <f>H60+J60+L60+N60+P60+R60+T60+V60+X60+Z60+AB60+AD60</f>
        <v>83501.899999999994</v>
      </c>
      <c r="C60" s="27">
        <f>SUM(C61:C64)</f>
        <v>9271.6</v>
      </c>
      <c r="D60" s="27">
        <f t="shared" ref="D60:E60" si="53">SUM(D61:D64)</f>
        <v>9236</v>
      </c>
      <c r="E60" s="27">
        <f t="shared" si="53"/>
        <v>9236</v>
      </c>
      <c r="F60" s="21">
        <f>E60/B60*100</f>
        <v>11.060826160841849</v>
      </c>
      <c r="G60" s="21">
        <f>E60/C60*100</f>
        <v>99.616031752879763</v>
      </c>
      <c r="H60" s="13">
        <f>SUM(H61:H64)</f>
        <v>9271.6</v>
      </c>
      <c r="I60" s="13">
        <f t="shared" ref="I60:AE60" si="54">SUM(I61:I64)</f>
        <v>9236</v>
      </c>
      <c r="J60" s="13">
        <f t="shared" si="54"/>
        <v>9564.9</v>
      </c>
      <c r="K60" s="13">
        <f t="shared" si="54"/>
        <v>0</v>
      </c>
      <c r="L60" s="13">
        <f t="shared" si="54"/>
        <v>7041.7</v>
      </c>
      <c r="M60" s="13">
        <f t="shared" si="54"/>
        <v>0</v>
      </c>
      <c r="N60" s="13">
        <f t="shared" si="54"/>
        <v>13729.4</v>
      </c>
      <c r="O60" s="13">
        <f t="shared" si="54"/>
        <v>0</v>
      </c>
      <c r="P60" s="13">
        <f t="shared" si="54"/>
        <v>8816.4</v>
      </c>
      <c r="Q60" s="13">
        <f t="shared" si="54"/>
        <v>0</v>
      </c>
      <c r="R60" s="13">
        <f t="shared" si="54"/>
        <v>7875.1</v>
      </c>
      <c r="S60" s="13">
        <f t="shared" si="54"/>
        <v>0</v>
      </c>
      <c r="T60" s="13">
        <f t="shared" si="54"/>
        <v>6210.3</v>
      </c>
      <c r="U60" s="13">
        <f t="shared" si="54"/>
        <v>0</v>
      </c>
      <c r="V60" s="13">
        <f t="shared" si="54"/>
        <v>5131.8</v>
      </c>
      <c r="W60" s="13">
        <f t="shared" si="54"/>
        <v>0</v>
      </c>
      <c r="X60" s="13">
        <f t="shared" si="54"/>
        <v>5086.8999999999996</v>
      </c>
      <c r="Y60" s="13">
        <f t="shared" si="54"/>
        <v>0</v>
      </c>
      <c r="Z60" s="13">
        <f t="shared" si="54"/>
        <v>4180.1000000000004</v>
      </c>
      <c r="AA60" s="13">
        <f t="shared" si="54"/>
        <v>0</v>
      </c>
      <c r="AB60" s="13">
        <f t="shared" si="54"/>
        <v>3296.8</v>
      </c>
      <c r="AC60" s="13">
        <f t="shared" si="54"/>
        <v>0</v>
      </c>
      <c r="AD60" s="13">
        <f t="shared" si="54"/>
        <v>3296.9</v>
      </c>
      <c r="AE60" s="13">
        <f t="shared" si="54"/>
        <v>0</v>
      </c>
      <c r="AF60" s="32"/>
      <c r="AG60" s="15"/>
      <c r="AH60" s="15"/>
      <c r="AI60" s="15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1:62" ht="18.75" x14ac:dyDescent="0.3">
      <c r="A61" s="22" t="s">
        <v>26</v>
      </c>
      <c r="B61" s="28">
        <f t="shared" ref="B61:E64" si="55">B67</f>
        <v>0</v>
      </c>
      <c r="C61" s="28">
        <f t="shared" si="55"/>
        <v>0</v>
      </c>
      <c r="D61" s="28">
        <f t="shared" si="55"/>
        <v>0</v>
      </c>
      <c r="E61" s="28">
        <f t="shared" si="55"/>
        <v>0</v>
      </c>
      <c r="F61" s="24" t="e">
        <f>E61/B61*100</f>
        <v>#DIV/0!</v>
      </c>
      <c r="G61" s="24" t="e">
        <f>E61/C61*100</f>
        <v>#DIV/0!</v>
      </c>
      <c r="H61" s="28">
        <f>H67</f>
        <v>0</v>
      </c>
      <c r="I61" s="28">
        <f t="shared" ref="I61:AE64" si="56">I67</f>
        <v>0</v>
      </c>
      <c r="J61" s="28">
        <f t="shared" si="56"/>
        <v>0</v>
      </c>
      <c r="K61" s="28">
        <f t="shared" si="56"/>
        <v>0</v>
      </c>
      <c r="L61" s="28">
        <f t="shared" si="56"/>
        <v>0</v>
      </c>
      <c r="M61" s="28">
        <f t="shared" si="56"/>
        <v>0</v>
      </c>
      <c r="N61" s="28">
        <f t="shared" si="56"/>
        <v>0</v>
      </c>
      <c r="O61" s="28">
        <f t="shared" si="56"/>
        <v>0</v>
      </c>
      <c r="P61" s="28">
        <f t="shared" si="56"/>
        <v>0</v>
      </c>
      <c r="Q61" s="28">
        <f t="shared" si="56"/>
        <v>0</v>
      </c>
      <c r="R61" s="28">
        <f t="shared" si="56"/>
        <v>0</v>
      </c>
      <c r="S61" s="28">
        <f t="shared" si="56"/>
        <v>0</v>
      </c>
      <c r="T61" s="28">
        <f t="shared" si="56"/>
        <v>0</v>
      </c>
      <c r="U61" s="28">
        <f t="shared" si="56"/>
        <v>0</v>
      </c>
      <c r="V61" s="28">
        <f t="shared" si="56"/>
        <v>0</v>
      </c>
      <c r="W61" s="28">
        <f t="shared" si="56"/>
        <v>0</v>
      </c>
      <c r="X61" s="28">
        <f t="shared" si="56"/>
        <v>0</v>
      </c>
      <c r="Y61" s="28">
        <f t="shared" si="56"/>
        <v>0</v>
      </c>
      <c r="Z61" s="28">
        <f t="shared" si="56"/>
        <v>0</v>
      </c>
      <c r="AA61" s="28">
        <f t="shared" si="56"/>
        <v>0</v>
      </c>
      <c r="AB61" s="28">
        <f t="shared" si="56"/>
        <v>0</v>
      </c>
      <c r="AC61" s="28">
        <f t="shared" si="56"/>
        <v>0</v>
      </c>
      <c r="AD61" s="28">
        <f t="shared" si="56"/>
        <v>0</v>
      </c>
      <c r="AE61" s="28">
        <f t="shared" si="56"/>
        <v>0</v>
      </c>
      <c r="AF61" s="32"/>
      <c r="AG61" s="15"/>
      <c r="AH61" s="15"/>
      <c r="AI61" s="15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ht="18.75" x14ac:dyDescent="0.3">
      <c r="A62" s="22" t="s">
        <v>27</v>
      </c>
      <c r="B62" s="28">
        <f t="shared" si="55"/>
        <v>83501.899999999994</v>
      </c>
      <c r="C62" s="28">
        <f>C68</f>
        <v>9271.6</v>
      </c>
      <c r="D62" s="28">
        <f t="shared" si="55"/>
        <v>9236</v>
      </c>
      <c r="E62" s="28">
        <f t="shared" si="55"/>
        <v>9236</v>
      </c>
      <c r="F62" s="25">
        <f>E62/B62*100</f>
        <v>11.060826160841849</v>
      </c>
      <c r="G62" s="25">
        <f>E62/C62*100</f>
        <v>99.616031752879763</v>
      </c>
      <c r="H62" s="28">
        <f t="shared" ref="H62:W64" si="57">H68</f>
        <v>9271.6</v>
      </c>
      <c r="I62" s="28">
        <f t="shared" si="57"/>
        <v>9236</v>
      </c>
      <c r="J62" s="28">
        <f t="shared" si="57"/>
        <v>9564.9</v>
      </c>
      <c r="K62" s="28">
        <f t="shared" si="57"/>
        <v>0</v>
      </c>
      <c r="L62" s="28">
        <f t="shared" si="57"/>
        <v>7041.7</v>
      </c>
      <c r="M62" s="28">
        <f t="shared" si="57"/>
        <v>0</v>
      </c>
      <c r="N62" s="28">
        <f t="shared" si="57"/>
        <v>13729.4</v>
      </c>
      <c r="O62" s="28">
        <f t="shared" si="57"/>
        <v>0</v>
      </c>
      <c r="P62" s="28">
        <f t="shared" si="57"/>
        <v>8816.4</v>
      </c>
      <c r="Q62" s="28">
        <f t="shared" si="57"/>
        <v>0</v>
      </c>
      <c r="R62" s="28">
        <f t="shared" si="57"/>
        <v>7875.1</v>
      </c>
      <c r="S62" s="28">
        <f t="shared" si="57"/>
        <v>0</v>
      </c>
      <c r="T62" s="28">
        <f t="shared" si="57"/>
        <v>6210.3</v>
      </c>
      <c r="U62" s="28">
        <f t="shared" si="57"/>
        <v>0</v>
      </c>
      <c r="V62" s="28">
        <f t="shared" si="57"/>
        <v>5131.8</v>
      </c>
      <c r="W62" s="28">
        <f t="shared" si="57"/>
        <v>0</v>
      </c>
      <c r="X62" s="28">
        <f t="shared" si="56"/>
        <v>5086.8999999999996</v>
      </c>
      <c r="Y62" s="28">
        <f t="shared" si="56"/>
        <v>0</v>
      </c>
      <c r="Z62" s="28">
        <f t="shared" si="56"/>
        <v>4180.1000000000004</v>
      </c>
      <c r="AA62" s="28">
        <f t="shared" si="56"/>
        <v>0</v>
      </c>
      <c r="AB62" s="28">
        <f t="shared" si="56"/>
        <v>3296.8</v>
      </c>
      <c r="AC62" s="28">
        <f t="shared" si="56"/>
        <v>0</v>
      </c>
      <c r="AD62" s="28">
        <f t="shared" si="56"/>
        <v>3296.9</v>
      </c>
      <c r="AE62" s="28">
        <f t="shared" si="56"/>
        <v>0</v>
      </c>
      <c r="AF62" s="32"/>
      <c r="AG62" s="15"/>
      <c r="AH62" s="15"/>
      <c r="AI62" s="15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ht="18.75" x14ac:dyDescent="0.3">
      <c r="A63" s="22" t="s">
        <v>28</v>
      </c>
      <c r="B63" s="28">
        <f t="shared" si="55"/>
        <v>0</v>
      </c>
      <c r="C63" s="28">
        <f t="shared" si="55"/>
        <v>0</v>
      </c>
      <c r="D63" s="28">
        <f t="shared" si="55"/>
        <v>0</v>
      </c>
      <c r="E63" s="28">
        <f t="shared" si="55"/>
        <v>0</v>
      </c>
      <c r="F63" s="24" t="e">
        <f t="shared" ref="F63:F64" si="58">E63/B63*100</f>
        <v>#DIV/0!</v>
      </c>
      <c r="G63" s="24" t="e">
        <f t="shared" ref="G63:G64" si="59">E63/C63*100</f>
        <v>#DIV/0!</v>
      </c>
      <c r="H63" s="28">
        <f t="shared" si="57"/>
        <v>0</v>
      </c>
      <c r="I63" s="28">
        <f t="shared" si="56"/>
        <v>0</v>
      </c>
      <c r="J63" s="28">
        <f t="shared" si="56"/>
        <v>0</v>
      </c>
      <c r="K63" s="28">
        <f t="shared" si="56"/>
        <v>0</v>
      </c>
      <c r="L63" s="28">
        <f t="shared" si="56"/>
        <v>0</v>
      </c>
      <c r="M63" s="28">
        <f t="shared" si="56"/>
        <v>0</v>
      </c>
      <c r="N63" s="28">
        <f t="shared" si="56"/>
        <v>0</v>
      </c>
      <c r="O63" s="28">
        <f t="shared" si="56"/>
        <v>0</v>
      </c>
      <c r="P63" s="28">
        <f t="shared" si="56"/>
        <v>0</v>
      </c>
      <c r="Q63" s="28">
        <f t="shared" si="56"/>
        <v>0</v>
      </c>
      <c r="R63" s="28">
        <f t="shared" si="56"/>
        <v>0</v>
      </c>
      <c r="S63" s="28">
        <f t="shared" si="56"/>
        <v>0</v>
      </c>
      <c r="T63" s="28">
        <f t="shared" si="56"/>
        <v>0</v>
      </c>
      <c r="U63" s="28">
        <f t="shared" si="56"/>
        <v>0</v>
      </c>
      <c r="V63" s="28">
        <f t="shared" si="56"/>
        <v>0</v>
      </c>
      <c r="W63" s="28">
        <f t="shared" si="56"/>
        <v>0</v>
      </c>
      <c r="X63" s="28">
        <f t="shared" si="56"/>
        <v>0</v>
      </c>
      <c r="Y63" s="28">
        <f t="shared" si="56"/>
        <v>0</v>
      </c>
      <c r="Z63" s="28">
        <f t="shared" si="56"/>
        <v>0</v>
      </c>
      <c r="AA63" s="28">
        <f t="shared" si="56"/>
        <v>0</v>
      </c>
      <c r="AB63" s="28">
        <f t="shared" si="56"/>
        <v>0</v>
      </c>
      <c r="AC63" s="28">
        <f t="shared" si="56"/>
        <v>0</v>
      </c>
      <c r="AD63" s="28">
        <f t="shared" si="56"/>
        <v>0</v>
      </c>
      <c r="AE63" s="28">
        <f t="shared" si="56"/>
        <v>0</v>
      </c>
      <c r="AF63" s="32"/>
      <c r="AG63" s="15"/>
      <c r="AH63" s="15"/>
      <c r="AI63" s="15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ht="18.75" x14ac:dyDescent="0.3">
      <c r="A64" s="22" t="s">
        <v>29</v>
      </c>
      <c r="B64" s="28">
        <f t="shared" si="55"/>
        <v>0</v>
      </c>
      <c r="C64" s="28">
        <f t="shared" si="55"/>
        <v>0</v>
      </c>
      <c r="D64" s="28">
        <f t="shared" si="55"/>
        <v>0</v>
      </c>
      <c r="E64" s="28">
        <f t="shared" si="55"/>
        <v>0</v>
      </c>
      <c r="F64" s="24" t="e">
        <f t="shared" si="58"/>
        <v>#DIV/0!</v>
      </c>
      <c r="G64" s="24" t="e">
        <f t="shared" si="59"/>
        <v>#DIV/0!</v>
      </c>
      <c r="H64" s="28">
        <f t="shared" si="57"/>
        <v>0</v>
      </c>
      <c r="I64" s="28">
        <f t="shared" si="56"/>
        <v>0</v>
      </c>
      <c r="J64" s="28">
        <f t="shared" si="56"/>
        <v>0</v>
      </c>
      <c r="K64" s="28">
        <f t="shared" si="56"/>
        <v>0</v>
      </c>
      <c r="L64" s="28">
        <f t="shared" si="56"/>
        <v>0</v>
      </c>
      <c r="M64" s="28">
        <f t="shared" si="56"/>
        <v>0</v>
      </c>
      <c r="N64" s="28">
        <f t="shared" si="56"/>
        <v>0</v>
      </c>
      <c r="O64" s="28">
        <f t="shared" si="56"/>
        <v>0</v>
      </c>
      <c r="P64" s="28">
        <f t="shared" si="56"/>
        <v>0</v>
      </c>
      <c r="Q64" s="28">
        <f t="shared" si="56"/>
        <v>0</v>
      </c>
      <c r="R64" s="28">
        <f t="shared" si="56"/>
        <v>0</v>
      </c>
      <c r="S64" s="28">
        <f t="shared" si="56"/>
        <v>0</v>
      </c>
      <c r="T64" s="28">
        <f t="shared" si="56"/>
        <v>0</v>
      </c>
      <c r="U64" s="28">
        <f t="shared" si="56"/>
        <v>0</v>
      </c>
      <c r="V64" s="28">
        <f t="shared" si="56"/>
        <v>0</v>
      </c>
      <c r="W64" s="28">
        <f t="shared" si="56"/>
        <v>0</v>
      </c>
      <c r="X64" s="28">
        <f t="shared" si="56"/>
        <v>0</v>
      </c>
      <c r="Y64" s="28">
        <f t="shared" si="56"/>
        <v>0</v>
      </c>
      <c r="Z64" s="28">
        <f t="shared" si="56"/>
        <v>0</v>
      </c>
      <c r="AA64" s="28">
        <f t="shared" si="56"/>
        <v>0</v>
      </c>
      <c r="AB64" s="28">
        <f t="shared" si="56"/>
        <v>0</v>
      </c>
      <c r="AC64" s="28">
        <f t="shared" si="56"/>
        <v>0</v>
      </c>
      <c r="AD64" s="28">
        <f t="shared" si="56"/>
        <v>0</v>
      </c>
      <c r="AE64" s="28">
        <f t="shared" si="56"/>
        <v>0</v>
      </c>
      <c r="AF64" s="32"/>
      <c r="AG64" s="15"/>
      <c r="AH64" s="15"/>
      <c r="AI64" s="15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ht="18.75" x14ac:dyDescent="0.25">
      <c r="A65" s="84" t="s">
        <v>55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6"/>
      <c r="AF65" s="81" t="s">
        <v>93</v>
      </c>
      <c r="AG65" s="15"/>
      <c r="AH65" s="15"/>
      <c r="AI65" s="15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ht="18.75" x14ac:dyDescent="0.3">
      <c r="A66" s="19" t="s">
        <v>25</v>
      </c>
      <c r="B66" s="20">
        <f>H66+J66+L66+N66+P66+R66+T66+V66+X66+Z66+AB66+AD66</f>
        <v>83501.899999999994</v>
      </c>
      <c r="C66" s="20">
        <f>SUM(C67:C70)</f>
        <v>9271.6</v>
      </c>
      <c r="D66" s="20">
        <f t="shared" ref="D66:E66" si="60">SUM(D67:D70)</f>
        <v>9236</v>
      </c>
      <c r="E66" s="20">
        <f t="shared" si="60"/>
        <v>9236</v>
      </c>
      <c r="F66" s="21">
        <f>E66/B66*100</f>
        <v>11.060826160841849</v>
      </c>
      <c r="G66" s="21">
        <f>E66/C66*100</f>
        <v>99.616031752879763</v>
      </c>
      <c r="H66" s="13">
        <f>SUM(H67:H70)</f>
        <v>9271.6</v>
      </c>
      <c r="I66" s="13">
        <f t="shared" ref="I66:AE66" si="61">SUM(I67:I70)</f>
        <v>9236</v>
      </c>
      <c r="J66" s="13">
        <f t="shared" si="61"/>
        <v>9564.9</v>
      </c>
      <c r="K66" s="13">
        <f t="shared" si="61"/>
        <v>0</v>
      </c>
      <c r="L66" s="13">
        <f t="shared" si="61"/>
        <v>7041.7</v>
      </c>
      <c r="M66" s="13">
        <f t="shared" si="61"/>
        <v>0</v>
      </c>
      <c r="N66" s="13">
        <f t="shared" si="61"/>
        <v>13729.4</v>
      </c>
      <c r="O66" s="13">
        <f t="shared" si="61"/>
        <v>0</v>
      </c>
      <c r="P66" s="13">
        <f t="shared" si="61"/>
        <v>8816.4</v>
      </c>
      <c r="Q66" s="13">
        <f t="shared" si="61"/>
        <v>0</v>
      </c>
      <c r="R66" s="13">
        <f t="shared" si="61"/>
        <v>7875.1</v>
      </c>
      <c r="S66" s="13">
        <f t="shared" si="61"/>
        <v>0</v>
      </c>
      <c r="T66" s="13">
        <f t="shared" si="61"/>
        <v>6210.3</v>
      </c>
      <c r="U66" s="13">
        <f t="shared" si="61"/>
        <v>0</v>
      </c>
      <c r="V66" s="13">
        <f t="shared" si="61"/>
        <v>5131.8</v>
      </c>
      <c r="W66" s="13">
        <f t="shared" si="61"/>
        <v>0</v>
      </c>
      <c r="X66" s="13">
        <f t="shared" si="61"/>
        <v>5086.8999999999996</v>
      </c>
      <c r="Y66" s="13">
        <f t="shared" si="61"/>
        <v>0</v>
      </c>
      <c r="Z66" s="13">
        <f t="shared" si="61"/>
        <v>4180.1000000000004</v>
      </c>
      <c r="AA66" s="13">
        <f t="shared" si="61"/>
        <v>0</v>
      </c>
      <c r="AB66" s="13">
        <f t="shared" si="61"/>
        <v>3296.8</v>
      </c>
      <c r="AC66" s="13">
        <f t="shared" si="61"/>
        <v>0</v>
      </c>
      <c r="AD66" s="13">
        <f t="shared" si="61"/>
        <v>3296.9</v>
      </c>
      <c r="AE66" s="13">
        <f t="shared" si="61"/>
        <v>0</v>
      </c>
      <c r="AF66" s="82"/>
      <c r="AG66" s="15"/>
      <c r="AH66" s="15"/>
      <c r="AI66" s="15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18.75" x14ac:dyDescent="0.3">
      <c r="A67" s="22" t="s">
        <v>26</v>
      </c>
      <c r="B67" s="28">
        <f>H67+J67+L67+N67+P67+R67+T67+V67+X67+Z67+AB67+AD67</f>
        <v>0</v>
      </c>
      <c r="C67" s="29">
        <f t="shared" ref="C67:C70" si="62">H67</f>
        <v>0</v>
      </c>
      <c r="D67" s="28">
        <f>E67</f>
        <v>0</v>
      </c>
      <c r="E67" s="28">
        <f>I67+K67+M67+O67+Q67+S67+U67+W67+Y67+AA67+AC67+AE67</f>
        <v>0</v>
      </c>
      <c r="F67" s="24" t="e">
        <f>E67/B67*100</f>
        <v>#DIV/0!</v>
      </c>
      <c r="G67" s="24" t="e">
        <f>E67/C67*100</f>
        <v>#DIV/0!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82"/>
      <c r="AG67" s="15"/>
      <c r="AH67" s="15"/>
      <c r="AI67" s="15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ht="18.75" x14ac:dyDescent="0.3">
      <c r="A68" s="22" t="s">
        <v>27</v>
      </c>
      <c r="B68" s="28">
        <f>H68+J68+L68+N68+P68+R68+T68+V68+X68+Z68+AB68+AD68</f>
        <v>83501.899999999994</v>
      </c>
      <c r="C68" s="29">
        <f t="shared" si="62"/>
        <v>9271.6</v>
      </c>
      <c r="D68" s="29">
        <f>E68</f>
        <v>9236</v>
      </c>
      <c r="E68" s="28">
        <f>I68+K68+M68+O68+Q68+S68+U68+W68+Y68+AA68+AC68+AE68</f>
        <v>9236</v>
      </c>
      <c r="F68" s="25">
        <f>E68/B68*100</f>
        <v>11.060826160841849</v>
      </c>
      <c r="G68" s="25">
        <f>E68/C68*100</f>
        <v>99.616031752879763</v>
      </c>
      <c r="H68" s="23">
        <v>9271.6</v>
      </c>
      <c r="I68" s="23">
        <v>9236</v>
      </c>
      <c r="J68" s="23">
        <v>9564.9</v>
      </c>
      <c r="K68" s="23"/>
      <c r="L68" s="23">
        <v>7041.7</v>
      </c>
      <c r="M68" s="23"/>
      <c r="N68" s="23">
        <v>13729.4</v>
      </c>
      <c r="O68" s="23"/>
      <c r="P68" s="23">
        <v>8816.4</v>
      </c>
      <c r="Q68" s="23"/>
      <c r="R68" s="23">
        <v>7875.1</v>
      </c>
      <c r="S68" s="23"/>
      <c r="T68" s="23">
        <v>6210.3</v>
      </c>
      <c r="U68" s="23"/>
      <c r="V68" s="23">
        <v>5131.8</v>
      </c>
      <c r="W68" s="23"/>
      <c r="X68" s="23">
        <v>5086.8999999999996</v>
      </c>
      <c r="Y68" s="23"/>
      <c r="Z68" s="23">
        <v>4180.1000000000004</v>
      </c>
      <c r="AA68" s="23"/>
      <c r="AB68" s="23">
        <v>3296.8</v>
      </c>
      <c r="AC68" s="23"/>
      <c r="AD68" s="23">
        <v>3296.9</v>
      </c>
      <c r="AE68" s="23"/>
      <c r="AF68" s="82"/>
      <c r="AG68" s="15">
        <f>C68-D68</f>
        <v>35.600000000000364</v>
      </c>
      <c r="AH68" s="15"/>
      <c r="AI68" s="15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8.75" x14ac:dyDescent="0.3">
      <c r="A69" s="22" t="s">
        <v>28</v>
      </c>
      <c r="B69" s="28">
        <f t="shared" ref="B69:B70" si="63">H69+J69+L69+N69+P69+R69+T69+V69+X69+Z69+AB69+AD69</f>
        <v>0</v>
      </c>
      <c r="C69" s="29">
        <f t="shared" si="62"/>
        <v>0</v>
      </c>
      <c r="D69" s="29"/>
      <c r="E69" s="28">
        <f t="shared" ref="E69:E70" si="64">I69+K69+M69+O69+Q69+S69+U69+W69+Y69+AA69+AC69+AE69</f>
        <v>0</v>
      </c>
      <c r="F69" s="24" t="e">
        <f t="shared" ref="F69:F70" si="65">E69/B69*100</f>
        <v>#DIV/0!</v>
      </c>
      <c r="G69" s="24" t="e">
        <f t="shared" ref="G69:G70" si="66">E69/C69*100</f>
        <v>#DIV/0!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82"/>
      <c r="AG69" s="15"/>
      <c r="AH69" s="15"/>
      <c r="AI69" s="15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8.75" x14ac:dyDescent="0.3">
      <c r="A70" s="22" t="s">
        <v>29</v>
      </c>
      <c r="B70" s="28">
        <f t="shared" si="63"/>
        <v>0</v>
      </c>
      <c r="C70" s="29">
        <f t="shared" si="62"/>
        <v>0</v>
      </c>
      <c r="D70" s="29"/>
      <c r="E70" s="28">
        <f t="shared" si="64"/>
        <v>0</v>
      </c>
      <c r="F70" s="24" t="e">
        <f t="shared" si="65"/>
        <v>#DIV/0!</v>
      </c>
      <c r="G70" s="24" t="e">
        <f t="shared" si="66"/>
        <v>#DIV/0!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83"/>
      <c r="AG70" s="15"/>
      <c r="AH70" s="15"/>
      <c r="AI70" s="15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20.25" x14ac:dyDescent="0.25">
      <c r="A71" s="87" t="s">
        <v>57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9"/>
      <c r="AF71" s="82"/>
      <c r="AG71" s="15"/>
      <c r="AH71" s="15"/>
      <c r="AI71" s="15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8.75" x14ac:dyDescent="0.3">
      <c r="A72" s="19" t="s">
        <v>25</v>
      </c>
      <c r="B72" s="27">
        <f>H72+J72+L72+N72+P72+R72+T72+V72+X72+Z72+AB72+AD72</f>
        <v>2204215.9000000004</v>
      </c>
      <c r="C72" s="27">
        <f>SUM(C73:C76)</f>
        <v>162454.69999999998</v>
      </c>
      <c r="D72" s="27">
        <f t="shared" ref="D72:E72" si="67">SUM(D73:D76)</f>
        <v>159921.80000000002</v>
      </c>
      <c r="E72" s="27">
        <f t="shared" si="67"/>
        <v>159921.80000000002</v>
      </c>
      <c r="F72" s="21">
        <f>E72/B72*100</f>
        <v>7.2552693227555416</v>
      </c>
      <c r="G72" s="21">
        <f>E72/C72*100</f>
        <v>98.440857666783444</v>
      </c>
      <c r="H72" s="13">
        <f>SUM(H73:H76)</f>
        <v>162454.69999999998</v>
      </c>
      <c r="I72" s="13">
        <f t="shared" ref="I72:AE72" si="68">SUM(I73:I76)</f>
        <v>159921.80000000002</v>
      </c>
      <c r="J72" s="13">
        <f t="shared" si="68"/>
        <v>226251.5</v>
      </c>
      <c r="K72" s="13">
        <f t="shared" si="68"/>
        <v>0</v>
      </c>
      <c r="L72" s="13">
        <f t="shared" si="68"/>
        <v>198963.19999999998</v>
      </c>
      <c r="M72" s="13">
        <f t="shared" si="68"/>
        <v>0</v>
      </c>
      <c r="N72" s="13">
        <f t="shared" si="68"/>
        <v>192921.1</v>
      </c>
      <c r="O72" s="13">
        <f t="shared" si="68"/>
        <v>0</v>
      </c>
      <c r="P72" s="13">
        <f t="shared" si="68"/>
        <v>381510.60000000003</v>
      </c>
      <c r="Q72" s="13">
        <f t="shared" si="68"/>
        <v>0</v>
      </c>
      <c r="R72" s="13">
        <f t="shared" si="68"/>
        <v>201607.1</v>
      </c>
      <c r="S72" s="13">
        <f t="shared" si="68"/>
        <v>0</v>
      </c>
      <c r="T72" s="13">
        <f t="shared" si="68"/>
        <v>140077.79999999999</v>
      </c>
      <c r="U72" s="13">
        <f t="shared" si="68"/>
        <v>0</v>
      </c>
      <c r="V72" s="13">
        <f t="shared" si="68"/>
        <v>99964.6</v>
      </c>
      <c r="W72" s="13">
        <f t="shared" si="68"/>
        <v>0</v>
      </c>
      <c r="X72" s="13">
        <f t="shared" si="68"/>
        <v>140129.19999999998</v>
      </c>
      <c r="Y72" s="13">
        <f t="shared" si="68"/>
        <v>0</v>
      </c>
      <c r="Z72" s="13">
        <f t="shared" si="68"/>
        <v>143259.29999999999</v>
      </c>
      <c r="AA72" s="13">
        <f t="shared" si="68"/>
        <v>0</v>
      </c>
      <c r="AB72" s="13">
        <f t="shared" si="68"/>
        <v>135477.6</v>
      </c>
      <c r="AC72" s="13">
        <f t="shared" si="68"/>
        <v>0</v>
      </c>
      <c r="AD72" s="13">
        <f t="shared" si="68"/>
        <v>181599.2</v>
      </c>
      <c r="AE72" s="13">
        <f t="shared" si="68"/>
        <v>0</v>
      </c>
      <c r="AF72" s="82"/>
      <c r="AG72" s="15"/>
      <c r="AH72" s="15"/>
      <c r="AI72" s="15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ht="18.75" x14ac:dyDescent="0.3">
      <c r="A73" s="22" t="s">
        <v>26</v>
      </c>
      <c r="B73" s="28">
        <f>B79+B85+B91</f>
        <v>1792398.9</v>
      </c>
      <c r="C73" s="28">
        <f>C79+C85+C91</f>
        <v>105198.2</v>
      </c>
      <c r="D73" s="28">
        <f t="shared" ref="D73:E73" si="69">D79+D85+D91</f>
        <v>102974.9</v>
      </c>
      <c r="E73" s="28">
        <f t="shared" si="69"/>
        <v>102974.9</v>
      </c>
      <c r="F73" s="24">
        <f>E73/B73*100</f>
        <v>5.7450883282733543</v>
      </c>
      <c r="G73" s="24">
        <f t="shared" ref="G73:G75" si="70">E73/C73*100</f>
        <v>97.886560796667624</v>
      </c>
      <c r="H73" s="23">
        <f>H79+H85+H91</f>
        <v>105198.2</v>
      </c>
      <c r="I73" s="23">
        <f t="shared" ref="I73:AE75" si="71">I79+I85+I91</f>
        <v>102974.9</v>
      </c>
      <c r="J73" s="23">
        <f t="shared" si="71"/>
        <v>178479</v>
      </c>
      <c r="K73" s="23">
        <f t="shared" si="71"/>
        <v>0</v>
      </c>
      <c r="L73" s="23">
        <f t="shared" si="71"/>
        <v>158436</v>
      </c>
      <c r="M73" s="23">
        <f t="shared" si="71"/>
        <v>0</v>
      </c>
      <c r="N73" s="23">
        <f t="shared" si="71"/>
        <v>155277.9</v>
      </c>
      <c r="O73" s="23">
        <f t="shared" si="71"/>
        <v>0</v>
      </c>
      <c r="P73" s="23">
        <f t="shared" si="71"/>
        <v>337774.7</v>
      </c>
      <c r="Q73" s="23">
        <f t="shared" si="71"/>
        <v>0</v>
      </c>
      <c r="R73" s="23">
        <f t="shared" si="71"/>
        <v>165021.70000000001</v>
      </c>
      <c r="S73" s="23">
        <f t="shared" si="71"/>
        <v>0</v>
      </c>
      <c r="T73" s="23">
        <f t="shared" si="71"/>
        <v>114533.7</v>
      </c>
      <c r="U73" s="23">
        <f t="shared" si="71"/>
        <v>0</v>
      </c>
      <c r="V73" s="23">
        <f t="shared" si="71"/>
        <v>80082.7</v>
      </c>
      <c r="W73" s="23">
        <f t="shared" si="71"/>
        <v>0</v>
      </c>
      <c r="X73" s="23">
        <f t="shared" si="71"/>
        <v>116023.7</v>
      </c>
      <c r="Y73" s="23">
        <f t="shared" si="71"/>
        <v>0</v>
      </c>
      <c r="Z73" s="23">
        <f t="shared" si="71"/>
        <v>117654.8</v>
      </c>
      <c r="AA73" s="23">
        <f t="shared" si="71"/>
        <v>0</v>
      </c>
      <c r="AB73" s="23">
        <f t="shared" si="71"/>
        <v>111321.2</v>
      </c>
      <c r="AC73" s="23">
        <f t="shared" si="71"/>
        <v>0</v>
      </c>
      <c r="AD73" s="23">
        <f t="shared" si="71"/>
        <v>152595.29999999999</v>
      </c>
      <c r="AE73" s="23">
        <f t="shared" si="71"/>
        <v>0</v>
      </c>
      <c r="AF73" s="82"/>
      <c r="AG73" s="15"/>
      <c r="AH73" s="15"/>
      <c r="AI73" s="15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18.75" x14ac:dyDescent="0.3">
      <c r="A74" s="22" t="s">
        <v>27</v>
      </c>
      <c r="B74" s="28">
        <f>B80+B86+B92</f>
        <v>362913.9</v>
      </c>
      <c r="C74" s="28">
        <f>C80+C86+C92</f>
        <v>53143.199999999997</v>
      </c>
      <c r="D74" s="28">
        <f>D80+D86+D92</f>
        <v>53086.8</v>
      </c>
      <c r="E74" s="28">
        <f>E80+E86+E92</f>
        <v>53086.8</v>
      </c>
      <c r="F74" s="24">
        <f t="shared" ref="F74:F76" si="72">E74/B74*100</f>
        <v>14.627932410414701</v>
      </c>
      <c r="G74" s="24">
        <f t="shared" si="70"/>
        <v>99.893871652440964</v>
      </c>
      <c r="H74" s="23">
        <f t="shared" ref="H74:H75" si="73">H80+H86+H92</f>
        <v>53143.199999999997</v>
      </c>
      <c r="I74" s="23">
        <f t="shared" si="71"/>
        <v>53086.8</v>
      </c>
      <c r="J74" s="23">
        <f t="shared" si="71"/>
        <v>43659.199999999997</v>
      </c>
      <c r="K74" s="23">
        <f t="shared" si="71"/>
        <v>0</v>
      </c>
      <c r="L74" s="23">
        <f t="shared" si="71"/>
        <v>36413.9</v>
      </c>
      <c r="M74" s="23">
        <f t="shared" si="71"/>
        <v>0</v>
      </c>
      <c r="N74" s="23">
        <f t="shared" si="71"/>
        <v>33516.6</v>
      </c>
      <c r="O74" s="23">
        <f t="shared" si="71"/>
        <v>0</v>
      </c>
      <c r="P74" s="23">
        <f t="shared" si="71"/>
        <v>36698.400000000001</v>
      </c>
      <c r="Q74" s="23">
        <f t="shared" si="71"/>
        <v>0</v>
      </c>
      <c r="R74" s="23">
        <f t="shared" si="71"/>
        <v>29076</v>
      </c>
      <c r="S74" s="23">
        <f t="shared" si="71"/>
        <v>0</v>
      </c>
      <c r="T74" s="23">
        <f t="shared" si="71"/>
        <v>24999.3</v>
      </c>
      <c r="U74" s="23">
        <f t="shared" si="71"/>
        <v>0</v>
      </c>
      <c r="V74" s="23">
        <f t="shared" si="71"/>
        <v>18878.900000000001</v>
      </c>
      <c r="W74" s="23">
        <f t="shared" si="71"/>
        <v>0</v>
      </c>
      <c r="X74" s="23">
        <f t="shared" si="71"/>
        <v>19885.599999999999</v>
      </c>
      <c r="Y74" s="23">
        <f t="shared" si="71"/>
        <v>0</v>
      </c>
      <c r="Z74" s="23">
        <f t="shared" si="71"/>
        <v>21511.200000000001</v>
      </c>
      <c r="AA74" s="23">
        <f t="shared" si="71"/>
        <v>0</v>
      </c>
      <c r="AB74" s="23">
        <f t="shared" si="71"/>
        <v>20142.900000000001</v>
      </c>
      <c r="AC74" s="23">
        <f t="shared" si="71"/>
        <v>0</v>
      </c>
      <c r="AD74" s="23">
        <f t="shared" si="71"/>
        <v>24988.7</v>
      </c>
      <c r="AE74" s="23">
        <f t="shared" si="71"/>
        <v>0</v>
      </c>
      <c r="AF74" s="82"/>
      <c r="AG74" s="15"/>
      <c r="AH74" s="15"/>
      <c r="AI74" s="15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ht="18.75" x14ac:dyDescent="0.3">
      <c r="A75" s="22" t="s">
        <v>28</v>
      </c>
      <c r="B75" s="28">
        <f t="shared" ref="B75" si="74">H75+J75+L75+N75+P75+R75+T75+V75+X75+Z75+AB75+AD75</f>
        <v>48903.1</v>
      </c>
      <c r="C75" s="29">
        <f t="shared" ref="C75:D76" si="75">C81+C87+C93</f>
        <v>4113.3</v>
      </c>
      <c r="D75" s="29">
        <f t="shared" si="75"/>
        <v>3860.1</v>
      </c>
      <c r="E75" s="28">
        <f t="shared" ref="E75:E76" si="76">I75+K75+M75+O75+Q75+S75+U75+W75+Y75+AA75+AC75+AE75</f>
        <v>3860.1</v>
      </c>
      <c r="F75" s="24">
        <f t="shared" si="72"/>
        <v>7.8933646333259038</v>
      </c>
      <c r="G75" s="24">
        <f t="shared" si="70"/>
        <v>93.844358544234552</v>
      </c>
      <c r="H75" s="23">
        <f t="shared" si="73"/>
        <v>4113.3</v>
      </c>
      <c r="I75" s="23">
        <f t="shared" si="71"/>
        <v>3860.1</v>
      </c>
      <c r="J75" s="23">
        <f t="shared" si="71"/>
        <v>4113.3</v>
      </c>
      <c r="K75" s="23">
        <f t="shared" si="71"/>
        <v>0</v>
      </c>
      <c r="L75" s="23">
        <f t="shared" si="71"/>
        <v>4113.3</v>
      </c>
      <c r="M75" s="23">
        <f t="shared" si="71"/>
        <v>0</v>
      </c>
      <c r="N75" s="23">
        <f t="shared" si="71"/>
        <v>4126.6000000000004</v>
      </c>
      <c r="O75" s="23">
        <f t="shared" si="71"/>
        <v>0</v>
      </c>
      <c r="P75" s="23">
        <f t="shared" si="71"/>
        <v>7037.5</v>
      </c>
      <c r="Q75" s="23">
        <f t="shared" si="71"/>
        <v>0</v>
      </c>
      <c r="R75" s="23">
        <f t="shared" si="71"/>
        <v>7509.4</v>
      </c>
      <c r="S75" s="23">
        <f t="shared" si="71"/>
        <v>0</v>
      </c>
      <c r="T75" s="23">
        <f t="shared" si="71"/>
        <v>544.79999999999995</v>
      </c>
      <c r="U75" s="23">
        <f t="shared" si="71"/>
        <v>0</v>
      </c>
      <c r="V75" s="23">
        <f t="shared" si="71"/>
        <v>1003</v>
      </c>
      <c r="W75" s="23">
        <f t="shared" si="71"/>
        <v>0</v>
      </c>
      <c r="X75" s="23">
        <f t="shared" si="71"/>
        <v>4219.8999999999996</v>
      </c>
      <c r="Y75" s="23">
        <f t="shared" si="71"/>
        <v>0</v>
      </c>
      <c r="Z75" s="23">
        <f t="shared" si="71"/>
        <v>4093.3</v>
      </c>
      <c r="AA75" s="23">
        <f t="shared" si="71"/>
        <v>0</v>
      </c>
      <c r="AB75" s="23">
        <f t="shared" si="71"/>
        <v>4013.5</v>
      </c>
      <c r="AC75" s="23">
        <f t="shared" si="71"/>
        <v>0</v>
      </c>
      <c r="AD75" s="23">
        <f t="shared" si="71"/>
        <v>4015.2</v>
      </c>
      <c r="AE75" s="23">
        <f t="shared" si="71"/>
        <v>0</v>
      </c>
      <c r="AF75" s="82"/>
      <c r="AG75" s="15"/>
      <c r="AH75" s="15"/>
      <c r="AI75" s="15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ht="18.75" x14ac:dyDescent="0.3">
      <c r="A76" s="22" t="s">
        <v>29</v>
      </c>
      <c r="B76" s="28">
        <f>H76+J76+L76+N76+P76+R76+T76+V76+X76+Z76+AB76+AD76</f>
        <v>0</v>
      </c>
      <c r="C76" s="29">
        <f>C82+C88+C94</f>
        <v>0</v>
      </c>
      <c r="D76" s="29">
        <f t="shared" si="75"/>
        <v>0</v>
      </c>
      <c r="E76" s="28">
        <f t="shared" si="76"/>
        <v>0</v>
      </c>
      <c r="F76" s="24" t="e">
        <f t="shared" si="72"/>
        <v>#DIV/0!</v>
      </c>
      <c r="G76" s="24" t="e">
        <f>E76/C76*100</f>
        <v>#DIV/0!</v>
      </c>
      <c r="H76" s="23">
        <f>H82+H88+H94</f>
        <v>0</v>
      </c>
      <c r="I76" s="23">
        <f t="shared" ref="I76:AE76" si="77">I82</f>
        <v>0</v>
      </c>
      <c r="J76" s="23">
        <f t="shared" si="77"/>
        <v>0</v>
      </c>
      <c r="K76" s="23">
        <f t="shared" si="77"/>
        <v>0</v>
      </c>
      <c r="L76" s="23">
        <f t="shared" si="77"/>
        <v>0</v>
      </c>
      <c r="M76" s="23">
        <f t="shared" si="77"/>
        <v>0</v>
      </c>
      <c r="N76" s="23">
        <f t="shared" si="77"/>
        <v>0</v>
      </c>
      <c r="O76" s="23">
        <f t="shared" si="77"/>
        <v>0</v>
      </c>
      <c r="P76" s="23">
        <f t="shared" si="77"/>
        <v>0</v>
      </c>
      <c r="Q76" s="23">
        <f t="shared" si="77"/>
        <v>0</v>
      </c>
      <c r="R76" s="23">
        <f t="shared" si="77"/>
        <v>0</v>
      </c>
      <c r="S76" s="23">
        <f t="shared" si="77"/>
        <v>0</v>
      </c>
      <c r="T76" s="23">
        <f t="shared" si="77"/>
        <v>0</v>
      </c>
      <c r="U76" s="23">
        <f t="shared" si="77"/>
        <v>0</v>
      </c>
      <c r="V76" s="23">
        <f t="shared" si="77"/>
        <v>0</v>
      </c>
      <c r="W76" s="23">
        <f t="shared" si="77"/>
        <v>0</v>
      </c>
      <c r="X76" s="23">
        <f t="shared" si="77"/>
        <v>0</v>
      </c>
      <c r="Y76" s="23">
        <f t="shared" si="77"/>
        <v>0</v>
      </c>
      <c r="Z76" s="23">
        <f t="shared" si="77"/>
        <v>0</v>
      </c>
      <c r="AA76" s="23">
        <f t="shared" si="77"/>
        <v>0</v>
      </c>
      <c r="AB76" s="23">
        <f t="shared" si="77"/>
        <v>0</v>
      </c>
      <c r="AC76" s="23">
        <f t="shared" si="77"/>
        <v>0</v>
      </c>
      <c r="AD76" s="23">
        <f t="shared" si="77"/>
        <v>0</v>
      </c>
      <c r="AE76" s="23">
        <f t="shared" si="77"/>
        <v>0</v>
      </c>
      <c r="AF76" s="82"/>
      <c r="AG76" s="33"/>
      <c r="AH76" s="33"/>
      <c r="AI76" s="33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</row>
    <row r="77" spans="1:62" ht="18.75" x14ac:dyDescent="0.25">
      <c r="A77" s="84" t="s">
        <v>58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6"/>
      <c r="AF77" s="82"/>
      <c r="AG77" s="15"/>
      <c r="AH77" s="15"/>
      <c r="AI77" s="15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ht="56.25" x14ac:dyDescent="0.3">
      <c r="A78" s="19" t="s">
        <v>25</v>
      </c>
      <c r="B78" s="27">
        <f>H78+J78+L78+N78+P78+R78+T78+V78+X78+Z78+AB78+AD78</f>
        <v>2183986.2000000002</v>
      </c>
      <c r="C78" s="20">
        <f>SUM(C79:C82)</f>
        <v>160594.69999999998</v>
      </c>
      <c r="D78" s="20">
        <f t="shared" ref="D78:E78" si="78">SUM(D79:D82)</f>
        <v>159921.80000000002</v>
      </c>
      <c r="E78" s="20">
        <f t="shared" si="78"/>
        <v>159921.80000000002</v>
      </c>
      <c r="F78" s="21">
        <f>E78/B78*100</f>
        <v>7.3224730083001441</v>
      </c>
      <c r="G78" s="21">
        <f>E78/C78*100</f>
        <v>99.58099488961966</v>
      </c>
      <c r="H78" s="13">
        <f>SUM(H79:H82)</f>
        <v>160594.69999999998</v>
      </c>
      <c r="I78" s="13">
        <f t="shared" ref="I78:AE78" si="79">SUM(I79:I82)</f>
        <v>159921.80000000002</v>
      </c>
      <c r="J78" s="13">
        <f t="shared" si="79"/>
        <v>224391.5</v>
      </c>
      <c r="K78" s="13">
        <f t="shared" si="79"/>
        <v>0</v>
      </c>
      <c r="L78" s="13">
        <f t="shared" si="79"/>
        <v>197103.19999999998</v>
      </c>
      <c r="M78" s="13">
        <f t="shared" si="79"/>
        <v>0</v>
      </c>
      <c r="N78" s="13">
        <f t="shared" si="79"/>
        <v>191061.1</v>
      </c>
      <c r="O78" s="13">
        <f t="shared" si="79"/>
        <v>0</v>
      </c>
      <c r="P78" s="13">
        <f t="shared" si="79"/>
        <v>379650.60000000003</v>
      </c>
      <c r="Q78" s="13">
        <f t="shared" si="79"/>
        <v>0</v>
      </c>
      <c r="R78" s="13">
        <f t="shared" si="79"/>
        <v>199747.1</v>
      </c>
      <c r="S78" s="13">
        <f t="shared" si="79"/>
        <v>0</v>
      </c>
      <c r="T78" s="13">
        <f t="shared" si="79"/>
        <v>138217.79999999999</v>
      </c>
      <c r="U78" s="13">
        <f t="shared" si="79"/>
        <v>0</v>
      </c>
      <c r="V78" s="13">
        <f t="shared" si="79"/>
        <v>98104.6</v>
      </c>
      <c r="W78" s="13">
        <f t="shared" si="79"/>
        <v>0</v>
      </c>
      <c r="X78" s="13">
        <f t="shared" si="79"/>
        <v>138269.19999999998</v>
      </c>
      <c r="Y78" s="13">
        <f t="shared" si="79"/>
        <v>0</v>
      </c>
      <c r="Z78" s="13">
        <f t="shared" si="79"/>
        <v>141399.29999999999</v>
      </c>
      <c r="AA78" s="13">
        <f t="shared" si="79"/>
        <v>0</v>
      </c>
      <c r="AB78" s="13">
        <f t="shared" si="79"/>
        <v>133847.9</v>
      </c>
      <c r="AC78" s="13">
        <f t="shared" si="79"/>
        <v>0</v>
      </c>
      <c r="AD78" s="13">
        <f t="shared" si="79"/>
        <v>181599.2</v>
      </c>
      <c r="AE78" s="13">
        <f t="shared" si="79"/>
        <v>0</v>
      </c>
      <c r="AF78" s="17" t="s">
        <v>94</v>
      </c>
      <c r="AG78" s="15">
        <f>C78-E78</f>
        <v>672.89999999996508</v>
      </c>
      <c r="AH78" s="15"/>
      <c r="AI78" s="15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</row>
    <row r="79" spans="1:62" ht="18.75" x14ac:dyDescent="0.3">
      <c r="A79" s="22" t="s">
        <v>26</v>
      </c>
      <c r="B79" s="28">
        <f>H79+J79+L79+N79+P79+R79+T79+V79+X79+Z79+AB79+AD79</f>
        <v>1772169.2</v>
      </c>
      <c r="C79" s="29">
        <f t="shared" ref="C79:C82" si="80">H79</f>
        <v>103338.2</v>
      </c>
      <c r="D79" s="29">
        <f>E79</f>
        <v>102974.9</v>
      </c>
      <c r="E79" s="28">
        <f t="shared" ref="E79:E82" si="81">I79+K79+M79+O79+Q79+S79+U79+W79+Y79+AA79+AC79+AE79</f>
        <v>102974.9</v>
      </c>
      <c r="F79" s="24">
        <f>E79/B79*100</f>
        <v>5.8106697712611188</v>
      </c>
      <c r="G79" s="24">
        <f>E79/C79*100</f>
        <v>99.648435912373159</v>
      </c>
      <c r="H79" s="23">
        <v>103338.2</v>
      </c>
      <c r="I79" s="23">
        <v>102974.9</v>
      </c>
      <c r="J79" s="23">
        <v>176619</v>
      </c>
      <c r="K79" s="23"/>
      <c r="L79" s="23">
        <v>156576</v>
      </c>
      <c r="M79" s="23"/>
      <c r="N79" s="23">
        <v>153417.9</v>
      </c>
      <c r="O79" s="23"/>
      <c r="P79" s="23">
        <v>335914.7</v>
      </c>
      <c r="Q79" s="23"/>
      <c r="R79" s="23">
        <v>163161.70000000001</v>
      </c>
      <c r="S79" s="23"/>
      <c r="T79" s="23">
        <v>112673.7</v>
      </c>
      <c r="U79" s="23"/>
      <c r="V79" s="23">
        <v>78222.7</v>
      </c>
      <c r="W79" s="23"/>
      <c r="X79" s="23">
        <v>114163.7</v>
      </c>
      <c r="Y79" s="23"/>
      <c r="Z79" s="23">
        <v>115794.8</v>
      </c>
      <c r="AA79" s="23"/>
      <c r="AB79" s="23">
        <v>109691.5</v>
      </c>
      <c r="AC79" s="23"/>
      <c r="AD79" s="23">
        <v>152595.29999999999</v>
      </c>
      <c r="AE79" s="23"/>
      <c r="AF79" s="17"/>
      <c r="AG79" s="15"/>
      <c r="AH79" s="15"/>
      <c r="AI79" s="15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ht="18.75" x14ac:dyDescent="0.3">
      <c r="A80" s="22" t="s">
        <v>27</v>
      </c>
      <c r="B80" s="28">
        <f t="shared" ref="B80:B81" si="82">H80+J80+L80+N80+P80+R80+T80+V80+X80+Z80+AB80+AD80</f>
        <v>362913.9</v>
      </c>
      <c r="C80" s="29">
        <f t="shared" si="80"/>
        <v>53143.199999999997</v>
      </c>
      <c r="D80" s="29">
        <f>E80</f>
        <v>53086.8</v>
      </c>
      <c r="E80" s="28">
        <f t="shared" si="81"/>
        <v>53086.8</v>
      </c>
      <c r="F80" s="24">
        <f t="shared" ref="F80:F82" si="83">E80/B80*100</f>
        <v>14.627932410414701</v>
      </c>
      <c r="G80" s="24">
        <f t="shared" ref="G80:G81" si="84">E80/C80*100</f>
        <v>99.893871652440964</v>
      </c>
      <c r="H80" s="23">
        <v>53143.199999999997</v>
      </c>
      <c r="I80" s="23">
        <v>53086.8</v>
      </c>
      <c r="J80" s="23">
        <v>43659.199999999997</v>
      </c>
      <c r="K80" s="23"/>
      <c r="L80" s="23">
        <v>36413.9</v>
      </c>
      <c r="M80" s="23"/>
      <c r="N80" s="23">
        <v>33516.6</v>
      </c>
      <c r="O80" s="23"/>
      <c r="P80" s="23">
        <v>36698.400000000001</v>
      </c>
      <c r="Q80" s="23"/>
      <c r="R80" s="23">
        <v>29076</v>
      </c>
      <c r="S80" s="23"/>
      <c r="T80" s="23">
        <v>24999.3</v>
      </c>
      <c r="U80" s="23"/>
      <c r="V80" s="23">
        <v>18878.900000000001</v>
      </c>
      <c r="W80" s="23"/>
      <c r="X80" s="23">
        <v>19885.599999999999</v>
      </c>
      <c r="Y80" s="23"/>
      <c r="Z80" s="23">
        <v>21511.200000000001</v>
      </c>
      <c r="AA80" s="23"/>
      <c r="AB80" s="23">
        <v>20142.900000000001</v>
      </c>
      <c r="AC80" s="23"/>
      <c r="AD80" s="23">
        <v>24988.7</v>
      </c>
      <c r="AE80" s="23"/>
      <c r="AF80" s="17"/>
      <c r="AG80" s="15"/>
      <c r="AH80" s="15"/>
      <c r="AI80" s="15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ht="18.75" x14ac:dyDescent="0.3">
      <c r="A81" s="22" t="s">
        <v>28</v>
      </c>
      <c r="B81" s="69">
        <f t="shared" si="82"/>
        <v>48903.1</v>
      </c>
      <c r="C81" s="29">
        <f t="shared" si="80"/>
        <v>4113.3</v>
      </c>
      <c r="D81" s="29">
        <f>E81</f>
        <v>3860.1</v>
      </c>
      <c r="E81" s="28">
        <f t="shared" si="81"/>
        <v>3860.1</v>
      </c>
      <c r="F81" s="24">
        <f t="shared" si="83"/>
        <v>7.8933646333259038</v>
      </c>
      <c r="G81" s="24">
        <f t="shared" si="84"/>
        <v>93.844358544234552</v>
      </c>
      <c r="H81" s="23">
        <v>4113.3</v>
      </c>
      <c r="I81" s="23">
        <v>3860.1</v>
      </c>
      <c r="J81" s="23">
        <v>4113.3</v>
      </c>
      <c r="K81" s="23"/>
      <c r="L81" s="23">
        <v>4113.3</v>
      </c>
      <c r="M81" s="23"/>
      <c r="N81" s="23">
        <v>4126.6000000000004</v>
      </c>
      <c r="O81" s="23"/>
      <c r="P81" s="23">
        <v>7037.5</v>
      </c>
      <c r="Q81" s="23"/>
      <c r="R81" s="23">
        <v>7509.4</v>
      </c>
      <c r="S81" s="23"/>
      <c r="T81" s="23">
        <v>544.79999999999995</v>
      </c>
      <c r="U81" s="23"/>
      <c r="V81" s="23">
        <v>1003</v>
      </c>
      <c r="W81" s="23"/>
      <c r="X81" s="23">
        <v>4219.8999999999996</v>
      </c>
      <c r="Y81" s="23"/>
      <c r="Z81" s="23">
        <v>4093.3</v>
      </c>
      <c r="AA81" s="23"/>
      <c r="AB81" s="23">
        <v>4013.5</v>
      </c>
      <c r="AC81" s="23"/>
      <c r="AD81" s="23">
        <v>4015.2</v>
      </c>
      <c r="AE81" s="13"/>
      <c r="AF81" s="76"/>
      <c r="AG81" s="15"/>
      <c r="AH81" s="15"/>
      <c r="AI81" s="15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ht="18.75" x14ac:dyDescent="0.3">
      <c r="A82" s="22" t="s">
        <v>29</v>
      </c>
      <c r="B82" s="69">
        <f>H82+J82+L82+N82+P82+R82+T82+V82+X82+Z82+AB82+AD82</f>
        <v>0</v>
      </c>
      <c r="C82" s="29">
        <f t="shared" si="80"/>
        <v>0</v>
      </c>
      <c r="D82" s="29">
        <f>E82</f>
        <v>0</v>
      </c>
      <c r="E82" s="28">
        <f t="shared" si="81"/>
        <v>0</v>
      </c>
      <c r="F82" s="24" t="e">
        <f t="shared" si="83"/>
        <v>#DIV/0!</v>
      </c>
      <c r="G82" s="24" t="e">
        <f>E82/C82*100</f>
        <v>#DIV/0!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23"/>
      <c r="Y82" s="23"/>
      <c r="Z82" s="23"/>
      <c r="AA82" s="23"/>
      <c r="AB82" s="23"/>
      <c r="AC82" s="23"/>
      <c r="AD82" s="23"/>
      <c r="AE82" s="13"/>
      <c r="AF82" s="17"/>
      <c r="AG82" s="15"/>
      <c r="AH82" s="15"/>
      <c r="AI82" s="15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ht="18.75" x14ac:dyDescent="0.25">
      <c r="A83" s="84" t="s">
        <v>59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6"/>
      <c r="AF83" s="76"/>
      <c r="AG83" s="15"/>
      <c r="AH83" s="15"/>
      <c r="AI83" s="15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ht="18.75" x14ac:dyDescent="0.3">
      <c r="A84" s="19" t="s">
        <v>25</v>
      </c>
      <c r="B84" s="27">
        <f>H84+J84+L84+N84+P84+R84+T84+V84+X84+Z84+AB84+AD84</f>
        <v>3840</v>
      </c>
      <c r="C84" s="35">
        <f>SUM(C85:C88)</f>
        <v>360</v>
      </c>
      <c r="D84" s="35">
        <f t="shared" ref="D84:E84" si="85">SUM(D85:D88)</f>
        <v>0</v>
      </c>
      <c r="E84" s="35">
        <f t="shared" si="85"/>
        <v>0</v>
      </c>
      <c r="F84" s="21">
        <f>E84/B84*100</f>
        <v>0</v>
      </c>
      <c r="G84" s="21">
        <f>E84/C84*100</f>
        <v>0</v>
      </c>
      <c r="H84" s="13">
        <f>SUM(H85:H88)</f>
        <v>360</v>
      </c>
      <c r="I84" s="13">
        <f t="shared" ref="I84:AE84" si="86">SUM(I85:I88)</f>
        <v>0</v>
      </c>
      <c r="J84" s="13">
        <f t="shared" si="86"/>
        <v>360</v>
      </c>
      <c r="K84" s="13">
        <f t="shared" si="86"/>
        <v>0</v>
      </c>
      <c r="L84" s="13">
        <f t="shared" si="86"/>
        <v>360</v>
      </c>
      <c r="M84" s="13">
        <f t="shared" si="86"/>
        <v>0</v>
      </c>
      <c r="N84" s="13">
        <f t="shared" si="86"/>
        <v>360</v>
      </c>
      <c r="O84" s="13">
        <f t="shared" si="86"/>
        <v>0</v>
      </c>
      <c r="P84" s="13">
        <f t="shared" si="86"/>
        <v>360</v>
      </c>
      <c r="Q84" s="13">
        <f t="shared" si="86"/>
        <v>0</v>
      </c>
      <c r="R84" s="13">
        <f t="shared" si="86"/>
        <v>360</v>
      </c>
      <c r="S84" s="13">
        <f t="shared" si="86"/>
        <v>0</v>
      </c>
      <c r="T84" s="13">
        <f t="shared" si="86"/>
        <v>360</v>
      </c>
      <c r="U84" s="13">
        <f t="shared" si="86"/>
        <v>0</v>
      </c>
      <c r="V84" s="13">
        <f t="shared" si="86"/>
        <v>360</v>
      </c>
      <c r="W84" s="13">
        <f t="shared" si="86"/>
        <v>0</v>
      </c>
      <c r="X84" s="13">
        <f t="shared" si="86"/>
        <v>360</v>
      </c>
      <c r="Y84" s="13">
        <f t="shared" si="86"/>
        <v>0</v>
      </c>
      <c r="Z84" s="13">
        <f t="shared" si="86"/>
        <v>360</v>
      </c>
      <c r="AA84" s="13">
        <f t="shared" si="86"/>
        <v>0</v>
      </c>
      <c r="AB84" s="13">
        <f t="shared" si="86"/>
        <v>240</v>
      </c>
      <c r="AC84" s="13">
        <f t="shared" si="86"/>
        <v>0</v>
      </c>
      <c r="AD84" s="13">
        <f t="shared" si="86"/>
        <v>0</v>
      </c>
      <c r="AE84" s="13">
        <f t="shared" si="86"/>
        <v>0</v>
      </c>
      <c r="AF84" s="76"/>
      <c r="AG84" s="15"/>
      <c r="AH84" s="15"/>
      <c r="AI84" s="15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ht="56.25" x14ac:dyDescent="0.3">
      <c r="A85" s="22" t="s">
        <v>26</v>
      </c>
      <c r="B85" s="28">
        <f>H85+J85+L85+N85+P85+R85+T85+V85+X85+Z85+AB85+AD85</f>
        <v>3840</v>
      </c>
      <c r="C85" s="29">
        <f t="shared" ref="C85:C88" si="87">H85</f>
        <v>360</v>
      </c>
      <c r="D85" s="29">
        <f>E85</f>
        <v>0</v>
      </c>
      <c r="E85" s="28">
        <f t="shared" ref="E85:E88" si="88">I85+K85+M85+O85+Q85+S85+U85+W85+Y85+AA85+AC85+AE85</f>
        <v>0</v>
      </c>
      <c r="F85" s="24">
        <f>E85/B85*100</f>
        <v>0</v>
      </c>
      <c r="G85" s="24">
        <f>E85/C85*100</f>
        <v>0</v>
      </c>
      <c r="H85" s="23">
        <v>360</v>
      </c>
      <c r="I85" s="23"/>
      <c r="J85" s="23">
        <v>360</v>
      </c>
      <c r="K85" s="23"/>
      <c r="L85" s="23">
        <v>360</v>
      </c>
      <c r="M85" s="23"/>
      <c r="N85" s="23">
        <v>360</v>
      </c>
      <c r="O85" s="23"/>
      <c r="P85" s="23">
        <v>360</v>
      </c>
      <c r="Q85" s="23"/>
      <c r="R85" s="23">
        <v>360</v>
      </c>
      <c r="S85" s="23"/>
      <c r="T85" s="23">
        <v>360</v>
      </c>
      <c r="U85" s="23"/>
      <c r="V85" s="23">
        <v>360</v>
      </c>
      <c r="W85" s="23"/>
      <c r="X85" s="23">
        <v>360</v>
      </c>
      <c r="Y85" s="23"/>
      <c r="Z85" s="23">
        <v>360</v>
      </c>
      <c r="AA85" s="23"/>
      <c r="AB85" s="23">
        <v>240</v>
      </c>
      <c r="AC85" s="23"/>
      <c r="AD85" s="23"/>
      <c r="AE85" s="23"/>
      <c r="AF85" s="36" t="s">
        <v>95</v>
      </c>
      <c r="AG85" s="15">
        <f>C85-E85</f>
        <v>360</v>
      </c>
      <c r="AH85" s="15"/>
      <c r="AI85" s="1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ht="18.75" x14ac:dyDescent="0.3">
      <c r="A86" s="22" t="s">
        <v>27</v>
      </c>
      <c r="B86" s="37">
        <f t="shared" ref="B86:B88" si="89">H86+J86+L86+N86+P86+R86+T86+V86+X86+Z86+AB86+AD86</f>
        <v>0</v>
      </c>
      <c r="C86" s="29">
        <f t="shared" si="87"/>
        <v>0</v>
      </c>
      <c r="D86" s="38"/>
      <c r="E86" s="37">
        <f t="shared" si="88"/>
        <v>0</v>
      </c>
      <c r="F86" s="24" t="e">
        <f t="shared" ref="F86:F88" si="90">E86/B86*100</f>
        <v>#DIV/0!</v>
      </c>
      <c r="G86" s="24" t="e">
        <f t="shared" ref="G86:G88" si="91">E86/C86*100</f>
        <v>#DIV/0!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76"/>
      <c r="AG86" s="15"/>
      <c r="AH86" s="15"/>
      <c r="AI86" s="15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ht="18.75" x14ac:dyDescent="0.3">
      <c r="A87" s="22" t="s">
        <v>28</v>
      </c>
      <c r="B87" s="37">
        <f t="shared" si="89"/>
        <v>0</v>
      </c>
      <c r="C87" s="29">
        <f t="shared" si="87"/>
        <v>0</v>
      </c>
      <c r="D87" s="38"/>
      <c r="E87" s="37">
        <f t="shared" si="88"/>
        <v>0</v>
      </c>
      <c r="F87" s="24" t="e">
        <f t="shared" si="90"/>
        <v>#DIV/0!</v>
      </c>
      <c r="G87" s="24" t="e">
        <f t="shared" si="91"/>
        <v>#DIV/0!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76"/>
      <c r="AG87" s="15"/>
      <c r="AH87" s="15"/>
      <c r="AI87" s="15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ht="18.75" x14ac:dyDescent="0.3">
      <c r="A88" s="22" t="s">
        <v>29</v>
      </c>
      <c r="B88" s="37">
        <f t="shared" si="89"/>
        <v>0</v>
      </c>
      <c r="C88" s="29">
        <f t="shared" si="87"/>
        <v>0</v>
      </c>
      <c r="D88" s="38"/>
      <c r="E88" s="37">
        <f t="shared" si="88"/>
        <v>0</v>
      </c>
      <c r="F88" s="24" t="e">
        <f t="shared" si="90"/>
        <v>#DIV/0!</v>
      </c>
      <c r="G88" s="24" t="e">
        <f t="shared" si="91"/>
        <v>#DIV/0!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76"/>
      <c r="AG88" s="15"/>
      <c r="AH88" s="15"/>
      <c r="AI88" s="15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ht="18.75" x14ac:dyDescent="0.25">
      <c r="A89" s="84" t="s">
        <v>60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6"/>
      <c r="AF89" s="76"/>
      <c r="AG89" s="15"/>
      <c r="AH89" s="15"/>
      <c r="AI89" s="15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ht="18.75" x14ac:dyDescent="0.3">
      <c r="A90" s="19" t="s">
        <v>25</v>
      </c>
      <c r="B90" s="27">
        <f>H90+J90+L90+N90+P90+R90+T90+V90+X90+Z90+AB90+AD90</f>
        <v>16389.7</v>
      </c>
      <c r="C90" s="35">
        <f>SUM(C91:C94)</f>
        <v>1500</v>
      </c>
      <c r="D90" s="35">
        <f t="shared" ref="D90:E90" si="92">SUM(D91:D94)</f>
        <v>0</v>
      </c>
      <c r="E90" s="35">
        <f t="shared" si="92"/>
        <v>0</v>
      </c>
      <c r="F90" s="21">
        <f>E90/B90*100</f>
        <v>0</v>
      </c>
      <c r="G90" s="21">
        <f>E90/C90*100</f>
        <v>0</v>
      </c>
      <c r="H90" s="13">
        <f>SUM(H91:H94)</f>
        <v>1500</v>
      </c>
      <c r="I90" s="13">
        <f t="shared" ref="I90:AE90" si="93">SUM(I91:I94)</f>
        <v>0</v>
      </c>
      <c r="J90" s="13">
        <f t="shared" si="93"/>
        <v>1500</v>
      </c>
      <c r="K90" s="13">
        <f t="shared" si="93"/>
        <v>0</v>
      </c>
      <c r="L90" s="13">
        <f t="shared" si="93"/>
        <v>1500</v>
      </c>
      <c r="M90" s="13">
        <f t="shared" si="93"/>
        <v>0</v>
      </c>
      <c r="N90" s="13">
        <f t="shared" si="93"/>
        <v>1500</v>
      </c>
      <c r="O90" s="13">
        <f t="shared" si="93"/>
        <v>0</v>
      </c>
      <c r="P90" s="13">
        <f t="shared" si="93"/>
        <v>1500</v>
      </c>
      <c r="Q90" s="13">
        <f t="shared" si="93"/>
        <v>0</v>
      </c>
      <c r="R90" s="13">
        <f t="shared" si="93"/>
        <v>1500</v>
      </c>
      <c r="S90" s="13">
        <f t="shared" si="93"/>
        <v>0</v>
      </c>
      <c r="T90" s="13">
        <f t="shared" si="93"/>
        <v>1500</v>
      </c>
      <c r="U90" s="13">
        <f t="shared" si="93"/>
        <v>0</v>
      </c>
      <c r="V90" s="13">
        <f t="shared" si="93"/>
        <v>1500</v>
      </c>
      <c r="W90" s="13">
        <f t="shared" si="93"/>
        <v>0</v>
      </c>
      <c r="X90" s="13">
        <f t="shared" si="93"/>
        <v>1500</v>
      </c>
      <c r="Y90" s="13">
        <f t="shared" si="93"/>
        <v>0</v>
      </c>
      <c r="Z90" s="13">
        <f t="shared" si="93"/>
        <v>1500</v>
      </c>
      <c r="AA90" s="13">
        <f t="shared" si="93"/>
        <v>0</v>
      </c>
      <c r="AB90" s="13">
        <f t="shared" si="93"/>
        <v>1389.7</v>
      </c>
      <c r="AC90" s="13">
        <f t="shared" si="93"/>
        <v>0</v>
      </c>
      <c r="AD90" s="13">
        <f t="shared" si="93"/>
        <v>0</v>
      </c>
      <c r="AE90" s="13">
        <f t="shared" si="93"/>
        <v>0</v>
      </c>
      <c r="AF90" s="76"/>
      <c r="AG90" s="15"/>
      <c r="AH90" s="15"/>
      <c r="AI90" s="15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ht="99" customHeight="1" x14ac:dyDescent="0.3">
      <c r="A91" s="22" t="s">
        <v>26</v>
      </c>
      <c r="B91" s="28">
        <f>H91+J91+L91+N91+P91+R91+T91+V91+X91+Z91+AB91+AD91</f>
        <v>16389.7</v>
      </c>
      <c r="C91" s="29">
        <f t="shared" ref="C91:C94" si="94">H91</f>
        <v>1500</v>
      </c>
      <c r="D91" s="29">
        <f>E91</f>
        <v>0</v>
      </c>
      <c r="E91" s="28">
        <f t="shared" ref="E91:E94" si="95">I91+K91+M91+O91+Q91+S91+U91+W91+Y91+AA91+AC91+AE91</f>
        <v>0</v>
      </c>
      <c r="F91" s="24">
        <f>E91/B91*100</f>
        <v>0</v>
      </c>
      <c r="G91" s="24">
        <f>E91/C91*100</f>
        <v>0</v>
      </c>
      <c r="H91" s="23">
        <v>1500</v>
      </c>
      <c r="I91" s="23"/>
      <c r="J91" s="23">
        <v>1500</v>
      </c>
      <c r="K91" s="23"/>
      <c r="L91" s="23">
        <v>1500</v>
      </c>
      <c r="M91" s="23"/>
      <c r="N91" s="23">
        <v>1500</v>
      </c>
      <c r="O91" s="23"/>
      <c r="P91" s="23">
        <v>1500</v>
      </c>
      <c r="Q91" s="23"/>
      <c r="R91" s="23">
        <v>1500</v>
      </c>
      <c r="S91" s="23"/>
      <c r="T91" s="23">
        <v>1500</v>
      </c>
      <c r="U91" s="23"/>
      <c r="V91" s="23">
        <v>1500</v>
      </c>
      <c r="W91" s="23"/>
      <c r="X91" s="23">
        <v>1500</v>
      </c>
      <c r="Y91" s="23"/>
      <c r="Z91" s="23">
        <v>1500</v>
      </c>
      <c r="AA91" s="23"/>
      <c r="AB91" s="23">
        <v>1389.7</v>
      </c>
      <c r="AC91" s="23"/>
      <c r="AD91" s="23"/>
      <c r="AE91" s="23"/>
      <c r="AF91" s="36" t="s">
        <v>96</v>
      </c>
      <c r="AG91" s="15">
        <f t="shared" ref="AG91" si="96">C91-E91</f>
        <v>1500</v>
      </c>
      <c r="AH91" s="15"/>
      <c r="AI91" s="15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ht="18.75" x14ac:dyDescent="0.3">
      <c r="A92" s="22" t="s">
        <v>27</v>
      </c>
      <c r="B92" s="37">
        <f t="shared" ref="B92:B94" si="97">H92+J92+L92+N92+P92+R92+T92+V92+X92+Z92+AB92+AD92</f>
        <v>0</v>
      </c>
      <c r="C92" s="29">
        <f t="shared" si="94"/>
        <v>0</v>
      </c>
      <c r="D92" s="38"/>
      <c r="E92" s="37">
        <f t="shared" si="95"/>
        <v>0</v>
      </c>
      <c r="F92" s="24" t="e">
        <f t="shared" ref="F92:F94" si="98">E92/B92*100</f>
        <v>#DIV/0!</v>
      </c>
      <c r="G92" s="24" t="e">
        <f t="shared" ref="G92:G94" si="99">E92/C92*100</f>
        <v>#DIV/0!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76"/>
      <c r="AG92" s="15"/>
      <c r="AH92" s="15"/>
      <c r="AI92" s="15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ht="18.75" x14ac:dyDescent="0.3">
      <c r="A93" s="22" t="s">
        <v>28</v>
      </c>
      <c r="B93" s="37">
        <f t="shared" si="97"/>
        <v>0</v>
      </c>
      <c r="C93" s="29">
        <f t="shared" si="94"/>
        <v>0</v>
      </c>
      <c r="D93" s="38"/>
      <c r="E93" s="37">
        <f t="shared" si="95"/>
        <v>0</v>
      </c>
      <c r="F93" s="24" t="e">
        <f t="shared" si="98"/>
        <v>#DIV/0!</v>
      </c>
      <c r="G93" s="24" t="e">
        <f t="shared" si="99"/>
        <v>#DIV/0!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76"/>
      <c r="AG93" s="15"/>
      <c r="AH93" s="15"/>
      <c r="AI93" s="15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ht="18.75" x14ac:dyDescent="0.3">
      <c r="A94" s="22" t="s">
        <v>29</v>
      </c>
      <c r="B94" s="37">
        <f t="shared" si="97"/>
        <v>0</v>
      </c>
      <c r="C94" s="29">
        <f t="shared" si="94"/>
        <v>0</v>
      </c>
      <c r="D94" s="38"/>
      <c r="E94" s="37">
        <f t="shared" si="95"/>
        <v>0</v>
      </c>
      <c r="F94" s="24" t="e">
        <f t="shared" si="98"/>
        <v>#DIV/0!</v>
      </c>
      <c r="G94" s="24" t="e">
        <f t="shared" si="99"/>
        <v>#DIV/0!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76"/>
      <c r="AG94" s="15"/>
      <c r="AH94" s="15"/>
      <c r="AI94" s="1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ht="20.25" x14ac:dyDescent="0.25">
      <c r="A95" s="87" t="s">
        <v>61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9"/>
      <c r="AF95" s="76"/>
      <c r="AG95" s="15"/>
      <c r="AH95" s="15"/>
      <c r="AI95" s="15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ht="120.75" customHeight="1" x14ac:dyDescent="0.3">
      <c r="A96" s="19" t="s">
        <v>25</v>
      </c>
      <c r="B96" s="13">
        <f>B97+B98+B100+B101</f>
        <v>42571.5</v>
      </c>
      <c r="C96" s="13">
        <f t="shared" ref="C96:E96" si="100">C97+C98+C100+C101</f>
        <v>0</v>
      </c>
      <c r="D96" s="13">
        <f t="shared" si="100"/>
        <v>0</v>
      </c>
      <c r="E96" s="13">
        <f t="shared" si="100"/>
        <v>0</v>
      </c>
      <c r="F96" s="21">
        <f>E96/B96*100</f>
        <v>0</v>
      </c>
      <c r="G96" s="21" t="e">
        <f>E96/C96*100</f>
        <v>#DIV/0!</v>
      </c>
      <c r="H96" s="13">
        <f>H97+H98+H100+H101</f>
        <v>0</v>
      </c>
      <c r="I96" s="13">
        <f t="shared" ref="I96:AE96" si="101">I97+I98+I100+I101</f>
        <v>0</v>
      </c>
      <c r="J96" s="13">
        <f t="shared" si="101"/>
        <v>0</v>
      </c>
      <c r="K96" s="13">
        <f t="shared" si="101"/>
        <v>0</v>
      </c>
      <c r="L96" s="13">
        <f t="shared" si="101"/>
        <v>0</v>
      </c>
      <c r="M96" s="13">
        <f t="shared" si="101"/>
        <v>0</v>
      </c>
      <c r="N96" s="13">
        <f t="shared" si="101"/>
        <v>3.1</v>
      </c>
      <c r="O96" s="13">
        <f t="shared" si="101"/>
        <v>0</v>
      </c>
      <c r="P96" s="13">
        <f t="shared" si="101"/>
        <v>416.7</v>
      </c>
      <c r="Q96" s="13">
        <f t="shared" si="101"/>
        <v>0</v>
      </c>
      <c r="R96" s="13">
        <f t="shared" si="101"/>
        <v>8630.5</v>
      </c>
      <c r="S96" s="13">
        <f t="shared" si="101"/>
        <v>0</v>
      </c>
      <c r="T96" s="13">
        <f t="shared" si="101"/>
        <v>6528.4000000000005</v>
      </c>
      <c r="U96" s="13">
        <f t="shared" si="101"/>
        <v>0</v>
      </c>
      <c r="V96" s="13">
        <f t="shared" si="101"/>
        <v>3020.6000000000004</v>
      </c>
      <c r="W96" s="13">
        <f t="shared" si="101"/>
        <v>0</v>
      </c>
      <c r="X96" s="13">
        <f t="shared" si="101"/>
        <v>466.8</v>
      </c>
      <c r="Y96" s="13">
        <f t="shared" si="101"/>
        <v>0</v>
      </c>
      <c r="Z96" s="13">
        <f t="shared" si="101"/>
        <v>90.2</v>
      </c>
      <c r="AA96" s="13">
        <f t="shared" si="101"/>
        <v>0</v>
      </c>
      <c r="AB96" s="13">
        <f t="shared" si="101"/>
        <v>0</v>
      </c>
      <c r="AC96" s="13">
        <f t="shared" si="101"/>
        <v>0</v>
      </c>
      <c r="AD96" s="13">
        <f t="shared" si="101"/>
        <v>23415.200000000001</v>
      </c>
      <c r="AE96" s="13">
        <f t="shared" si="101"/>
        <v>0</v>
      </c>
      <c r="AF96" s="32" t="s">
        <v>100</v>
      </c>
      <c r="AG96" s="15"/>
      <c r="AH96" s="15"/>
      <c r="AI96" s="15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ht="18.75" x14ac:dyDescent="0.3">
      <c r="A97" s="22" t="s">
        <v>26</v>
      </c>
      <c r="B97" s="28">
        <f t="shared" ref="B97:E97" si="102">B104+B111+B118</f>
        <v>22809.200000000001</v>
      </c>
      <c r="C97" s="28">
        <f t="shared" si="102"/>
        <v>0</v>
      </c>
      <c r="D97" s="28">
        <f t="shared" si="102"/>
        <v>0</v>
      </c>
      <c r="E97" s="28">
        <f t="shared" si="102"/>
        <v>0</v>
      </c>
      <c r="F97" s="24">
        <f t="shared" ref="F97:F101" si="103">E97/B97*100</f>
        <v>0</v>
      </c>
      <c r="G97" s="24" t="e">
        <f t="shared" ref="G97:G101" si="104">E97/C97*100</f>
        <v>#DIV/0!</v>
      </c>
      <c r="H97" s="28">
        <f>H104+H111+H118</f>
        <v>0</v>
      </c>
      <c r="I97" s="28">
        <f t="shared" ref="I97:AE97" si="105">I104+I111+I118</f>
        <v>0</v>
      </c>
      <c r="J97" s="28">
        <f t="shared" si="105"/>
        <v>0</v>
      </c>
      <c r="K97" s="28">
        <f t="shared" si="105"/>
        <v>0</v>
      </c>
      <c r="L97" s="28">
        <f t="shared" si="105"/>
        <v>0</v>
      </c>
      <c r="M97" s="28">
        <f t="shared" si="105"/>
        <v>0</v>
      </c>
      <c r="N97" s="28">
        <f t="shared" si="105"/>
        <v>0</v>
      </c>
      <c r="O97" s="28">
        <f t="shared" si="105"/>
        <v>0</v>
      </c>
      <c r="P97" s="28">
        <f t="shared" si="105"/>
        <v>0</v>
      </c>
      <c r="Q97" s="28">
        <f t="shared" si="105"/>
        <v>0</v>
      </c>
      <c r="R97" s="28">
        <f t="shared" si="105"/>
        <v>5113.8</v>
      </c>
      <c r="S97" s="28">
        <f t="shared" si="105"/>
        <v>0</v>
      </c>
      <c r="T97" s="28">
        <f t="shared" si="105"/>
        <v>5393.1</v>
      </c>
      <c r="U97" s="28">
        <f t="shared" si="105"/>
        <v>0</v>
      </c>
      <c r="V97" s="28">
        <f t="shared" si="105"/>
        <v>2725.8</v>
      </c>
      <c r="W97" s="28">
        <f t="shared" si="105"/>
        <v>0</v>
      </c>
      <c r="X97" s="28">
        <f t="shared" si="105"/>
        <v>0</v>
      </c>
      <c r="Y97" s="28">
        <f t="shared" si="105"/>
        <v>0</v>
      </c>
      <c r="Z97" s="28">
        <f t="shared" si="105"/>
        <v>0</v>
      </c>
      <c r="AA97" s="28">
        <f t="shared" si="105"/>
        <v>0</v>
      </c>
      <c r="AB97" s="28">
        <f t="shared" si="105"/>
        <v>0</v>
      </c>
      <c r="AC97" s="28">
        <f t="shared" si="105"/>
        <v>0</v>
      </c>
      <c r="AD97" s="28">
        <f t="shared" si="105"/>
        <v>9576.5</v>
      </c>
      <c r="AE97" s="28">
        <f t="shared" si="105"/>
        <v>0</v>
      </c>
      <c r="AF97" s="32"/>
      <c r="AG97" s="15"/>
      <c r="AH97" s="15"/>
      <c r="AI97" s="1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ht="18.75" x14ac:dyDescent="0.3">
      <c r="A98" s="22" t="s">
        <v>27</v>
      </c>
      <c r="B98" s="28">
        <f t="shared" ref="B98:E98" si="106">B105+B112+B119</f>
        <v>19762.3</v>
      </c>
      <c r="C98" s="28">
        <f t="shared" si="106"/>
        <v>0</v>
      </c>
      <c r="D98" s="28">
        <f t="shared" si="106"/>
        <v>0</v>
      </c>
      <c r="E98" s="28">
        <f t="shared" si="106"/>
        <v>0</v>
      </c>
      <c r="F98" s="24">
        <f t="shared" si="103"/>
        <v>0</v>
      </c>
      <c r="G98" s="24" t="e">
        <f t="shared" si="104"/>
        <v>#DIV/0!</v>
      </c>
      <c r="H98" s="28">
        <f>H105+H112+H119</f>
        <v>0</v>
      </c>
      <c r="I98" s="28">
        <f t="shared" ref="I98:AE98" si="107">I105+I112+I119</f>
        <v>0</v>
      </c>
      <c r="J98" s="28">
        <f t="shared" si="107"/>
        <v>0</v>
      </c>
      <c r="K98" s="28">
        <f t="shared" si="107"/>
        <v>0</v>
      </c>
      <c r="L98" s="28">
        <f t="shared" si="107"/>
        <v>0</v>
      </c>
      <c r="M98" s="28">
        <f t="shared" si="107"/>
        <v>0</v>
      </c>
      <c r="N98" s="28">
        <f t="shared" si="107"/>
        <v>3.1</v>
      </c>
      <c r="O98" s="28">
        <f t="shared" si="107"/>
        <v>0</v>
      </c>
      <c r="P98" s="28">
        <f t="shared" si="107"/>
        <v>416.7</v>
      </c>
      <c r="Q98" s="28">
        <f t="shared" si="107"/>
        <v>0</v>
      </c>
      <c r="R98" s="28">
        <f t="shared" si="107"/>
        <v>3516.7000000000003</v>
      </c>
      <c r="S98" s="28">
        <f t="shared" si="107"/>
        <v>0</v>
      </c>
      <c r="T98" s="28">
        <f t="shared" si="107"/>
        <v>1135.3</v>
      </c>
      <c r="U98" s="28">
        <f t="shared" si="107"/>
        <v>0</v>
      </c>
      <c r="V98" s="28">
        <f t="shared" si="107"/>
        <v>294.8</v>
      </c>
      <c r="W98" s="28">
        <f t="shared" si="107"/>
        <v>0</v>
      </c>
      <c r="X98" s="28">
        <f t="shared" si="107"/>
        <v>466.8</v>
      </c>
      <c r="Y98" s="28">
        <f t="shared" si="107"/>
        <v>0</v>
      </c>
      <c r="Z98" s="28">
        <f t="shared" si="107"/>
        <v>90.2</v>
      </c>
      <c r="AA98" s="28">
        <f t="shared" si="107"/>
        <v>0</v>
      </c>
      <c r="AB98" s="28">
        <f t="shared" si="107"/>
        <v>0</v>
      </c>
      <c r="AC98" s="28">
        <f t="shared" si="107"/>
        <v>0</v>
      </c>
      <c r="AD98" s="28">
        <f t="shared" si="107"/>
        <v>13838.7</v>
      </c>
      <c r="AE98" s="28">
        <f t="shared" si="107"/>
        <v>0</v>
      </c>
      <c r="AF98" s="32"/>
      <c r="AG98" s="15"/>
      <c r="AH98" s="15"/>
      <c r="AI98" s="15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ht="37.5" x14ac:dyDescent="0.3">
      <c r="A99" s="22" t="s">
        <v>30</v>
      </c>
      <c r="B99" s="28">
        <f t="shared" ref="B99:E99" si="108">B106+B113</f>
        <v>3222.8</v>
      </c>
      <c r="C99" s="28">
        <f t="shared" si="108"/>
        <v>0</v>
      </c>
      <c r="D99" s="28">
        <f t="shared" si="108"/>
        <v>0</v>
      </c>
      <c r="E99" s="28">
        <f t="shared" si="108"/>
        <v>0</v>
      </c>
      <c r="F99" s="24">
        <f t="shared" si="103"/>
        <v>0</v>
      </c>
      <c r="G99" s="24" t="e">
        <f t="shared" si="104"/>
        <v>#DIV/0!</v>
      </c>
      <c r="H99" s="28">
        <f>H106+H113</f>
        <v>0</v>
      </c>
      <c r="I99" s="28">
        <f t="shared" ref="I99:AE99" si="109">I106+I113</f>
        <v>0</v>
      </c>
      <c r="J99" s="28">
        <f t="shared" si="109"/>
        <v>0</v>
      </c>
      <c r="K99" s="28">
        <f t="shared" si="109"/>
        <v>0</v>
      </c>
      <c r="L99" s="28">
        <f t="shared" si="109"/>
        <v>0</v>
      </c>
      <c r="M99" s="28">
        <f t="shared" si="109"/>
        <v>0</v>
      </c>
      <c r="N99" s="28">
        <f t="shared" si="109"/>
        <v>0</v>
      </c>
      <c r="O99" s="28">
        <f t="shared" si="109"/>
        <v>0</v>
      </c>
      <c r="P99" s="28">
        <f t="shared" si="109"/>
        <v>0</v>
      </c>
      <c r="Q99" s="28">
        <f t="shared" si="109"/>
        <v>0</v>
      </c>
      <c r="R99" s="28">
        <f t="shared" si="109"/>
        <v>0</v>
      </c>
      <c r="S99" s="28">
        <f t="shared" si="109"/>
        <v>0</v>
      </c>
      <c r="T99" s="28">
        <f t="shared" si="109"/>
        <v>182</v>
      </c>
      <c r="U99" s="28">
        <f t="shared" si="109"/>
        <v>0</v>
      </c>
      <c r="V99" s="28">
        <f t="shared" si="109"/>
        <v>0</v>
      </c>
      <c r="W99" s="28">
        <f t="shared" si="109"/>
        <v>0</v>
      </c>
      <c r="X99" s="28">
        <f t="shared" si="109"/>
        <v>0</v>
      </c>
      <c r="Y99" s="28">
        <f t="shared" si="109"/>
        <v>0</v>
      </c>
      <c r="Z99" s="28">
        <f t="shared" si="109"/>
        <v>0</v>
      </c>
      <c r="AA99" s="28">
        <f t="shared" si="109"/>
        <v>0</v>
      </c>
      <c r="AB99" s="28">
        <f t="shared" si="109"/>
        <v>0</v>
      </c>
      <c r="AC99" s="28">
        <f t="shared" si="109"/>
        <v>0</v>
      </c>
      <c r="AD99" s="28">
        <f t="shared" si="109"/>
        <v>3040.8</v>
      </c>
      <c r="AE99" s="28">
        <f t="shared" si="109"/>
        <v>0</v>
      </c>
      <c r="AF99" s="32"/>
      <c r="AG99" s="15"/>
      <c r="AH99" s="15"/>
      <c r="AI99" s="15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ht="18.75" x14ac:dyDescent="0.3">
      <c r="A100" s="22" t="s">
        <v>28</v>
      </c>
      <c r="B100" s="28">
        <f t="shared" ref="B100:E100" si="110">B107+B114+B120</f>
        <v>0</v>
      </c>
      <c r="C100" s="28">
        <f t="shared" si="110"/>
        <v>0</v>
      </c>
      <c r="D100" s="28">
        <f t="shared" si="110"/>
        <v>0</v>
      </c>
      <c r="E100" s="28">
        <f t="shared" si="110"/>
        <v>0</v>
      </c>
      <c r="F100" s="24" t="e">
        <f t="shared" si="103"/>
        <v>#DIV/0!</v>
      </c>
      <c r="G100" s="24" t="e">
        <f t="shared" si="104"/>
        <v>#DIV/0!</v>
      </c>
      <c r="H100" s="28">
        <f>H107+H114+H120</f>
        <v>0</v>
      </c>
      <c r="I100" s="28">
        <f t="shared" ref="I100:AE100" si="111">I107+I114+I120</f>
        <v>0</v>
      </c>
      <c r="J100" s="28">
        <f t="shared" si="111"/>
        <v>0</v>
      </c>
      <c r="K100" s="28">
        <f t="shared" si="111"/>
        <v>0</v>
      </c>
      <c r="L100" s="28">
        <f t="shared" si="111"/>
        <v>0</v>
      </c>
      <c r="M100" s="28">
        <f t="shared" si="111"/>
        <v>0</v>
      </c>
      <c r="N100" s="28">
        <f t="shared" si="111"/>
        <v>0</v>
      </c>
      <c r="O100" s="28">
        <f t="shared" si="111"/>
        <v>0</v>
      </c>
      <c r="P100" s="28">
        <f t="shared" si="111"/>
        <v>0</v>
      </c>
      <c r="Q100" s="28">
        <f t="shared" si="111"/>
        <v>0</v>
      </c>
      <c r="R100" s="28">
        <f t="shared" si="111"/>
        <v>0</v>
      </c>
      <c r="S100" s="28">
        <f t="shared" si="111"/>
        <v>0</v>
      </c>
      <c r="T100" s="28">
        <f t="shared" si="111"/>
        <v>0</v>
      </c>
      <c r="U100" s="28">
        <f t="shared" si="111"/>
        <v>0</v>
      </c>
      <c r="V100" s="28">
        <f t="shared" si="111"/>
        <v>0</v>
      </c>
      <c r="W100" s="28">
        <f t="shared" si="111"/>
        <v>0</v>
      </c>
      <c r="X100" s="28">
        <f t="shared" si="111"/>
        <v>0</v>
      </c>
      <c r="Y100" s="28">
        <f t="shared" si="111"/>
        <v>0</v>
      </c>
      <c r="Z100" s="28">
        <f t="shared" si="111"/>
        <v>0</v>
      </c>
      <c r="AA100" s="28">
        <f t="shared" si="111"/>
        <v>0</v>
      </c>
      <c r="AB100" s="28">
        <f t="shared" si="111"/>
        <v>0</v>
      </c>
      <c r="AC100" s="28">
        <f t="shared" si="111"/>
        <v>0</v>
      </c>
      <c r="AD100" s="28">
        <f t="shared" si="111"/>
        <v>0</v>
      </c>
      <c r="AE100" s="28">
        <f t="shared" si="111"/>
        <v>0</v>
      </c>
      <c r="AF100" s="32"/>
      <c r="AG100" s="15"/>
      <c r="AH100" s="15"/>
      <c r="AI100" s="15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ht="18.75" x14ac:dyDescent="0.3">
      <c r="A101" s="22" t="s">
        <v>29</v>
      </c>
      <c r="B101" s="28">
        <f t="shared" ref="B101:E101" si="112">B108+B115+B121</f>
        <v>0</v>
      </c>
      <c r="C101" s="28">
        <f t="shared" si="112"/>
        <v>0</v>
      </c>
      <c r="D101" s="28">
        <f t="shared" si="112"/>
        <v>0</v>
      </c>
      <c r="E101" s="28">
        <f t="shared" si="112"/>
        <v>0</v>
      </c>
      <c r="F101" s="24" t="e">
        <f t="shared" si="103"/>
        <v>#DIV/0!</v>
      </c>
      <c r="G101" s="24" t="e">
        <f t="shared" si="104"/>
        <v>#DIV/0!</v>
      </c>
      <c r="H101" s="28">
        <f>H108+H115+H121</f>
        <v>0</v>
      </c>
      <c r="I101" s="28">
        <f t="shared" ref="I101:AE101" si="113">I108+I115+I121</f>
        <v>0</v>
      </c>
      <c r="J101" s="28">
        <f t="shared" si="113"/>
        <v>0</v>
      </c>
      <c r="K101" s="28">
        <f t="shared" si="113"/>
        <v>0</v>
      </c>
      <c r="L101" s="28">
        <f t="shared" si="113"/>
        <v>0</v>
      </c>
      <c r="M101" s="28">
        <f t="shared" si="113"/>
        <v>0</v>
      </c>
      <c r="N101" s="28">
        <f t="shared" si="113"/>
        <v>0</v>
      </c>
      <c r="O101" s="28">
        <f t="shared" si="113"/>
        <v>0</v>
      </c>
      <c r="P101" s="28">
        <f t="shared" si="113"/>
        <v>0</v>
      </c>
      <c r="Q101" s="28">
        <f t="shared" si="113"/>
        <v>0</v>
      </c>
      <c r="R101" s="28">
        <f t="shared" si="113"/>
        <v>0</v>
      </c>
      <c r="S101" s="28">
        <f t="shared" si="113"/>
        <v>0</v>
      </c>
      <c r="T101" s="28">
        <f t="shared" si="113"/>
        <v>0</v>
      </c>
      <c r="U101" s="28">
        <f t="shared" si="113"/>
        <v>0</v>
      </c>
      <c r="V101" s="28">
        <f t="shared" si="113"/>
        <v>0</v>
      </c>
      <c r="W101" s="28">
        <f t="shared" si="113"/>
        <v>0</v>
      </c>
      <c r="X101" s="28">
        <f t="shared" si="113"/>
        <v>0</v>
      </c>
      <c r="Y101" s="28">
        <f t="shared" si="113"/>
        <v>0</v>
      </c>
      <c r="Z101" s="28">
        <f t="shared" si="113"/>
        <v>0</v>
      </c>
      <c r="AA101" s="28">
        <f t="shared" si="113"/>
        <v>0</v>
      </c>
      <c r="AB101" s="28">
        <f t="shared" si="113"/>
        <v>0</v>
      </c>
      <c r="AC101" s="28">
        <f t="shared" si="113"/>
        <v>0</v>
      </c>
      <c r="AD101" s="28">
        <f t="shared" si="113"/>
        <v>0</v>
      </c>
      <c r="AE101" s="28">
        <f t="shared" si="113"/>
        <v>0</v>
      </c>
      <c r="AF101" s="32"/>
      <c r="AG101" s="15"/>
      <c r="AH101" s="15"/>
      <c r="AI101" s="15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ht="61.5" customHeight="1" x14ac:dyDescent="0.25">
      <c r="A102" s="84" t="s">
        <v>62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6"/>
      <c r="AF102" s="81"/>
      <c r="AG102" s="15"/>
      <c r="AH102" s="15"/>
      <c r="AI102" s="15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ht="18.75" x14ac:dyDescent="0.3">
      <c r="A103" s="19" t="s">
        <v>25</v>
      </c>
      <c r="B103" s="27">
        <f>H103+J103+L103+N103+P103+R103+T103+V103+X103+Z103+AB103+AD103</f>
        <v>39294.699999999997</v>
      </c>
      <c r="C103" s="13">
        <f t="shared" ref="C103:E103" si="114">C104+C105+C107+C108</f>
        <v>0</v>
      </c>
      <c r="D103" s="13">
        <f t="shared" si="114"/>
        <v>0</v>
      </c>
      <c r="E103" s="13">
        <f t="shared" si="114"/>
        <v>0</v>
      </c>
      <c r="F103" s="21">
        <f>E103/B103*100</f>
        <v>0</v>
      </c>
      <c r="G103" s="21" t="e">
        <f>E103/C103*100</f>
        <v>#DIV/0!</v>
      </c>
      <c r="H103" s="13">
        <f>H104+H105+H107+H108</f>
        <v>0</v>
      </c>
      <c r="I103" s="13">
        <f t="shared" ref="I103:AE103" si="115">I104+I105+I107+I108</f>
        <v>0</v>
      </c>
      <c r="J103" s="13">
        <f t="shared" si="115"/>
        <v>0</v>
      </c>
      <c r="K103" s="13">
        <f t="shared" si="115"/>
        <v>0</v>
      </c>
      <c r="L103" s="13">
        <f t="shared" si="115"/>
        <v>0</v>
      </c>
      <c r="M103" s="13">
        <f t="shared" si="115"/>
        <v>0</v>
      </c>
      <c r="N103" s="13">
        <f t="shared" si="115"/>
        <v>0</v>
      </c>
      <c r="O103" s="13">
        <f t="shared" si="115"/>
        <v>0</v>
      </c>
      <c r="P103" s="13">
        <f t="shared" si="115"/>
        <v>0</v>
      </c>
      <c r="Q103" s="13">
        <f t="shared" si="115"/>
        <v>0</v>
      </c>
      <c r="R103" s="13">
        <f t="shared" si="115"/>
        <v>7672.1</v>
      </c>
      <c r="S103" s="13">
        <f t="shared" si="115"/>
        <v>0</v>
      </c>
      <c r="T103" s="13">
        <f t="shared" si="115"/>
        <v>5391.4000000000005</v>
      </c>
      <c r="U103" s="13">
        <f t="shared" si="115"/>
        <v>0</v>
      </c>
      <c r="V103" s="13">
        <f t="shared" si="115"/>
        <v>2725.8</v>
      </c>
      <c r="W103" s="13">
        <f t="shared" si="115"/>
        <v>0</v>
      </c>
      <c r="X103" s="13">
        <f t="shared" si="115"/>
        <v>0</v>
      </c>
      <c r="Y103" s="13">
        <f t="shared" si="115"/>
        <v>0</v>
      </c>
      <c r="Z103" s="13">
        <f t="shared" si="115"/>
        <v>90.2</v>
      </c>
      <c r="AA103" s="13">
        <f t="shared" si="115"/>
        <v>0</v>
      </c>
      <c r="AB103" s="13">
        <f t="shared" si="115"/>
        <v>0</v>
      </c>
      <c r="AC103" s="13">
        <f t="shared" si="115"/>
        <v>0</v>
      </c>
      <c r="AD103" s="13">
        <f t="shared" si="115"/>
        <v>23415.200000000001</v>
      </c>
      <c r="AE103" s="13">
        <f t="shared" si="115"/>
        <v>0</v>
      </c>
      <c r="AF103" s="82"/>
      <c r="AG103" s="15"/>
      <c r="AH103" s="15"/>
      <c r="AI103" s="15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ht="18.75" x14ac:dyDescent="0.3">
      <c r="A104" s="22" t="s">
        <v>26</v>
      </c>
      <c r="B104" s="28">
        <f>H104+J104+L104+N104+P104+R104+T104+V104+X104+Z104+AB104+AD104</f>
        <v>22263.4</v>
      </c>
      <c r="C104" s="29">
        <f t="shared" ref="C104:C108" si="116">H104</f>
        <v>0</v>
      </c>
      <c r="D104" s="29">
        <f>E104</f>
        <v>0</v>
      </c>
      <c r="E104" s="28">
        <f t="shared" ref="E104:E108" si="117">I104+K104+M104+O104+Q104+S104+U104+W104+Y104+AA104+AC104+AE104</f>
        <v>0</v>
      </c>
      <c r="F104" s="24">
        <f>E104/B104*100</f>
        <v>0</v>
      </c>
      <c r="G104" s="24" t="e">
        <f>E104/C104*100</f>
        <v>#DIV/0!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>
        <v>5113.8</v>
      </c>
      <c r="S104" s="23"/>
      <c r="T104" s="23">
        <v>4847.3</v>
      </c>
      <c r="U104" s="23"/>
      <c r="V104" s="23">
        <v>2725.8</v>
      </c>
      <c r="W104" s="23"/>
      <c r="X104" s="23"/>
      <c r="Y104" s="23"/>
      <c r="Z104" s="23"/>
      <c r="AA104" s="23"/>
      <c r="AB104" s="23"/>
      <c r="AC104" s="23"/>
      <c r="AD104" s="23">
        <v>9576.5</v>
      </c>
      <c r="AE104" s="23"/>
      <c r="AF104" s="82"/>
      <c r="AG104" s="15"/>
      <c r="AH104" s="15"/>
      <c r="AI104" s="15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ht="18.75" x14ac:dyDescent="0.3">
      <c r="A105" s="22" t="s">
        <v>27</v>
      </c>
      <c r="B105" s="28">
        <f t="shared" ref="B105:B108" si="118">H105+J105+L105+N105+P105+R105+T105+V105+X105+Z105+AB105+AD105</f>
        <v>17031.3</v>
      </c>
      <c r="C105" s="29">
        <f t="shared" si="116"/>
        <v>0</v>
      </c>
      <c r="D105" s="29">
        <f>E105</f>
        <v>0</v>
      </c>
      <c r="E105" s="28">
        <f t="shared" si="117"/>
        <v>0</v>
      </c>
      <c r="F105" s="24">
        <f t="shared" ref="F105:F108" si="119">E105/B105*100</f>
        <v>0</v>
      </c>
      <c r="G105" s="24" t="e">
        <f>E105/C105*100</f>
        <v>#DIV/0!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>
        <v>2558.3000000000002</v>
      </c>
      <c r="S105" s="23"/>
      <c r="T105" s="23">
        <v>544.1</v>
      </c>
      <c r="U105" s="23"/>
      <c r="V105" s="23"/>
      <c r="W105" s="23"/>
      <c r="X105" s="23"/>
      <c r="Y105" s="23"/>
      <c r="Z105" s="23">
        <v>90.2</v>
      </c>
      <c r="AA105" s="23"/>
      <c r="AB105" s="23"/>
      <c r="AC105" s="23"/>
      <c r="AD105" s="23">
        <v>13838.7</v>
      </c>
      <c r="AE105" s="23"/>
      <c r="AF105" s="82"/>
      <c r="AG105" s="15"/>
      <c r="AH105" s="15"/>
      <c r="AI105" s="15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ht="37.5" x14ac:dyDescent="0.3">
      <c r="A106" s="22" t="s">
        <v>30</v>
      </c>
      <c r="B106" s="28">
        <f>H106+J106+L106+N106+P106+R106+T106+V106+X106+Z106+AB106+AD106</f>
        <v>3040.8</v>
      </c>
      <c r="C106" s="29">
        <f t="shared" si="116"/>
        <v>0</v>
      </c>
      <c r="D106" s="28">
        <f>E106</f>
        <v>0</v>
      </c>
      <c r="E106" s="28">
        <f t="shared" si="117"/>
        <v>0</v>
      </c>
      <c r="F106" s="24">
        <f t="shared" si="119"/>
        <v>0</v>
      </c>
      <c r="G106" s="24" t="e">
        <f t="shared" ref="G106:G108" si="120">E106/C106*100</f>
        <v>#DIV/0!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>
        <v>3040.8</v>
      </c>
      <c r="AE106" s="23"/>
      <c r="AF106" s="82"/>
      <c r="AG106" s="15"/>
      <c r="AH106" s="15"/>
      <c r="AI106" s="15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ht="18.75" x14ac:dyDescent="0.3">
      <c r="A107" s="22" t="s">
        <v>28</v>
      </c>
      <c r="B107" s="28">
        <f t="shared" si="118"/>
        <v>0</v>
      </c>
      <c r="C107" s="29">
        <f t="shared" si="116"/>
        <v>0</v>
      </c>
      <c r="D107" s="29"/>
      <c r="E107" s="28">
        <f t="shared" si="117"/>
        <v>0</v>
      </c>
      <c r="F107" s="24" t="e">
        <f t="shared" si="119"/>
        <v>#DIV/0!</v>
      </c>
      <c r="G107" s="24" t="e">
        <f t="shared" si="120"/>
        <v>#DIV/0!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82"/>
      <c r="AG107" s="15"/>
      <c r="AH107" s="15"/>
      <c r="AI107" s="15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ht="18.75" x14ac:dyDescent="0.3">
      <c r="A108" s="22" t="s">
        <v>29</v>
      </c>
      <c r="B108" s="28">
        <f t="shared" si="118"/>
        <v>0</v>
      </c>
      <c r="C108" s="29">
        <f t="shared" si="116"/>
        <v>0</v>
      </c>
      <c r="D108" s="29">
        <f>E108</f>
        <v>0</v>
      </c>
      <c r="E108" s="28">
        <f t="shared" si="117"/>
        <v>0</v>
      </c>
      <c r="F108" s="24" t="e">
        <f t="shared" si="119"/>
        <v>#DIV/0!</v>
      </c>
      <c r="G108" s="24" t="e">
        <f t="shared" si="120"/>
        <v>#DIV/0!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82"/>
      <c r="AG108" s="15"/>
      <c r="AH108" s="15"/>
      <c r="AI108" s="15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ht="57" customHeight="1" x14ac:dyDescent="0.25">
      <c r="A109" s="84" t="s">
        <v>63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6"/>
      <c r="AF109" s="76"/>
      <c r="AG109" s="15"/>
      <c r="AH109" s="15"/>
      <c r="AI109" s="15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ht="18.75" x14ac:dyDescent="0.3">
      <c r="A110" s="19" t="s">
        <v>25</v>
      </c>
      <c r="B110" s="27">
        <f>H110+J110+L110+N110+P110+R110+T110+V110+X110+Z110+AB110+AD110</f>
        <v>1457.1</v>
      </c>
      <c r="C110" s="13">
        <f t="shared" ref="C110:E110" si="121">C111+C112+C114+C115</f>
        <v>0</v>
      </c>
      <c r="D110" s="13">
        <f t="shared" si="121"/>
        <v>0</v>
      </c>
      <c r="E110" s="13">
        <f t="shared" si="121"/>
        <v>0</v>
      </c>
      <c r="F110" s="21">
        <f>E110/B110*100</f>
        <v>0</v>
      </c>
      <c r="G110" s="21" t="e">
        <f>E110/C110*100</f>
        <v>#DIV/0!</v>
      </c>
      <c r="H110" s="13">
        <f>H111+H112+H114+H115</f>
        <v>0</v>
      </c>
      <c r="I110" s="13">
        <f t="shared" ref="I110:AE110" si="122">I111+I112+I114+I115</f>
        <v>0</v>
      </c>
      <c r="J110" s="13">
        <f t="shared" si="122"/>
        <v>0</v>
      </c>
      <c r="K110" s="13">
        <f t="shared" si="122"/>
        <v>0</v>
      </c>
      <c r="L110" s="13">
        <f t="shared" si="122"/>
        <v>0</v>
      </c>
      <c r="M110" s="13">
        <f t="shared" si="122"/>
        <v>0</v>
      </c>
      <c r="N110" s="13">
        <f t="shared" si="122"/>
        <v>0</v>
      </c>
      <c r="O110" s="13">
        <f t="shared" si="122"/>
        <v>0</v>
      </c>
      <c r="P110" s="13">
        <f t="shared" si="122"/>
        <v>154</v>
      </c>
      <c r="Q110" s="13">
        <f t="shared" si="122"/>
        <v>0</v>
      </c>
      <c r="R110" s="13">
        <f t="shared" si="122"/>
        <v>481.79999999999995</v>
      </c>
      <c r="S110" s="13">
        <f t="shared" si="122"/>
        <v>0</v>
      </c>
      <c r="T110" s="13">
        <f t="shared" si="122"/>
        <v>821.3</v>
      </c>
      <c r="U110" s="13">
        <f t="shared" si="122"/>
        <v>0</v>
      </c>
      <c r="V110" s="13">
        <f t="shared" si="122"/>
        <v>0</v>
      </c>
      <c r="W110" s="13">
        <f t="shared" si="122"/>
        <v>0</v>
      </c>
      <c r="X110" s="13">
        <f t="shared" si="122"/>
        <v>0</v>
      </c>
      <c r="Y110" s="13">
        <f t="shared" si="122"/>
        <v>0</v>
      </c>
      <c r="Z110" s="13">
        <f t="shared" si="122"/>
        <v>0</v>
      </c>
      <c r="AA110" s="13">
        <f t="shared" si="122"/>
        <v>0</v>
      </c>
      <c r="AB110" s="13">
        <f t="shared" si="122"/>
        <v>0</v>
      </c>
      <c r="AC110" s="13">
        <f t="shared" si="122"/>
        <v>0</v>
      </c>
      <c r="AD110" s="13">
        <f t="shared" si="122"/>
        <v>0</v>
      </c>
      <c r="AE110" s="13">
        <f t="shared" si="122"/>
        <v>0</v>
      </c>
      <c r="AF110" s="92"/>
      <c r="AG110" s="15"/>
      <c r="AH110" s="15"/>
      <c r="AI110" s="15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ht="18.75" x14ac:dyDescent="0.3">
      <c r="A111" s="22" t="s">
        <v>26</v>
      </c>
      <c r="B111" s="28">
        <f>H111+J111+L111+N111+P111+R111+T111+V111+X111+Z111+AB111+AD111</f>
        <v>545.79999999999995</v>
      </c>
      <c r="C111" s="29">
        <f t="shared" ref="C111:C115" si="123">H111</f>
        <v>0</v>
      </c>
      <c r="D111" s="29">
        <f>E111</f>
        <v>0</v>
      </c>
      <c r="E111" s="28">
        <f t="shared" ref="E111:E115" si="124">I111+K111+M111+O111+Q111+S111+U111+W111+Y111+AA111+AC111+AE111</f>
        <v>0</v>
      </c>
      <c r="F111" s="24">
        <f>E111/B111*100</f>
        <v>0</v>
      </c>
      <c r="G111" s="24" t="e">
        <f>E111/C111*100</f>
        <v>#DIV/0!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>
        <f>404+141.8</f>
        <v>545.79999999999995</v>
      </c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93"/>
      <c r="AG111" s="15"/>
      <c r="AH111" s="15"/>
      <c r="AI111" s="15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ht="18.75" x14ac:dyDescent="0.3">
      <c r="A112" s="22" t="s">
        <v>27</v>
      </c>
      <c r="B112" s="28">
        <f>H112+J112+L112+N112+P112+R112+T112+V112+X112+Z112+AB112+AD112</f>
        <v>911.3</v>
      </c>
      <c r="C112" s="29">
        <f t="shared" si="123"/>
        <v>0</v>
      </c>
      <c r="D112" s="29">
        <f>E112</f>
        <v>0</v>
      </c>
      <c r="E112" s="28">
        <f t="shared" si="124"/>
        <v>0</v>
      </c>
      <c r="F112" s="24">
        <f t="shared" ref="F112:F115" si="125">E112/B112*100</f>
        <v>0</v>
      </c>
      <c r="G112" s="24" t="e">
        <f>E112/C112*100</f>
        <v>#DIV/0!</v>
      </c>
      <c r="H112" s="23"/>
      <c r="I112" s="23"/>
      <c r="J112" s="23"/>
      <c r="K112" s="23"/>
      <c r="L112" s="23"/>
      <c r="M112" s="23"/>
      <c r="N112" s="23"/>
      <c r="O112" s="23"/>
      <c r="P112" s="23">
        <f>145.4+8.6</f>
        <v>154</v>
      </c>
      <c r="Q112" s="23"/>
      <c r="R112" s="23">
        <f>345.9+135.9</f>
        <v>481.79999999999995</v>
      </c>
      <c r="S112" s="23"/>
      <c r="T112" s="23">
        <f>134.7+93.5+47.3</f>
        <v>275.5</v>
      </c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93"/>
      <c r="AG112" s="15"/>
      <c r="AH112" s="15"/>
      <c r="AI112" s="15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ht="37.5" x14ac:dyDescent="0.3">
      <c r="A113" s="22" t="s">
        <v>30</v>
      </c>
      <c r="B113" s="28">
        <f>H113+J113+L113+N113+P113+R113+T113+V113+X113+Z113+AB113+AD113</f>
        <v>182</v>
      </c>
      <c r="C113" s="29">
        <f t="shared" si="123"/>
        <v>0</v>
      </c>
      <c r="D113" s="29">
        <f>E113</f>
        <v>0</v>
      </c>
      <c r="E113" s="28">
        <f t="shared" si="124"/>
        <v>0</v>
      </c>
      <c r="F113" s="24">
        <f t="shared" si="125"/>
        <v>0</v>
      </c>
      <c r="G113" s="24" t="e">
        <f t="shared" ref="G113:G115" si="126">E113/C113*100</f>
        <v>#DIV/0!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>
        <f>134.7+47.3</f>
        <v>182</v>
      </c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93"/>
      <c r="AG113" s="15"/>
      <c r="AH113" s="15"/>
      <c r="AI113" s="1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ht="18.75" x14ac:dyDescent="0.3">
      <c r="A114" s="22" t="s">
        <v>28</v>
      </c>
      <c r="B114" s="28">
        <f t="shared" ref="B114:B115" si="127">H114+J114+L114+N114+P114+R114+T114+V114+X114+Z114+AB114+AD114</f>
        <v>0</v>
      </c>
      <c r="C114" s="29">
        <f t="shared" si="123"/>
        <v>0</v>
      </c>
      <c r="D114" s="29"/>
      <c r="E114" s="28">
        <f t="shared" si="124"/>
        <v>0</v>
      </c>
      <c r="F114" s="24" t="e">
        <f t="shared" si="125"/>
        <v>#DIV/0!</v>
      </c>
      <c r="G114" s="24" t="e">
        <f t="shared" si="126"/>
        <v>#DIV/0!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93"/>
      <c r="AG114" s="15"/>
      <c r="AH114" s="15"/>
      <c r="AI114" s="15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ht="18.75" x14ac:dyDescent="0.3">
      <c r="A115" s="22" t="s">
        <v>29</v>
      </c>
      <c r="B115" s="28">
        <f t="shared" si="127"/>
        <v>0</v>
      </c>
      <c r="C115" s="29">
        <f t="shared" si="123"/>
        <v>0</v>
      </c>
      <c r="D115" s="29">
        <f>E115</f>
        <v>0</v>
      </c>
      <c r="E115" s="28">
        <f t="shared" si="124"/>
        <v>0</v>
      </c>
      <c r="F115" s="24" t="e">
        <f t="shared" si="125"/>
        <v>#DIV/0!</v>
      </c>
      <c r="G115" s="24" t="e">
        <f t="shared" si="126"/>
        <v>#DIV/0!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94"/>
      <c r="AG115" s="15"/>
      <c r="AH115" s="15"/>
      <c r="AI115" s="1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ht="18.75" x14ac:dyDescent="0.25">
      <c r="A116" s="84" t="s">
        <v>64</v>
      </c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6"/>
      <c r="AF116" s="76"/>
      <c r="AG116" s="15"/>
      <c r="AH116" s="15"/>
      <c r="AI116" s="15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ht="18.75" x14ac:dyDescent="0.3">
      <c r="A117" s="19" t="s">
        <v>25</v>
      </c>
      <c r="B117" s="27">
        <f>H117+J117+L117+N117+P117+R117+T117+V117+X117+Z117+AB117+AD117</f>
        <v>1819.7</v>
      </c>
      <c r="C117" s="20">
        <f>SUM(C118:C121)</f>
        <v>0</v>
      </c>
      <c r="D117" s="20">
        <f t="shared" ref="D117:E117" si="128">SUM(D118:D121)</f>
        <v>0</v>
      </c>
      <c r="E117" s="20">
        <f t="shared" si="128"/>
        <v>0</v>
      </c>
      <c r="F117" s="21">
        <f>E117/B117*100</f>
        <v>0</v>
      </c>
      <c r="G117" s="21" t="e">
        <f>E117/C117*100</f>
        <v>#DIV/0!</v>
      </c>
      <c r="H117" s="13">
        <f t="shared" ref="H117:K117" si="129">H118+H119+H120+H121</f>
        <v>0</v>
      </c>
      <c r="I117" s="13">
        <f t="shared" si="129"/>
        <v>0</v>
      </c>
      <c r="J117" s="13">
        <f t="shared" si="129"/>
        <v>0</v>
      </c>
      <c r="K117" s="13">
        <f t="shared" si="129"/>
        <v>0</v>
      </c>
      <c r="L117" s="13">
        <f>L118+L119+L120+L121</f>
        <v>0</v>
      </c>
      <c r="M117" s="13">
        <f t="shared" ref="M117:AE117" si="130">M118+M119+M120+M121</f>
        <v>0</v>
      </c>
      <c r="N117" s="13">
        <f t="shared" si="130"/>
        <v>3.1</v>
      </c>
      <c r="O117" s="13">
        <f t="shared" si="130"/>
        <v>0</v>
      </c>
      <c r="P117" s="13">
        <f t="shared" si="130"/>
        <v>262.7</v>
      </c>
      <c r="Q117" s="13">
        <f t="shared" si="130"/>
        <v>0</v>
      </c>
      <c r="R117" s="13">
        <f t="shared" si="130"/>
        <v>476.6</v>
      </c>
      <c r="S117" s="13">
        <f t="shared" si="130"/>
        <v>0</v>
      </c>
      <c r="T117" s="13">
        <f t="shared" si="130"/>
        <v>315.7</v>
      </c>
      <c r="U117" s="13">
        <f t="shared" si="130"/>
        <v>0</v>
      </c>
      <c r="V117" s="13">
        <f t="shared" si="130"/>
        <v>294.8</v>
      </c>
      <c r="W117" s="13">
        <f t="shared" si="130"/>
        <v>0</v>
      </c>
      <c r="X117" s="13">
        <f t="shared" si="130"/>
        <v>466.8</v>
      </c>
      <c r="Y117" s="13">
        <f t="shared" si="130"/>
        <v>0</v>
      </c>
      <c r="Z117" s="13">
        <f t="shared" si="130"/>
        <v>0</v>
      </c>
      <c r="AA117" s="13">
        <f t="shared" si="130"/>
        <v>0</v>
      </c>
      <c r="AB117" s="13">
        <f t="shared" si="130"/>
        <v>0</v>
      </c>
      <c r="AC117" s="13">
        <f t="shared" si="130"/>
        <v>0</v>
      </c>
      <c r="AD117" s="13">
        <f t="shared" si="130"/>
        <v>0</v>
      </c>
      <c r="AE117" s="13">
        <f t="shared" si="130"/>
        <v>0</v>
      </c>
      <c r="AF117" s="76"/>
      <c r="AG117" s="15"/>
      <c r="AH117" s="15"/>
      <c r="AI117" s="15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ht="18.75" x14ac:dyDescent="0.3">
      <c r="A118" s="22" t="s">
        <v>26</v>
      </c>
      <c r="B118" s="37">
        <f>H118+J118+L118+N118+P118+R118+T118+V118+X118+Z118+AB118+AD118</f>
        <v>0</v>
      </c>
      <c r="C118" s="29">
        <f t="shared" ref="C118:C121" si="131">H118</f>
        <v>0</v>
      </c>
      <c r="D118" s="37"/>
      <c r="E118" s="28">
        <f>I118+K118+M118+O118+Q118+S118+U118+W118+Y118+AA118+AC118+AE118</f>
        <v>0</v>
      </c>
      <c r="F118" s="24" t="e">
        <f>E118/B118*100</f>
        <v>#DIV/0!</v>
      </c>
      <c r="G118" s="24" t="e">
        <f>E118/C118*100</f>
        <v>#DIV/0!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76"/>
      <c r="AG118" s="15"/>
      <c r="AH118" s="15"/>
      <c r="AI118" s="15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ht="18.75" x14ac:dyDescent="0.3">
      <c r="A119" s="22" t="s">
        <v>27</v>
      </c>
      <c r="B119" s="28">
        <f>H119+J119+L119+N119+P119+R119+T119+V119+X119+Z119+AB119+AD119</f>
        <v>1819.7</v>
      </c>
      <c r="C119" s="29">
        <f t="shared" si="131"/>
        <v>0</v>
      </c>
      <c r="D119" s="29">
        <f>E119</f>
        <v>0</v>
      </c>
      <c r="E119" s="28">
        <f>I119+K119+M119+O119+Q119+S119+U119+W119+Y119+AA119+AC119+AE119</f>
        <v>0</v>
      </c>
      <c r="F119" s="24">
        <f>E119/B119*100</f>
        <v>0</v>
      </c>
      <c r="G119" s="24" t="e">
        <f>E119/C119*100</f>
        <v>#DIV/0!</v>
      </c>
      <c r="H119" s="23"/>
      <c r="I119" s="23"/>
      <c r="J119" s="23"/>
      <c r="K119" s="23"/>
      <c r="L119" s="23"/>
      <c r="M119" s="23"/>
      <c r="N119" s="23">
        <v>3.1</v>
      </c>
      <c r="O119" s="23"/>
      <c r="P119" s="23">
        <f>243.1+19.6</f>
        <v>262.7</v>
      </c>
      <c r="Q119" s="23"/>
      <c r="R119" s="23">
        <f>382.8+93.8</f>
        <v>476.6</v>
      </c>
      <c r="S119" s="23"/>
      <c r="T119" s="23">
        <f>251.7+64</f>
        <v>315.7</v>
      </c>
      <c r="U119" s="23"/>
      <c r="V119" s="23">
        <f>230.9+63.9</f>
        <v>294.8</v>
      </c>
      <c r="W119" s="23"/>
      <c r="X119" s="23">
        <v>466.8</v>
      </c>
      <c r="Y119" s="23"/>
      <c r="Z119" s="23"/>
      <c r="AA119" s="23"/>
      <c r="AB119" s="23"/>
      <c r="AC119" s="23"/>
      <c r="AD119" s="23"/>
      <c r="AE119" s="23"/>
      <c r="AF119" s="76"/>
      <c r="AG119" s="15"/>
      <c r="AH119" s="15"/>
      <c r="AI119" s="15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ht="18.75" x14ac:dyDescent="0.3">
      <c r="A120" s="22" t="s">
        <v>28</v>
      </c>
      <c r="B120" s="37">
        <f t="shared" ref="B120:B121" si="132">H120+J120+L120+N120+P120+R120+T120+V120+X120+Z120+AB120+AD120</f>
        <v>0</v>
      </c>
      <c r="C120" s="29">
        <f t="shared" si="131"/>
        <v>0</v>
      </c>
      <c r="D120" s="38"/>
      <c r="E120" s="28">
        <f t="shared" ref="E120:E121" si="133">I120+K120+M120+O120+Q120+S120+U120+W120+Y120+AA120+AC120+AE120</f>
        <v>0</v>
      </c>
      <c r="F120" s="24" t="e">
        <f t="shared" ref="F120:F121" si="134">E120/B120*100</f>
        <v>#DIV/0!</v>
      </c>
      <c r="G120" s="24" t="e">
        <f t="shared" ref="G120:G121" si="135">E120/C120*100</f>
        <v>#DIV/0!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76"/>
      <c r="AG120" s="15"/>
      <c r="AH120" s="15"/>
      <c r="AI120" s="15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ht="18.75" x14ac:dyDescent="0.3">
      <c r="A121" s="22" t="s">
        <v>29</v>
      </c>
      <c r="B121" s="37">
        <f t="shared" si="132"/>
        <v>0</v>
      </c>
      <c r="C121" s="29">
        <f t="shared" si="131"/>
        <v>0</v>
      </c>
      <c r="D121" s="38"/>
      <c r="E121" s="28">
        <f t="shared" si="133"/>
        <v>0</v>
      </c>
      <c r="F121" s="24" t="e">
        <f t="shared" si="134"/>
        <v>#DIV/0!</v>
      </c>
      <c r="G121" s="24" t="e">
        <f t="shared" si="135"/>
        <v>#DIV/0!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76"/>
      <c r="AG121" s="15"/>
      <c r="AH121" s="15"/>
      <c r="AI121" s="1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</row>
    <row r="122" spans="1:62" ht="75" x14ac:dyDescent="0.3">
      <c r="A122" s="44" t="s">
        <v>31</v>
      </c>
      <c r="B122" s="20">
        <f>H122+J122+L122+N122+P122+R122+T122+V122+X122+Z122+AB122+AD122</f>
        <v>2388576.1</v>
      </c>
      <c r="C122" s="13">
        <f>C123+C124+C126+C127</f>
        <v>228353.59999999998</v>
      </c>
      <c r="D122" s="13">
        <f t="shared" ref="D122" si="136">D123+D124+D126+D127</f>
        <v>175389.69999999998</v>
      </c>
      <c r="E122" s="13">
        <f>E123+E124+E126+E127</f>
        <v>175389.69999999998</v>
      </c>
      <c r="F122" s="21">
        <f>E122/B122*100</f>
        <v>7.3428558545821492</v>
      </c>
      <c r="G122" s="21">
        <f>E122/C122*100</f>
        <v>76.806190049116807</v>
      </c>
      <c r="H122" s="13">
        <f>H123+H124+H126+H127</f>
        <v>178158.19999999998</v>
      </c>
      <c r="I122" s="13">
        <f t="shared" ref="I122:AE122" si="137">I123+I124+I126+I127</f>
        <v>175389.69999999998</v>
      </c>
      <c r="J122" s="13">
        <f t="shared" si="137"/>
        <v>242262.8</v>
      </c>
      <c r="K122" s="13">
        <f t="shared" si="137"/>
        <v>0</v>
      </c>
      <c r="L122" s="13">
        <f t="shared" si="137"/>
        <v>212236.79999999999</v>
      </c>
      <c r="M122" s="13">
        <f t="shared" si="137"/>
        <v>0</v>
      </c>
      <c r="N122" s="13">
        <f t="shared" si="137"/>
        <v>212885.5</v>
      </c>
      <c r="O122" s="13">
        <f t="shared" si="137"/>
        <v>0</v>
      </c>
      <c r="P122" s="13">
        <f t="shared" si="137"/>
        <v>397175.7</v>
      </c>
      <c r="Q122" s="13">
        <f t="shared" si="137"/>
        <v>0</v>
      </c>
      <c r="R122" s="13">
        <f t="shared" si="137"/>
        <v>218397.69999999998</v>
      </c>
      <c r="S122" s="13">
        <f t="shared" si="137"/>
        <v>0</v>
      </c>
      <c r="T122" s="13">
        <f t="shared" si="137"/>
        <v>152816.5</v>
      </c>
      <c r="U122" s="13">
        <f t="shared" si="137"/>
        <v>0</v>
      </c>
      <c r="V122" s="13">
        <f t="shared" si="137"/>
        <v>108217</v>
      </c>
      <c r="W122" s="13">
        <f t="shared" si="137"/>
        <v>0</v>
      </c>
      <c r="X122" s="13">
        <f t="shared" si="137"/>
        <v>151914.9</v>
      </c>
      <c r="Y122" s="13">
        <f t="shared" si="137"/>
        <v>0</v>
      </c>
      <c r="Z122" s="13">
        <f t="shared" si="137"/>
        <v>154001.5</v>
      </c>
      <c r="AA122" s="13">
        <f t="shared" si="137"/>
        <v>0</v>
      </c>
      <c r="AB122" s="13">
        <f t="shared" si="137"/>
        <v>145306.29999999999</v>
      </c>
      <c r="AC122" s="13">
        <f t="shared" si="137"/>
        <v>0</v>
      </c>
      <c r="AD122" s="13">
        <f t="shared" si="137"/>
        <v>215203.20000000001</v>
      </c>
      <c r="AE122" s="13">
        <f t="shared" si="137"/>
        <v>0</v>
      </c>
      <c r="AF122" s="45"/>
      <c r="AG122" s="15"/>
      <c r="AH122" s="15"/>
      <c r="AI122" s="15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</row>
    <row r="123" spans="1:62" ht="18.75" x14ac:dyDescent="0.3">
      <c r="A123" s="19" t="s">
        <v>26</v>
      </c>
      <c r="B123" s="27">
        <f t="shared" ref="B123:E123" si="138">B97+B73+B61+B31+B13</f>
        <v>1815208.0999999999</v>
      </c>
      <c r="C123" s="27">
        <f t="shared" si="138"/>
        <v>105198.2</v>
      </c>
      <c r="D123" s="27">
        <f t="shared" si="138"/>
        <v>102974.9</v>
      </c>
      <c r="E123" s="27">
        <f t="shared" si="138"/>
        <v>102974.9</v>
      </c>
      <c r="F123" s="21">
        <f>E123/B123*100</f>
        <v>5.6728977795989346</v>
      </c>
      <c r="G123" s="21">
        <f>E123/C123*100</f>
        <v>97.886560796667624</v>
      </c>
      <c r="H123" s="27">
        <f>H97+H73+H61+H31+H13</f>
        <v>105198.2</v>
      </c>
      <c r="I123" s="27">
        <f t="shared" ref="I123:AE123" si="139">I97+I73+I61+I31+I13</f>
        <v>102974.9</v>
      </c>
      <c r="J123" s="27">
        <f t="shared" si="139"/>
        <v>178479</v>
      </c>
      <c r="K123" s="27">
        <f t="shared" si="139"/>
        <v>0</v>
      </c>
      <c r="L123" s="27">
        <f t="shared" si="139"/>
        <v>158436</v>
      </c>
      <c r="M123" s="27">
        <f t="shared" si="139"/>
        <v>0</v>
      </c>
      <c r="N123" s="27">
        <f t="shared" si="139"/>
        <v>155277.9</v>
      </c>
      <c r="O123" s="27">
        <f t="shared" si="139"/>
        <v>0</v>
      </c>
      <c r="P123" s="27">
        <f t="shared" si="139"/>
        <v>337774.7</v>
      </c>
      <c r="Q123" s="27">
        <f t="shared" si="139"/>
        <v>0</v>
      </c>
      <c r="R123" s="27">
        <f t="shared" si="139"/>
        <v>170135.5</v>
      </c>
      <c r="S123" s="27">
        <f t="shared" si="139"/>
        <v>0</v>
      </c>
      <c r="T123" s="27">
        <f t="shared" si="139"/>
        <v>119926.8</v>
      </c>
      <c r="U123" s="27">
        <f t="shared" si="139"/>
        <v>0</v>
      </c>
      <c r="V123" s="27">
        <f t="shared" si="139"/>
        <v>82808.5</v>
      </c>
      <c r="W123" s="27">
        <f t="shared" si="139"/>
        <v>0</v>
      </c>
      <c r="X123" s="27">
        <f t="shared" si="139"/>
        <v>116023.7</v>
      </c>
      <c r="Y123" s="27">
        <f t="shared" si="139"/>
        <v>0</v>
      </c>
      <c r="Z123" s="27">
        <f t="shared" si="139"/>
        <v>117654.8</v>
      </c>
      <c r="AA123" s="27">
        <f t="shared" si="139"/>
        <v>0</v>
      </c>
      <c r="AB123" s="27">
        <f t="shared" si="139"/>
        <v>111321.2</v>
      </c>
      <c r="AC123" s="27">
        <f t="shared" si="139"/>
        <v>0</v>
      </c>
      <c r="AD123" s="27">
        <f t="shared" si="139"/>
        <v>162171.79999999999</v>
      </c>
      <c r="AE123" s="27">
        <f t="shared" si="139"/>
        <v>0</v>
      </c>
      <c r="AF123" s="45"/>
      <c r="AG123" s="15"/>
      <c r="AH123" s="15"/>
      <c r="AI123" s="15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</row>
    <row r="124" spans="1:62" ht="18.75" x14ac:dyDescent="0.3">
      <c r="A124" s="19" t="s">
        <v>27</v>
      </c>
      <c r="B124" s="27">
        <f t="shared" ref="B124:E124" si="140">B98+B74+B62+B32+B14</f>
        <v>524464.9</v>
      </c>
      <c r="C124" s="27">
        <f t="shared" si="140"/>
        <v>119042.1</v>
      </c>
      <c r="D124" s="27">
        <f t="shared" si="140"/>
        <v>68554.7</v>
      </c>
      <c r="E124" s="27">
        <f t="shared" si="140"/>
        <v>68554.7</v>
      </c>
      <c r="F124" s="21">
        <f>E124/B124*100</f>
        <v>13.071360924248696</v>
      </c>
      <c r="G124" s="21">
        <f>E124/C124*100</f>
        <v>57.588617808321587</v>
      </c>
      <c r="H124" s="27">
        <f>H98+H74+H62+H32+H14</f>
        <v>68846.7</v>
      </c>
      <c r="I124" s="27">
        <f t="shared" ref="I124:AE124" si="141">I98+I74+I62+I32+I14</f>
        <v>68554.7</v>
      </c>
      <c r="J124" s="27">
        <f t="shared" si="141"/>
        <v>59670.5</v>
      </c>
      <c r="K124" s="27">
        <f t="shared" si="141"/>
        <v>0</v>
      </c>
      <c r="L124" s="27">
        <f t="shared" si="141"/>
        <v>49687.5</v>
      </c>
      <c r="M124" s="27">
        <f t="shared" si="141"/>
        <v>0</v>
      </c>
      <c r="N124" s="27">
        <f t="shared" si="141"/>
        <v>53481</v>
      </c>
      <c r="O124" s="27">
        <f t="shared" si="141"/>
        <v>0</v>
      </c>
      <c r="P124" s="27">
        <f t="shared" si="141"/>
        <v>52363.5</v>
      </c>
      <c r="Q124" s="27">
        <f t="shared" si="141"/>
        <v>0</v>
      </c>
      <c r="R124" s="27">
        <f t="shared" si="141"/>
        <v>40752.800000000003</v>
      </c>
      <c r="S124" s="27">
        <f t="shared" si="141"/>
        <v>0</v>
      </c>
      <c r="T124" s="27">
        <f t="shared" si="141"/>
        <v>32344.899999999998</v>
      </c>
      <c r="U124" s="27">
        <f t="shared" si="141"/>
        <v>0</v>
      </c>
      <c r="V124" s="27">
        <f t="shared" si="141"/>
        <v>24405.5</v>
      </c>
      <c r="W124" s="27">
        <f t="shared" si="141"/>
        <v>0</v>
      </c>
      <c r="X124" s="27">
        <f t="shared" si="141"/>
        <v>31671.299999999996</v>
      </c>
      <c r="Y124" s="27">
        <f t="shared" si="141"/>
        <v>0</v>
      </c>
      <c r="Z124" s="27">
        <f t="shared" si="141"/>
        <v>32253.4</v>
      </c>
      <c r="AA124" s="27">
        <f t="shared" si="141"/>
        <v>0</v>
      </c>
      <c r="AB124" s="27">
        <f t="shared" si="141"/>
        <v>29971.599999999999</v>
      </c>
      <c r="AC124" s="27">
        <f t="shared" si="141"/>
        <v>0</v>
      </c>
      <c r="AD124" s="27">
        <f t="shared" si="141"/>
        <v>49016.200000000004</v>
      </c>
      <c r="AE124" s="27">
        <f t="shared" si="141"/>
        <v>0</v>
      </c>
      <c r="AF124" s="45"/>
      <c r="AG124" s="15"/>
      <c r="AH124" s="15"/>
      <c r="AI124" s="15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ht="37.5" x14ac:dyDescent="0.3">
      <c r="A125" s="19" t="s">
        <v>30</v>
      </c>
      <c r="B125" s="27">
        <f t="shared" ref="B125:E125" si="142">B99</f>
        <v>3222.8</v>
      </c>
      <c r="C125" s="27">
        <f t="shared" si="142"/>
        <v>0</v>
      </c>
      <c r="D125" s="27">
        <f t="shared" si="142"/>
        <v>0</v>
      </c>
      <c r="E125" s="27">
        <f t="shared" si="142"/>
        <v>0</v>
      </c>
      <c r="F125" s="21">
        <f t="shared" ref="F125:F127" si="143">E125/B125*100</f>
        <v>0</v>
      </c>
      <c r="G125" s="21" t="e">
        <f t="shared" ref="G125:G127" si="144">E125/C125*100</f>
        <v>#DIV/0!</v>
      </c>
      <c r="H125" s="27">
        <f>H99</f>
        <v>0</v>
      </c>
      <c r="I125" s="27">
        <f t="shared" ref="I125:AE125" si="145">I99</f>
        <v>0</v>
      </c>
      <c r="J125" s="27">
        <f t="shared" si="145"/>
        <v>0</v>
      </c>
      <c r="K125" s="27">
        <f t="shared" si="145"/>
        <v>0</v>
      </c>
      <c r="L125" s="27">
        <f t="shared" si="145"/>
        <v>0</v>
      </c>
      <c r="M125" s="27">
        <f t="shared" si="145"/>
        <v>0</v>
      </c>
      <c r="N125" s="27">
        <f t="shared" si="145"/>
        <v>0</v>
      </c>
      <c r="O125" s="27">
        <f t="shared" si="145"/>
        <v>0</v>
      </c>
      <c r="P125" s="27">
        <f t="shared" si="145"/>
        <v>0</v>
      </c>
      <c r="Q125" s="27">
        <f t="shared" si="145"/>
        <v>0</v>
      </c>
      <c r="R125" s="27">
        <f t="shared" si="145"/>
        <v>0</v>
      </c>
      <c r="S125" s="27">
        <f t="shared" si="145"/>
        <v>0</v>
      </c>
      <c r="T125" s="27">
        <f t="shared" si="145"/>
        <v>182</v>
      </c>
      <c r="U125" s="27">
        <f t="shared" si="145"/>
        <v>0</v>
      </c>
      <c r="V125" s="27">
        <f t="shared" si="145"/>
        <v>0</v>
      </c>
      <c r="W125" s="27">
        <f t="shared" si="145"/>
        <v>0</v>
      </c>
      <c r="X125" s="27">
        <f t="shared" si="145"/>
        <v>0</v>
      </c>
      <c r="Y125" s="27">
        <f t="shared" si="145"/>
        <v>0</v>
      </c>
      <c r="Z125" s="27">
        <f t="shared" si="145"/>
        <v>0</v>
      </c>
      <c r="AA125" s="27">
        <f t="shared" si="145"/>
        <v>0</v>
      </c>
      <c r="AB125" s="27">
        <f t="shared" si="145"/>
        <v>0</v>
      </c>
      <c r="AC125" s="27">
        <f t="shared" si="145"/>
        <v>0</v>
      </c>
      <c r="AD125" s="27">
        <f t="shared" si="145"/>
        <v>3040.8</v>
      </c>
      <c r="AE125" s="27">
        <f t="shared" si="145"/>
        <v>0</v>
      </c>
      <c r="AF125" s="45"/>
      <c r="AG125" s="15"/>
      <c r="AH125" s="15"/>
      <c r="AI125" s="15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</row>
    <row r="126" spans="1:62" ht="18.75" x14ac:dyDescent="0.3">
      <c r="A126" s="19" t="s">
        <v>28</v>
      </c>
      <c r="B126" s="27">
        <f t="shared" ref="B126:E126" si="146">B100+B75+B63+B33+B15</f>
        <v>48903.1</v>
      </c>
      <c r="C126" s="27">
        <f t="shared" si="146"/>
        <v>4113.3</v>
      </c>
      <c r="D126" s="27">
        <f t="shared" si="146"/>
        <v>3860.1</v>
      </c>
      <c r="E126" s="27">
        <f t="shared" si="146"/>
        <v>3860.1</v>
      </c>
      <c r="F126" s="21">
        <f t="shared" si="143"/>
        <v>7.8933646333259038</v>
      </c>
      <c r="G126" s="21">
        <f t="shared" si="144"/>
        <v>93.844358544234552</v>
      </c>
      <c r="H126" s="27">
        <f>H100+H75+H63+H33+H15</f>
        <v>4113.3</v>
      </c>
      <c r="I126" s="27">
        <f t="shared" ref="I126:AE126" si="147">I100+I75+I63+I33+I15</f>
        <v>3860.1</v>
      </c>
      <c r="J126" s="27">
        <f t="shared" si="147"/>
        <v>4113.3</v>
      </c>
      <c r="K126" s="27">
        <f t="shared" si="147"/>
        <v>0</v>
      </c>
      <c r="L126" s="27">
        <f t="shared" si="147"/>
        <v>4113.3</v>
      </c>
      <c r="M126" s="27">
        <f t="shared" si="147"/>
        <v>0</v>
      </c>
      <c r="N126" s="27">
        <f t="shared" si="147"/>
        <v>4126.6000000000004</v>
      </c>
      <c r="O126" s="27">
        <f t="shared" si="147"/>
        <v>0</v>
      </c>
      <c r="P126" s="27">
        <f t="shared" si="147"/>
        <v>7037.5</v>
      </c>
      <c r="Q126" s="27">
        <f t="shared" si="147"/>
        <v>0</v>
      </c>
      <c r="R126" s="27">
        <f t="shared" si="147"/>
        <v>7509.4</v>
      </c>
      <c r="S126" s="27">
        <f t="shared" si="147"/>
        <v>0</v>
      </c>
      <c r="T126" s="27">
        <f t="shared" si="147"/>
        <v>544.79999999999995</v>
      </c>
      <c r="U126" s="27">
        <f t="shared" si="147"/>
        <v>0</v>
      </c>
      <c r="V126" s="27">
        <f t="shared" si="147"/>
        <v>1003</v>
      </c>
      <c r="W126" s="27">
        <f t="shared" si="147"/>
        <v>0</v>
      </c>
      <c r="X126" s="27">
        <f t="shared" si="147"/>
        <v>4219.8999999999996</v>
      </c>
      <c r="Y126" s="27">
        <f t="shared" si="147"/>
        <v>0</v>
      </c>
      <c r="Z126" s="27">
        <f t="shared" si="147"/>
        <v>4093.3</v>
      </c>
      <c r="AA126" s="27">
        <f t="shared" si="147"/>
        <v>0</v>
      </c>
      <c r="AB126" s="27">
        <f t="shared" si="147"/>
        <v>4013.5</v>
      </c>
      <c r="AC126" s="27">
        <f t="shared" si="147"/>
        <v>0</v>
      </c>
      <c r="AD126" s="27">
        <f t="shared" si="147"/>
        <v>4015.2</v>
      </c>
      <c r="AE126" s="27">
        <f t="shared" si="147"/>
        <v>0</v>
      </c>
      <c r="AF126" s="45"/>
      <c r="AG126" s="15"/>
      <c r="AH126" s="15"/>
      <c r="AI126" s="15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ht="18.75" x14ac:dyDescent="0.3">
      <c r="A127" s="19" t="s">
        <v>29</v>
      </c>
      <c r="B127" s="27">
        <f t="shared" ref="B127:D127" si="148">B101+B76+B64+B34+B16</f>
        <v>0</v>
      </c>
      <c r="C127" s="27">
        <f t="shared" si="148"/>
        <v>0</v>
      </c>
      <c r="D127" s="27">
        <f t="shared" si="148"/>
        <v>0</v>
      </c>
      <c r="E127" s="27">
        <f>E101+E76+E64+E34+E16</f>
        <v>0</v>
      </c>
      <c r="F127" s="21" t="e">
        <f t="shared" si="143"/>
        <v>#DIV/0!</v>
      </c>
      <c r="G127" s="21" t="e">
        <f t="shared" si="144"/>
        <v>#DIV/0!</v>
      </c>
      <c r="H127" s="27">
        <f>H101+H76+H64+H34+H16</f>
        <v>0</v>
      </c>
      <c r="I127" s="27">
        <f t="shared" ref="I127:AE127" si="149">I101+I76+I64+I34+I16</f>
        <v>0</v>
      </c>
      <c r="J127" s="27">
        <f t="shared" si="149"/>
        <v>0</v>
      </c>
      <c r="K127" s="27">
        <f t="shared" si="149"/>
        <v>0</v>
      </c>
      <c r="L127" s="27">
        <f t="shared" si="149"/>
        <v>0</v>
      </c>
      <c r="M127" s="27">
        <f t="shared" si="149"/>
        <v>0</v>
      </c>
      <c r="N127" s="27">
        <f t="shared" si="149"/>
        <v>0</v>
      </c>
      <c r="O127" s="27">
        <f t="shared" si="149"/>
        <v>0</v>
      </c>
      <c r="P127" s="27">
        <f t="shared" si="149"/>
        <v>0</v>
      </c>
      <c r="Q127" s="27">
        <f t="shared" si="149"/>
        <v>0</v>
      </c>
      <c r="R127" s="27">
        <f t="shared" si="149"/>
        <v>0</v>
      </c>
      <c r="S127" s="27">
        <f t="shared" si="149"/>
        <v>0</v>
      </c>
      <c r="T127" s="27">
        <f t="shared" si="149"/>
        <v>0</v>
      </c>
      <c r="U127" s="27">
        <f t="shared" si="149"/>
        <v>0</v>
      </c>
      <c r="V127" s="27">
        <f t="shared" si="149"/>
        <v>0</v>
      </c>
      <c r="W127" s="27">
        <f t="shared" si="149"/>
        <v>0</v>
      </c>
      <c r="X127" s="27">
        <f t="shared" si="149"/>
        <v>0</v>
      </c>
      <c r="Y127" s="27">
        <f t="shared" si="149"/>
        <v>0</v>
      </c>
      <c r="Z127" s="27">
        <f t="shared" si="149"/>
        <v>0</v>
      </c>
      <c r="AA127" s="27">
        <f t="shared" si="149"/>
        <v>0</v>
      </c>
      <c r="AB127" s="27">
        <f t="shared" si="149"/>
        <v>0</v>
      </c>
      <c r="AC127" s="27">
        <f t="shared" si="149"/>
        <v>0</v>
      </c>
      <c r="AD127" s="27">
        <f t="shared" si="149"/>
        <v>0</v>
      </c>
      <c r="AE127" s="27">
        <f t="shared" si="149"/>
        <v>0</v>
      </c>
      <c r="AF127" s="45"/>
      <c r="AG127" s="15"/>
      <c r="AH127" s="15"/>
      <c r="AI127" s="15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ht="20.25" x14ac:dyDescent="0.25">
      <c r="A128" s="87" t="s">
        <v>32</v>
      </c>
      <c r="B128" s="88">
        <f>H128+J128+L128+N128+P128+R128+T128+V128+X128+Z128+AB128+AD128</f>
        <v>0</v>
      </c>
      <c r="C128" s="88">
        <f>C130</f>
        <v>0</v>
      </c>
      <c r="D128" s="88">
        <f>D130</f>
        <v>0</v>
      </c>
      <c r="E128" s="88">
        <f>E130</f>
        <v>0</v>
      </c>
      <c r="F128" s="88"/>
      <c r="G128" s="88"/>
      <c r="H128" s="88">
        <f>H130</f>
        <v>0</v>
      </c>
      <c r="I128" s="88">
        <f>I130</f>
        <v>0</v>
      </c>
      <c r="J128" s="88">
        <f t="shared" ref="J128:AD128" si="150">J130</f>
        <v>0</v>
      </c>
      <c r="K128" s="88">
        <f>K130</f>
        <v>0</v>
      </c>
      <c r="L128" s="88">
        <f t="shared" si="150"/>
        <v>0</v>
      </c>
      <c r="M128" s="88">
        <f>M130</f>
        <v>0</v>
      </c>
      <c r="N128" s="88">
        <f t="shared" si="150"/>
        <v>0</v>
      </c>
      <c r="O128" s="88">
        <f>O130</f>
        <v>0</v>
      </c>
      <c r="P128" s="88">
        <f t="shared" si="150"/>
        <v>0</v>
      </c>
      <c r="Q128" s="88">
        <f>Q130</f>
        <v>0</v>
      </c>
      <c r="R128" s="88">
        <f t="shared" si="150"/>
        <v>0</v>
      </c>
      <c r="S128" s="88">
        <f>S130</f>
        <v>0</v>
      </c>
      <c r="T128" s="88">
        <f t="shared" si="150"/>
        <v>0</v>
      </c>
      <c r="U128" s="88">
        <f>U130</f>
        <v>0</v>
      </c>
      <c r="V128" s="88">
        <f t="shared" si="150"/>
        <v>0</v>
      </c>
      <c r="W128" s="88">
        <f>W130</f>
        <v>0</v>
      </c>
      <c r="X128" s="88">
        <f t="shared" si="150"/>
        <v>0</v>
      </c>
      <c r="Y128" s="88">
        <f>Y130</f>
        <v>0</v>
      </c>
      <c r="Z128" s="88">
        <f t="shared" si="150"/>
        <v>0</v>
      </c>
      <c r="AA128" s="88">
        <f>AA130</f>
        <v>0</v>
      </c>
      <c r="AB128" s="88">
        <f t="shared" si="150"/>
        <v>0</v>
      </c>
      <c r="AC128" s="88">
        <f>AC130</f>
        <v>0</v>
      </c>
      <c r="AD128" s="89">
        <f t="shared" si="150"/>
        <v>0</v>
      </c>
      <c r="AE128" s="13">
        <f>AE130</f>
        <v>0</v>
      </c>
      <c r="AF128" s="36"/>
      <c r="AG128" s="15"/>
      <c r="AH128" s="15"/>
      <c r="AI128" s="15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ht="20.25" x14ac:dyDescent="0.25">
      <c r="A129" s="87" t="s">
        <v>65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9"/>
      <c r="AF129" s="36"/>
      <c r="AG129" s="15"/>
      <c r="AH129" s="15"/>
      <c r="AI129" s="15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ht="18.75" x14ac:dyDescent="0.3">
      <c r="A130" s="19" t="s">
        <v>25</v>
      </c>
      <c r="B130" s="13">
        <f>H130+J130+L130+N130+P130+R130+T130+V130+X130+Z130+AB130+AD130</f>
        <v>0</v>
      </c>
      <c r="C130" s="13">
        <f>SUM(C131:C134)</f>
        <v>0</v>
      </c>
      <c r="D130" s="13">
        <f t="shared" ref="D130:E130" si="151">SUM(D131:D134)</f>
        <v>0</v>
      </c>
      <c r="E130" s="13">
        <f t="shared" si="151"/>
        <v>0</v>
      </c>
      <c r="F130" s="21" t="e">
        <f>E130/B130*100</f>
        <v>#DIV/0!</v>
      </c>
      <c r="G130" s="21" t="e">
        <f>E130/C130*100</f>
        <v>#DIV/0!</v>
      </c>
      <c r="H130" s="13">
        <f>SUM(H131:H134)</f>
        <v>0</v>
      </c>
      <c r="I130" s="13">
        <f t="shared" ref="I130:AE130" si="152">SUM(I131:I134)</f>
        <v>0</v>
      </c>
      <c r="J130" s="13">
        <f t="shared" si="152"/>
        <v>0</v>
      </c>
      <c r="K130" s="13">
        <f t="shared" si="152"/>
        <v>0</v>
      </c>
      <c r="L130" s="13">
        <f t="shared" si="152"/>
        <v>0</v>
      </c>
      <c r="M130" s="13">
        <f t="shared" si="152"/>
        <v>0</v>
      </c>
      <c r="N130" s="13">
        <f t="shared" si="152"/>
        <v>0</v>
      </c>
      <c r="O130" s="13">
        <f t="shared" si="152"/>
        <v>0</v>
      </c>
      <c r="P130" s="13">
        <f t="shared" si="152"/>
        <v>0</v>
      </c>
      <c r="Q130" s="13">
        <f t="shared" si="152"/>
        <v>0</v>
      </c>
      <c r="R130" s="13">
        <f t="shared" si="152"/>
        <v>0</v>
      </c>
      <c r="S130" s="13">
        <f t="shared" si="152"/>
        <v>0</v>
      </c>
      <c r="T130" s="13">
        <f t="shared" si="152"/>
        <v>0</v>
      </c>
      <c r="U130" s="13">
        <f t="shared" si="152"/>
        <v>0</v>
      </c>
      <c r="V130" s="13">
        <f t="shared" si="152"/>
        <v>0</v>
      </c>
      <c r="W130" s="13">
        <f t="shared" si="152"/>
        <v>0</v>
      </c>
      <c r="X130" s="13">
        <f t="shared" si="152"/>
        <v>0</v>
      </c>
      <c r="Y130" s="13">
        <f t="shared" si="152"/>
        <v>0</v>
      </c>
      <c r="Z130" s="13">
        <f t="shared" si="152"/>
        <v>0</v>
      </c>
      <c r="AA130" s="13">
        <f t="shared" si="152"/>
        <v>0</v>
      </c>
      <c r="AB130" s="13">
        <f t="shared" si="152"/>
        <v>0</v>
      </c>
      <c r="AC130" s="13">
        <f t="shared" si="152"/>
        <v>0</v>
      </c>
      <c r="AD130" s="13">
        <f t="shared" si="152"/>
        <v>0</v>
      </c>
      <c r="AE130" s="13">
        <f t="shared" si="152"/>
        <v>0</v>
      </c>
      <c r="AF130" s="36"/>
      <c r="AG130" s="15"/>
      <c r="AH130" s="15"/>
      <c r="AI130" s="15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ht="18.75" x14ac:dyDescent="0.3">
      <c r="A131" s="22" t="s">
        <v>26</v>
      </c>
      <c r="B131" s="23">
        <f t="shared" ref="B131:B134" si="153">H131+J131+L131+N131+P131+R131+T131+V131+X131+Z131+AB131+AD131</f>
        <v>0</v>
      </c>
      <c r="C131" s="23">
        <f>H131</f>
        <v>0</v>
      </c>
      <c r="D131" s="23">
        <f>D137</f>
        <v>0</v>
      </c>
      <c r="E131" s="23">
        <f>I131+K131+M131+O131+Q131+S131+U131+W131+Y131+AA131+AC131+AE131</f>
        <v>0</v>
      </c>
      <c r="F131" s="24" t="e">
        <f t="shared" ref="F131:F134" si="154">E131/B131*100</f>
        <v>#DIV/0!</v>
      </c>
      <c r="G131" s="24" t="e">
        <f t="shared" ref="G131:G134" si="155">E131/C131*100</f>
        <v>#DIV/0!</v>
      </c>
      <c r="H131" s="23">
        <f>H137</f>
        <v>0</v>
      </c>
      <c r="I131" s="23">
        <f t="shared" ref="I131:AE134" si="156">I137</f>
        <v>0</v>
      </c>
      <c r="J131" s="23">
        <f t="shared" si="156"/>
        <v>0</v>
      </c>
      <c r="K131" s="23">
        <f t="shared" si="156"/>
        <v>0</v>
      </c>
      <c r="L131" s="23">
        <f t="shared" si="156"/>
        <v>0</v>
      </c>
      <c r="M131" s="23">
        <f t="shared" si="156"/>
        <v>0</v>
      </c>
      <c r="N131" s="23">
        <f t="shared" si="156"/>
        <v>0</v>
      </c>
      <c r="O131" s="23">
        <f t="shared" si="156"/>
        <v>0</v>
      </c>
      <c r="P131" s="23">
        <f t="shared" si="156"/>
        <v>0</v>
      </c>
      <c r="Q131" s="23">
        <f t="shared" si="156"/>
        <v>0</v>
      </c>
      <c r="R131" s="23">
        <f t="shared" si="156"/>
        <v>0</v>
      </c>
      <c r="S131" s="23">
        <f t="shared" si="156"/>
        <v>0</v>
      </c>
      <c r="T131" s="23">
        <f t="shared" si="156"/>
        <v>0</v>
      </c>
      <c r="U131" s="23">
        <f t="shared" si="156"/>
        <v>0</v>
      </c>
      <c r="V131" s="23">
        <f t="shared" si="156"/>
        <v>0</v>
      </c>
      <c r="W131" s="23">
        <f t="shared" si="156"/>
        <v>0</v>
      </c>
      <c r="X131" s="23">
        <f t="shared" si="156"/>
        <v>0</v>
      </c>
      <c r="Y131" s="23">
        <f t="shared" si="156"/>
        <v>0</v>
      </c>
      <c r="Z131" s="23">
        <f t="shared" si="156"/>
        <v>0</v>
      </c>
      <c r="AA131" s="23">
        <f t="shared" si="156"/>
        <v>0</v>
      </c>
      <c r="AB131" s="23">
        <f t="shared" si="156"/>
        <v>0</v>
      </c>
      <c r="AC131" s="23">
        <f t="shared" si="156"/>
        <v>0</v>
      </c>
      <c r="AD131" s="23">
        <f t="shared" si="156"/>
        <v>0</v>
      </c>
      <c r="AE131" s="23">
        <f t="shared" si="156"/>
        <v>0</v>
      </c>
      <c r="AF131" s="36"/>
      <c r="AG131" s="15"/>
      <c r="AH131" s="15"/>
      <c r="AI131" s="15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ht="18.75" x14ac:dyDescent="0.3">
      <c r="A132" s="22" t="s">
        <v>27</v>
      </c>
      <c r="B132" s="23">
        <f t="shared" si="153"/>
        <v>0</v>
      </c>
      <c r="C132" s="23">
        <f t="shared" ref="C132:C134" si="157">H132</f>
        <v>0</v>
      </c>
      <c r="D132" s="23">
        <f t="shared" ref="D132:D134" si="158">D138</f>
        <v>0</v>
      </c>
      <c r="E132" s="23">
        <f t="shared" ref="E132:E134" si="159">I132+K132+M132+O132+Q132+S132+U132+W132+Y132+AA132+AC132+AE132</f>
        <v>0</v>
      </c>
      <c r="F132" s="24" t="e">
        <f t="shared" si="154"/>
        <v>#DIV/0!</v>
      </c>
      <c r="G132" s="24" t="e">
        <f t="shared" si="155"/>
        <v>#DIV/0!</v>
      </c>
      <c r="H132" s="23">
        <f t="shared" ref="H132:W134" si="160">H138</f>
        <v>0</v>
      </c>
      <c r="I132" s="23">
        <f t="shared" si="160"/>
        <v>0</v>
      </c>
      <c r="J132" s="23">
        <f t="shared" si="160"/>
        <v>0</v>
      </c>
      <c r="K132" s="23">
        <f t="shared" si="160"/>
        <v>0</v>
      </c>
      <c r="L132" s="23">
        <f t="shared" si="160"/>
        <v>0</v>
      </c>
      <c r="M132" s="23">
        <f t="shared" si="160"/>
        <v>0</v>
      </c>
      <c r="N132" s="23">
        <f t="shared" si="160"/>
        <v>0</v>
      </c>
      <c r="O132" s="23">
        <f t="shared" si="160"/>
        <v>0</v>
      </c>
      <c r="P132" s="23">
        <f t="shared" si="160"/>
        <v>0</v>
      </c>
      <c r="Q132" s="23">
        <f t="shared" si="160"/>
        <v>0</v>
      </c>
      <c r="R132" s="23">
        <f t="shared" si="160"/>
        <v>0</v>
      </c>
      <c r="S132" s="23">
        <f t="shared" si="160"/>
        <v>0</v>
      </c>
      <c r="T132" s="23">
        <f t="shared" si="160"/>
        <v>0</v>
      </c>
      <c r="U132" s="23">
        <f t="shared" si="160"/>
        <v>0</v>
      </c>
      <c r="V132" s="23">
        <f t="shared" si="160"/>
        <v>0</v>
      </c>
      <c r="W132" s="23">
        <f t="shared" si="160"/>
        <v>0</v>
      </c>
      <c r="X132" s="23">
        <f t="shared" si="156"/>
        <v>0</v>
      </c>
      <c r="Y132" s="23">
        <f t="shared" si="156"/>
        <v>0</v>
      </c>
      <c r="Z132" s="23">
        <f t="shared" si="156"/>
        <v>0</v>
      </c>
      <c r="AA132" s="23">
        <f t="shared" si="156"/>
        <v>0</v>
      </c>
      <c r="AB132" s="23">
        <f t="shared" si="156"/>
        <v>0</v>
      </c>
      <c r="AC132" s="23">
        <f t="shared" si="156"/>
        <v>0</v>
      </c>
      <c r="AD132" s="23">
        <f t="shared" si="156"/>
        <v>0</v>
      </c>
      <c r="AE132" s="23">
        <f t="shared" si="156"/>
        <v>0</v>
      </c>
      <c r="AF132" s="36"/>
      <c r="AG132" s="15"/>
      <c r="AH132" s="15"/>
      <c r="AI132" s="15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ht="18.75" x14ac:dyDescent="0.3">
      <c r="A133" s="22" t="s">
        <v>28</v>
      </c>
      <c r="B133" s="23">
        <f t="shared" si="153"/>
        <v>0</v>
      </c>
      <c r="C133" s="23">
        <f t="shared" si="157"/>
        <v>0</v>
      </c>
      <c r="D133" s="23">
        <f t="shared" si="158"/>
        <v>0</v>
      </c>
      <c r="E133" s="23">
        <f t="shared" si="159"/>
        <v>0</v>
      </c>
      <c r="F133" s="24" t="e">
        <f t="shared" si="154"/>
        <v>#DIV/0!</v>
      </c>
      <c r="G133" s="24" t="e">
        <f t="shared" si="155"/>
        <v>#DIV/0!</v>
      </c>
      <c r="H133" s="23">
        <f t="shared" si="160"/>
        <v>0</v>
      </c>
      <c r="I133" s="23">
        <f t="shared" si="156"/>
        <v>0</v>
      </c>
      <c r="J133" s="23">
        <f t="shared" si="156"/>
        <v>0</v>
      </c>
      <c r="K133" s="23">
        <f t="shared" si="156"/>
        <v>0</v>
      </c>
      <c r="L133" s="23">
        <f t="shared" si="156"/>
        <v>0</v>
      </c>
      <c r="M133" s="23">
        <f t="shared" si="156"/>
        <v>0</v>
      </c>
      <c r="N133" s="23">
        <f t="shared" si="156"/>
        <v>0</v>
      </c>
      <c r="O133" s="23">
        <f t="shared" si="156"/>
        <v>0</v>
      </c>
      <c r="P133" s="23">
        <f t="shared" si="156"/>
        <v>0</v>
      </c>
      <c r="Q133" s="23">
        <f t="shared" si="156"/>
        <v>0</v>
      </c>
      <c r="R133" s="23">
        <f t="shared" si="156"/>
        <v>0</v>
      </c>
      <c r="S133" s="23">
        <f t="shared" si="156"/>
        <v>0</v>
      </c>
      <c r="T133" s="23">
        <f t="shared" si="156"/>
        <v>0</v>
      </c>
      <c r="U133" s="23">
        <f t="shared" si="156"/>
        <v>0</v>
      </c>
      <c r="V133" s="23">
        <f t="shared" si="156"/>
        <v>0</v>
      </c>
      <c r="W133" s="23">
        <f t="shared" si="156"/>
        <v>0</v>
      </c>
      <c r="X133" s="23">
        <f t="shared" si="156"/>
        <v>0</v>
      </c>
      <c r="Y133" s="23">
        <f t="shared" si="156"/>
        <v>0</v>
      </c>
      <c r="Z133" s="23">
        <f t="shared" si="156"/>
        <v>0</v>
      </c>
      <c r="AA133" s="23">
        <f t="shared" si="156"/>
        <v>0</v>
      </c>
      <c r="AB133" s="23">
        <f t="shared" si="156"/>
        <v>0</v>
      </c>
      <c r="AC133" s="23">
        <f t="shared" si="156"/>
        <v>0</v>
      </c>
      <c r="AD133" s="23">
        <f t="shared" si="156"/>
        <v>0</v>
      </c>
      <c r="AE133" s="23">
        <f t="shared" si="156"/>
        <v>0</v>
      </c>
      <c r="AF133" s="36"/>
      <c r="AG133" s="15"/>
      <c r="AH133" s="15"/>
      <c r="AI133" s="15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ht="18.75" x14ac:dyDescent="0.3">
      <c r="A134" s="22" t="s">
        <v>29</v>
      </c>
      <c r="B134" s="23">
        <f t="shared" si="153"/>
        <v>0</v>
      </c>
      <c r="C134" s="23">
        <f t="shared" si="157"/>
        <v>0</v>
      </c>
      <c r="D134" s="23">
        <f t="shared" si="158"/>
        <v>0</v>
      </c>
      <c r="E134" s="23">
        <f t="shared" si="159"/>
        <v>0</v>
      </c>
      <c r="F134" s="24" t="e">
        <f t="shared" si="154"/>
        <v>#DIV/0!</v>
      </c>
      <c r="G134" s="24" t="e">
        <f t="shared" si="155"/>
        <v>#DIV/0!</v>
      </c>
      <c r="H134" s="23">
        <f t="shared" si="160"/>
        <v>0</v>
      </c>
      <c r="I134" s="23">
        <f t="shared" si="156"/>
        <v>0</v>
      </c>
      <c r="J134" s="23">
        <f t="shared" si="156"/>
        <v>0</v>
      </c>
      <c r="K134" s="23">
        <f t="shared" si="156"/>
        <v>0</v>
      </c>
      <c r="L134" s="23">
        <f t="shared" si="156"/>
        <v>0</v>
      </c>
      <c r="M134" s="23">
        <f t="shared" si="156"/>
        <v>0</v>
      </c>
      <c r="N134" s="23">
        <f t="shared" si="156"/>
        <v>0</v>
      </c>
      <c r="O134" s="23">
        <f t="shared" si="156"/>
        <v>0</v>
      </c>
      <c r="P134" s="23">
        <f t="shared" si="156"/>
        <v>0</v>
      </c>
      <c r="Q134" s="23">
        <f t="shared" si="156"/>
        <v>0</v>
      </c>
      <c r="R134" s="23">
        <f t="shared" si="156"/>
        <v>0</v>
      </c>
      <c r="S134" s="23">
        <f t="shared" si="156"/>
        <v>0</v>
      </c>
      <c r="T134" s="23">
        <f t="shared" si="156"/>
        <v>0</v>
      </c>
      <c r="U134" s="23">
        <f t="shared" si="156"/>
        <v>0</v>
      </c>
      <c r="V134" s="23">
        <f t="shared" si="156"/>
        <v>0</v>
      </c>
      <c r="W134" s="23">
        <f t="shared" si="156"/>
        <v>0</v>
      </c>
      <c r="X134" s="23">
        <f t="shared" si="156"/>
        <v>0</v>
      </c>
      <c r="Y134" s="23">
        <f t="shared" si="156"/>
        <v>0</v>
      </c>
      <c r="Z134" s="23">
        <f t="shared" si="156"/>
        <v>0</v>
      </c>
      <c r="AA134" s="23">
        <f t="shared" si="156"/>
        <v>0</v>
      </c>
      <c r="AB134" s="23">
        <f t="shared" si="156"/>
        <v>0</v>
      </c>
      <c r="AC134" s="23">
        <f t="shared" si="156"/>
        <v>0</v>
      </c>
      <c r="AD134" s="23">
        <f t="shared" si="156"/>
        <v>0</v>
      </c>
      <c r="AE134" s="23">
        <f t="shared" si="156"/>
        <v>0</v>
      </c>
      <c r="AF134" s="36"/>
      <c r="AG134" s="15"/>
      <c r="AH134" s="15"/>
      <c r="AI134" s="15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ht="18.75" x14ac:dyDescent="0.25">
      <c r="A135" s="84" t="s">
        <v>33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6"/>
      <c r="AF135" s="36"/>
      <c r="AG135" s="15"/>
      <c r="AH135" s="15"/>
      <c r="AI135" s="15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ht="18.75" x14ac:dyDescent="0.3">
      <c r="A136" s="19" t="s">
        <v>25</v>
      </c>
      <c r="B136" s="27">
        <f>H136+J136+L136+N136+P136+R136+T136+V136+X136+Z136+AB136+AD136</f>
        <v>0</v>
      </c>
      <c r="C136" s="20">
        <f>SUM(C137:C140)</f>
        <v>0</v>
      </c>
      <c r="D136" s="20">
        <f t="shared" ref="D136:E136" si="161">SUM(D137:D140)</f>
        <v>0</v>
      </c>
      <c r="E136" s="20">
        <f t="shared" si="161"/>
        <v>0</v>
      </c>
      <c r="F136" s="21" t="e">
        <f>E136/B136*100</f>
        <v>#DIV/0!</v>
      </c>
      <c r="G136" s="21" t="e">
        <f>E136/C136*100</f>
        <v>#DIV/0!</v>
      </c>
      <c r="H136" s="13">
        <f t="shared" ref="H136:AE136" si="162">H137+H138+H139+H140</f>
        <v>0</v>
      </c>
      <c r="I136" s="13">
        <f t="shared" si="162"/>
        <v>0</v>
      </c>
      <c r="J136" s="13">
        <f t="shared" si="162"/>
        <v>0</v>
      </c>
      <c r="K136" s="13">
        <f t="shared" si="162"/>
        <v>0</v>
      </c>
      <c r="L136" s="13">
        <f t="shared" si="162"/>
        <v>0</v>
      </c>
      <c r="M136" s="13">
        <f t="shared" si="162"/>
        <v>0</v>
      </c>
      <c r="N136" s="13">
        <f t="shared" si="162"/>
        <v>0</v>
      </c>
      <c r="O136" s="13">
        <f t="shared" si="162"/>
        <v>0</v>
      </c>
      <c r="P136" s="13">
        <f t="shared" si="162"/>
        <v>0</v>
      </c>
      <c r="Q136" s="13">
        <f t="shared" si="162"/>
        <v>0</v>
      </c>
      <c r="R136" s="13">
        <f t="shared" si="162"/>
        <v>0</v>
      </c>
      <c r="S136" s="13">
        <f t="shared" si="162"/>
        <v>0</v>
      </c>
      <c r="T136" s="13">
        <f t="shared" si="162"/>
        <v>0</v>
      </c>
      <c r="U136" s="13">
        <f t="shared" si="162"/>
        <v>0</v>
      </c>
      <c r="V136" s="13">
        <f t="shared" si="162"/>
        <v>0</v>
      </c>
      <c r="W136" s="13">
        <f t="shared" si="162"/>
        <v>0</v>
      </c>
      <c r="X136" s="13">
        <f t="shared" si="162"/>
        <v>0</v>
      </c>
      <c r="Y136" s="13">
        <f t="shared" si="162"/>
        <v>0</v>
      </c>
      <c r="Z136" s="13">
        <f t="shared" si="162"/>
        <v>0</v>
      </c>
      <c r="AA136" s="13">
        <f t="shared" si="162"/>
        <v>0</v>
      </c>
      <c r="AB136" s="13">
        <f t="shared" si="162"/>
        <v>0</v>
      </c>
      <c r="AC136" s="13">
        <f t="shared" si="162"/>
        <v>0</v>
      </c>
      <c r="AD136" s="13">
        <f t="shared" si="162"/>
        <v>0</v>
      </c>
      <c r="AE136" s="13">
        <f t="shared" si="162"/>
        <v>0</v>
      </c>
      <c r="AF136" s="36"/>
      <c r="AG136" s="15"/>
      <c r="AH136" s="15"/>
      <c r="AI136" s="15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ht="18.75" x14ac:dyDescent="0.3">
      <c r="A137" s="22" t="s">
        <v>26</v>
      </c>
      <c r="B137" s="28">
        <f>H137+J137+L137+N137+P137+R137+T137+V137+X137+Z137+AB137+AD137</f>
        <v>0</v>
      </c>
      <c r="C137" s="28">
        <f>H137</f>
        <v>0</v>
      </c>
      <c r="D137" s="29"/>
      <c r="E137" s="29">
        <f>I137+K137+M137+O137+Q137+S137+U137+W137+Y137+AA137+AC137+AE137</f>
        <v>0</v>
      </c>
      <c r="F137" s="24" t="e">
        <f t="shared" ref="F137:F140" si="163">E137/B137*100</f>
        <v>#DIV/0!</v>
      </c>
      <c r="G137" s="24" t="e">
        <f t="shared" ref="G137:G140" si="164">E137/C137*100</f>
        <v>#DIV/0!</v>
      </c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36"/>
      <c r="AG137" s="15"/>
      <c r="AH137" s="15"/>
      <c r="AI137" s="15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ht="18.75" x14ac:dyDescent="0.3">
      <c r="A138" s="22" t="s">
        <v>27</v>
      </c>
      <c r="B138" s="28">
        <f t="shared" ref="B138:B140" si="165">H138+J138+L138+N138+P138+R138+T138+V138+X138+Z138+AB138+AD138</f>
        <v>0</v>
      </c>
      <c r="C138" s="28">
        <f t="shared" ref="C138:C140" si="166">H138</f>
        <v>0</v>
      </c>
      <c r="D138" s="28"/>
      <c r="E138" s="29">
        <f t="shared" ref="E138:E140" si="167">I138+K138+M138+O138+Q138+S138+U138+W138+Y138+AA138+AC138+AE138</f>
        <v>0</v>
      </c>
      <c r="F138" s="24" t="e">
        <f t="shared" si="163"/>
        <v>#DIV/0!</v>
      </c>
      <c r="G138" s="24" t="e">
        <f t="shared" si="164"/>
        <v>#DIV/0!</v>
      </c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36"/>
      <c r="AG138" s="15"/>
      <c r="AH138" s="15"/>
      <c r="AI138" s="15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ht="18.75" x14ac:dyDescent="0.3">
      <c r="A139" s="22" t="s">
        <v>28</v>
      </c>
      <c r="B139" s="28">
        <f t="shared" si="165"/>
        <v>0</v>
      </c>
      <c r="C139" s="28">
        <f t="shared" si="166"/>
        <v>0</v>
      </c>
      <c r="D139" s="29"/>
      <c r="E139" s="29">
        <f t="shared" si="167"/>
        <v>0</v>
      </c>
      <c r="F139" s="24" t="e">
        <f t="shared" si="163"/>
        <v>#DIV/0!</v>
      </c>
      <c r="G139" s="24" t="e">
        <f t="shared" si="164"/>
        <v>#DIV/0!</v>
      </c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36"/>
      <c r="AG139" s="15"/>
      <c r="AH139" s="15"/>
      <c r="AI139" s="15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ht="18.75" x14ac:dyDescent="0.3">
      <c r="A140" s="22" t="s">
        <v>29</v>
      </c>
      <c r="B140" s="28">
        <f t="shared" si="165"/>
        <v>0</v>
      </c>
      <c r="C140" s="28">
        <f t="shared" si="166"/>
        <v>0</v>
      </c>
      <c r="D140" s="29"/>
      <c r="E140" s="29">
        <f t="shared" si="167"/>
        <v>0</v>
      </c>
      <c r="F140" s="24" t="e">
        <f t="shared" si="163"/>
        <v>#DIV/0!</v>
      </c>
      <c r="G140" s="24" t="e">
        <f t="shared" si="164"/>
        <v>#DIV/0!</v>
      </c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36"/>
      <c r="AG140" s="15"/>
      <c r="AH140" s="15"/>
      <c r="AI140" s="15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ht="20.25" x14ac:dyDescent="0.25">
      <c r="A141" s="87" t="s">
        <v>34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9"/>
      <c r="AE141" s="13"/>
      <c r="AF141" s="36"/>
      <c r="AG141" s="15"/>
      <c r="AH141" s="15"/>
      <c r="AI141" s="15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ht="20.25" x14ac:dyDescent="0.25">
      <c r="A142" s="87" t="s">
        <v>66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9"/>
      <c r="AF142" s="36"/>
      <c r="AG142" s="15"/>
      <c r="AH142" s="15"/>
      <c r="AI142" s="15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</row>
    <row r="143" spans="1:62" ht="18.75" x14ac:dyDescent="0.3">
      <c r="A143" s="19" t="s">
        <v>25</v>
      </c>
      <c r="B143" s="49">
        <f>B144</f>
        <v>11</v>
      </c>
      <c r="C143" s="49">
        <f t="shared" ref="C143:AE143" si="168">C144</f>
        <v>2</v>
      </c>
      <c r="D143" s="49">
        <f t="shared" si="168"/>
        <v>2</v>
      </c>
      <c r="E143" s="49">
        <f t="shared" si="168"/>
        <v>2</v>
      </c>
      <c r="F143" s="50">
        <f>E143/B143*100</f>
        <v>18.181818181818183</v>
      </c>
      <c r="G143" s="50">
        <f>E143/C143*100</f>
        <v>100</v>
      </c>
      <c r="H143" s="51">
        <f t="shared" si="168"/>
        <v>2</v>
      </c>
      <c r="I143" s="51">
        <f t="shared" si="168"/>
        <v>2</v>
      </c>
      <c r="J143" s="51">
        <f t="shared" si="168"/>
        <v>2</v>
      </c>
      <c r="K143" s="51">
        <f t="shared" si="168"/>
        <v>0</v>
      </c>
      <c r="L143" s="51">
        <f t="shared" si="168"/>
        <v>0</v>
      </c>
      <c r="M143" s="51">
        <f t="shared" si="168"/>
        <v>0</v>
      </c>
      <c r="N143" s="51">
        <f t="shared" si="168"/>
        <v>3</v>
      </c>
      <c r="O143" s="51">
        <f t="shared" si="168"/>
        <v>0</v>
      </c>
      <c r="P143" s="51">
        <f t="shared" si="168"/>
        <v>0</v>
      </c>
      <c r="Q143" s="51">
        <f t="shared" si="168"/>
        <v>0</v>
      </c>
      <c r="R143" s="51">
        <f t="shared" si="168"/>
        <v>0</v>
      </c>
      <c r="S143" s="51">
        <f t="shared" si="168"/>
        <v>0</v>
      </c>
      <c r="T143" s="51">
        <f t="shared" si="168"/>
        <v>0</v>
      </c>
      <c r="U143" s="51">
        <f t="shared" si="168"/>
        <v>0</v>
      </c>
      <c r="V143" s="51">
        <f t="shared" si="168"/>
        <v>2</v>
      </c>
      <c r="W143" s="51">
        <f t="shared" si="168"/>
        <v>0</v>
      </c>
      <c r="X143" s="51">
        <f t="shared" si="168"/>
        <v>0</v>
      </c>
      <c r="Y143" s="51">
        <f t="shared" si="168"/>
        <v>0</v>
      </c>
      <c r="Z143" s="51">
        <f t="shared" si="168"/>
        <v>0</v>
      </c>
      <c r="AA143" s="51">
        <f t="shared" si="168"/>
        <v>0</v>
      </c>
      <c r="AB143" s="51">
        <f t="shared" si="168"/>
        <v>2</v>
      </c>
      <c r="AC143" s="51">
        <f t="shared" si="168"/>
        <v>0</v>
      </c>
      <c r="AD143" s="51">
        <f t="shared" si="168"/>
        <v>0</v>
      </c>
      <c r="AE143" s="51">
        <f t="shared" si="168"/>
        <v>0</v>
      </c>
      <c r="AF143" s="52"/>
      <c r="AG143" s="15"/>
      <c r="AH143" s="15"/>
      <c r="AI143" s="15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</row>
    <row r="144" spans="1:62" ht="18.75" x14ac:dyDescent="0.3">
      <c r="A144" s="22" t="s">
        <v>27</v>
      </c>
      <c r="B144" s="23">
        <f>B147</f>
        <v>11</v>
      </c>
      <c r="C144" s="23">
        <f t="shared" ref="C144:E144" si="169">C147</f>
        <v>2</v>
      </c>
      <c r="D144" s="23">
        <f t="shared" si="169"/>
        <v>2</v>
      </c>
      <c r="E144" s="23">
        <f t="shared" si="169"/>
        <v>2</v>
      </c>
      <c r="F144" s="53">
        <f>E144/B144*100</f>
        <v>18.181818181818183</v>
      </c>
      <c r="G144" s="53">
        <f>E144/C144*100</f>
        <v>100</v>
      </c>
      <c r="H144" s="23">
        <f>H147</f>
        <v>2</v>
      </c>
      <c r="I144" s="23">
        <f t="shared" ref="I144:AE144" si="170">I147</f>
        <v>2</v>
      </c>
      <c r="J144" s="23">
        <f t="shared" si="170"/>
        <v>2</v>
      </c>
      <c r="K144" s="23">
        <f t="shared" si="170"/>
        <v>0</v>
      </c>
      <c r="L144" s="23">
        <f t="shared" si="170"/>
        <v>0</v>
      </c>
      <c r="M144" s="23">
        <f t="shared" si="170"/>
        <v>0</v>
      </c>
      <c r="N144" s="23">
        <f t="shared" si="170"/>
        <v>3</v>
      </c>
      <c r="O144" s="23">
        <f t="shared" si="170"/>
        <v>0</v>
      </c>
      <c r="P144" s="23">
        <f t="shared" si="170"/>
        <v>0</v>
      </c>
      <c r="Q144" s="23">
        <f t="shared" si="170"/>
        <v>0</v>
      </c>
      <c r="R144" s="23">
        <f t="shared" si="170"/>
        <v>0</v>
      </c>
      <c r="S144" s="23">
        <f t="shared" si="170"/>
        <v>0</v>
      </c>
      <c r="T144" s="23">
        <f t="shared" si="170"/>
        <v>0</v>
      </c>
      <c r="U144" s="23">
        <f t="shared" si="170"/>
        <v>0</v>
      </c>
      <c r="V144" s="23">
        <f t="shared" si="170"/>
        <v>2</v>
      </c>
      <c r="W144" s="23">
        <f t="shared" si="170"/>
        <v>0</v>
      </c>
      <c r="X144" s="23">
        <f t="shared" si="170"/>
        <v>0</v>
      </c>
      <c r="Y144" s="23">
        <f t="shared" si="170"/>
        <v>0</v>
      </c>
      <c r="Z144" s="23">
        <f t="shared" si="170"/>
        <v>0</v>
      </c>
      <c r="AA144" s="23">
        <f t="shared" si="170"/>
        <v>0</v>
      </c>
      <c r="AB144" s="23">
        <f t="shared" si="170"/>
        <v>2</v>
      </c>
      <c r="AC144" s="23">
        <f t="shared" si="170"/>
        <v>0</v>
      </c>
      <c r="AD144" s="23">
        <f t="shared" si="170"/>
        <v>0</v>
      </c>
      <c r="AE144" s="23">
        <f t="shared" si="170"/>
        <v>0</v>
      </c>
      <c r="AF144" s="36"/>
      <c r="AG144" s="15"/>
      <c r="AH144" s="15"/>
      <c r="AI144" s="15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</row>
    <row r="145" spans="1:62" ht="18.75" x14ac:dyDescent="0.25">
      <c r="A145" s="84" t="s">
        <v>67</v>
      </c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6"/>
      <c r="AF145" s="36"/>
      <c r="AG145" s="15"/>
      <c r="AH145" s="15"/>
      <c r="AI145" s="1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ht="18.75" x14ac:dyDescent="0.3">
      <c r="A146" s="19" t="s">
        <v>25</v>
      </c>
      <c r="B146" s="49">
        <f>B147</f>
        <v>11</v>
      </c>
      <c r="C146" s="49">
        <f t="shared" ref="C146:AE146" si="171">C147</f>
        <v>2</v>
      </c>
      <c r="D146" s="49">
        <f t="shared" si="171"/>
        <v>2</v>
      </c>
      <c r="E146" s="49">
        <f t="shared" si="171"/>
        <v>2</v>
      </c>
      <c r="F146" s="49">
        <f>E146/B146*100</f>
        <v>18.181818181818183</v>
      </c>
      <c r="G146" s="49">
        <f>E146/C146*100</f>
        <v>100</v>
      </c>
      <c r="H146" s="51">
        <f t="shared" si="171"/>
        <v>2</v>
      </c>
      <c r="I146" s="51">
        <f t="shared" si="171"/>
        <v>2</v>
      </c>
      <c r="J146" s="51">
        <f t="shared" si="171"/>
        <v>2</v>
      </c>
      <c r="K146" s="51">
        <f t="shared" si="171"/>
        <v>0</v>
      </c>
      <c r="L146" s="51">
        <f t="shared" si="171"/>
        <v>0</v>
      </c>
      <c r="M146" s="51">
        <f t="shared" si="171"/>
        <v>0</v>
      </c>
      <c r="N146" s="51">
        <f t="shared" si="171"/>
        <v>3</v>
      </c>
      <c r="O146" s="51">
        <f t="shared" si="171"/>
        <v>0</v>
      </c>
      <c r="P146" s="51">
        <f t="shared" si="171"/>
        <v>0</v>
      </c>
      <c r="Q146" s="51">
        <f t="shared" si="171"/>
        <v>0</v>
      </c>
      <c r="R146" s="51">
        <f t="shared" si="171"/>
        <v>0</v>
      </c>
      <c r="S146" s="51">
        <f t="shared" si="171"/>
        <v>0</v>
      </c>
      <c r="T146" s="51">
        <f t="shared" si="171"/>
        <v>0</v>
      </c>
      <c r="U146" s="51">
        <f t="shared" si="171"/>
        <v>0</v>
      </c>
      <c r="V146" s="51">
        <f t="shared" si="171"/>
        <v>2</v>
      </c>
      <c r="W146" s="51">
        <f t="shared" si="171"/>
        <v>0</v>
      </c>
      <c r="X146" s="51">
        <f t="shared" si="171"/>
        <v>0</v>
      </c>
      <c r="Y146" s="51">
        <f t="shared" si="171"/>
        <v>0</v>
      </c>
      <c r="Z146" s="51">
        <f t="shared" si="171"/>
        <v>0</v>
      </c>
      <c r="AA146" s="51">
        <f t="shared" si="171"/>
        <v>0</v>
      </c>
      <c r="AB146" s="51">
        <f t="shared" si="171"/>
        <v>2</v>
      </c>
      <c r="AC146" s="51">
        <f t="shared" si="171"/>
        <v>0</v>
      </c>
      <c r="AD146" s="51">
        <f t="shared" si="171"/>
        <v>0</v>
      </c>
      <c r="AE146" s="51">
        <f t="shared" si="171"/>
        <v>0</v>
      </c>
      <c r="AF146" s="52"/>
      <c r="AG146" s="15"/>
      <c r="AH146" s="15"/>
      <c r="AI146" s="1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ht="37.5" x14ac:dyDescent="0.3">
      <c r="A147" s="22" t="s">
        <v>27</v>
      </c>
      <c r="B147" s="23">
        <f>H147+J147+L147+N147+P147+R147+T147+V147+X147+Z147+AB147+AD147</f>
        <v>11</v>
      </c>
      <c r="C147" s="29">
        <f t="shared" ref="C147" si="172">H147</f>
        <v>2</v>
      </c>
      <c r="D147" s="23">
        <f>E147</f>
        <v>2</v>
      </c>
      <c r="E147" s="28">
        <f>I147+K147+M147+O147+Q147+S147+U147+W147+Y147+AA147+AC147+AE147</f>
        <v>2</v>
      </c>
      <c r="F147" s="79">
        <f>E147/B147*100</f>
        <v>18.181818181818183</v>
      </c>
      <c r="G147" s="79">
        <f>E147/C147*100</f>
        <v>100</v>
      </c>
      <c r="H147" s="13">
        <v>2</v>
      </c>
      <c r="I147" s="13">
        <v>2</v>
      </c>
      <c r="J147" s="13">
        <v>2</v>
      </c>
      <c r="K147" s="13"/>
      <c r="L147" s="13"/>
      <c r="M147" s="13"/>
      <c r="N147" s="13">
        <v>3</v>
      </c>
      <c r="O147" s="13"/>
      <c r="P147" s="13"/>
      <c r="Q147" s="13"/>
      <c r="R147" s="13"/>
      <c r="S147" s="13"/>
      <c r="T147" s="13"/>
      <c r="U147" s="13"/>
      <c r="V147" s="13">
        <v>2</v>
      </c>
      <c r="W147" s="13"/>
      <c r="X147" s="13"/>
      <c r="Y147" s="13"/>
      <c r="Z147" s="13"/>
      <c r="AA147" s="13"/>
      <c r="AB147" s="13">
        <v>2</v>
      </c>
      <c r="AC147" s="13"/>
      <c r="AD147" s="13"/>
      <c r="AE147" s="13"/>
      <c r="AF147" s="36" t="s">
        <v>97</v>
      </c>
      <c r="AG147" s="15"/>
      <c r="AH147" s="15"/>
      <c r="AI147" s="15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ht="20.25" x14ac:dyDescent="0.25">
      <c r="A148" s="87" t="s">
        <v>70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9"/>
      <c r="AF148" s="36"/>
      <c r="AG148" s="15"/>
      <c r="AH148" s="15"/>
      <c r="AI148" s="15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ht="18.75" x14ac:dyDescent="0.3">
      <c r="A149" s="19" t="s">
        <v>25</v>
      </c>
      <c r="B149" s="27">
        <f>H149+J149+L149+N149+P149+R149+T149+V149+X149+Z149+AB149+AD149</f>
        <v>1606.9</v>
      </c>
      <c r="C149" s="27">
        <f>SUM(C150:C153)</f>
        <v>0</v>
      </c>
      <c r="D149" s="27">
        <f t="shared" ref="D149:E149" si="173">SUM(D150:D153)</f>
        <v>0</v>
      </c>
      <c r="E149" s="27">
        <f t="shared" si="173"/>
        <v>0</v>
      </c>
      <c r="F149" s="21">
        <f>E149/B149*100</f>
        <v>0</v>
      </c>
      <c r="G149" s="21" t="e">
        <f>E149/C149*100</f>
        <v>#DIV/0!</v>
      </c>
      <c r="H149" s="13">
        <f>SUM(H150:H153)</f>
        <v>0</v>
      </c>
      <c r="I149" s="13">
        <f t="shared" ref="I149:AE149" si="174">SUM(I150:I153)</f>
        <v>0</v>
      </c>
      <c r="J149" s="13">
        <f t="shared" si="174"/>
        <v>169.1</v>
      </c>
      <c r="K149" s="13">
        <f t="shared" si="174"/>
        <v>0</v>
      </c>
      <c r="L149" s="13">
        <f t="shared" si="174"/>
        <v>418.4</v>
      </c>
      <c r="M149" s="13">
        <f t="shared" si="174"/>
        <v>0</v>
      </c>
      <c r="N149" s="13">
        <f t="shared" si="174"/>
        <v>11.7</v>
      </c>
      <c r="O149" s="13">
        <f t="shared" si="174"/>
        <v>0</v>
      </c>
      <c r="P149" s="13">
        <f t="shared" si="174"/>
        <v>11.6</v>
      </c>
      <c r="Q149" s="13">
        <f t="shared" si="174"/>
        <v>0</v>
      </c>
      <c r="R149" s="13">
        <f t="shared" si="174"/>
        <v>0</v>
      </c>
      <c r="S149" s="13">
        <f t="shared" si="174"/>
        <v>0</v>
      </c>
      <c r="T149" s="13">
        <f t="shared" si="174"/>
        <v>0</v>
      </c>
      <c r="U149" s="13">
        <f t="shared" si="174"/>
        <v>0</v>
      </c>
      <c r="V149" s="13">
        <f t="shared" si="174"/>
        <v>40</v>
      </c>
      <c r="W149" s="13">
        <f t="shared" si="174"/>
        <v>0</v>
      </c>
      <c r="X149" s="13">
        <f t="shared" si="174"/>
        <v>53.1</v>
      </c>
      <c r="Y149" s="13">
        <f t="shared" si="174"/>
        <v>0</v>
      </c>
      <c r="Z149" s="13">
        <f t="shared" si="174"/>
        <v>858</v>
      </c>
      <c r="AA149" s="13">
        <f t="shared" si="174"/>
        <v>0</v>
      </c>
      <c r="AB149" s="13">
        <f t="shared" si="174"/>
        <v>45</v>
      </c>
      <c r="AC149" s="13">
        <f t="shared" si="174"/>
        <v>0</v>
      </c>
      <c r="AD149" s="13">
        <f t="shared" si="174"/>
        <v>0</v>
      </c>
      <c r="AE149" s="13">
        <f t="shared" si="174"/>
        <v>0</v>
      </c>
      <c r="AF149" s="36"/>
      <c r="AG149" s="15"/>
      <c r="AH149" s="15"/>
      <c r="AI149" s="15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ht="18.75" x14ac:dyDescent="0.3">
      <c r="A150" s="22" t="s">
        <v>26</v>
      </c>
      <c r="B150" s="28">
        <f>H150+J150+L150+N150+P150+R150+T150+V150+X150+Z150+AB150+AD150</f>
        <v>0</v>
      </c>
      <c r="C150" s="29">
        <f t="shared" ref="C150:E150" si="175">C156+C162</f>
        <v>0</v>
      </c>
      <c r="D150" s="29">
        <f t="shared" si="175"/>
        <v>0</v>
      </c>
      <c r="E150" s="29">
        <f t="shared" si="175"/>
        <v>0</v>
      </c>
      <c r="F150" s="24" t="e">
        <f>E150/B150*100</f>
        <v>#DIV/0!</v>
      </c>
      <c r="G150" s="24" t="e">
        <f>E150/C150*100</f>
        <v>#DIV/0!</v>
      </c>
      <c r="H150" s="23">
        <f>H156+H162</f>
        <v>0</v>
      </c>
      <c r="I150" s="23">
        <f t="shared" ref="I150:AE153" si="176">I156+I162</f>
        <v>0</v>
      </c>
      <c r="J150" s="23">
        <f t="shared" si="176"/>
        <v>0</v>
      </c>
      <c r="K150" s="23">
        <f t="shared" si="176"/>
        <v>0</v>
      </c>
      <c r="L150" s="23">
        <f t="shared" si="176"/>
        <v>0</v>
      </c>
      <c r="M150" s="23">
        <f t="shared" si="176"/>
        <v>0</v>
      </c>
      <c r="N150" s="23">
        <f t="shared" si="176"/>
        <v>0</v>
      </c>
      <c r="O150" s="23">
        <f t="shared" si="176"/>
        <v>0</v>
      </c>
      <c r="P150" s="23">
        <f t="shared" si="176"/>
        <v>0</v>
      </c>
      <c r="Q150" s="23">
        <f t="shared" si="176"/>
        <v>0</v>
      </c>
      <c r="R150" s="23">
        <f t="shared" si="176"/>
        <v>0</v>
      </c>
      <c r="S150" s="23">
        <f t="shared" si="176"/>
        <v>0</v>
      </c>
      <c r="T150" s="23">
        <f t="shared" si="176"/>
        <v>0</v>
      </c>
      <c r="U150" s="23">
        <f t="shared" si="176"/>
        <v>0</v>
      </c>
      <c r="V150" s="23">
        <f t="shared" si="176"/>
        <v>0</v>
      </c>
      <c r="W150" s="23">
        <f t="shared" si="176"/>
        <v>0</v>
      </c>
      <c r="X150" s="23">
        <f t="shared" si="176"/>
        <v>0</v>
      </c>
      <c r="Y150" s="23">
        <f t="shared" si="176"/>
        <v>0</v>
      </c>
      <c r="Z150" s="23">
        <f t="shared" si="176"/>
        <v>0</v>
      </c>
      <c r="AA150" s="23">
        <f t="shared" si="176"/>
        <v>0</v>
      </c>
      <c r="AB150" s="23">
        <f t="shared" si="176"/>
        <v>0</v>
      </c>
      <c r="AC150" s="23">
        <f t="shared" si="176"/>
        <v>0</v>
      </c>
      <c r="AD150" s="23">
        <f t="shared" si="176"/>
        <v>0</v>
      </c>
      <c r="AE150" s="23">
        <f t="shared" si="176"/>
        <v>0</v>
      </c>
      <c r="AF150" s="36"/>
      <c r="AG150" s="15"/>
      <c r="AH150" s="15"/>
      <c r="AI150" s="15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ht="18.75" x14ac:dyDescent="0.3">
      <c r="A151" s="22" t="s">
        <v>27</v>
      </c>
      <c r="B151" s="28">
        <f>H151+J151+L151+N151+P151+R151+T151+V151+X151+Z151+AB151+AD151</f>
        <v>1606.9</v>
      </c>
      <c r="C151" s="29">
        <f>C157+C163</f>
        <v>0</v>
      </c>
      <c r="D151" s="29">
        <f>D157+D163</f>
        <v>0</v>
      </c>
      <c r="E151" s="29">
        <f>E157+E163</f>
        <v>0</v>
      </c>
      <c r="F151" s="24">
        <f>E151/B151*100</f>
        <v>0</v>
      </c>
      <c r="G151" s="24" t="e">
        <f>E151/C151*100</f>
        <v>#DIV/0!</v>
      </c>
      <c r="H151" s="23">
        <f>H157+H163</f>
        <v>0</v>
      </c>
      <c r="I151" s="23">
        <f t="shared" si="176"/>
        <v>0</v>
      </c>
      <c r="J151" s="23">
        <f t="shared" si="176"/>
        <v>169.1</v>
      </c>
      <c r="K151" s="23">
        <f t="shared" si="176"/>
        <v>0</v>
      </c>
      <c r="L151" s="23">
        <f t="shared" si="176"/>
        <v>418.4</v>
      </c>
      <c r="M151" s="23">
        <f t="shared" si="176"/>
        <v>0</v>
      </c>
      <c r="N151" s="23">
        <f t="shared" si="176"/>
        <v>11.7</v>
      </c>
      <c r="O151" s="23">
        <f t="shared" si="176"/>
        <v>0</v>
      </c>
      <c r="P151" s="23">
        <f t="shared" si="176"/>
        <v>11.6</v>
      </c>
      <c r="Q151" s="23">
        <f t="shared" si="176"/>
        <v>0</v>
      </c>
      <c r="R151" s="23">
        <f t="shared" si="176"/>
        <v>0</v>
      </c>
      <c r="S151" s="23">
        <f t="shared" si="176"/>
        <v>0</v>
      </c>
      <c r="T151" s="23">
        <f t="shared" si="176"/>
        <v>0</v>
      </c>
      <c r="U151" s="23">
        <f t="shared" si="176"/>
        <v>0</v>
      </c>
      <c r="V151" s="23">
        <f t="shared" si="176"/>
        <v>40</v>
      </c>
      <c r="W151" s="23">
        <f t="shared" si="176"/>
        <v>0</v>
      </c>
      <c r="X151" s="23">
        <f t="shared" si="176"/>
        <v>53.1</v>
      </c>
      <c r="Y151" s="23">
        <f t="shared" si="176"/>
        <v>0</v>
      </c>
      <c r="Z151" s="23">
        <f t="shared" si="176"/>
        <v>858</v>
      </c>
      <c r="AA151" s="23">
        <f t="shared" si="176"/>
        <v>0</v>
      </c>
      <c r="AB151" s="23">
        <f t="shared" si="176"/>
        <v>45</v>
      </c>
      <c r="AC151" s="23">
        <f t="shared" si="176"/>
        <v>0</v>
      </c>
      <c r="AD151" s="23">
        <f t="shared" si="176"/>
        <v>0</v>
      </c>
      <c r="AE151" s="23">
        <f t="shared" si="176"/>
        <v>0</v>
      </c>
      <c r="AF151" s="36"/>
      <c r="AG151" s="15"/>
      <c r="AH151" s="15"/>
      <c r="AI151" s="15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ht="18.75" x14ac:dyDescent="0.3">
      <c r="A152" s="22" t="s">
        <v>28</v>
      </c>
      <c r="B152" s="28">
        <f t="shared" ref="B152:B153" si="177">H152+J152+L152+N152+P152+R152+T152+V152+X152+Z152+AB152+AD152</f>
        <v>0</v>
      </c>
      <c r="C152" s="29">
        <f t="shared" ref="C152:E153" si="178">C158+C164</f>
        <v>0</v>
      </c>
      <c r="D152" s="29">
        <f t="shared" si="178"/>
        <v>0</v>
      </c>
      <c r="E152" s="29">
        <f t="shared" si="178"/>
        <v>0</v>
      </c>
      <c r="F152" s="24" t="e">
        <f t="shared" ref="F152:F153" si="179">E152/B152*100</f>
        <v>#DIV/0!</v>
      </c>
      <c r="G152" s="24" t="e">
        <f t="shared" ref="G152:G153" si="180">E152/C152*100</f>
        <v>#DIV/0!</v>
      </c>
      <c r="H152" s="23">
        <f t="shared" ref="H152:W153" si="181">H158+H164</f>
        <v>0</v>
      </c>
      <c r="I152" s="23">
        <f t="shared" si="181"/>
        <v>0</v>
      </c>
      <c r="J152" s="23">
        <f t="shared" si="181"/>
        <v>0</v>
      </c>
      <c r="K152" s="23">
        <f t="shared" si="181"/>
        <v>0</v>
      </c>
      <c r="L152" s="23">
        <f t="shared" si="181"/>
        <v>0</v>
      </c>
      <c r="M152" s="23">
        <f t="shared" si="181"/>
        <v>0</v>
      </c>
      <c r="N152" s="23">
        <f t="shared" si="181"/>
        <v>0</v>
      </c>
      <c r="O152" s="23">
        <f t="shared" si="181"/>
        <v>0</v>
      </c>
      <c r="P152" s="23">
        <f t="shared" si="181"/>
        <v>0</v>
      </c>
      <c r="Q152" s="23">
        <f t="shared" si="181"/>
        <v>0</v>
      </c>
      <c r="R152" s="23">
        <f t="shared" si="181"/>
        <v>0</v>
      </c>
      <c r="S152" s="23">
        <f t="shared" si="181"/>
        <v>0</v>
      </c>
      <c r="T152" s="23">
        <f t="shared" si="181"/>
        <v>0</v>
      </c>
      <c r="U152" s="23">
        <f t="shared" si="181"/>
        <v>0</v>
      </c>
      <c r="V152" s="23">
        <f t="shared" si="181"/>
        <v>0</v>
      </c>
      <c r="W152" s="23">
        <f t="shared" si="181"/>
        <v>0</v>
      </c>
      <c r="X152" s="23">
        <f t="shared" si="176"/>
        <v>0</v>
      </c>
      <c r="Y152" s="23">
        <f t="shared" si="176"/>
        <v>0</v>
      </c>
      <c r="Z152" s="23">
        <f t="shared" si="176"/>
        <v>0</v>
      </c>
      <c r="AA152" s="23">
        <f t="shared" si="176"/>
        <v>0</v>
      </c>
      <c r="AB152" s="23">
        <f t="shared" si="176"/>
        <v>0</v>
      </c>
      <c r="AC152" s="23">
        <f t="shared" si="176"/>
        <v>0</v>
      </c>
      <c r="AD152" s="23">
        <f t="shared" si="176"/>
        <v>0</v>
      </c>
      <c r="AE152" s="23">
        <f t="shared" si="176"/>
        <v>0</v>
      </c>
      <c r="AF152" s="36"/>
      <c r="AG152" s="15"/>
      <c r="AH152" s="15"/>
      <c r="AI152" s="15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ht="18.75" x14ac:dyDescent="0.3">
      <c r="A153" s="22" t="s">
        <v>29</v>
      </c>
      <c r="B153" s="28">
        <f t="shared" si="177"/>
        <v>0</v>
      </c>
      <c r="C153" s="29">
        <f t="shared" si="178"/>
        <v>0</v>
      </c>
      <c r="D153" s="29">
        <f t="shared" si="178"/>
        <v>0</v>
      </c>
      <c r="E153" s="29">
        <f t="shared" si="178"/>
        <v>0</v>
      </c>
      <c r="F153" s="24" t="e">
        <f t="shared" si="179"/>
        <v>#DIV/0!</v>
      </c>
      <c r="G153" s="24" t="e">
        <f t="shared" si="180"/>
        <v>#DIV/0!</v>
      </c>
      <c r="H153" s="23">
        <f t="shared" si="181"/>
        <v>0</v>
      </c>
      <c r="I153" s="23">
        <f t="shared" si="176"/>
        <v>0</v>
      </c>
      <c r="J153" s="23">
        <f t="shared" si="176"/>
        <v>0</v>
      </c>
      <c r="K153" s="23">
        <f t="shared" si="176"/>
        <v>0</v>
      </c>
      <c r="L153" s="23">
        <f t="shared" si="176"/>
        <v>0</v>
      </c>
      <c r="M153" s="23">
        <f t="shared" si="176"/>
        <v>0</v>
      </c>
      <c r="N153" s="23">
        <f t="shared" si="176"/>
        <v>0</v>
      </c>
      <c r="O153" s="23">
        <f t="shared" si="176"/>
        <v>0</v>
      </c>
      <c r="P153" s="23">
        <f t="shared" si="176"/>
        <v>0</v>
      </c>
      <c r="Q153" s="23">
        <f t="shared" si="176"/>
        <v>0</v>
      </c>
      <c r="R153" s="23">
        <f t="shared" si="176"/>
        <v>0</v>
      </c>
      <c r="S153" s="23">
        <f t="shared" si="176"/>
        <v>0</v>
      </c>
      <c r="T153" s="23">
        <f t="shared" si="176"/>
        <v>0</v>
      </c>
      <c r="U153" s="23">
        <f t="shared" si="176"/>
        <v>0</v>
      </c>
      <c r="V153" s="23">
        <f t="shared" si="176"/>
        <v>0</v>
      </c>
      <c r="W153" s="23">
        <f t="shared" si="176"/>
        <v>0</v>
      </c>
      <c r="X153" s="23">
        <f t="shared" si="176"/>
        <v>0</v>
      </c>
      <c r="Y153" s="23">
        <f t="shared" si="176"/>
        <v>0</v>
      </c>
      <c r="Z153" s="23">
        <f t="shared" si="176"/>
        <v>0</v>
      </c>
      <c r="AA153" s="23">
        <f t="shared" si="176"/>
        <v>0</v>
      </c>
      <c r="AB153" s="23">
        <f t="shared" si="176"/>
        <v>0</v>
      </c>
      <c r="AC153" s="23">
        <f t="shared" si="176"/>
        <v>0</v>
      </c>
      <c r="AD153" s="23">
        <f t="shared" si="176"/>
        <v>0</v>
      </c>
      <c r="AE153" s="23">
        <f t="shared" si="176"/>
        <v>0</v>
      </c>
      <c r="AF153" s="36"/>
      <c r="AG153" s="15"/>
      <c r="AH153" s="15"/>
      <c r="AI153" s="15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ht="18.75" x14ac:dyDescent="0.25">
      <c r="A154" s="84" t="s">
        <v>71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6"/>
      <c r="AF154" s="81"/>
      <c r="AG154" s="15"/>
      <c r="AH154" s="15"/>
      <c r="AI154" s="15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ht="18.75" x14ac:dyDescent="0.3">
      <c r="A155" s="19" t="s">
        <v>25</v>
      </c>
      <c r="B155" s="27">
        <f>H155+J155+L155+N155+P155+R155+T155+V155+X155+Z155+AB155+AD155</f>
        <v>1506.9</v>
      </c>
      <c r="C155" s="27">
        <f>C156+C157+C158+C159</f>
        <v>0</v>
      </c>
      <c r="D155" s="27">
        <f>D156+D157+D158+D159</f>
        <v>0</v>
      </c>
      <c r="E155" s="27">
        <f>E156+E157+E158+E159</f>
        <v>0</v>
      </c>
      <c r="F155" s="21">
        <f>E155/B155*100</f>
        <v>0</v>
      </c>
      <c r="G155" s="21" t="e">
        <f>E155/C155*100</f>
        <v>#DIV/0!</v>
      </c>
      <c r="H155" s="13">
        <f>SUM(H156:H159)</f>
        <v>0</v>
      </c>
      <c r="I155" s="13">
        <f t="shared" ref="I155:AE155" si="182">SUM(I156:I159)</f>
        <v>0</v>
      </c>
      <c r="J155" s="13">
        <f t="shared" si="182"/>
        <v>69.099999999999994</v>
      </c>
      <c r="K155" s="13">
        <f t="shared" si="182"/>
        <v>0</v>
      </c>
      <c r="L155" s="13">
        <f t="shared" si="182"/>
        <v>418.4</v>
      </c>
      <c r="M155" s="13">
        <f t="shared" si="182"/>
        <v>0</v>
      </c>
      <c r="N155" s="13">
        <f t="shared" si="182"/>
        <v>11.7</v>
      </c>
      <c r="O155" s="13">
        <f t="shared" si="182"/>
        <v>0</v>
      </c>
      <c r="P155" s="13">
        <f t="shared" si="182"/>
        <v>11.6</v>
      </c>
      <c r="Q155" s="13">
        <f t="shared" si="182"/>
        <v>0</v>
      </c>
      <c r="R155" s="13">
        <f t="shared" si="182"/>
        <v>0</v>
      </c>
      <c r="S155" s="13">
        <f t="shared" si="182"/>
        <v>0</v>
      </c>
      <c r="T155" s="13">
        <f t="shared" si="182"/>
        <v>0</v>
      </c>
      <c r="U155" s="13">
        <f t="shared" si="182"/>
        <v>0</v>
      </c>
      <c r="V155" s="13">
        <f t="shared" si="182"/>
        <v>40</v>
      </c>
      <c r="W155" s="13">
        <f t="shared" si="182"/>
        <v>0</v>
      </c>
      <c r="X155" s="13">
        <f t="shared" si="182"/>
        <v>53.1</v>
      </c>
      <c r="Y155" s="13">
        <f t="shared" si="182"/>
        <v>0</v>
      </c>
      <c r="Z155" s="13">
        <f t="shared" si="182"/>
        <v>858</v>
      </c>
      <c r="AA155" s="13">
        <f t="shared" si="182"/>
        <v>0</v>
      </c>
      <c r="AB155" s="13">
        <f t="shared" si="182"/>
        <v>45</v>
      </c>
      <c r="AC155" s="13">
        <f t="shared" si="182"/>
        <v>0</v>
      </c>
      <c r="AD155" s="13">
        <f t="shared" si="182"/>
        <v>0</v>
      </c>
      <c r="AE155" s="13">
        <f t="shared" si="182"/>
        <v>0</v>
      </c>
      <c r="AF155" s="82"/>
      <c r="AG155" s="15"/>
      <c r="AH155" s="15"/>
      <c r="AI155" s="15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ht="18.75" x14ac:dyDescent="0.3">
      <c r="A156" s="22" t="s">
        <v>26</v>
      </c>
      <c r="B156" s="28">
        <f>H156+J156+L156+N156+P156+R156+T156+V156+X156+Z156+AB156+AD156</f>
        <v>0</v>
      </c>
      <c r="C156" s="29">
        <f t="shared" ref="C156:C159" si="183">H156</f>
        <v>0</v>
      </c>
      <c r="D156" s="29"/>
      <c r="E156" s="28">
        <f>I156+K156+M156+O156+Q156+S156+U156+W156+Y156+AA156+AC156+AE156</f>
        <v>0</v>
      </c>
      <c r="F156" s="24" t="e">
        <f>E156/B156*100</f>
        <v>#DIV/0!</v>
      </c>
      <c r="G156" s="24" t="e">
        <f>E156/C156*100</f>
        <v>#DIV/0!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82"/>
      <c r="AG156" s="15"/>
      <c r="AH156" s="15"/>
      <c r="AI156" s="15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ht="18.75" x14ac:dyDescent="0.3">
      <c r="A157" s="22" t="s">
        <v>27</v>
      </c>
      <c r="B157" s="28">
        <f>H157+J157+L157+N157+P157+R157+T157+V157+X157+Z157+AB157+AD157</f>
        <v>1506.9</v>
      </c>
      <c r="C157" s="29">
        <f t="shared" si="183"/>
        <v>0</v>
      </c>
      <c r="D157" s="29">
        <f>E157</f>
        <v>0</v>
      </c>
      <c r="E157" s="28">
        <f>I157+K157+M157+O157+Q157+S157+U157+W157+Y157+AA157+AC157+AE157</f>
        <v>0</v>
      </c>
      <c r="F157" s="24">
        <f>E157/B157*100</f>
        <v>0</v>
      </c>
      <c r="G157" s="24" t="e">
        <f>E157/C157*100</f>
        <v>#DIV/0!</v>
      </c>
      <c r="H157" s="13"/>
      <c r="I157" s="13"/>
      <c r="J157" s="13">
        <v>69.099999999999994</v>
      </c>
      <c r="K157" s="13"/>
      <c r="L157" s="13">
        <v>418.4</v>
      </c>
      <c r="M157" s="13"/>
      <c r="N157" s="13">
        <v>11.7</v>
      </c>
      <c r="O157" s="13"/>
      <c r="P157" s="13">
        <v>11.6</v>
      </c>
      <c r="Q157" s="13"/>
      <c r="R157" s="13"/>
      <c r="S157" s="13"/>
      <c r="T157" s="13"/>
      <c r="U157" s="13"/>
      <c r="V157" s="13">
        <v>40</v>
      </c>
      <c r="W157" s="13"/>
      <c r="X157" s="13">
        <v>53.1</v>
      </c>
      <c r="Y157" s="13"/>
      <c r="Z157" s="13">
        <f>680+178</f>
        <v>858</v>
      </c>
      <c r="AA157" s="13"/>
      <c r="AB157" s="13">
        <v>45</v>
      </c>
      <c r="AC157" s="13"/>
      <c r="AD157" s="13"/>
      <c r="AE157" s="13"/>
      <c r="AF157" s="82"/>
      <c r="AG157" s="15"/>
      <c r="AH157" s="15"/>
      <c r="AI157" s="15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ht="18.75" x14ac:dyDescent="0.3">
      <c r="A158" s="22" t="s">
        <v>28</v>
      </c>
      <c r="B158" s="28">
        <f t="shared" ref="B158:B159" si="184">H158+J158+L158+N158+P158+R158+T158+V158+X158+Z158+AB158+AD158</f>
        <v>0</v>
      </c>
      <c r="C158" s="29">
        <f t="shared" si="183"/>
        <v>0</v>
      </c>
      <c r="D158" s="29"/>
      <c r="E158" s="28">
        <f t="shared" ref="E158:E159" si="185">I158+K158+M158+O158+Q158+S158+U158+W158+Y158+AA158+AC158+AE158</f>
        <v>0</v>
      </c>
      <c r="F158" s="24" t="e">
        <f t="shared" ref="F158:F159" si="186">E158/B158*100</f>
        <v>#DIV/0!</v>
      </c>
      <c r="G158" s="24" t="e">
        <f t="shared" ref="G158:G159" si="187">E158/C158*100</f>
        <v>#DIV/0!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82"/>
      <c r="AG158" s="15"/>
      <c r="AH158" s="15"/>
      <c r="AI158" s="15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ht="18.75" x14ac:dyDescent="0.3">
      <c r="A159" s="22" t="s">
        <v>29</v>
      </c>
      <c r="B159" s="28">
        <f t="shared" si="184"/>
        <v>0</v>
      </c>
      <c r="C159" s="29">
        <f t="shared" si="183"/>
        <v>0</v>
      </c>
      <c r="D159" s="29"/>
      <c r="E159" s="28">
        <f t="shared" si="185"/>
        <v>0</v>
      </c>
      <c r="F159" s="24" t="e">
        <f t="shared" si="186"/>
        <v>#DIV/0!</v>
      </c>
      <c r="G159" s="24" t="e">
        <f t="shared" si="187"/>
        <v>#DIV/0!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83"/>
      <c r="AG159" s="15"/>
      <c r="AH159" s="15"/>
      <c r="AI159" s="15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ht="18.75" x14ac:dyDescent="0.25">
      <c r="A160" s="84" t="s">
        <v>68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6"/>
      <c r="AF160" s="81" t="s">
        <v>35</v>
      </c>
      <c r="AG160" s="15"/>
      <c r="AH160" s="15"/>
      <c r="AI160" s="15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ht="18.75" x14ac:dyDescent="0.3">
      <c r="A161" s="19" t="s">
        <v>25</v>
      </c>
      <c r="B161" s="27">
        <f>H161+J161+L161+N161+P161+R161+T161+V161+X161+Z161+AB161+AD161</f>
        <v>100</v>
      </c>
      <c r="C161" s="27">
        <f>C162+C163+C164+C165</f>
        <v>0</v>
      </c>
      <c r="D161" s="27">
        <f>D162+D163+D164+D165</f>
        <v>0</v>
      </c>
      <c r="E161" s="27">
        <f>E162+E163+E164+E165</f>
        <v>0</v>
      </c>
      <c r="F161" s="21">
        <f>E161/B161*100</f>
        <v>0</v>
      </c>
      <c r="G161" s="21" t="e">
        <f>E161/C161*100</f>
        <v>#DIV/0!</v>
      </c>
      <c r="H161" s="13">
        <f>SUM(H162:H165)</f>
        <v>0</v>
      </c>
      <c r="I161" s="13">
        <f t="shared" ref="I161:AE161" si="188">SUM(I162:I165)</f>
        <v>0</v>
      </c>
      <c r="J161" s="13">
        <f t="shared" si="188"/>
        <v>100</v>
      </c>
      <c r="K161" s="13">
        <f t="shared" si="188"/>
        <v>0</v>
      </c>
      <c r="L161" s="13">
        <f t="shared" si="188"/>
        <v>0</v>
      </c>
      <c r="M161" s="13">
        <f t="shared" si="188"/>
        <v>0</v>
      </c>
      <c r="N161" s="13">
        <f t="shared" si="188"/>
        <v>0</v>
      </c>
      <c r="O161" s="13">
        <f t="shared" si="188"/>
        <v>0</v>
      </c>
      <c r="P161" s="13">
        <f t="shared" si="188"/>
        <v>0</v>
      </c>
      <c r="Q161" s="13">
        <f t="shared" si="188"/>
        <v>0</v>
      </c>
      <c r="R161" s="13">
        <f t="shared" si="188"/>
        <v>0</v>
      </c>
      <c r="S161" s="13">
        <f t="shared" si="188"/>
        <v>0</v>
      </c>
      <c r="T161" s="13">
        <f t="shared" si="188"/>
        <v>0</v>
      </c>
      <c r="U161" s="13">
        <f t="shared" si="188"/>
        <v>0</v>
      </c>
      <c r="V161" s="13">
        <f t="shared" si="188"/>
        <v>0</v>
      </c>
      <c r="W161" s="13">
        <f t="shared" si="188"/>
        <v>0</v>
      </c>
      <c r="X161" s="13">
        <f t="shared" si="188"/>
        <v>0</v>
      </c>
      <c r="Y161" s="13">
        <f t="shared" si="188"/>
        <v>0</v>
      </c>
      <c r="Z161" s="13">
        <f t="shared" si="188"/>
        <v>0</v>
      </c>
      <c r="AA161" s="13">
        <f t="shared" si="188"/>
        <v>0</v>
      </c>
      <c r="AB161" s="13">
        <f t="shared" si="188"/>
        <v>0</v>
      </c>
      <c r="AC161" s="13">
        <f t="shared" si="188"/>
        <v>0</v>
      </c>
      <c r="AD161" s="13">
        <f t="shared" si="188"/>
        <v>0</v>
      </c>
      <c r="AE161" s="13">
        <f t="shared" si="188"/>
        <v>0</v>
      </c>
      <c r="AF161" s="82"/>
      <c r="AG161" s="15"/>
      <c r="AH161" s="15"/>
      <c r="AI161" s="15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ht="18.75" x14ac:dyDescent="0.3">
      <c r="A162" s="22" t="s">
        <v>26</v>
      </c>
      <c r="B162" s="28">
        <f>H162+J162+L162+N162+P162+R162+T162+V162+X162+Z162+AB162+AD162</f>
        <v>0</v>
      </c>
      <c r="C162" s="29">
        <f t="shared" ref="C162:C165" si="189">H162</f>
        <v>0</v>
      </c>
      <c r="D162" s="29"/>
      <c r="E162" s="28">
        <f>I162+K162+M162+O162+Q162+S162+U162+W162+Y162+AA162+AC162+AE162</f>
        <v>0</v>
      </c>
      <c r="F162" s="24" t="e">
        <f>E162/B162*100</f>
        <v>#DIV/0!</v>
      </c>
      <c r="G162" s="24" t="e">
        <f>E162/C162*100</f>
        <v>#DIV/0!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82"/>
      <c r="AG162" s="15"/>
      <c r="AH162" s="15"/>
      <c r="AI162" s="15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ht="18.75" x14ac:dyDescent="0.3">
      <c r="A163" s="22" t="s">
        <v>27</v>
      </c>
      <c r="B163" s="28">
        <f>H163+J163+L163+N163+P163+R163+T163+V163+X163+Z163+AB163+AD163</f>
        <v>100</v>
      </c>
      <c r="C163" s="29">
        <f t="shared" si="189"/>
        <v>0</v>
      </c>
      <c r="D163" s="29">
        <f>E163</f>
        <v>0</v>
      </c>
      <c r="E163" s="28">
        <f>I163+K163+M163+O163+Q163+S163+U163+W163+Y163+AA163+AC163+AE163</f>
        <v>0</v>
      </c>
      <c r="F163" s="24">
        <f>E163/B163*100</f>
        <v>0</v>
      </c>
      <c r="G163" s="24" t="e">
        <f>E163/C163*100</f>
        <v>#DIV/0!</v>
      </c>
      <c r="H163" s="13"/>
      <c r="I163" s="13"/>
      <c r="J163" s="23">
        <v>100</v>
      </c>
      <c r="K163" s="2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83"/>
      <c r="AG163" s="15"/>
      <c r="AH163" s="15"/>
      <c r="AI163" s="15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ht="18.75" x14ac:dyDescent="0.3">
      <c r="A164" s="22" t="s">
        <v>28</v>
      </c>
      <c r="B164" s="28">
        <f t="shared" ref="B164:B165" si="190">H164+J164+L164+N164+P164+R164+T164+V164+X164+Z164+AB164+AD164</f>
        <v>0</v>
      </c>
      <c r="C164" s="29">
        <f t="shared" si="189"/>
        <v>0</v>
      </c>
      <c r="D164" s="29"/>
      <c r="E164" s="28">
        <f t="shared" ref="E164:E165" si="191">I164+K164+M164+O164+Q164+S164+U164+W164+Y164+AA164+AC164+AE164</f>
        <v>0</v>
      </c>
      <c r="F164" s="24" t="e">
        <f t="shared" ref="F164:F165" si="192">E164/B164*100</f>
        <v>#DIV/0!</v>
      </c>
      <c r="G164" s="24" t="e">
        <f t="shared" ref="G164:G165" si="193">E164/C164*100</f>
        <v>#DIV/0!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36"/>
      <c r="AG164" s="15"/>
      <c r="AH164" s="15"/>
      <c r="AI164" s="15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ht="18.75" x14ac:dyDescent="0.3">
      <c r="A165" s="22" t="s">
        <v>29</v>
      </c>
      <c r="B165" s="28">
        <f t="shared" si="190"/>
        <v>0</v>
      </c>
      <c r="C165" s="29">
        <f t="shared" si="189"/>
        <v>0</v>
      </c>
      <c r="D165" s="29"/>
      <c r="E165" s="28">
        <f t="shared" si="191"/>
        <v>0</v>
      </c>
      <c r="F165" s="24" t="e">
        <f t="shared" si="192"/>
        <v>#DIV/0!</v>
      </c>
      <c r="G165" s="24" t="e">
        <f t="shared" si="193"/>
        <v>#DIV/0!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36"/>
      <c r="AG165" s="15"/>
      <c r="AH165" s="15"/>
      <c r="AI165" s="15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ht="20.25" x14ac:dyDescent="0.25">
      <c r="A166" s="87" t="s">
        <v>69</v>
      </c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9"/>
      <c r="AF166" s="36"/>
      <c r="AG166" s="15"/>
      <c r="AH166" s="15"/>
      <c r="AI166" s="15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ht="18.75" x14ac:dyDescent="0.3">
      <c r="A167" s="19" t="s">
        <v>25</v>
      </c>
      <c r="B167" s="13">
        <f>H167+J167+L167+N167+P167+R167+T167+V167+X167+Z167+AB167+AD167</f>
        <v>4284.5</v>
      </c>
      <c r="C167" s="13">
        <f>C168+C169+C170+C171</f>
        <v>0</v>
      </c>
      <c r="D167" s="13">
        <f>D168+D169+D170+D171</f>
        <v>0</v>
      </c>
      <c r="E167" s="13">
        <f>E168+E169+E170+E171</f>
        <v>0</v>
      </c>
      <c r="F167" s="21">
        <f>E167/B167*100</f>
        <v>0</v>
      </c>
      <c r="G167" s="21" t="e">
        <f>E167/C167*100</f>
        <v>#DIV/0!</v>
      </c>
      <c r="H167" s="13">
        <f>H168+H169+H170+H171</f>
        <v>0</v>
      </c>
      <c r="I167" s="13">
        <f t="shared" ref="I167:AE167" si="194">I168+I169+I170+I171</f>
        <v>0</v>
      </c>
      <c r="J167" s="13">
        <f t="shared" si="194"/>
        <v>378.1</v>
      </c>
      <c r="K167" s="13">
        <f t="shared" si="194"/>
        <v>0</v>
      </c>
      <c r="L167" s="13">
        <f t="shared" si="194"/>
        <v>112.30000000000001</v>
      </c>
      <c r="M167" s="13">
        <f t="shared" si="194"/>
        <v>0</v>
      </c>
      <c r="N167" s="13">
        <f t="shared" si="194"/>
        <v>80</v>
      </c>
      <c r="O167" s="13">
        <f t="shared" si="194"/>
        <v>0</v>
      </c>
      <c r="P167" s="13">
        <f t="shared" si="194"/>
        <v>50</v>
      </c>
      <c r="Q167" s="13">
        <f t="shared" si="194"/>
        <v>0</v>
      </c>
      <c r="R167" s="13">
        <f t="shared" si="194"/>
        <v>0</v>
      </c>
      <c r="S167" s="13">
        <f t="shared" si="194"/>
        <v>0</v>
      </c>
      <c r="T167" s="13">
        <f t="shared" si="194"/>
        <v>0</v>
      </c>
      <c r="U167" s="13">
        <f t="shared" si="194"/>
        <v>0</v>
      </c>
      <c r="V167" s="13">
        <f t="shared" si="194"/>
        <v>0</v>
      </c>
      <c r="W167" s="13">
        <f t="shared" si="194"/>
        <v>0</v>
      </c>
      <c r="X167" s="13">
        <f t="shared" si="194"/>
        <v>90.6</v>
      </c>
      <c r="Y167" s="13">
        <f t="shared" si="194"/>
        <v>0</v>
      </c>
      <c r="Z167" s="13">
        <f t="shared" si="194"/>
        <v>212.8</v>
      </c>
      <c r="AA167" s="13">
        <f t="shared" si="194"/>
        <v>0</v>
      </c>
      <c r="AB167" s="13">
        <f t="shared" si="194"/>
        <v>17.7</v>
      </c>
      <c r="AC167" s="13">
        <f t="shared" si="194"/>
        <v>0</v>
      </c>
      <c r="AD167" s="13">
        <f t="shared" si="194"/>
        <v>3343</v>
      </c>
      <c r="AE167" s="13">
        <f t="shared" si="194"/>
        <v>0</v>
      </c>
      <c r="AF167" s="36"/>
      <c r="AG167" s="15"/>
      <c r="AH167" s="15"/>
      <c r="AI167" s="15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ht="18.75" x14ac:dyDescent="0.3">
      <c r="A168" s="22" t="s">
        <v>26</v>
      </c>
      <c r="B168" s="29">
        <f t="shared" ref="B168:E168" si="195">B174+B180+B186+B192</f>
        <v>0</v>
      </c>
      <c r="C168" s="29">
        <f t="shared" si="195"/>
        <v>0</v>
      </c>
      <c r="D168" s="29">
        <f t="shared" si="195"/>
        <v>0</v>
      </c>
      <c r="E168" s="29">
        <f t="shared" si="195"/>
        <v>0</v>
      </c>
      <c r="F168" s="24" t="e">
        <f>E168/B168*100</f>
        <v>#DIV/0!</v>
      </c>
      <c r="G168" s="24" t="e">
        <f>E168/C168*100</f>
        <v>#DIV/0!</v>
      </c>
      <c r="H168" s="29">
        <f>H174+H180+H186+H192</f>
        <v>0</v>
      </c>
      <c r="I168" s="29">
        <f t="shared" ref="I168:AE171" si="196">I174+I180+I186+I192</f>
        <v>0</v>
      </c>
      <c r="J168" s="29">
        <f t="shared" si="196"/>
        <v>0</v>
      </c>
      <c r="K168" s="29">
        <f t="shared" si="196"/>
        <v>0</v>
      </c>
      <c r="L168" s="29">
        <f t="shared" si="196"/>
        <v>0</v>
      </c>
      <c r="M168" s="29">
        <f t="shared" si="196"/>
        <v>0</v>
      </c>
      <c r="N168" s="29">
        <f t="shared" si="196"/>
        <v>0</v>
      </c>
      <c r="O168" s="29">
        <f t="shared" si="196"/>
        <v>0</v>
      </c>
      <c r="P168" s="29">
        <f t="shared" si="196"/>
        <v>0</v>
      </c>
      <c r="Q168" s="29">
        <f t="shared" si="196"/>
        <v>0</v>
      </c>
      <c r="R168" s="29">
        <f t="shared" si="196"/>
        <v>0</v>
      </c>
      <c r="S168" s="29">
        <f t="shared" si="196"/>
        <v>0</v>
      </c>
      <c r="T168" s="29">
        <f t="shared" si="196"/>
        <v>0</v>
      </c>
      <c r="U168" s="29">
        <f t="shared" si="196"/>
        <v>0</v>
      </c>
      <c r="V168" s="29">
        <f t="shared" si="196"/>
        <v>0</v>
      </c>
      <c r="W168" s="29">
        <f t="shared" si="196"/>
        <v>0</v>
      </c>
      <c r="X168" s="29">
        <f t="shared" si="196"/>
        <v>0</v>
      </c>
      <c r="Y168" s="29">
        <f t="shared" si="196"/>
        <v>0</v>
      </c>
      <c r="Z168" s="29">
        <f t="shared" si="196"/>
        <v>0</v>
      </c>
      <c r="AA168" s="29">
        <f t="shared" si="196"/>
        <v>0</v>
      </c>
      <c r="AB168" s="29">
        <f t="shared" si="196"/>
        <v>0</v>
      </c>
      <c r="AC168" s="29">
        <f t="shared" si="196"/>
        <v>0</v>
      </c>
      <c r="AD168" s="29">
        <f t="shared" si="196"/>
        <v>0</v>
      </c>
      <c r="AE168" s="29">
        <f t="shared" si="196"/>
        <v>0</v>
      </c>
      <c r="AF168" s="36"/>
      <c r="AG168" s="15"/>
      <c r="AH168" s="15"/>
      <c r="AI168" s="15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ht="18.75" x14ac:dyDescent="0.3">
      <c r="A169" s="22" t="s">
        <v>27</v>
      </c>
      <c r="B169" s="29">
        <f t="shared" ref="B169:E169" si="197">B175+B181+B187+B193</f>
        <v>4284.5</v>
      </c>
      <c r="C169" s="29">
        <f t="shared" si="197"/>
        <v>0</v>
      </c>
      <c r="D169" s="29">
        <f t="shared" si="197"/>
        <v>0</v>
      </c>
      <c r="E169" s="29">
        <f t="shared" si="197"/>
        <v>0</v>
      </c>
      <c r="F169" s="24">
        <f>E169/B169*100</f>
        <v>0</v>
      </c>
      <c r="G169" s="24" t="e">
        <f>E169/C169*100</f>
        <v>#DIV/0!</v>
      </c>
      <c r="H169" s="29">
        <f t="shared" ref="H169:W171" si="198">H175+H181+H187+H193</f>
        <v>0</v>
      </c>
      <c r="I169" s="29">
        <f t="shared" si="198"/>
        <v>0</v>
      </c>
      <c r="J169" s="29">
        <f t="shared" si="198"/>
        <v>378.1</v>
      </c>
      <c r="K169" s="29">
        <f t="shared" si="198"/>
        <v>0</v>
      </c>
      <c r="L169" s="29">
        <f t="shared" si="198"/>
        <v>112.30000000000001</v>
      </c>
      <c r="M169" s="29">
        <f t="shared" si="198"/>
        <v>0</v>
      </c>
      <c r="N169" s="29">
        <f t="shared" si="198"/>
        <v>80</v>
      </c>
      <c r="O169" s="29">
        <f t="shared" si="198"/>
        <v>0</v>
      </c>
      <c r="P169" s="29">
        <f t="shared" si="198"/>
        <v>50</v>
      </c>
      <c r="Q169" s="29">
        <f t="shared" si="198"/>
        <v>0</v>
      </c>
      <c r="R169" s="29">
        <f t="shared" si="198"/>
        <v>0</v>
      </c>
      <c r="S169" s="29">
        <f t="shared" si="198"/>
        <v>0</v>
      </c>
      <c r="T169" s="29">
        <f t="shared" si="198"/>
        <v>0</v>
      </c>
      <c r="U169" s="29">
        <f t="shared" si="198"/>
        <v>0</v>
      </c>
      <c r="V169" s="29">
        <f t="shared" si="198"/>
        <v>0</v>
      </c>
      <c r="W169" s="29">
        <f t="shared" si="198"/>
        <v>0</v>
      </c>
      <c r="X169" s="29">
        <f t="shared" si="196"/>
        <v>90.6</v>
      </c>
      <c r="Y169" s="29">
        <f t="shared" si="196"/>
        <v>0</v>
      </c>
      <c r="Z169" s="29">
        <f t="shared" si="196"/>
        <v>212.8</v>
      </c>
      <c r="AA169" s="29">
        <f t="shared" si="196"/>
        <v>0</v>
      </c>
      <c r="AB169" s="29">
        <f t="shared" si="196"/>
        <v>17.7</v>
      </c>
      <c r="AC169" s="29">
        <f t="shared" si="196"/>
        <v>0</v>
      </c>
      <c r="AD169" s="29">
        <f t="shared" si="196"/>
        <v>3343</v>
      </c>
      <c r="AE169" s="29">
        <f t="shared" si="196"/>
        <v>0</v>
      </c>
      <c r="AF169" s="36"/>
      <c r="AG169" s="15"/>
      <c r="AH169" s="15"/>
      <c r="AI169" s="1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ht="18.75" x14ac:dyDescent="0.3">
      <c r="A170" s="22" t="s">
        <v>28</v>
      </c>
      <c r="B170" s="29">
        <f t="shared" ref="B170:E170" si="199">B176+B182+B188+B194</f>
        <v>0</v>
      </c>
      <c r="C170" s="29">
        <f t="shared" si="199"/>
        <v>0</v>
      </c>
      <c r="D170" s="29">
        <f t="shared" si="199"/>
        <v>0</v>
      </c>
      <c r="E170" s="29">
        <f t="shared" si="199"/>
        <v>0</v>
      </c>
      <c r="F170" s="46"/>
      <c r="G170" s="46"/>
      <c r="H170" s="29">
        <f t="shared" si="198"/>
        <v>0</v>
      </c>
      <c r="I170" s="29">
        <f t="shared" si="196"/>
        <v>0</v>
      </c>
      <c r="J170" s="29">
        <f t="shared" si="196"/>
        <v>0</v>
      </c>
      <c r="K170" s="29">
        <f t="shared" si="196"/>
        <v>0</v>
      </c>
      <c r="L170" s="29">
        <f t="shared" si="196"/>
        <v>0</v>
      </c>
      <c r="M170" s="29">
        <f t="shared" si="196"/>
        <v>0</v>
      </c>
      <c r="N170" s="29">
        <f t="shared" si="196"/>
        <v>0</v>
      </c>
      <c r="O170" s="29">
        <f t="shared" si="196"/>
        <v>0</v>
      </c>
      <c r="P170" s="29">
        <f t="shared" si="196"/>
        <v>0</v>
      </c>
      <c r="Q170" s="29">
        <f t="shared" si="196"/>
        <v>0</v>
      </c>
      <c r="R170" s="29">
        <f t="shared" si="196"/>
        <v>0</v>
      </c>
      <c r="S170" s="29">
        <f t="shared" si="196"/>
        <v>0</v>
      </c>
      <c r="T170" s="29">
        <f t="shared" si="196"/>
        <v>0</v>
      </c>
      <c r="U170" s="29">
        <f t="shared" si="196"/>
        <v>0</v>
      </c>
      <c r="V170" s="29">
        <f t="shared" si="196"/>
        <v>0</v>
      </c>
      <c r="W170" s="29">
        <f t="shared" si="196"/>
        <v>0</v>
      </c>
      <c r="X170" s="29">
        <f t="shared" si="196"/>
        <v>0</v>
      </c>
      <c r="Y170" s="29">
        <f t="shared" si="196"/>
        <v>0</v>
      </c>
      <c r="Z170" s="29">
        <f t="shared" si="196"/>
        <v>0</v>
      </c>
      <c r="AA170" s="29">
        <f t="shared" si="196"/>
        <v>0</v>
      </c>
      <c r="AB170" s="29">
        <f t="shared" si="196"/>
        <v>0</v>
      </c>
      <c r="AC170" s="29">
        <f t="shared" si="196"/>
        <v>0</v>
      </c>
      <c r="AD170" s="29">
        <f t="shared" si="196"/>
        <v>0</v>
      </c>
      <c r="AE170" s="29">
        <f t="shared" si="196"/>
        <v>0</v>
      </c>
      <c r="AF170" s="36"/>
      <c r="AG170" s="15"/>
      <c r="AH170" s="15"/>
      <c r="AI170" s="15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ht="18.75" x14ac:dyDescent="0.3">
      <c r="A171" s="22" t="s">
        <v>29</v>
      </c>
      <c r="B171" s="29">
        <f t="shared" ref="B171:E171" si="200">B177+B183+B189+B195</f>
        <v>0</v>
      </c>
      <c r="C171" s="29">
        <f t="shared" si="200"/>
        <v>0</v>
      </c>
      <c r="D171" s="29">
        <f t="shared" si="200"/>
        <v>0</v>
      </c>
      <c r="E171" s="29">
        <f t="shared" si="200"/>
        <v>0</v>
      </c>
      <c r="F171" s="46"/>
      <c r="G171" s="46"/>
      <c r="H171" s="29">
        <f t="shared" si="198"/>
        <v>0</v>
      </c>
      <c r="I171" s="29">
        <f t="shared" si="196"/>
        <v>0</v>
      </c>
      <c r="J171" s="29">
        <f t="shared" si="196"/>
        <v>0</v>
      </c>
      <c r="K171" s="29">
        <f t="shared" si="196"/>
        <v>0</v>
      </c>
      <c r="L171" s="29">
        <f t="shared" si="196"/>
        <v>0</v>
      </c>
      <c r="M171" s="29">
        <f t="shared" si="196"/>
        <v>0</v>
      </c>
      <c r="N171" s="29">
        <f t="shared" si="196"/>
        <v>0</v>
      </c>
      <c r="O171" s="29">
        <f t="shared" si="196"/>
        <v>0</v>
      </c>
      <c r="P171" s="29">
        <f t="shared" si="196"/>
        <v>0</v>
      </c>
      <c r="Q171" s="29">
        <f t="shared" si="196"/>
        <v>0</v>
      </c>
      <c r="R171" s="29">
        <f t="shared" si="196"/>
        <v>0</v>
      </c>
      <c r="S171" s="29">
        <f t="shared" si="196"/>
        <v>0</v>
      </c>
      <c r="T171" s="29">
        <f t="shared" si="196"/>
        <v>0</v>
      </c>
      <c r="U171" s="29">
        <f t="shared" si="196"/>
        <v>0</v>
      </c>
      <c r="V171" s="29">
        <f t="shared" si="196"/>
        <v>0</v>
      </c>
      <c r="W171" s="29">
        <f t="shared" si="196"/>
        <v>0</v>
      </c>
      <c r="X171" s="29">
        <f t="shared" si="196"/>
        <v>0</v>
      </c>
      <c r="Y171" s="29">
        <f t="shared" si="196"/>
        <v>0</v>
      </c>
      <c r="Z171" s="29">
        <f t="shared" si="196"/>
        <v>0</v>
      </c>
      <c r="AA171" s="29">
        <f t="shared" si="196"/>
        <v>0</v>
      </c>
      <c r="AB171" s="29">
        <f t="shared" si="196"/>
        <v>0</v>
      </c>
      <c r="AC171" s="29">
        <f t="shared" si="196"/>
        <v>0</v>
      </c>
      <c r="AD171" s="29">
        <f t="shared" si="196"/>
        <v>0</v>
      </c>
      <c r="AE171" s="29">
        <f t="shared" si="196"/>
        <v>0</v>
      </c>
      <c r="AF171" s="36"/>
      <c r="AG171" s="15"/>
      <c r="AH171" s="15"/>
      <c r="AI171" s="15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ht="18.75" x14ac:dyDescent="0.25">
      <c r="A172" s="84" t="s">
        <v>72</v>
      </c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6"/>
      <c r="AF172" s="81"/>
      <c r="AG172" s="15"/>
      <c r="AH172" s="15"/>
      <c r="AI172" s="15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ht="18.75" x14ac:dyDescent="0.3">
      <c r="A173" s="19" t="s">
        <v>25</v>
      </c>
      <c r="B173" s="27">
        <f>H173+J173+L173+N173+P173+R173+T173+V173+X173+Z173+AB173+AD173</f>
        <v>1300.5</v>
      </c>
      <c r="C173" s="27">
        <f>C174+C175+C176+C177</f>
        <v>0</v>
      </c>
      <c r="D173" s="27">
        <f>D174+D175+D176+D177</f>
        <v>0</v>
      </c>
      <c r="E173" s="27">
        <f>E174+E175+E176+E177</f>
        <v>0</v>
      </c>
      <c r="F173" s="21">
        <f>E173/B173*100</f>
        <v>0</v>
      </c>
      <c r="G173" s="21" t="e">
        <f>E173/C173*100</f>
        <v>#DIV/0!</v>
      </c>
      <c r="H173" s="13">
        <f t="shared" ref="H173:AE173" si="201">H174+H175+H176+H177</f>
        <v>0</v>
      </c>
      <c r="I173" s="13">
        <f t="shared" si="201"/>
        <v>0</v>
      </c>
      <c r="J173" s="13">
        <f t="shared" si="201"/>
        <v>377.1</v>
      </c>
      <c r="K173" s="13">
        <f t="shared" si="201"/>
        <v>0</v>
      </c>
      <c r="L173" s="13">
        <f t="shared" si="201"/>
        <v>44.6</v>
      </c>
      <c r="M173" s="13">
        <f t="shared" si="201"/>
        <v>0</v>
      </c>
      <c r="N173" s="13">
        <f t="shared" si="201"/>
        <v>0</v>
      </c>
      <c r="O173" s="13">
        <f t="shared" si="201"/>
        <v>0</v>
      </c>
      <c r="P173" s="13">
        <f t="shared" si="201"/>
        <v>50</v>
      </c>
      <c r="Q173" s="13">
        <f t="shared" si="201"/>
        <v>0</v>
      </c>
      <c r="R173" s="13">
        <f t="shared" si="201"/>
        <v>0</v>
      </c>
      <c r="S173" s="13">
        <f t="shared" si="201"/>
        <v>0</v>
      </c>
      <c r="T173" s="13">
        <f t="shared" si="201"/>
        <v>0</v>
      </c>
      <c r="U173" s="13">
        <f t="shared" si="201"/>
        <v>0</v>
      </c>
      <c r="V173" s="13">
        <f t="shared" si="201"/>
        <v>0</v>
      </c>
      <c r="W173" s="13">
        <f t="shared" si="201"/>
        <v>0</v>
      </c>
      <c r="X173" s="13">
        <f t="shared" si="201"/>
        <v>90.6</v>
      </c>
      <c r="Y173" s="13">
        <f t="shared" si="201"/>
        <v>0</v>
      </c>
      <c r="Z173" s="13">
        <f t="shared" si="201"/>
        <v>212.8</v>
      </c>
      <c r="AA173" s="13">
        <f t="shared" si="201"/>
        <v>0</v>
      </c>
      <c r="AB173" s="13">
        <f t="shared" si="201"/>
        <v>15.4</v>
      </c>
      <c r="AC173" s="13">
        <f t="shared" si="201"/>
        <v>0</v>
      </c>
      <c r="AD173" s="13">
        <f t="shared" si="201"/>
        <v>510</v>
      </c>
      <c r="AE173" s="13">
        <f t="shared" si="201"/>
        <v>0</v>
      </c>
      <c r="AF173" s="82"/>
      <c r="AG173" s="15"/>
      <c r="AH173" s="15"/>
      <c r="AI173" s="15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ht="18.75" x14ac:dyDescent="0.3">
      <c r="A174" s="22" t="s">
        <v>26</v>
      </c>
      <c r="B174" s="28">
        <f>H174+J174+L174+N174+P174+R174+T174+V174+X174+Z174+AB174+AD174</f>
        <v>0</v>
      </c>
      <c r="C174" s="29">
        <f t="shared" ref="C174:C177" si="202">H174</f>
        <v>0</v>
      </c>
      <c r="D174" s="29"/>
      <c r="E174" s="28">
        <f>I174+K174+M174+O174+Q174+S174+U174+W174+Y174+AA174+AC174+AE174</f>
        <v>0</v>
      </c>
      <c r="F174" s="24" t="e">
        <f>E174/B174*100</f>
        <v>#DIV/0!</v>
      </c>
      <c r="G174" s="24" t="e">
        <f>E174/C174*100</f>
        <v>#DIV/0!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82"/>
      <c r="AG174" s="15"/>
      <c r="AH174" s="15"/>
      <c r="AI174" s="15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ht="18.75" x14ac:dyDescent="0.3">
      <c r="A175" s="22" t="s">
        <v>27</v>
      </c>
      <c r="B175" s="28">
        <f>H175+J175+L175+N175+P175+R175+T175+V175+X175+Z175+AB175+AD175</f>
        <v>1300.5</v>
      </c>
      <c r="C175" s="29">
        <f t="shared" si="202"/>
        <v>0</v>
      </c>
      <c r="D175" s="29">
        <f>E175</f>
        <v>0</v>
      </c>
      <c r="E175" s="28">
        <f>I175+K175+M175+O175+Q175+S175+U175+W175+Y175+AA175+AC175+AE175</f>
        <v>0</v>
      </c>
      <c r="F175" s="24">
        <f>E175/B175*100</f>
        <v>0</v>
      </c>
      <c r="G175" s="24" t="e">
        <f>E175/C175*100</f>
        <v>#DIV/0!</v>
      </c>
      <c r="H175" s="13"/>
      <c r="I175" s="13"/>
      <c r="J175" s="23">
        <v>377.1</v>
      </c>
      <c r="K175" s="23"/>
      <c r="L175" s="23">
        <v>44.6</v>
      </c>
      <c r="M175" s="23"/>
      <c r="N175" s="23"/>
      <c r="O175" s="23"/>
      <c r="P175" s="23">
        <v>50</v>
      </c>
      <c r="Q175" s="23"/>
      <c r="R175" s="23"/>
      <c r="S175" s="23"/>
      <c r="T175" s="23"/>
      <c r="U175" s="23"/>
      <c r="V175" s="23"/>
      <c r="W175" s="23"/>
      <c r="X175" s="23">
        <v>90.6</v>
      </c>
      <c r="Y175" s="23"/>
      <c r="Z175" s="23">
        <v>212.8</v>
      </c>
      <c r="AA175" s="23"/>
      <c r="AB175" s="23">
        <v>15.4</v>
      </c>
      <c r="AC175" s="23"/>
      <c r="AD175" s="23">
        <v>510</v>
      </c>
      <c r="AE175" s="23"/>
      <c r="AF175" s="82"/>
      <c r="AG175" s="15"/>
      <c r="AH175" s="15"/>
      <c r="AI175" s="15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ht="18.75" x14ac:dyDescent="0.3">
      <c r="A176" s="22" t="s">
        <v>28</v>
      </c>
      <c r="B176" s="28">
        <f t="shared" ref="B176:B177" si="203">H176+J176+L176+N176+P176+R176+T176+V176+X176+Z176+AB176+AD176</f>
        <v>0</v>
      </c>
      <c r="C176" s="29">
        <f t="shared" si="202"/>
        <v>0</v>
      </c>
      <c r="D176" s="29"/>
      <c r="E176" s="28">
        <f t="shared" ref="E176:E177" si="204">I176+K176+M176+O176+Q176+S176+U176+W176+Y176+AA176+AC176+AE176</f>
        <v>0</v>
      </c>
      <c r="F176" s="24" t="e">
        <f t="shared" ref="F176:F177" si="205">E176/B176*100</f>
        <v>#DIV/0!</v>
      </c>
      <c r="G176" s="24" t="e">
        <f t="shared" ref="G176:G177" si="206">E176/C176*100</f>
        <v>#DIV/0!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82"/>
      <c r="AG176" s="15"/>
      <c r="AH176" s="15"/>
      <c r="AI176" s="15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ht="18.75" x14ac:dyDescent="0.3">
      <c r="A177" s="22" t="s">
        <v>29</v>
      </c>
      <c r="B177" s="28">
        <f t="shared" si="203"/>
        <v>0</v>
      </c>
      <c r="C177" s="29">
        <f t="shared" si="202"/>
        <v>0</v>
      </c>
      <c r="D177" s="29"/>
      <c r="E177" s="28">
        <f t="shared" si="204"/>
        <v>0</v>
      </c>
      <c r="F177" s="24" t="e">
        <f t="shared" si="205"/>
        <v>#DIV/0!</v>
      </c>
      <c r="G177" s="24" t="e">
        <f t="shared" si="206"/>
        <v>#DIV/0!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83"/>
      <c r="AG177" s="15"/>
      <c r="AH177" s="15"/>
      <c r="AI177" s="15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ht="18.75" x14ac:dyDescent="0.25">
      <c r="A178" s="84" t="s">
        <v>73</v>
      </c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6"/>
      <c r="AF178" s="36"/>
      <c r="AG178" s="15"/>
      <c r="AH178" s="15"/>
      <c r="AI178" s="15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ht="18.75" x14ac:dyDescent="0.3">
      <c r="A179" s="19" t="s">
        <v>25</v>
      </c>
      <c r="B179" s="27">
        <f>H179+J179+L179+N179+P179+R179+T179+V179+X179+Z179+AB179+AD179</f>
        <v>151</v>
      </c>
      <c r="C179" s="27">
        <f>C180+C181+C182+C183</f>
        <v>0</v>
      </c>
      <c r="D179" s="27">
        <f>D180+D181+D182+D183</f>
        <v>0</v>
      </c>
      <c r="E179" s="27">
        <f>E180+E181+E182+E183</f>
        <v>0</v>
      </c>
      <c r="F179" s="21">
        <f>E179/B179*100</f>
        <v>0</v>
      </c>
      <c r="G179" s="21" t="e">
        <f>E179/C179*100</f>
        <v>#DIV/0!</v>
      </c>
      <c r="H179" s="13">
        <f>H180+H181+H182+H183</f>
        <v>0</v>
      </c>
      <c r="I179" s="13">
        <f t="shared" ref="I179:AE179" si="207">I180+I181+I182+I183</f>
        <v>0</v>
      </c>
      <c r="J179" s="13">
        <f t="shared" si="207"/>
        <v>1</v>
      </c>
      <c r="K179" s="13">
        <f t="shared" si="207"/>
        <v>0</v>
      </c>
      <c r="L179" s="13">
        <f t="shared" si="207"/>
        <v>67.7</v>
      </c>
      <c r="M179" s="13">
        <f t="shared" si="207"/>
        <v>0</v>
      </c>
      <c r="N179" s="13">
        <f t="shared" si="207"/>
        <v>80</v>
      </c>
      <c r="O179" s="13">
        <f t="shared" si="207"/>
        <v>0</v>
      </c>
      <c r="P179" s="13">
        <f t="shared" si="207"/>
        <v>0</v>
      </c>
      <c r="Q179" s="13">
        <f t="shared" si="207"/>
        <v>0</v>
      </c>
      <c r="R179" s="13">
        <f t="shared" si="207"/>
        <v>0</v>
      </c>
      <c r="S179" s="13">
        <f t="shared" si="207"/>
        <v>0</v>
      </c>
      <c r="T179" s="13">
        <f t="shared" si="207"/>
        <v>0</v>
      </c>
      <c r="U179" s="13">
        <f t="shared" si="207"/>
        <v>0</v>
      </c>
      <c r="V179" s="13">
        <f t="shared" si="207"/>
        <v>0</v>
      </c>
      <c r="W179" s="13">
        <f t="shared" si="207"/>
        <v>0</v>
      </c>
      <c r="X179" s="13">
        <f t="shared" si="207"/>
        <v>0</v>
      </c>
      <c r="Y179" s="13">
        <f t="shared" si="207"/>
        <v>0</v>
      </c>
      <c r="Z179" s="13">
        <f t="shared" si="207"/>
        <v>0</v>
      </c>
      <c r="AA179" s="13">
        <f t="shared" si="207"/>
        <v>0</v>
      </c>
      <c r="AB179" s="13">
        <f t="shared" si="207"/>
        <v>2.2999999999999998</v>
      </c>
      <c r="AC179" s="13">
        <f t="shared" si="207"/>
        <v>0</v>
      </c>
      <c r="AD179" s="13">
        <f t="shared" si="207"/>
        <v>0</v>
      </c>
      <c r="AE179" s="13">
        <f t="shared" si="207"/>
        <v>0</v>
      </c>
      <c r="AF179" s="36"/>
      <c r="AG179" s="15"/>
      <c r="AH179" s="15"/>
      <c r="AI179" s="15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ht="18.75" x14ac:dyDescent="0.3">
      <c r="A180" s="22" t="s">
        <v>26</v>
      </c>
      <c r="B180" s="28">
        <f>H180+J180+L180+N180+P180+R180+T180+V180+X180+Z180+AB180+AD180</f>
        <v>0</v>
      </c>
      <c r="C180" s="29">
        <f t="shared" ref="C180:C183" si="208">H180</f>
        <v>0</v>
      </c>
      <c r="D180" s="29">
        <f t="shared" ref="D180:D181" si="209">E180</f>
        <v>0</v>
      </c>
      <c r="E180" s="28">
        <f>I180+K180+M180+O180+Q180+S180+U180+W180+Y180+AA180+AC180+AE180</f>
        <v>0</v>
      </c>
      <c r="F180" s="24" t="e">
        <f>E180/B180*100</f>
        <v>#DIV/0!</v>
      </c>
      <c r="G180" s="24" t="e">
        <f>E180/C180*100</f>
        <v>#DIV/0!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36"/>
      <c r="AG180" s="15"/>
      <c r="AH180" s="15"/>
      <c r="AI180" s="15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ht="18.75" x14ac:dyDescent="0.3">
      <c r="A181" s="22" t="s">
        <v>27</v>
      </c>
      <c r="B181" s="28">
        <f>H181+J181+L181+N181+P181+R181+T181+V181+X181+Z181+AB181+AD181</f>
        <v>151</v>
      </c>
      <c r="C181" s="29">
        <f t="shared" si="208"/>
        <v>0</v>
      </c>
      <c r="D181" s="29">
        <f t="shared" si="209"/>
        <v>0</v>
      </c>
      <c r="E181" s="28">
        <f>I181+K181+M181+O181+Q181+S181+U181+W181+Y181+AA181+AC181+AE181</f>
        <v>0</v>
      </c>
      <c r="F181" s="24">
        <f>E181/B181*100</f>
        <v>0</v>
      </c>
      <c r="G181" s="24" t="e">
        <f>E181/C181*100</f>
        <v>#DIV/0!</v>
      </c>
      <c r="H181" s="13"/>
      <c r="I181" s="13"/>
      <c r="J181" s="13">
        <v>1</v>
      </c>
      <c r="K181" s="13"/>
      <c r="L181" s="23">
        <v>67.7</v>
      </c>
      <c r="M181" s="13"/>
      <c r="N181" s="13">
        <v>80</v>
      </c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23">
        <v>2.2999999999999998</v>
      </c>
      <c r="AC181" s="13"/>
      <c r="AD181" s="13"/>
      <c r="AE181" s="13"/>
      <c r="AF181" s="36"/>
      <c r="AG181" s="15"/>
      <c r="AH181" s="15"/>
      <c r="AI181" s="15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ht="18.75" x14ac:dyDescent="0.3">
      <c r="A182" s="22" t="s">
        <v>28</v>
      </c>
      <c r="B182" s="28">
        <f t="shared" ref="B182:B183" si="210">H182+J182+L182+N182+P182+R182+T182+V182+X182+Z182+AB182+AD182</f>
        <v>0</v>
      </c>
      <c r="C182" s="29">
        <f t="shared" si="208"/>
        <v>0</v>
      </c>
      <c r="D182" s="29"/>
      <c r="E182" s="28">
        <f t="shared" ref="E182:E183" si="211">I182+K182+M182+O182+Q182+S182+U182+W182+Y182+AA182+AC182+AE182</f>
        <v>0</v>
      </c>
      <c r="F182" s="24" t="e">
        <f t="shared" ref="F182:F183" si="212">E182/B182*100</f>
        <v>#DIV/0!</v>
      </c>
      <c r="G182" s="24" t="e">
        <f t="shared" ref="G182:G183" si="213">E182/C182*100</f>
        <v>#DIV/0!</v>
      </c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36"/>
      <c r="AG182" s="15"/>
      <c r="AH182" s="15"/>
      <c r="AI182" s="15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ht="18.75" x14ac:dyDescent="0.3">
      <c r="A183" s="22" t="s">
        <v>29</v>
      </c>
      <c r="B183" s="28">
        <f t="shared" si="210"/>
        <v>0</v>
      </c>
      <c r="C183" s="29">
        <f t="shared" si="208"/>
        <v>0</v>
      </c>
      <c r="D183" s="29"/>
      <c r="E183" s="28">
        <f t="shared" si="211"/>
        <v>0</v>
      </c>
      <c r="F183" s="24" t="e">
        <f t="shared" si="212"/>
        <v>#DIV/0!</v>
      </c>
      <c r="G183" s="24" t="e">
        <f t="shared" si="213"/>
        <v>#DIV/0!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36"/>
      <c r="AG183" s="15"/>
      <c r="AH183" s="15"/>
      <c r="AI183" s="15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ht="18.75" x14ac:dyDescent="0.25">
      <c r="A184" s="84" t="s">
        <v>74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6"/>
      <c r="AF184" s="36"/>
      <c r="AG184" s="15"/>
      <c r="AH184" s="15"/>
      <c r="AI184" s="15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ht="18.75" x14ac:dyDescent="0.3">
      <c r="A185" s="19" t="s">
        <v>25</v>
      </c>
      <c r="B185" s="27">
        <f>H185+J185+L185+N185+P185+R185+T185+V185+X185+Z185+AB185+AD185</f>
        <v>150</v>
      </c>
      <c r="C185" s="27">
        <f>C186+C187+C188+C189</f>
        <v>0</v>
      </c>
      <c r="D185" s="27">
        <f>D186+D187+D188+D189</f>
        <v>0</v>
      </c>
      <c r="E185" s="27">
        <f>E186+E187+E188+E189</f>
        <v>0</v>
      </c>
      <c r="F185" s="21">
        <f>E185/B185*100</f>
        <v>0</v>
      </c>
      <c r="G185" s="21" t="e">
        <f>E185/C185*100</f>
        <v>#DIV/0!</v>
      </c>
      <c r="H185" s="13">
        <f>H186+H187+H188+H189</f>
        <v>0</v>
      </c>
      <c r="I185" s="13">
        <f t="shared" ref="I185:AE185" si="214">I186+I187+I188+I189</f>
        <v>0</v>
      </c>
      <c r="J185" s="13">
        <f t="shared" si="214"/>
        <v>0</v>
      </c>
      <c r="K185" s="13">
        <f t="shared" si="214"/>
        <v>0</v>
      </c>
      <c r="L185" s="13">
        <f t="shared" si="214"/>
        <v>0</v>
      </c>
      <c r="M185" s="13">
        <f t="shared" si="214"/>
        <v>0</v>
      </c>
      <c r="N185" s="13">
        <f t="shared" si="214"/>
        <v>0</v>
      </c>
      <c r="O185" s="13">
        <f t="shared" si="214"/>
        <v>0</v>
      </c>
      <c r="P185" s="13">
        <f t="shared" si="214"/>
        <v>0</v>
      </c>
      <c r="Q185" s="13">
        <f t="shared" si="214"/>
        <v>0</v>
      </c>
      <c r="R185" s="13">
        <f t="shared" si="214"/>
        <v>0</v>
      </c>
      <c r="S185" s="13">
        <f t="shared" si="214"/>
        <v>0</v>
      </c>
      <c r="T185" s="13">
        <f t="shared" si="214"/>
        <v>0</v>
      </c>
      <c r="U185" s="13">
        <f t="shared" si="214"/>
        <v>0</v>
      </c>
      <c r="V185" s="13">
        <f t="shared" si="214"/>
        <v>0</v>
      </c>
      <c r="W185" s="13">
        <f t="shared" si="214"/>
        <v>0</v>
      </c>
      <c r="X185" s="13">
        <f t="shared" si="214"/>
        <v>0</v>
      </c>
      <c r="Y185" s="13">
        <f t="shared" si="214"/>
        <v>0</v>
      </c>
      <c r="Z185" s="13">
        <f t="shared" si="214"/>
        <v>0</v>
      </c>
      <c r="AA185" s="13">
        <f t="shared" si="214"/>
        <v>0</v>
      </c>
      <c r="AB185" s="13">
        <f t="shared" si="214"/>
        <v>0</v>
      </c>
      <c r="AC185" s="13">
        <f t="shared" si="214"/>
        <v>0</v>
      </c>
      <c r="AD185" s="13">
        <f t="shared" si="214"/>
        <v>150</v>
      </c>
      <c r="AE185" s="13">
        <f t="shared" si="214"/>
        <v>0</v>
      </c>
      <c r="AF185" s="36"/>
      <c r="AG185" s="15"/>
      <c r="AH185" s="15"/>
      <c r="AI185" s="15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ht="18.75" x14ac:dyDescent="0.3">
      <c r="A186" s="22" t="s">
        <v>26</v>
      </c>
      <c r="B186" s="28">
        <f>H186+J186+L186+N186+P186+R186+T186+V186+X186+Z186+AB186+AD186</f>
        <v>0</v>
      </c>
      <c r="C186" s="29">
        <f t="shared" ref="C186:C189" si="215">H186</f>
        <v>0</v>
      </c>
      <c r="D186" s="29"/>
      <c r="E186" s="28">
        <f>I186+K186+M186+O186+Q186+S186+U186+W186+Y186+AA186+AC186+AE186</f>
        <v>0</v>
      </c>
      <c r="F186" s="24" t="e">
        <f>E186/B186*100</f>
        <v>#DIV/0!</v>
      </c>
      <c r="G186" s="24" t="e">
        <f>E186/C186*100</f>
        <v>#DIV/0!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36"/>
      <c r="AG186" s="15"/>
      <c r="AH186" s="15"/>
      <c r="AI186" s="15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ht="18.75" x14ac:dyDescent="0.3">
      <c r="A187" s="22" t="s">
        <v>27</v>
      </c>
      <c r="B187" s="28">
        <f>H187+J187+L187+N187+P187+R187+T187+V187+X187+Z187+AB187+AD187</f>
        <v>150</v>
      </c>
      <c r="C187" s="29">
        <f t="shared" si="215"/>
        <v>0</v>
      </c>
      <c r="D187" s="29">
        <f>E187</f>
        <v>0</v>
      </c>
      <c r="E187" s="28">
        <f>I187+K187+M187+O187+Q187+S187+U187+W187+Y187+AA187+AC187+AE187</f>
        <v>0</v>
      </c>
      <c r="F187" s="24">
        <f>E187/B187*100</f>
        <v>0</v>
      </c>
      <c r="G187" s="24" t="e">
        <f>E187/C187*100</f>
        <v>#DIV/0!</v>
      </c>
      <c r="H187" s="13"/>
      <c r="I187" s="13"/>
      <c r="J187" s="13"/>
      <c r="K187" s="13"/>
      <c r="L187" s="2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23"/>
      <c r="AC187" s="13"/>
      <c r="AD187" s="13">
        <v>150</v>
      </c>
      <c r="AE187" s="13"/>
      <c r="AF187" s="36"/>
      <c r="AG187" s="15"/>
      <c r="AH187" s="15"/>
      <c r="AI187" s="15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ht="18.75" x14ac:dyDescent="0.3">
      <c r="A188" s="22" t="s">
        <v>28</v>
      </c>
      <c r="B188" s="28">
        <f t="shared" ref="B188:B189" si="216">H188+J188+L188+N188+P188+R188+T188+V188+X188+Z188+AB188+AD188</f>
        <v>0</v>
      </c>
      <c r="C188" s="29">
        <f t="shared" si="215"/>
        <v>0</v>
      </c>
      <c r="D188" s="29"/>
      <c r="E188" s="28">
        <f t="shared" ref="E188:E189" si="217">I188+K188+M188+O188+Q188+S188+U188+W188+Y188+AA188+AC188+AE188</f>
        <v>0</v>
      </c>
      <c r="F188" s="24" t="e">
        <f t="shared" ref="F188:F189" si="218">E188/B188*100</f>
        <v>#DIV/0!</v>
      </c>
      <c r="G188" s="24" t="e">
        <f t="shared" ref="G188:G189" si="219">E188/C188*100</f>
        <v>#DIV/0!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36"/>
      <c r="AG188" s="15"/>
      <c r="AH188" s="15"/>
      <c r="AI188" s="15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ht="18.75" x14ac:dyDescent="0.3">
      <c r="A189" s="22" t="s">
        <v>29</v>
      </c>
      <c r="B189" s="28">
        <f t="shared" si="216"/>
        <v>0</v>
      </c>
      <c r="C189" s="29">
        <f t="shared" si="215"/>
        <v>0</v>
      </c>
      <c r="D189" s="29"/>
      <c r="E189" s="28">
        <f t="shared" si="217"/>
        <v>0</v>
      </c>
      <c r="F189" s="24" t="e">
        <f t="shared" si="218"/>
        <v>#DIV/0!</v>
      </c>
      <c r="G189" s="24" t="e">
        <f t="shared" si="219"/>
        <v>#DIV/0!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36"/>
      <c r="AG189" s="15"/>
      <c r="AH189" s="15"/>
      <c r="AI189" s="15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ht="18.75" x14ac:dyDescent="0.25">
      <c r="A190" s="84" t="s">
        <v>75</v>
      </c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6"/>
      <c r="AF190" s="36"/>
      <c r="AG190" s="15"/>
      <c r="AH190" s="15"/>
      <c r="AI190" s="15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ht="18.75" x14ac:dyDescent="0.3">
      <c r="A191" s="19" t="s">
        <v>25</v>
      </c>
      <c r="B191" s="27">
        <f>H191+J191+L191+N191+P191+R191+T191+V191+X191+Z191+AB191+AD191</f>
        <v>2683</v>
      </c>
      <c r="C191" s="27">
        <f>C192+C193+C194+C195</f>
        <v>0</v>
      </c>
      <c r="D191" s="27">
        <f>D192+D193+D194+D195</f>
        <v>0</v>
      </c>
      <c r="E191" s="27">
        <f>E192+E193+E194+E195</f>
        <v>0</v>
      </c>
      <c r="F191" s="21">
        <f>E191/B191*100</f>
        <v>0</v>
      </c>
      <c r="G191" s="21" t="e">
        <f>E191/C191*100</f>
        <v>#DIV/0!</v>
      </c>
      <c r="H191" s="13">
        <f>H192+H193+H194+H195</f>
        <v>0</v>
      </c>
      <c r="I191" s="13">
        <f t="shared" ref="I191:AE191" si="220">I192+I193+I194+I195</f>
        <v>0</v>
      </c>
      <c r="J191" s="13">
        <f t="shared" si="220"/>
        <v>0</v>
      </c>
      <c r="K191" s="13">
        <f t="shared" si="220"/>
        <v>0</v>
      </c>
      <c r="L191" s="13">
        <f t="shared" si="220"/>
        <v>0</v>
      </c>
      <c r="M191" s="13">
        <f t="shared" si="220"/>
        <v>0</v>
      </c>
      <c r="N191" s="13">
        <f t="shared" si="220"/>
        <v>0</v>
      </c>
      <c r="O191" s="13">
        <f t="shared" si="220"/>
        <v>0</v>
      </c>
      <c r="P191" s="13">
        <f t="shared" si="220"/>
        <v>0</v>
      </c>
      <c r="Q191" s="13">
        <f t="shared" si="220"/>
        <v>0</v>
      </c>
      <c r="R191" s="13">
        <f t="shared" si="220"/>
        <v>0</v>
      </c>
      <c r="S191" s="13">
        <f t="shared" si="220"/>
        <v>0</v>
      </c>
      <c r="T191" s="13">
        <f t="shared" si="220"/>
        <v>0</v>
      </c>
      <c r="U191" s="13">
        <f t="shared" si="220"/>
        <v>0</v>
      </c>
      <c r="V191" s="13">
        <f t="shared" si="220"/>
        <v>0</v>
      </c>
      <c r="W191" s="13">
        <f t="shared" si="220"/>
        <v>0</v>
      </c>
      <c r="X191" s="13">
        <f t="shared" si="220"/>
        <v>0</v>
      </c>
      <c r="Y191" s="13">
        <f t="shared" si="220"/>
        <v>0</v>
      </c>
      <c r="Z191" s="13">
        <f t="shared" si="220"/>
        <v>0</v>
      </c>
      <c r="AA191" s="13">
        <f t="shared" si="220"/>
        <v>0</v>
      </c>
      <c r="AB191" s="13">
        <f t="shared" si="220"/>
        <v>0</v>
      </c>
      <c r="AC191" s="13">
        <f t="shared" si="220"/>
        <v>0</v>
      </c>
      <c r="AD191" s="13">
        <f t="shared" si="220"/>
        <v>2683</v>
      </c>
      <c r="AE191" s="13">
        <f t="shared" si="220"/>
        <v>0</v>
      </c>
      <c r="AF191" s="36"/>
      <c r="AG191" s="15"/>
      <c r="AH191" s="15"/>
      <c r="AI191" s="15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ht="18.75" x14ac:dyDescent="0.3">
      <c r="A192" s="22" t="s">
        <v>26</v>
      </c>
      <c r="B192" s="28">
        <f>H192+J192+L192+N192+P192+R192+T192+V192+X192+Z192+AB192+AD192</f>
        <v>0</v>
      </c>
      <c r="C192" s="29">
        <f t="shared" ref="C192:C195" si="221">H192</f>
        <v>0</v>
      </c>
      <c r="D192" s="29"/>
      <c r="E192" s="28">
        <f>I192+K192+M192+O192+Q192+S192+U192+W192+Y192+AA192+AC192+AE192</f>
        <v>0</v>
      </c>
      <c r="F192" s="24" t="e">
        <f>E192/B192*100</f>
        <v>#DIV/0!</v>
      </c>
      <c r="G192" s="24" t="e">
        <f>E192/C192*100</f>
        <v>#DIV/0!</v>
      </c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36"/>
      <c r="AG192" s="15"/>
      <c r="AH192" s="15"/>
      <c r="AI192" s="15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ht="18.75" x14ac:dyDescent="0.3">
      <c r="A193" s="22" t="s">
        <v>27</v>
      </c>
      <c r="B193" s="28">
        <f>H193+J193+L193+N193+P193+R193+T193+V193+X193+Z193+AB193+AD193</f>
        <v>2683</v>
      </c>
      <c r="C193" s="29">
        <f t="shared" si="221"/>
        <v>0</v>
      </c>
      <c r="D193" s="29">
        <f>E193</f>
        <v>0</v>
      </c>
      <c r="E193" s="28">
        <f>I193+K193+M193+O193+Q193+S193+U193+W193+Y193+AA193+AC193+AE193</f>
        <v>0</v>
      </c>
      <c r="F193" s="24">
        <f>E193/B193*100</f>
        <v>0</v>
      </c>
      <c r="G193" s="24" t="e">
        <f>E193/C193*100</f>
        <v>#DIV/0!</v>
      </c>
      <c r="H193" s="13"/>
      <c r="I193" s="13"/>
      <c r="J193" s="13"/>
      <c r="K193" s="13"/>
      <c r="L193" s="2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23"/>
      <c r="AC193" s="13"/>
      <c r="AD193" s="13">
        <v>2683</v>
      </c>
      <c r="AE193" s="13"/>
      <c r="AF193" s="36"/>
      <c r="AG193" s="15"/>
      <c r="AH193" s="15"/>
      <c r="AI193" s="15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ht="18.75" x14ac:dyDescent="0.3">
      <c r="A194" s="22" t="s">
        <v>28</v>
      </c>
      <c r="B194" s="28">
        <f t="shared" ref="B194:B195" si="222">H194+J194+L194+N194+P194+R194+T194+V194+X194+Z194+AB194+AD194</f>
        <v>0</v>
      </c>
      <c r="C194" s="29">
        <f t="shared" si="221"/>
        <v>0</v>
      </c>
      <c r="D194" s="29"/>
      <c r="E194" s="28">
        <f t="shared" ref="E194:E195" si="223">I194+K194+M194+O194+Q194+S194+U194+W194+Y194+AA194+AC194+AE194</f>
        <v>0</v>
      </c>
      <c r="F194" s="24" t="e">
        <f t="shared" ref="F194:F195" si="224">E194/B194*100</f>
        <v>#DIV/0!</v>
      </c>
      <c r="G194" s="24" t="e">
        <f t="shared" ref="G194:G195" si="225">E194/C194*100</f>
        <v>#DIV/0!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36"/>
      <c r="AG194" s="15"/>
      <c r="AH194" s="15"/>
      <c r="AI194" s="15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ht="18.75" x14ac:dyDescent="0.3">
      <c r="A195" s="22" t="s">
        <v>29</v>
      </c>
      <c r="B195" s="28">
        <f t="shared" si="222"/>
        <v>0</v>
      </c>
      <c r="C195" s="29">
        <f t="shared" si="221"/>
        <v>0</v>
      </c>
      <c r="D195" s="29"/>
      <c r="E195" s="28">
        <f t="shared" si="223"/>
        <v>0</v>
      </c>
      <c r="F195" s="24" t="e">
        <f t="shared" si="224"/>
        <v>#DIV/0!</v>
      </c>
      <c r="G195" s="24" t="e">
        <f t="shared" si="225"/>
        <v>#DIV/0!</v>
      </c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36"/>
      <c r="AG195" s="15"/>
      <c r="AH195" s="15"/>
      <c r="AI195" s="15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ht="20.25" x14ac:dyDescent="0.25">
      <c r="A196" s="87" t="s">
        <v>76</v>
      </c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9"/>
      <c r="AF196" s="36"/>
      <c r="AG196" s="15"/>
      <c r="AH196" s="15"/>
      <c r="AI196" s="15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ht="18.75" x14ac:dyDescent="0.3">
      <c r="A197" s="19" t="s">
        <v>25</v>
      </c>
      <c r="B197" s="7">
        <f>B198+B199+B200+B201</f>
        <v>36982.199999999997</v>
      </c>
      <c r="C197" s="7">
        <f t="shared" ref="C197:E197" si="226">C198+C199+C200+C201</f>
        <v>3268.5</v>
      </c>
      <c r="D197" s="7">
        <f t="shared" si="226"/>
        <v>1925.1</v>
      </c>
      <c r="E197" s="7">
        <f t="shared" si="226"/>
        <v>1925.1</v>
      </c>
      <c r="F197" s="21">
        <f>E197/B197*100</f>
        <v>5.2054772295861254</v>
      </c>
      <c r="G197" s="21">
        <f>E197/C197*100</f>
        <v>58.898577329050013</v>
      </c>
      <c r="H197" s="13">
        <f t="shared" ref="H197:AD197" si="227">H198+H199+H200+H201</f>
        <v>3268.5</v>
      </c>
      <c r="I197" s="13">
        <f>I198+I199+I200+I201</f>
        <v>1925.1</v>
      </c>
      <c r="J197" s="13">
        <f t="shared" si="227"/>
        <v>2929.2</v>
      </c>
      <c r="K197" s="13">
        <f>K198+K199+K200+K201</f>
        <v>0</v>
      </c>
      <c r="L197" s="13">
        <f t="shared" si="227"/>
        <v>2924.9</v>
      </c>
      <c r="M197" s="13">
        <f>M198+M199+M200+M201</f>
        <v>0</v>
      </c>
      <c r="N197" s="13">
        <f t="shared" si="227"/>
        <v>3449.7</v>
      </c>
      <c r="O197" s="13">
        <f>O198+O199+O200+O201</f>
        <v>0</v>
      </c>
      <c r="P197" s="13">
        <f t="shared" si="227"/>
        <v>3523.3</v>
      </c>
      <c r="Q197" s="13">
        <f>Q198+Q199+Q200+Q201</f>
        <v>0</v>
      </c>
      <c r="R197" s="13">
        <f t="shared" si="227"/>
        <v>3164.3</v>
      </c>
      <c r="S197" s="13">
        <f>S198+S199+S200+S201</f>
        <v>0</v>
      </c>
      <c r="T197" s="13">
        <f t="shared" si="227"/>
        <v>4114.3999999999996</v>
      </c>
      <c r="U197" s="13">
        <f>U198+U199+U200+U201</f>
        <v>0</v>
      </c>
      <c r="V197" s="13">
        <f t="shared" si="227"/>
        <v>2189.6999999999998</v>
      </c>
      <c r="W197" s="13">
        <f>W198+W199+W200+W201</f>
        <v>0</v>
      </c>
      <c r="X197" s="13">
        <f t="shared" si="227"/>
        <v>2363.5</v>
      </c>
      <c r="Y197" s="13">
        <f>Y198+Y199+Y200+Y201</f>
        <v>0</v>
      </c>
      <c r="Z197" s="13">
        <f t="shared" si="227"/>
        <v>3281.5</v>
      </c>
      <c r="AA197" s="13">
        <f>AA198+AA199+AA200+AA201</f>
        <v>0</v>
      </c>
      <c r="AB197" s="13">
        <f t="shared" si="227"/>
        <v>2601.5</v>
      </c>
      <c r="AC197" s="13">
        <f>AC198+AC199+AC200+AC201</f>
        <v>0</v>
      </c>
      <c r="AD197" s="13">
        <f t="shared" si="227"/>
        <v>3171.7</v>
      </c>
      <c r="AE197" s="13">
        <f>AE198+AE199+AE200+AE201</f>
        <v>0</v>
      </c>
      <c r="AF197" s="81" t="s">
        <v>101</v>
      </c>
      <c r="AG197" s="15">
        <f t="shared" ref="AG197" si="228">C197-E197</f>
        <v>1343.4</v>
      </c>
      <c r="AH197" s="15"/>
      <c r="AI197" s="15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ht="18.75" x14ac:dyDescent="0.3">
      <c r="A198" s="22" t="s">
        <v>26</v>
      </c>
      <c r="B198" s="30">
        <f>B204</f>
        <v>0</v>
      </c>
      <c r="C198" s="30">
        <f>C204</f>
        <v>0</v>
      </c>
      <c r="D198" s="30">
        <f t="shared" ref="D198:E199" si="229">D204</f>
        <v>0</v>
      </c>
      <c r="E198" s="30">
        <f t="shared" si="229"/>
        <v>0</v>
      </c>
      <c r="F198" s="24" t="e">
        <f>E198/B198*100</f>
        <v>#DIV/0!</v>
      </c>
      <c r="G198" s="24" t="e">
        <f>E198/C198*100</f>
        <v>#DIV/0!</v>
      </c>
      <c r="H198" s="23">
        <f>H204</f>
        <v>0</v>
      </c>
      <c r="I198" s="23">
        <f t="shared" ref="I198:AE199" si="230">I204</f>
        <v>0</v>
      </c>
      <c r="J198" s="23">
        <f t="shared" si="230"/>
        <v>0</v>
      </c>
      <c r="K198" s="23">
        <f t="shared" si="230"/>
        <v>0</v>
      </c>
      <c r="L198" s="23">
        <f t="shared" si="230"/>
        <v>0</v>
      </c>
      <c r="M198" s="23">
        <f t="shared" si="230"/>
        <v>0</v>
      </c>
      <c r="N198" s="23">
        <f t="shared" si="230"/>
        <v>0</v>
      </c>
      <c r="O198" s="23">
        <f t="shared" si="230"/>
        <v>0</v>
      </c>
      <c r="P198" s="23">
        <f t="shared" si="230"/>
        <v>0</v>
      </c>
      <c r="Q198" s="23">
        <f t="shared" si="230"/>
        <v>0</v>
      </c>
      <c r="R198" s="23">
        <f t="shared" si="230"/>
        <v>0</v>
      </c>
      <c r="S198" s="23">
        <f t="shared" si="230"/>
        <v>0</v>
      </c>
      <c r="T198" s="23">
        <f t="shared" si="230"/>
        <v>0</v>
      </c>
      <c r="U198" s="23">
        <f t="shared" si="230"/>
        <v>0</v>
      </c>
      <c r="V198" s="23">
        <f t="shared" si="230"/>
        <v>0</v>
      </c>
      <c r="W198" s="23">
        <f t="shared" si="230"/>
        <v>0</v>
      </c>
      <c r="X198" s="23">
        <f t="shared" si="230"/>
        <v>0</v>
      </c>
      <c r="Y198" s="23">
        <f t="shared" si="230"/>
        <v>0</v>
      </c>
      <c r="Z198" s="23">
        <f t="shared" si="230"/>
        <v>0</v>
      </c>
      <c r="AA198" s="23">
        <f t="shared" si="230"/>
        <v>0</v>
      </c>
      <c r="AB198" s="23">
        <f t="shared" si="230"/>
        <v>0</v>
      </c>
      <c r="AC198" s="23">
        <f t="shared" si="230"/>
        <v>0</v>
      </c>
      <c r="AD198" s="23">
        <f t="shared" si="230"/>
        <v>0</v>
      </c>
      <c r="AE198" s="23">
        <f t="shared" si="230"/>
        <v>0</v>
      </c>
      <c r="AF198" s="82"/>
      <c r="AG198" s="15"/>
      <c r="AH198" s="15"/>
      <c r="AI198" s="15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ht="18.75" x14ac:dyDescent="0.3">
      <c r="A199" s="22" t="s">
        <v>27</v>
      </c>
      <c r="B199" s="30">
        <f>B205</f>
        <v>36982.199999999997</v>
      </c>
      <c r="C199" s="30">
        <f>C205</f>
        <v>3268.5</v>
      </c>
      <c r="D199" s="30">
        <f t="shared" si="229"/>
        <v>1925.1</v>
      </c>
      <c r="E199" s="30">
        <f t="shared" si="229"/>
        <v>1925.1</v>
      </c>
      <c r="F199" s="24">
        <f>E199/B199*100</f>
        <v>5.2054772295861254</v>
      </c>
      <c r="G199" s="24">
        <f>E199/C199*100</f>
        <v>58.898577329050013</v>
      </c>
      <c r="H199" s="23">
        <f>H205</f>
        <v>3268.5</v>
      </c>
      <c r="I199" s="23">
        <f t="shared" si="230"/>
        <v>1925.1</v>
      </c>
      <c r="J199" s="23">
        <f t="shared" si="230"/>
        <v>2929.2</v>
      </c>
      <c r="K199" s="23">
        <f t="shared" si="230"/>
        <v>0</v>
      </c>
      <c r="L199" s="23">
        <f t="shared" si="230"/>
        <v>2924.9</v>
      </c>
      <c r="M199" s="23">
        <f t="shared" si="230"/>
        <v>0</v>
      </c>
      <c r="N199" s="23">
        <f t="shared" si="230"/>
        <v>3449.7</v>
      </c>
      <c r="O199" s="23">
        <f t="shared" si="230"/>
        <v>0</v>
      </c>
      <c r="P199" s="23">
        <f t="shared" si="230"/>
        <v>3523.3</v>
      </c>
      <c r="Q199" s="23">
        <f t="shared" si="230"/>
        <v>0</v>
      </c>
      <c r="R199" s="23">
        <f t="shared" si="230"/>
        <v>3164.3</v>
      </c>
      <c r="S199" s="23">
        <f t="shared" si="230"/>
        <v>0</v>
      </c>
      <c r="T199" s="23">
        <f t="shared" si="230"/>
        <v>4114.3999999999996</v>
      </c>
      <c r="U199" s="23">
        <f t="shared" si="230"/>
        <v>0</v>
      </c>
      <c r="V199" s="23">
        <f t="shared" si="230"/>
        <v>2189.6999999999998</v>
      </c>
      <c r="W199" s="23">
        <f t="shared" si="230"/>
        <v>0</v>
      </c>
      <c r="X199" s="23">
        <f t="shared" si="230"/>
        <v>2363.5</v>
      </c>
      <c r="Y199" s="23">
        <f t="shared" si="230"/>
        <v>0</v>
      </c>
      <c r="Z199" s="23">
        <f t="shared" si="230"/>
        <v>3281.5</v>
      </c>
      <c r="AA199" s="23">
        <f t="shared" si="230"/>
        <v>0</v>
      </c>
      <c r="AB199" s="23">
        <f t="shared" si="230"/>
        <v>2601.5</v>
      </c>
      <c r="AC199" s="23">
        <f t="shared" si="230"/>
        <v>0</v>
      </c>
      <c r="AD199" s="23">
        <f t="shared" si="230"/>
        <v>3171.7</v>
      </c>
      <c r="AE199" s="23">
        <f t="shared" si="230"/>
        <v>0</v>
      </c>
      <c r="AF199" s="82"/>
      <c r="AG199" s="15"/>
      <c r="AH199" s="15"/>
      <c r="AI199" s="15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</row>
    <row r="200" spans="1:62" ht="18.75" x14ac:dyDescent="0.3">
      <c r="A200" s="22" t="s">
        <v>28</v>
      </c>
      <c r="B200" s="46"/>
      <c r="C200" s="46"/>
      <c r="D200" s="46"/>
      <c r="E200" s="46"/>
      <c r="F200" s="46"/>
      <c r="G200" s="46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82"/>
      <c r="AG200" s="15"/>
      <c r="AH200" s="15"/>
      <c r="AI200" s="15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ht="18.75" x14ac:dyDescent="0.3">
      <c r="A201" s="22" t="s">
        <v>29</v>
      </c>
      <c r="B201" s="46"/>
      <c r="C201" s="46"/>
      <c r="D201" s="46"/>
      <c r="E201" s="46"/>
      <c r="F201" s="46"/>
      <c r="G201" s="46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82"/>
      <c r="AG201" s="15"/>
      <c r="AH201" s="15"/>
      <c r="AI201" s="15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ht="18.75" x14ac:dyDescent="0.25">
      <c r="A202" s="84" t="s">
        <v>77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6"/>
      <c r="AF202" s="82"/>
      <c r="AG202" s="15"/>
      <c r="AH202" s="15"/>
      <c r="AI202" s="15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ht="18.75" x14ac:dyDescent="0.3">
      <c r="A203" s="19" t="s">
        <v>25</v>
      </c>
      <c r="B203" s="13">
        <f>H203+J203+L203+N203+P203+R203+T203+V203+X203+Z203+AB203+AD203</f>
        <v>36982.199999999997</v>
      </c>
      <c r="C203" s="13">
        <f>C204+C205+C206+C207</f>
        <v>3268.5</v>
      </c>
      <c r="D203" s="13">
        <f>D204+D205+D206+D207</f>
        <v>1925.1</v>
      </c>
      <c r="E203" s="13">
        <f>E204+E205+E206+E207</f>
        <v>1925.1</v>
      </c>
      <c r="F203" s="21">
        <f>E203/B203*100</f>
        <v>5.2054772295861254</v>
      </c>
      <c r="G203" s="21">
        <f>E203/C203*100</f>
        <v>58.898577329050013</v>
      </c>
      <c r="H203" s="13">
        <f t="shared" ref="H203:AE203" si="231">H204+H205+H206+H207</f>
        <v>3268.5</v>
      </c>
      <c r="I203" s="13">
        <f t="shared" si="231"/>
        <v>1925.1</v>
      </c>
      <c r="J203" s="13">
        <f t="shared" si="231"/>
        <v>2929.2</v>
      </c>
      <c r="K203" s="13">
        <f t="shared" si="231"/>
        <v>0</v>
      </c>
      <c r="L203" s="13">
        <f t="shared" si="231"/>
        <v>2924.9</v>
      </c>
      <c r="M203" s="13">
        <f t="shared" si="231"/>
        <v>0</v>
      </c>
      <c r="N203" s="13">
        <f t="shared" si="231"/>
        <v>3449.7</v>
      </c>
      <c r="O203" s="13">
        <f t="shared" si="231"/>
        <v>0</v>
      </c>
      <c r="P203" s="13">
        <f t="shared" si="231"/>
        <v>3523.3</v>
      </c>
      <c r="Q203" s="13">
        <f t="shared" si="231"/>
        <v>0</v>
      </c>
      <c r="R203" s="13">
        <f t="shared" si="231"/>
        <v>3164.3</v>
      </c>
      <c r="S203" s="13">
        <f t="shared" si="231"/>
        <v>0</v>
      </c>
      <c r="T203" s="13">
        <f t="shared" si="231"/>
        <v>4114.3999999999996</v>
      </c>
      <c r="U203" s="13">
        <f t="shared" si="231"/>
        <v>0</v>
      </c>
      <c r="V203" s="13">
        <f t="shared" si="231"/>
        <v>2189.6999999999998</v>
      </c>
      <c r="W203" s="13">
        <f t="shared" si="231"/>
        <v>0</v>
      </c>
      <c r="X203" s="13">
        <f t="shared" si="231"/>
        <v>2363.5</v>
      </c>
      <c r="Y203" s="13">
        <f t="shared" si="231"/>
        <v>0</v>
      </c>
      <c r="Z203" s="13">
        <f t="shared" si="231"/>
        <v>3281.5</v>
      </c>
      <c r="AA203" s="13">
        <f t="shared" si="231"/>
        <v>0</v>
      </c>
      <c r="AB203" s="13">
        <f t="shared" si="231"/>
        <v>2601.5</v>
      </c>
      <c r="AC203" s="13">
        <f t="shared" si="231"/>
        <v>0</v>
      </c>
      <c r="AD203" s="13">
        <f t="shared" si="231"/>
        <v>3171.7</v>
      </c>
      <c r="AE203" s="13">
        <f t="shared" si="231"/>
        <v>0</v>
      </c>
      <c r="AF203" s="82"/>
      <c r="AG203" s="15"/>
      <c r="AH203" s="15"/>
      <c r="AI203" s="15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ht="18.75" x14ac:dyDescent="0.3">
      <c r="A204" s="22" t="s">
        <v>26</v>
      </c>
      <c r="B204" s="30">
        <f>H204+J204+L204+N204+P204+R204+T204+V204+X204+Z204+AB204+AD204</f>
        <v>0</v>
      </c>
      <c r="C204" s="29">
        <f t="shared" ref="C204:C207" si="232">H204</f>
        <v>0</v>
      </c>
      <c r="D204" s="23">
        <f>E204</f>
        <v>0</v>
      </c>
      <c r="E204" s="28">
        <f>I204+K204+M204+O204+Q204+S204+U204+W204+Y204+AA204+AC204+AE204</f>
        <v>0</v>
      </c>
      <c r="F204" s="24" t="e">
        <f>E204/B204*100</f>
        <v>#DIV/0!</v>
      </c>
      <c r="G204" s="24" t="e">
        <f>E204/C204*100</f>
        <v>#DIV/0!</v>
      </c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82"/>
      <c r="AG204" s="15"/>
      <c r="AH204" s="15"/>
      <c r="AI204" s="15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ht="18.75" x14ac:dyDescent="0.3">
      <c r="A205" s="47" t="s">
        <v>27</v>
      </c>
      <c r="B205" s="30">
        <f>H205+J205+L205+N205+P205+R205+T205+V205+X205+Z205+AB205+AD205</f>
        <v>36982.199999999997</v>
      </c>
      <c r="C205" s="29">
        <f t="shared" si="232"/>
        <v>3268.5</v>
      </c>
      <c r="D205" s="23">
        <f>E205</f>
        <v>1925.1</v>
      </c>
      <c r="E205" s="28">
        <f>I205+K205+M205+O205+Q205+S205+U205+W205+Y205+AA205+AC205+AE205</f>
        <v>1925.1</v>
      </c>
      <c r="F205" s="24">
        <f>E205/B205*100</f>
        <v>5.2054772295861254</v>
      </c>
      <c r="G205" s="24">
        <f>E205/C205*100</f>
        <v>58.898577329050013</v>
      </c>
      <c r="H205" s="30">
        <v>3268.5</v>
      </c>
      <c r="I205" s="30">
        <v>1925.1</v>
      </c>
      <c r="J205" s="30">
        <v>2929.2</v>
      </c>
      <c r="K205" s="30"/>
      <c r="L205" s="30">
        <v>2924.9</v>
      </c>
      <c r="M205" s="30"/>
      <c r="N205" s="30">
        <v>3449.7</v>
      </c>
      <c r="O205" s="30"/>
      <c r="P205" s="30">
        <v>3523.3</v>
      </c>
      <c r="Q205" s="30"/>
      <c r="R205" s="30">
        <v>3164.3</v>
      </c>
      <c r="S205" s="30"/>
      <c r="T205" s="30">
        <v>4114.3999999999996</v>
      </c>
      <c r="U205" s="30"/>
      <c r="V205" s="30">
        <v>2189.6999999999998</v>
      </c>
      <c r="W205" s="30"/>
      <c r="X205" s="30">
        <v>2363.5</v>
      </c>
      <c r="Y205" s="30"/>
      <c r="Z205" s="30">
        <v>3281.5</v>
      </c>
      <c r="AA205" s="30"/>
      <c r="AB205" s="30">
        <v>2601.5</v>
      </c>
      <c r="AC205" s="30"/>
      <c r="AD205" s="30">
        <v>3171.7</v>
      </c>
      <c r="AE205" s="30"/>
      <c r="AF205" s="83"/>
      <c r="AG205" s="15"/>
      <c r="AH205" s="15"/>
      <c r="AI205" s="15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</row>
    <row r="206" spans="1:62" ht="18.75" x14ac:dyDescent="0.3">
      <c r="A206" s="22" t="s">
        <v>28</v>
      </c>
      <c r="B206" s="46"/>
      <c r="C206" s="29">
        <f t="shared" si="232"/>
        <v>0</v>
      </c>
      <c r="D206" s="46"/>
      <c r="E206" s="46"/>
      <c r="F206" s="46"/>
      <c r="G206" s="46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36"/>
      <c r="AG206" s="15"/>
      <c r="AH206" s="15"/>
      <c r="AI206" s="15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ht="18.75" x14ac:dyDescent="0.3">
      <c r="A207" s="22" t="s">
        <v>29</v>
      </c>
      <c r="B207" s="46"/>
      <c r="C207" s="29">
        <f t="shared" si="232"/>
        <v>0</v>
      </c>
      <c r="D207" s="46"/>
      <c r="E207" s="46"/>
      <c r="F207" s="46"/>
      <c r="G207" s="46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36"/>
      <c r="AG207" s="15"/>
      <c r="AH207" s="15"/>
      <c r="AI207" s="15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ht="37.5" x14ac:dyDescent="0.3">
      <c r="A208" s="19" t="s">
        <v>36</v>
      </c>
      <c r="B208" s="54">
        <f>H208+J208+L208+N208+P208+R208+T208+V208+X208+Z208+AB208+AD208</f>
        <v>42884.6</v>
      </c>
      <c r="C208" s="13">
        <f t="shared" ref="C208:E208" si="233">C209+C210+C211+C212</f>
        <v>3270.5</v>
      </c>
      <c r="D208" s="13">
        <f t="shared" si="233"/>
        <v>1927.1</v>
      </c>
      <c r="E208" s="13">
        <f t="shared" si="233"/>
        <v>1927.1</v>
      </c>
      <c r="F208" s="21">
        <f>E208/B208*100</f>
        <v>4.4936877107399864</v>
      </c>
      <c r="G208" s="21">
        <f>E208/C208*100</f>
        <v>58.923711970646686</v>
      </c>
      <c r="H208" s="13">
        <f>H209+H210+H211+H212</f>
        <v>3270.5</v>
      </c>
      <c r="I208" s="13">
        <f t="shared" ref="I208:AE208" si="234">I209+I210+I211+I212</f>
        <v>1927.1</v>
      </c>
      <c r="J208" s="13">
        <f t="shared" si="234"/>
        <v>3478.3999999999996</v>
      </c>
      <c r="K208" s="13">
        <f t="shared" si="234"/>
        <v>0</v>
      </c>
      <c r="L208" s="13">
        <f t="shared" si="234"/>
        <v>3455.6000000000004</v>
      </c>
      <c r="M208" s="13">
        <f t="shared" si="234"/>
        <v>0</v>
      </c>
      <c r="N208" s="13">
        <f t="shared" si="234"/>
        <v>3544.3999999999996</v>
      </c>
      <c r="O208" s="13">
        <f t="shared" si="234"/>
        <v>0</v>
      </c>
      <c r="P208" s="13">
        <f t="shared" si="234"/>
        <v>3584.9</v>
      </c>
      <c r="Q208" s="13">
        <f t="shared" si="234"/>
        <v>0</v>
      </c>
      <c r="R208" s="13">
        <f t="shared" si="234"/>
        <v>3164.3</v>
      </c>
      <c r="S208" s="13">
        <f t="shared" si="234"/>
        <v>0</v>
      </c>
      <c r="T208" s="13">
        <f t="shared" si="234"/>
        <v>4114.3999999999996</v>
      </c>
      <c r="U208" s="13">
        <f t="shared" si="234"/>
        <v>0</v>
      </c>
      <c r="V208" s="13">
        <f t="shared" si="234"/>
        <v>2231.6999999999998</v>
      </c>
      <c r="W208" s="13">
        <f t="shared" si="234"/>
        <v>0</v>
      </c>
      <c r="X208" s="13">
        <f t="shared" si="234"/>
        <v>2507.1999999999998</v>
      </c>
      <c r="Y208" s="13">
        <f t="shared" si="234"/>
        <v>0</v>
      </c>
      <c r="Z208" s="13">
        <f t="shared" si="234"/>
        <v>4352.3</v>
      </c>
      <c r="AA208" s="13">
        <f t="shared" si="234"/>
        <v>0</v>
      </c>
      <c r="AB208" s="13">
        <f t="shared" si="234"/>
        <v>2666.2</v>
      </c>
      <c r="AC208" s="13">
        <f t="shared" si="234"/>
        <v>0</v>
      </c>
      <c r="AD208" s="13">
        <f t="shared" si="234"/>
        <v>6514.7</v>
      </c>
      <c r="AE208" s="13">
        <f t="shared" si="234"/>
        <v>0</v>
      </c>
      <c r="AF208" s="45"/>
      <c r="AG208" s="15"/>
      <c r="AH208" s="15"/>
      <c r="AI208" s="15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ht="18.75" x14ac:dyDescent="0.3">
      <c r="A209" s="19" t="s">
        <v>26</v>
      </c>
      <c r="B209" s="13">
        <f t="shared" ref="B209:E209" si="235">B198+B168+B150</f>
        <v>0</v>
      </c>
      <c r="C209" s="13">
        <f t="shared" si="235"/>
        <v>0</v>
      </c>
      <c r="D209" s="13">
        <f t="shared" si="235"/>
        <v>0</v>
      </c>
      <c r="E209" s="13">
        <f t="shared" si="235"/>
        <v>0</v>
      </c>
      <c r="F209" s="21" t="e">
        <f>E209/B209*100</f>
        <v>#DIV/0!</v>
      </c>
      <c r="G209" s="21" t="e">
        <f>E209/C209*100</f>
        <v>#DIV/0!</v>
      </c>
      <c r="H209" s="13">
        <f>H198+H168+H150</f>
        <v>0</v>
      </c>
      <c r="I209" s="13">
        <f t="shared" ref="I209:AE209" si="236">I198+I168+I150</f>
        <v>0</v>
      </c>
      <c r="J209" s="13">
        <f t="shared" si="236"/>
        <v>0</v>
      </c>
      <c r="K209" s="13">
        <f t="shared" si="236"/>
        <v>0</v>
      </c>
      <c r="L209" s="13">
        <f t="shared" si="236"/>
        <v>0</v>
      </c>
      <c r="M209" s="13">
        <f t="shared" si="236"/>
        <v>0</v>
      </c>
      <c r="N209" s="13">
        <f t="shared" si="236"/>
        <v>0</v>
      </c>
      <c r="O209" s="13">
        <f t="shared" si="236"/>
        <v>0</v>
      </c>
      <c r="P209" s="13">
        <f t="shared" si="236"/>
        <v>0</v>
      </c>
      <c r="Q209" s="13">
        <f t="shared" si="236"/>
        <v>0</v>
      </c>
      <c r="R209" s="13">
        <f t="shared" si="236"/>
        <v>0</v>
      </c>
      <c r="S209" s="13">
        <f t="shared" si="236"/>
        <v>0</v>
      </c>
      <c r="T209" s="13">
        <f t="shared" si="236"/>
        <v>0</v>
      </c>
      <c r="U209" s="13">
        <f t="shared" si="236"/>
        <v>0</v>
      </c>
      <c r="V209" s="13">
        <f t="shared" si="236"/>
        <v>0</v>
      </c>
      <c r="W209" s="13">
        <f t="shared" si="236"/>
        <v>0</v>
      </c>
      <c r="X209" s="13">
        <f t="shared" si="236"/>
        <v>0</v>
      </c>
      <c r="Y209" s="13">
        <f t="shared" si="236"/>
        <v>0</v>
      </c>
      <c r="Z209" s="13">
        <f t="shared" si="236"/>
        <v>0</v>
      </c>
      <c r="AA209" s="13">
        <f t="shared" si="236"/>
        <v>0</v>
      </c>
      <c r="AB209" s="13">
        <f t="shared" si="236"/>
        <v>0</v>
      </c>
      <c r="AC209" s="13">
        <f t="shared" si="236"/>
        <v>0</v>
      </c>
      <c r="AD209" s="13">
        <f t="shared" si="236"/>
        <v>0</v>
      </c>
      <c r="AE209" s="13">
        <f t="shared" si="236"/>
        <v>0</v>
      </c>
      <c r="AF209" s="45"/>
      <c r="AG209" s="15"/>
      <c r="AH209" s="15"/>
      <c r="AI209" s="15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ht="18.75" x14ac:dyDescent="0.3">
      <c r="A210" s="19" t="s">
        <v>27</v>
      </c>
      <c r="B210" s="13">
        <f t="shared" ref="B210:E210" si="237">B199+B169+B151+B144</f>
        <v>42884.6</v>
      </c>
      <c r="C210" s="13">
        <f t="shared" si="237"/>
        <v>3270.5</v>
      </c>
      <c r="D210" s="13">
        <f t="shared" si="237"/>
        <v>1927.1</v>
      </c>
      <c r="E210" s="13">
        <f t="shared" si="237"/>
        <v>1927.1</v>
      </c>
      <c r="F210" s="21">
        <f>E210/B210*100</f>
        <v>4.4936877107399864</v>
      </c>
      <c r="G210" s="21">
        <f>E210/C210*100</f>
        <v>58.923711970646686</v>
      </c>
      <c r="H210" s="13">
        <f>H199+H169+H151+H144</f>
        <v>3270.5</v>
      </c>
      <c r="I210" s="13">
        <f t="shared" ref="I210:AE210" si="238">I199+I169+I151+I144</f>
        <v>1927.1</v>
      </c>
      <c r="J210" s="13">
        <f t="shared" si="238"/>
        <v>3478.3999999999996</v>
      </c>
      <c r="K210" s="13">
        <f t="shared" si="238"/>
        <v>0</v>
      </c>
      <c r="L210" s="13">
        <f t="shared" si="238"/>
        <v>3455.6000000000004</v>
      </c>
      <c r="M210" s="13">
        <f t="shared" si="238"/>
        <v>0</v>
      </c>
      <c r="N210" s="13">
        <f t="shared" si="238"/>
        <v>3544.3999999999996</v>
      </c>
      <c r="O210" s="13">
        <f t="shared" si="238"/>
        <v>0</v>
      </c>
      <c r="P210" s="13">
        <f t="shared" si="238"/>
        <v>3584.9</v>
      </c>
      <c r="Q210" s="13">
        <f t="shared" si="238"/>
        <v>0</v>
      </c>
      <c r="R210" s="13">
        <f t="shared" si="238"/>
        <v>3164.3</v>
      </c>
      <c r="S210" s="13">
        <f t="shared" si="238"/>
        <v>0</v>
      </c>
      <c r="T210" s="13">
        <f t="shared" si="238"/>
        <v>4114.3999999999996</v>
      </c>
      <c r="U210" s="13">
        <f t="shared" si="238"/>
        <v>0</v>
      </c>
      <c r="V210" s="13">
        <f t="shared" si="238"/>
        <v>2231.6999999999998</v>
      </c>
      <c r="W210" s="13">
        <f t="shared" si="238"/>
        <v>0</v>
      </c>
      <c r="X210" s="13">
        <f t="shared" si="238"/>
        <v>2507.1999999999998</v>
      </c>
      <c r="Y210" s="13">
        <f t="shared" si="238"/>
        <v>0</v>
      </c>
      <c r="Z210" s="13">
        <f t="shared" si="238"/>
        <v>4352.3</v>
      </c>
      <c r="AA210" s="13">
        <f t="shared" si="238"/>
        <v>0</v>
      </c>
      <c r="AB210" s="13">
        <f t="shared" si="238"/>
        <v>2666.2</v>
      </c>
      <c r="AC210" s="13">
        <f t="shared" si="238"/>
        <v>0</v>
      </c>
      <c r="AD210" s="13">
        <f t="shared" si="238"/>
        <v>6514.7</v>
      </c>
      <c r="AE210" s="13">
        <f t="shared" si="238"/>
        <v>0</v>
      </c>
      <c r="AF210" s="45"/>
      <c r="AG210" s="15"/>
      <c r="AH210" s="15"/>
      <c r="AI210" s="15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ht="18.75" x14ac:dyDescent="0.3">
      <c r="A211" s="19" t="s">
        <v>28</v>
      </c>
      <c r="B211" s="13">
        <f t="shared" ref="B211:E211" si="239">B200+B170+B152</f>
        <v>0</v>
      </c>
      <c r="C211" s="13">
        <f t="shared" si="239"/>
        <v>0</v>
      </c>
      <c r="D211" s="13">
        <f t="shared" si="239"/>
        <v>0</v>
      </c>
      <c r="E211" s="13">
        <f t="shared" si="239"/>
        <v>0</v>
      </c>
      <c r="F211" s="51"/>
      <c r="G211" s="51"/>
      <c r="H211" s="13">
        <f>H200+H170+H152</f>
        <v>0</v>
      </c>
      <c r="I211" s="13">
        <f t="shared" ref="I211:AE211" si="240">I200+I170+I152</f>
        <v>0</v>
      </c>
      <c r="J211" s="13">
        <f t="shared" si="240"/>
        <v>0</v>
      </c>
      <c r="K211" s="13">
        <f t="shared" si="240"/>
        <v>0</v>
      </c>
      <c r="L211" s="13">
        <f t="shared" si="240"/>
        <v>0</v>
      </c>
      <c r="M211" s="13">
        <f t="shared" si="240"/>
        <v>0</v>
      </c>
      <c r="N211" s="13">
        <f t="shared" si="240"/>
        <v>0</v>
      </c>
      <c r="O211" s="13">
        <f t="shared" si="240"/>
        <v>0</v>
      </c>
      <c r="P211" s="13">
        <f t="shared" si="240"/>
        <v>0</v>
      </c>
      <c r="Q211" s="13">
        <f t="shared" si="240"/>
        <v>0</v>
      </c>
      <c r="R211" s="13">
        <f t="shared" si="240"/>
        <v>0</v>
      </c>
      <c r="S211" s="13">
        <f t="shared" si="240"/>
        <v>0</v>
      </c>
      <c r="T211" s="13">
        <f t="shared" si="240"/>
        <v>0</v>
      </c>
      <c r="U211" s="13">
        <f t="shared" si="240"/>
        <v>0</v>
      </c>
      <c r="V211" s="13">
        <f t="shared" si="240"/>
        <v>0</v>
      </c>
      <c r="W211" s="13">
        <f t="shared" si="240"/>
        <v>0</v>
      </c>
      <c r="X211" s="13">
        <f t="shared" si="240"/>
        <v>0</v>
      </c>
      <c r="Y211" s="13">
        <f t="shared" si="240"/>
        <v>0</v>
      </c>
      <c r="Z211" s="13">
        <f t="shared" si="240"/>
        <v>0</v>
      </c>
      <c r="AA211" s="13">
        <f t="shared" si="240"/>
        <v>0</v>
      </c>
      <c r="AB211" s="13">
        <f t="shared" si="240"/>
        <v>0</v>
      </c>
      <c r="AC211" s="13">
        <f t="shared" si="240"/>
        <v>0</v>
      </c>
      <c r="AD211" s="13">
        <f t="shared" si="240"/>
        <v>0</v>
      </c>
      <c r="AE211" s="13">
        <f t="shared" si="240"/>
        <v>0</v>
      </c>
      <c r="AF211" s="45"/>
      <c r="AG211" s="15"/>
      <c r="AH211" s="15"/>
      <c r="AI211" s="15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ht="18.75" x14ac:dyDescent="0.3">
      <c r="A212" s="19" t="s">
        <v>29</v>
      </c>
      <c r="B212" s="13">
        <f t="shared" ref="B212:E212" si="241">B201+B171+B153</f>
        <v>0</v>
      </c>
      <c r="C212" s="13">
        <f t="shared" si="241"/>
        <v>0</v>
      </c>
      <c r="D212" s="13">
        <f t="shared" si="241"/>
        <v>0</v>
      </c>
      <c r="E212" s="13">
        <f t="shared" si="241"/>
        <v>0</v>
      </c>
      <c r="F212" s="21"/>
      <c r="G212" s="21"/>
      <c r="H212" s="13">
        <f>H201+H171+H153</f>
        <v>0</v>
      </c>
      <c r="I212" s="13">
        <f t="shared" ref="I212:AE212" si="242">I201+I171+I153</f>
        <v>0</v>
      </c>
      <c r="J212" s="13">
        <f t="shared" si="242"/>
        <v>0</v>
      </c>
      <c r="K212" s="13">
        <f t="shared" si="242"/>
        <v>0</v>
      </c>
      <c r="L212" s="13">
        <f t="shared" si="242"/>
        <v>0</v>
      </c>
      <c r="M212" s="13">
        <f t="shared" si="242"/>
        <v>0</v>
      </c>
      <c r="N212" s="13">
        <f t="shared" si="242"/>
        <v>0</v>
      </c>
      <c r="O212" s="13">
        <f t="shared" si="242"/>
        <v>0</v>
      </c>
      <c r="P212" s="13">
        <f t="shared" si="242"/>
        <v>0</v>
      </c>
      <c r="Q212" s="13">
        <f t="shared" si="242"/>
        <v>0</v>
      </c>
      <c r="R212" s="13">
        <f t="shared" si="242"/>
        <v>0</v>
      </c>
      <c r="S212" s="13">
        <f t="shared" si="242"/>
        <v>0</v>
      </c>
      <c r="T212" s="13">
        <f t="shared" si="242"/>
        <v>0</v>
      </c>
      <c r="U212" s="13">
        <f t="shared" si="242"/>
        <v>0</v>
      </c>
      <c r="V212" s="13">
        <f t="shared" si="242"/>
        <v>0</v>
      </c>
      <c r="W212" s="13">
        <f t="shared" si="242"/>
        <v>0</v>
      </c>
      <c r="X212" s="13">
        <f t="shared" si="242"/>
        <v>0</v>
      </c>
      <c r="Y212" s="13">
        <f t="shared" si="242"/>
        <v>0</v>
      </c>
      <c r="Z212" s="13">
        <f t="shared" si="242"/>
        <v>0</v>
      </c>
      <c r="AA212" s="13">
        <f t="shared" si="242"/>
        <v>0</v>
      </c>
      <c r="AB212" s="13">
        <f t="shared" si="242"/>
        <v>0</v>
      </c>
      <c r="AC212" s="13">
        <f t="shared" si="242"/>
        <v>0</v>
      </c>
      <c r="AD212" s="13">
        <f t="shared" si="242"/>
        <v>0</v>
      </c>
      <c r="AE212" s="13">
        <f t="shared" si="242"/>
        <v>0</v>
      </c>
      <c r="AF212" s="45"/>
      <c r="AG212" s="15"/>
      <c r="AH212" s="15"/>
      <c r="AI212" s="15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ht="20.25" x14ac:dyDescent="0.25">
      <c r="A213" s="87" t="s">
        <v>37</v>
      </c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9"/>
      <c r="AE213" s="13"/>
      <c r="AF213" s="36"/>
      <c r="AG213" s="15"/>
      <c r="AH213" s="15"/>
      <c r="AI213" s="15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ht="20.25" x14ac:dyDescent="0.25">
      <c r="A214" s="87" t="s">
        <v>78</v>
      </c>
      <c r="B214" s="88" t="s">
        <v>38</v>
      </c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13"/>
      <c r="AF214" s="36"/>
      <c r="AG214" s="15"/>
      <c r="AH214" s="15"/>
      <c r="AI214" s="15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ht="18.75" x14ac:dyDescent="0.3">
      <c r="A215" s="19" t="s">
        <v>25</v>
      </c>
      <c r="B215" s="13">
        <f>H215+J215+L215+N215+P215+R215+T215+V215+X215+Z215+AB215+AD215</f>
        <v>326570.29999999993</v>
      </c>
      <c r="C215" s="13">
        <f>C216+C217+C219+C220</f>
        <v>0</v>
      </c>
      <c r="D215" s="13">
        <f>D216+D217+D219+D220</f>
        <v>0</v>
      </c>
      <c r="E215" s="13">
        <f>E216+E217+E219+E220</f>
        <v>0</v>
      </c>
      <c r="F215" s="21">
        <f>E215/B215*100</f>
        <v>0</v>
      </c>
      <c r="G215" s="21" t="e">
        <f>E215/C215*100</f>
        <v>#DIV/0!</v>
      </c>
      <c r="H215" s="13">
        <f t="shared" ref="H215" si="243">H216+H217+H219+H220</f>
        <v>0</v>
      </c>
      <c r="I215" s="13">
        <f>I216+I217+I219+I220</f>
        <v>0</v>
      </c>
      <c r="J215" s="13">
        <f t="shared" ref="J215" si="244">J216+J217+J219+J220</f>
        <v>0</v>
      </c>
      <c r="K215" s="13">
        <f>K216+K217+K219+K220</f>
        <v>0</v>
      </c>
      <c r="L215" s="13">
        <f t="shared" ref="L215" si="245">L216+L217+L219+L220</f>
        <v>0</v>
      </c>
      <c r="M215" s="13">
        <f>M216+M217+M219+M220</f>
        <v>0</v>
      </c>
      <c r="N215" s="13">
        <f t="shared" ref="N215" si="246">N216+N217+N219+N220</f>
        <v>0</v>
      </c>
      <c r="O215" s="13">
        <f>O216+O217+O219+O220</f>
        <v>0</v>
      </c>
      <c r="P215" s="13">
        <f t="shared" ref="P215" si="247">P216+P217+P219+P220</f>
        <v>0</v>
      </c>
      <c r="Q215" s="13">
        <f>Q216+Q217+Q219+Q220</f>
        <v>0</v>
      </c>
      <c r="R215" s="13">
        <f t="shared" ref="R215" si="248">R216+R217+R219+R220</f>
        <v>0</v>
      </c>
      <c r="S215" s="13">
        <f>S216+S217+S219+S220</f>
        <v>0</v>
      </c>
      <c r="T215" s="13">
        <f t="shared" ref="T215" si="249">T216+T217+T219+T220</f>
        <v>0</v>
      </c>
      <c r="U215" s="13">
        <f>U216+U217+U219+U220</f>
        <v>0</v>
      </c>
      <c r="V215" s="13">
        <f t="shared" ref="V215" si="250">V216+V217+V219+V220</f>
        <v>0</v>
      </c>
      <c r="W215" s="13">
        <f>W216+W217+W219+W220</f>
        <v>0</v>
      </c>
      <c r="X215" s="13">
        <f t="shared" ref="X215" si="251">X216+X217+X219+X220</f>
        <v>14196.800000000001</v>
      </c>
      <c r="Y215" s="13">
        <f>Y216+Y217+Y219+Y220</f>
        <v>0</v>
      </c>
      <c r="Z215" s="13">
        <f>Z216+Z217+Z219+Z220</f>
        <v>0</v>
      </c>
      <c r="AA215" s="13">
        <f>AA216+AA217+AA219+AA220</f>
        <v>0</v>
      </c>
      <c r="AB215" s="13">
        <f t="shared" ref="AB215" si="252">AB216+AB217+AB219+AB220</f>
        <v>11503.3</v>
      </c>
      <c r="AC215" s="13">
        <f>AC216+AC217+AC219+AC220</f>
        <v>0</v>
      </c>
      <c r="AD215" s="13">
        <f t="shared" ref="AD215" si="253">AD216+AD217+AD219+AD220</f>
        <v>300870.19999999995</v>
      </c>
      <c r="AE215" s="13">
        <f>AE216+AE217+AE219+AE220</f>
        <v>0</v>
      </c>
      <c r="AF215" s="36"/>
      <c r="AG215" s="15"/>
      <c r="AH215" s="15"/>
      <c r="AI215" s="15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ht="18.75" x14ac:dyDescent="0.3">
      <c r="A216" s="22" t="s">
        <v>26</v>
      </c>
      <c r="B216" s="23">
        <f t="shared" ref="B216:E216" si="254">B223</f>
        <v>293913.19999999995</v>
      </c>
      <c r="C216" s="23">
        <f t="shared" si="254"/>
        <v>0</v>
      </c>
      <c r="D216" s="23">
        <f t="shared" si="254"/>
        <v>0</v>
      </c>
      <c r="E216" s="23">
        <f t="shared" si="254"/>
        <v>0</v>
      </c>
      <c r="F216" s="24">
        <f>E216/B216*100</f>
        <v>0</v>
      </c>
      <c r="G216" s="24" t="e">
        <f>E216/C216*100</f>
        <v>#DIV/0!</v>
      </c>
      <c r="H216" s="23">
        <f>H223</f>
        <v>0</v>
      </c>
      <c r="I216" s="23">
        <f t="shared" ref="I216:AE216" si="255">I223</f>
        <v>0</v>
      </c>
      <c r="J216" s="23">
        <f t="shared" si="255"/>
        <v>0</v>
      </c>
      <c r="K216" s="23">
        <f t="shared" si="255"/>
        <v>0</v>
      </c>
      <c r="L216" s="23">
        <f t="shared" si="255"/>
        <v>0</v>
      </c>
      <c r="M216" s="23">
        <f t="shared" si="255"/>
        <v>0</v>
      </c>
      <c r="N216" s="23">
        <f t="shared" si="255"/>
        <v>0</v>
      </c>
      <c r="O216" s="23">
        <f t="shared" si="255"/>
        <v>0</v>
      </c>
      <c r="P216" s="23">
        <f t="shared" si="255"/>
        <v>0</v>
      </c>
      <c r="Q216" s="23">
        <f t="shared" si="255"/>
        <v>0</v>
      </c>
      <c r="R216" s="23">
        <f t="shared" si="255"/>
        <v>0</v>
      </c>
      <c r="S216" s="23">
        <f t="shared" si="255"/>
        <v>0</v>
      </c>
      <c r="T216" s="23">
        <f t="shared" si="255"/>
        <v>0</v>
      </c>
      <c r="U216" s="23">
        <f t="shared" si="255"/>
        <v>0</v>
      </c>
      <c r="V216" s="23">
        <f t="shared" si="255"/>
        <v>0</v>
      </c>
      <c r="W216" s="23">
        <f t="shared" si="255"/>
        <v>0</v>
      </c>
      <c r="X216" s="23">
        <f t="shared" si="255"/>
        <v>12777.1</v>
      </c>
      <c r="Y216" s="23">
        <f t="shared" si="255"/>
        <v>0</v>
      </c>
      <c r="Z216" s="23">
        <f t="shared" si="255"/>
        <v>0</v>
      </c>
      <c r="AA216" s="23">
        <f t="shared" si="255"/>
        <v>0</v>
      </c>
      <c r="AB216" s="23">
        <f t="shared" si="255"/>
        <v>10353</v>
      </c>
      <c r="AC216" s="23">
        <f t="shared" si="255"/>
        <v>0</v>
      </c>
      <c r="AD216" s="23">
        <f t="shared" si="255"/>
        <v>270783.09999999998</v>
      </c>
      <c r="AE216" s="23">
        <f t="shared" si="255"/>
        <v>0</v>
      </c>
      <c r="AF216" s="36"/>
      <c r="AG216" s="15"/>
      <c r="AH216" s="15"/>
      <c r="AI216" s="15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ht="18.75" x14ac:dyDescent="0.3">
      <c r="A217" s="22" t="s">
        <v>27</v>
      </c>
      <c r="B217" s="23">
        <f t="shared" ref="B217:E217" si="256">B224</f>
        <v>32657.1</v>
      </c>
      <c r="C217" s="23">
        <f t="shared" si="256"/>
        <v>0</v>
      </c>
      <c r="D217" s="23">
        <f t="shared" si="256"/>
        <v>0</v>
      </c>
      <c r="E217" s="23">
        <f t="shared" si="256"/>
        <v>0</v>
      </c>
      <c r="F217" s="24">
        <f>E217/B217*100</f>
        <v>0</v>
      </c>
      <c r="G217" s="24" t="e">
        <f>E217/C217*100</f>
        <v>#DIV/0!</v>
      </c>
      <c r="H217" s="23">
        <f>H224</f>
        <v>0</v>
      </c>
      <c r="I217" s="23">
        <f t="shared" ref="I217:AE217" si="257">I224</f>
        <v>0</v>
      </c>
      <c r="J217" s="23">
        <f t="shared" si="257"/>
        <v>0</v>
      </c>
      <c r="K217" s="23">
        <f t="shared" si="257"/>
        <v>0</v>
      </c>
      <c r="L217" s="23">
        <f t="shared" si="257"/>
        <v>0</v>
      </c>
      <c r="M217" s="23">
        <f t="shared" si="257"/>
        <v>0</v>
      </c>
      <c r="N217" s="23">
        <f t="shared" si="257"/>
        <v>0</v>
      </c>
      <c r="O217" s="23">
        <f t="shared" si="257"/>
        <v>0</v>
      </c>
      <c r="P217" s="23">
        <f t="shared" si="257"/>
        <v>0</v>
      </c>
      <c r="Q217" s="23">
        <f t="shared" si="257"/>
        <v>0</v>
      </c>
      <c r="R217" s="23">
        <f t="shared" si="257"/>
        <v>0</v>
      </c>
      <c r="S217" s="23">
        <f t="shared" si="257"/>
        <v>0</v>
      </c>
      <c r="T217" s="23">
        <f t="shared" si="257"/>
        <v>0</v>
      </c>
      <c r="U217" s="23">
        <f t="shared" si="257"/>
        <v>0</v>
      </c>
      <c r="V217" s="23">
        <f t="shared" si="257"/>
        <v>0</v>
      </c>
      <c r="W217" s="23">
        <f t="shared" si="257"/>
        <v>0</v>
      </c>
      <c r="X217" s="23">
        <f t="shared" si="257"/>
        <v>1419.7</v>
      </c>
      <c r="Y217" s="23">
        <f t="shared" si="257"/>
        <v>0</v>
      </c>
      <c r="Z217" s="23">
        <f t="shared" si="257"/>
        <v>0</v>
      </c>
      <c r="AA217" s="23">
        <f t="shared" si="257"/>
        <v>0</v>
      </c>
      <c r="AB217" s="23">
        <f t="shared" si="257"/>
        <v>1150.3</v>
      </c>
      <c r="AC217" s="23">
        <f t="shared" si="257"/>
        <v>0</v>
      </c>
      <c r="AD217" s="23">
        <f t="shared" si="257"/>
        <v>30087.1</v>
      </c>
      <c r="AE217" s="23">
        <f t="shared" si="257"/>
        <v>0</v>
      </c>
      <c r="AF217" s="23"/>
      <c r="AG217" s="15"/>
      <c r="AH217" s="15"/>
      <c r="AI217" s="1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ht="37.5" x14ac:dyDescent="0.3">
      <c r="A218" s="22" t="s">
        <v>30</v>
      </c>
      <c r="B218" s="23">
        <f t="shared" ref="B218:E218" si="258">B225</f>
        <v>32657.1</v>
      </c>
      <c r="C218" s="23">
        <f t="shared" si="258"/>
        <v>0</v>
      </c>
      <c r="D218" s="23">
        <f t="shared" si="258"/>
        <v>0</v>
      </c>
      <c r="E218" s="23">
        <f t="shared" si="258"/>
        <v>0</v>
      </c>
      <c r="F218" s="24">
        <f t="shared" ref="F218" si="259">E218/B218*100</f>
        <v>0</v>
      </c>
      <c r="G218" s="24" t="e">
        <f t="shared" ref="G218" si="260">E218/C218*100</f>
        <v>#DIV/0!</v>
      </c>
      <c r="H218" s="23">
        <f>H225</f>
        <v>0</v>
      </c>
      <c r="I218" s="23">
        <f t="shared" ref="I218:AE218" si="261">I225</f>
        <v>0</v>
      </c>
      <c r="J218" s="23">
        <f t="shared" si="261"/>
        <v>0</v>
      </c>
      <c r="K218" s="23">
        <f t="shared" si="261"/>
        <v>0</v>
      </c>
      <c r="L218" s="23">
        <f t="shared" si="261"/>
        <v>0</v>
      </c>
      <c r="M218" s="23">
        <f t="shared" si="261"/>
        <v>0</v>
      </c>
      <c r="N218" s="23">
        <f t="shared" si="261"/>
        <v>0</v>
      </c>
      <c r="O218" s="23">
        <f t="shared" si="261"/>
        <v>0</v>
      </c>
      <c r="P218" s="23">
        <f t="shared" si="261"/>
        <v>0</v>
      </c>
      <c r="Q218" s="23">
        <f t="shared" si="261"/>
        <v>0</v>
      </c>
      <c r="R218" s="23">
        <f t="shared" si="261"/>
        <v>0</v>
      </c>
      <c r="S218" s="23">
        <f t="shared" si="261"/>
        <v>0</v>
      </c>
      <c r="T218" s="23">
        <f t="shared" si="261"/>
        <v>0</v>
      </c>
      <c r="U218" s="23">
        <f t="shared" si="261"/>
        <v>0</v>
      </c>
      <c r="V218" s="23">
        <f t="shared" si="261"/>
        <v>0</v>
      </c>
      <c r="W218" s="23">
        <f t="shared" si="261"/>
        <v>0</v>
      </c>
      <c r="X218" s="23">
        <f t="shared" si="261"/>
        <v>1419.7</v>
      </c>
      <c r="Y218" s="23">
        <f t="shared" si="261"/>
        <v>0</v>
      </c>
      <c r="Z218" s="23">
        <f t="shared" si="261"/>
        <v>0</v>
      </c>
      <c r="AA218" s="23">
        <f t="shared" si="261"/>
        <v>0</v>
      </c>
      <c r="AB218" s="23">
        <f t="shared" si="261"/>
        <v>1150.3</v>
      </c>
      <c r="AC218" s="23">
        <f t="shared" si="261"/>
        <v>0</v>
      </c>
      <c r="AD218" s="23">
        <f t="shared" si="261"/>
        <v>30087.1</v>
      </c>
      <c r="AE218" s="23">
        <f t="shared" si="261"/>
        <v>0</v>
      </c>
      <c r="AF218" s="23"/>
      <c r="AG218" s="15"/>
      <c r="AH218" s="15"/>
      <c r="AI218" s="15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ht="18.75" x14ac:dyDescent="0.3">
      <c r="A219" s="22" t="s">
        <v>28</v>
      </c>
      <c r="B219" s="13">
        <f t="shared" ref="B219:E219" si="262">B226</f>
        <v>0</v>
      </c>
      <c r="C219" s="13">
        <f t="shared" si="262"/>
        <v>0</v>
      </c>
      <c r="D219" s="13">
        <f t="shared" si="262"/>
        <v>0</v>
      </c>
      <c r="E219" s="13">
        <f t="shared" si="262"/>
        <v>0</v>
      </c>
      <c r="F219" s="46"/>
      <c r="G219" s="46"/>
      <c r="H219" s="13">
        <f>H226</f>
        <v>0</v>
      </c>
      <c r="I219" s="13">
        <f t="shared" ref="I219:AE219" si="263">I226</f>
        <v>0</v>
      </c>
      <c r="J219" s="13">
        <f t="shared" si="263"/>
        <v>0</v>
      </c>
      <c r="K219" s="13">
        <f t="shared" si="263"/>
        <v>0</v>
      </c>
      <c r="L219" s="13">
        <f t="shared" si="263"/>
        <v>0</v>
      </c>
      <c r="M219" s="13">
        <f t="shared" si="263"/>
        <v>0</v>
      </c>
      <c r="N219" s="13">
        <f t="shared" si="263"/>
        <v>0</v>
      </c>
      <c r="O219" s="13">
        <f t="shared" si="263"/>
        <v>0</v>
      </c>
      <c r="P219" s="13">
        <f t="shared" si="263"/>
        <v>0</v>
      </c>
      <c r="Q219" s="13">
        <f t="shared" si="263"/>
        <v>0</v>
      </c>
      <c r="R219" s="13">
        <f t="shared" si="263"/>
        <v>0</v>
      </c>
      <c r="S219" s="13">
        <f t="shared" si="263"/>
        <v>0</v>
      </c>
      <c r="T219" s="13">
        <f t="shared" si="263"/>
        <v>0</v>
      </c>
      <c r="U219" s="13">
        <f t="shared" si="263"/>
        <v>0</v>
      </c>
      <c r="V219" s="13">
        <f t="shared" si="263"/>
        <v>0</v>
      </c>
      <c r="W219" s="13">
        <f t="shared" si="263"/>
        <v>0</v>
      </c>
      <c r="X219" s="13">
        <f t="shared" si="263"/>
        <v>0</v>
      </c>
      <c r="Y219" s="13">
        <f t="shared" si="263"/>
        <v>0</v>
      </c>
      <c r="Z219" s="13">
        <f t="shared" si="263"/>
        <v>0</v>
      </c>
      <c r="AA219" s="13">
        <f t="shared" si="263"/>
        <v>0</v>
      </c>
      <c r="AB219" s="13">
        <f t="shared" si="263"/>
        <v>0</v>
      </c>
      <c r="AC219" s="13">
        <f t="shared" si="263"/>
        <v>0</v>
      </c>
      <c r="AD219" s="13">
        <f t="shared" si="263"/>
        <v>0</v>
      </c>
      <c r="AE219" s="13">
        <f t="shared" si="263"/>
        <v>0</v>
      </c>
      <c r="AF219" s="36"/>
      <c r="AG219" s="15"/>
      <c r="AH219" s="15"/>
      <c r="AI219" s="15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ht="18.75" x14ac:dyDescent="0.3">
      <c r="A220" s="22" t="s">
        <v>29</v>
      </c>
      <c r="B220" s="23">
        <f t="shared" ref="B220:E220" si="264">B227</f>
        <v>0</v>
      </c>
      <c r="C220" s="23">
        <f t="shared" si="264"/>
        <v>0</v>
      </c>
      <c r="D220" s="23">
        <f t="shared" si="264"/>
        <v>0</v>
      </c>
      <c r="E220" s="23">
        <f t="shared" si="264"/>
        <v>0</v>
      </c>
      <c r="F220" s="55" t="e">
        <f>E220/B220*100</f>
        <v>#DIV/0!</v>
      </c>
      <c r="G220" s="55" t="e">
        <f>E220/C220*100</f>
        <v>#DIV/0!</v>
      </c>
      <c r="H220" s="23">
        <f>H227</f>
        <v>0</v>
      </c>
      <c r="I220" s="23">
        <f t="shared" ref="I220:AE220" si="265">I227</f>
        <v>0</v>
      </c>
      <c r="J220" s="23">
        <f t="shared" si="265"/>
        <v>0</v>
      </c>
      <c r="K220" s="23">
        <f t="shared" si="265"/>
        <v>0</v>
      </c>
      <c r="L220" s="23">
        <f t="shared" si="265"/>
        <v>0</v>
      </c>
      <c r="M220" s="23">
        <f t="shared" si="265"/>
        <v>0</v>
      </c>
      <c r="N220" s="23">
        <f t="shared" si="265"/>
        <v>0</v>
      </c>
      <c r="O220" s="23">
        <f t="shared" si="265"/>
        <v>0</v>
      </c>
      <c r="P220" s="23">
        <f t="shared" si="265"/>
        <v>0</v>
      </c>
      <c r="Q220" s="23">
        <f t="shared" si="265"/>
        <v>0</v>
      </c>
      <c r="R220" s="23">
        <f t="shared" si="265"/>
        <v>0</v>
      </c>
      <c r="S220" s="23">
        <f t="shared" si="265"/>
        <v>0</v>
      </c>
      <c r="T220" s="23">
        <f t="shared" si="265"/>
        <v>0</v>
      </c>
      <c r="U220" s="23">
        <f t="shared" si="265"/>
        <v>0</v>
      </c>
      <c r="V220" s="23">
        <f t="shared" si="265"/>
        <v>0</v>
      </c>
      <c r="W220" s="23">
        <f t="shared" si="265"/>
        <v>0</v>
      </c>
      <c r="X220" s="23">
        <f t="shared" si="265"/>
        <v>0</v>
      </c>
      <c r="Y220" s="23">
        <f t="shared" si="265"/>
        <v>0</v>
      </c>
      <c r="Z220" s="23">
        <f t="shared" si="265"/>
        <v>0</v>
      </c>
      <c r="AA220" s="23">
        <f t="shared" si="265"/>
        <v>0</v>
      </c>
      <c r="AB220" s="23">
        <f t="shared" si="265"/>
        <v>0</v>
      </c>
      <c r="AC220" s="23">
        <f t="shared" si="265"/>
        <v>0</v>
      </c>
      <c r="AD220" s="23">
        <f t="shared" si="265"/>
        <v>0</v>
      </c>
      <c r="AE220" s="23">
        <f t="shared" si="265"/>
        <v>0</v>
      </c>
      <c r="AF220" s="36"/>
      <c r="AG220" s="15"/>
      <c r="AH220" s="15"/>
      <c r="AI220" s="15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ht="18.75" x14ac:dyDescent="0.25">
      <c r="A221" s="84" t="s">
        <v>79</v>
      </c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6"/>
      <c r="AF221" s="36"/>
      <c r="AG221" s="15"/>
      <c r="AH221" s="15"/>
      <c r="AI221" s="15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ht="18.75" x14ac:dyDescent="0.3">
      <c r="A222" s="19" t="s">
        <v>25</v>
      </c>
      <c r="B222" s="13">
        <f>B223+B224+B226+B227</f>
        <v>326570.29999999993</v>
      </c>
      <c r="C222" s="13">
        <f>C223+C224+C226+C227</f>
        <v>0</v>
      </c>
      <c r="D222" s="13">
        <f>D223+D224+D226+D227</f>
        <v>0</v>
      </c>
      <c r="E222" s="13">
        <f>E223+E224+E226+E227</f>
        <v>0</v>
      </c>
      <c r="F222" s="21">
        <f>E222/B222*100</f>
        <v>0</v>
      </c>
      <c r="G222" s="21" t="e">
        <f>E222/C222*100</f>
        <v>#DIV/0!</v>
      </c>
      <c r="H222" s="13">
        <f t="shared" ref="H222:AE222" si="266">H223+H224+H226+H227</f>
        <v>0</v>
      </c>
      <c r="I222" s="13">
        <f t="shared" si="266"/>
        <v>0</v>
      </c>
      <c r="J222" s="13">
        <f t="shared" si="266"/>
        <v>0</v>
      </c>
      <c r="K222" s="13">
        <f t="shared" si="266"/>
        <v>0</v>
      </c>
      <c r="L222" s="13">
        <f t="shared" si="266"/>
        <v>0</v>
      </c>
      <c r="M222" s="13">
        <f t="shared" si="266"/>
        <v>0</v>
      </c>
      <c r="N222" s="13">
        <f t="shared" si="266"/>
        <v>0</v>
      </c>
      <c r="O222" s="13">
        <f t="shared" si="266"/>
        <v>0</v>
      </c>
      <c r="P222" s="13">
        <f t="shared" si="266"/>
        <v>0</v>
      </c>
      <c r="Q222" s="13">
        <f t="shared" si="266"/>
        <v>0</v>
      </c>
      <c r="R222" s="13">
        <f t="shared" si="266"/>
        <v>0</v>
      </c>
      <c r="S222" s="13">
        <f t="shared" si="266"/>
        <v>0</v>
      </c>
      <c r="T222" s="13">
        <f t="shared" si="266"/>
        <v>0</v>
      </c>
      <c r="U222" s="13">
        <f t="shared" si="266"/>
        <v>0</v>
      </c>
      <c r="V222" s="13">
        <f t="shared" si="266"/>
        <v>0</v>
      </c>
      <c r="W222" s="13">
        <f t="shared" si="266"/>
        <v>0</v>
      </c>
      <c r="X222" s="13">
        <f t="shared" si="266"/>
        <v>14196.800000000001</v>
      </c>
      <c r="Y222" s="13">
        <f t="shared" si="266"/>
        <v>0</v>
      </c>
      <c r="Z222" s="13">
        <f t="shared" si="266"/>
        <v>0</v>
      </c>
      <c r="AA222" s="13">
        <f t="shared" si="266"/>
        <v>0</v>
      </c>
      <c r="AB222" s="13">
        <f t="shared" si="266"/>
        <v>11503.3</v>
      </c>
      <c r="AC222" s="13">
        <f t="shared" si="266"/>
        <v>0</v>
      </c>
      <c r="AD222" s="13">
        <f t="shared" si="266"/>
        <v>300870.19999999995</v>
      </c>
      <c r="AE222" s="13">
        <f t="shared" si="266"/>
        <v>0</v>
      </c>
      <c r="AF222" s="36"/>
      <c r="AG222" s="15"/>
      <c r="AH222" s="15"/>
      <c r="AI222" s="15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ht="18.75" x14ac:dyDescent="0.3">
      <c r="A223" s="22" t="s">
        <v>26</v>
      </c>
      <c r="B223" s="23">
        <f>H223+J223+L223+N223+P223+R223+T223+V223+X223+Z223+AB223+AD223</f>
        <v>293913.19999999995</v>
      </c>
      <c r="C223" s="29">
        <f t="shared" ref="C223:C227" si="267">H223</f>
        <v>0</v>
      </c>
      <c r="D223" s="23">
        <f>E223</f>
        <v>0</v>
      </c>
      <c r="E223" s="30">
        <f>I223+K223+M223+O223+Q223+S223+U223+W223+Y223+AA223+AC223+AE223</f>
        <v>0</v>
      </c>
      <c r="F223" s="24">
        <f>E223/B223*100</f>
        <v>0</v>
      </c>
      <c r="G223" s="24" t="e">
        <f>E223/C223*100</f>
        <v>#DIV/0!</v>
      </c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>
        <v>12777.1</v>
      </c>
      <c r="Y223" s="13"/>
      <c r="Z223" s="13"/>
      <c r="AA223" s="13"/>
      <c r="AB223" s="13">
        <v>10353</v>
      </c>
      <c r="AC223" s="13"/>
      <c r="AD223" s="13">
        <v>270783.09999999998</v>
      </c>
      <c r="AE223" s="13"/>
      <c r="AF223" s="36"/>
      <c r="AG223" s="15"/>
      <c r="AH223" s="15"/>
      <c r="AI223" s="15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ht="18.75" x14ac:dyDescent="0.3">
      <c r="A224" s="22" t="s">
        <v>27</v>
      </c>
      <c r="B224" s="23">
        <f>H224+J224+L224+N224+P224+R224+T224+V224+X224+Z224+AB224+AD224</f>
        <v>32657.1</v>
      </c>
      <c r="C224" s="29">
        <f t="shared" si="267"/>
        <v>0</v>
      </c>
      <c r="D224" s="23">
        <f>E224</f>
        <v>0</v>
      </c>
      <c r="E224" s="30">
        <f>I224+K224+M224+O224+Q224+S224+U224+W224+Y224+AA224+AC224+AE224</f>
        <v>0</v>
      </c>
      <c r="F224" s="24">
        <f>E224/B224*100</f>
        <v>0</v>
      </c>
      <c r="G224" s="24" t="e">
        <f>E224/C224*100</f>
        <v>#DIV/0!</v>
      </c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>
        <v>1419.7</v>
      </c>
      <c r="Y224" s="23"/>
      <c r="Z224" s="23"/>
      <c r="AA224" s="23"/>
      <c r="AB224" s="23">
        <v>1150.3</v>
      </c>
      <c r="AC224" s="23"/>
      <c r="AD224" s="23">
        <v>30087.1</v>
      </c>
      <c r="AE224" s="23"/>
      <c r="AF224" s="36"/>
      <c r="AG224" s="15"/>
      <c r="AH224" s="15"/>
      <c r="AI224" s="15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ht="37.5" x14ac:dyDescent="0.3">
      <c r="A225" s="22" t="s">
        <v>30</v>
      </c>
      <c r="B225" s="28">
        <f>H225+J225+L225+N225+P225+R225+T225+V225+X225+Z225+AB225+AD225</f>
        <v>32657.1</v>
      </c>
      <c r="C225" s="29">
        <f t="shared" si="267"/>
        <v>0</v>
      </c>
      <c r="D225" s="29">
        <f>E225</f>
        <v>0</v>
      </c>
      <c r="E225" s="28">
        <f t="shared" ref="E225" si="268">I225+K225+M225+O225+Q225+S225+U225+W225+Y225+AA225+AC225+AE225</f>
        <v>0</v>
      </c>
      <c r="F225" s="24">
        <f t="shared" ref="F225" si="269">E225/B225*100</f>
        <v>0</v>
      </c>
      <c r="G225" s="24" t="e">
        <f t="shared" ref="G225" si="270">E225/C225*100</f>
        <v>#DIV/0!</v>
      </c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>
        <v>1419.7</v>
      </c>
      <c r="Y225" s="23"/>
      <c r="Z225" s="23"/>
      <c r="AA225" s="23"/>
      <c r="AB225" s="23">
        <v>1150.3</v>
      </c>
      <c r="AC225" s="23"/>
      <c r="AD225" s="23">
        <v>30087.1</v>
      </c>
      <c r="AE225" s="23"/>
      <c r="AF225" s="36"/>
      <c r="AG225" s="15"/>
      <c r="AH225" s="15"/>
      <c r="AI225" s="15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ht="18.75" x14ac:dyDescent="0.3">
      <c r="A226" s="22" t="s">
        <v>28</v>
      </c>
      <c r="B226" s="46"/>
      <c r="C226" s="29">
        <f t="shared" si="267"/>
        <v>0</v>
      </c>
      <c r="D226" s="46"/>
      <c r="E226" s="46"/>
      <c r="F226" s="46"/>
      <c r="G226" s="46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36"/>
      <c r="AG226" s="15"/>
      <c r="AH226" s="15"/>
      <c r="AI226" s="15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ht="18.75" x14ac:dyDescent="0.3">
      <c r="A227" s="22" t="s">
        <v>29</v>
      </c>
      <c r="B227" s="46"/>
      <c r="C227" s="29">
        <f t="shared" si="267"/>
        <v>0</v>
      </c>
      <c r="D227" s="46"/>
      <c r="E227" s="46"/>
      <c r="F227" s="46"/>
      <c r="G227" s="46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36"/>
      <c r="AG227" s="15"/>
      <c r="AH227" s="15"/>
      <c r="AI227" s="15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ht="20.25" x14ac:dyDescent="0.25">
      <c r="A228" s="87" t="s">
        <v>80</v>
      </c>
      <c r="B228" s="88" t="s">
        <v>38</v>
      </c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13"/>
      <c r="AF228" s="36"/>
      <c r="AG228" s="15"/>
      <c r="AH228" s="15"/>
      <c r="AI228" s="15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ht="18.75" x14ac:dyDescent="0.3">
      <c r="A229" s="19" t="s">
        <v>25</v>
      </c>
      <c r="B229" s="13">
        <f>H229+J229+L229+N229+P229+R229+T229+V229+X229+Z229+AB229+AD229</f>
        <v>52961.1</v>
      </c>
      <c r="C229" s="13">
        <f>C230+C231+C232+C233</f>
        <v>4758.8</v>
      </c>
      <c r="D229" s="13">
        <f>D230+D231+D232+D233</f>
        <v>4077.6</v>
      </c>
      <c r="E229" s="13">
        <f>E230+E231+E232+E233</f>
        <v>4077.6</v>
      </c>
      <c r="F229" s="21">
        <f>E229/B229*100</f>
        <v>7.6992358542401869</v>
      </c>
      <c r="G229" s="21">
        <f>E229/C229*100</f>
        <v>85.685466924434735</v>
      </c>
      <c r="H229" s="13">
        <f t="shared" ref="H229:AD229" si="271">H230+H231+H232+H233</f>
        <v>4758.8</v>
      </c>
      <c r="I229" s="13">
        <f>I230+I231+I232+I233</f>
        <v>4077.6</v>
      </c>
      <c r="J229" s="13">
        <f t="shared" si="271"/>
        <v>4075.8999999999996</v>
      </c>
      <c r="K229" s="13">
        <f>K230+K231+K232+K233</f>
        <v>0</v>
      </c>
      <c r="L229" s="13">
        <f t="shared" si="271"/>
        <v>3867</v>
      </c>
      <c r="M229" s="13">
        <f>M230+M231+M232+M233</f>
        <v>0</v>
      </c>
      <c r="N229" s="13">
        <f t="shared" si="271"/>
        <v>4690.5</v>
      </c>
      <c r="O229" s="13">
        <f>O230+O231+O232+O233</f>
        <v>0</v>
      </c>
      <c r="P229" s="13">
        <f t="shared" si="271"/>
        <v>7843.3</v>
      </c>
      <c r="Q229" s="13">
        <f>Q230+Q231+Q232+Q233</f>
        <v>0</v>
      </c>
      <c r="R229" s="13">
        <f t="shared" si="271"/>
        <v>6910.4</v>
      </c>
      <c r="S229" s="13">
        <f>S230+S231+S232+S233</f>
        <v>0</v>
      </c>
      <c r="T229" s="13">
        <f t="shared" si="271"/>
        <v>4594.1000000000004</v>
      </c>
      <c r="U229" s="13">
        <f>U230+U231+U232+U233</f>
        <v>0</v>
      </c>
      <c r="V229" s="13">
        <f t="shared" si="271"/>
        <v>1665.2</v>
      </c>
      <c r="W229" s="13">
        <f>W230+W231+W232+W233</f>
        <v>0</v>
      </c>
      <c r="X229" s="13">
        <f t="shared" si="271"/>
        <v>2772.9</v>
      </c>
      <c r="Y229" s="13">
        <f>Y230+Y231+Y232+Y233</f>
        <v>0</v>
      </c>
      <c r="Z229" s="13">
        <f>Z230+Z231+Z232+Z233</f>
        <v>4948.1000000000004</v>
      </c>
      <c r="AA229" s="13">
        <f>AA230+AA231+AA232+AA233</f>
        <v>0</v>
      </c>
      <c r="AB229" s="13">
        <f t="shared" si="271"/>
        <v>3275.3</v>
      </c>
      <c r="AC229" s="13">
        <f>AC230+AC231+AC232+AC233</f>
        <v>0</v>
      </c>
      <c r="AD229" s="13">
        <f t="shared" si="271"/>
        <v>3559.6</v>
      </c>
      <c r="AE229" s="13">
        <f>AE230+AE231+AE232+AE233</f>
        <v>0</v>
      </c>
      <c r="AF229" s="36"/>
      <c r="AG229" s="15"/>
      <c r="AH229" s="15"/>
      <c r="AI229" s="15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ht="18.75" x14ac:dyDescent="0.3">
      <c r="A230" s="22" t="s">
        <v>26</v>
      </c>
      <c r="B230" s="23">
        <f>B236+B242+B248</f>
        <v>0</v>
      </c>
      <c r="C230" s="23">
        <f>C236+C242+C248</f>
        <v>0</v>
      </c>
      <c r="D230" s="23">
        <f t="shared" ref="D230:E231" si="272">D236+D242+D248</f>
        <v>0</v>
      </c>
      <c r="E230" s="23">
        <f t="shared" si="272"/>
        <v>0</v>
      </c>
      <c r="F230" s="24" t="e">
        <f>E230/B230*100</f>
        <v>#DIV/0!</v>
      </c>
      <c r="G230" s="24" t="e">
        <f>E230/C230*100</f>
        <v>#DIV/0!</v>
      </c>
      <c r="H230" s="23">
        <f>H236+H242+H248</f>
        <v>0</v>
      </c>
      <c r="I230" s="23">
        <f t="shared" ref="I230:AE231" si="273">I236+I242+I248</f>
        <v>0</v>
      </c>
      <c r="J230" s="23">
        <f t="shared" si="273"/>
        <v>0</v>
      </c>
      <c r="K230" s="23">
        <f t="shared" si="273"/>
        <v>0</v>
      </c>
      <c r="L230" s="23">
        <f t="shared" si="273"/>
        <v>0</v>
      </c>
      <c r="M230" s="23">
        <f t="shared" si="273"/>
        <v>0</v>
      </c>
      <c r="N230" s="23">
        <f t="shared" si="273"/>
        <v>0</v>
      </c>
      <c r="O230" s="23">
        <f t="shared" si="273"/>
        <v>0</v>
      </c>
      <c r="P230" s="23">
        <f t="shared" si="273"/>
        <v>0</v>
      </c>
      <c r="Q230" s="23">
        <f t="shared" si="273"/>
        <v>0</v>
      </c>
      <c r="R230" s="23">
        <f t="shared" si="273"/>
        <v>0</v>
      </c>
      <c r="S230" s="23">
        <f t="shared" si="273"/>
        <v>0</v>
      </c>
      <c r="T230" s="23">
        <f t="shared" si="273"/>
        <v>0</v>
      </c>
      <c r="U230" s="23">
        <f t="shared" si="273"/>
        <v>0</v>
      </c>
      <c r="V230" s="23">
        <f t="shared" si="273"/>
        <v>0</v>
      </c>
      <c r="W230" s="23">
        <f t="shared" si="273"/>
        <v>0</v>
      </c>
      <c r="X230" s="23">
        <f t="shared" si="273"/>
        <v>0</v>
      </c>
      <c r="Y230" s="23">
        <f t="shared" si="273"/>
        <v>0</v>
      </c>
      <c r="Z230" s="23">
        <f t="shared" si="273"/>
        <v>0</v>
      </c>
      <c r="AA230" s="23">
        <f t="shared" si="273"/>
        <v>0</v>
      </c>
      <c r="AB230" s="23">
        <f t="shared" si="273"/>
        <v>0</v>
      </c>
      <c r="AC230" s="23">
        <f t="shared" si="273"/>
        <v>0</v>
      </c>
      <c r="AD230" s="23">
        <f t="shared" si="273"/>
        <v>0</v>
      </c>
      <c r="AE230" s="23">
        <f t="shared" si="273"/>
        <v>0</v>
      </c>
      <c r="AF230" s="36"/>
      <c r="AG230" s="15"/>
      <c r="AH230" s="15"/>
      <c r="AI230" s="15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ht="18.75" x14ac:dyDescent="0.3">
      <c r="A231" s="22" t="s">
        <v>27</v>
      </c>
      <c r="B231" s="23">
        <f>B237+B243+B249</f>
        <v>52961.1</v>
      </c>
      <c r="C231" s="23">
        <f>C237+C243+C249</f>
        <v>4758.8</v>
      </c>
      <c r="D231" s="23">
        <f t="shared" si="272"/>
        <v>4077.6</v>
      </c>
      <c r="E231" s="23">
        <f t="shared" si="272"/>
        <v>4077.6</v>
      </c>
      <c r="F231" s="24">
        <f>E231/B231*100</f>
        <v>7.6992358542401869</v>
      </c>
      <c r="G231" s="24">
        <f>E231/C231*100</f>
        <v>85.685466924434735</v>
      </c>
      <c r="H231" s="23">
        <f>H237+H243+H249</f>
        <v>4758.8</v>
      </c>
      <c r="I231" s="23">
        <f t="shared" si="273"/>
        <v>4077.6</v>
      </c>
      <c r="J231" s="23">
        <f t="shared" si="273"/>
        <v>4075.8999999999996</v>
      </c>
      <c r="K231" s="23">
        <f t="shared" si="273"/>
        <v>0</v>
      </c>
      <c r="L231" s="23">
        <f t="shared" si="273"/>
        <v>3867</v>
      </c>
      <c r="M231" s="23">
        <f t="shared" si="273"/>
        <v>0</v>
      </c>
      <c r="N231" s="23">
        <f t="shared" si="273"/>
        <v>4690.5</v>
      </c>
      <c r="O231" s="23">
        <f t="shared" si="273"/>
        <v>0</v>
      </c>
      <c r="P231" s="23">
        <f t="shared" si="273"/>
        <v>7843.3</v>
      </c>
      <c r="Q231" s="23">
        <f t="shared" si="273"/>
        <v>0</v>
      </c>
      <c r="R231" s="23">
        <f t="shared" si="273"/>
        <v>6910.4</v>
      </c>
      <c r="S231" s="23">
        <f t="shared" si="273"/>
        <v>0</v>
      </c>
      <c r="T231" s="23">
        <f t="shared" si="273"/>
        <v>4594.1000000000004</v>
      </c>
      <c r="U231" s="23">
        <f t="shared" si="273"/>
        <v>0</v>
      </c>
      <c r="V231" s="23">
        <f t="shared" si="273"/>
        <v>1665.2</v>
      </c>
      <c r="W231" s="23">
        <f t="shared" si="273"/>
        <v>0</v>
      </c>
      <c r="X231" s="23">
        <f t="shared" si="273"/>
        <v>2772.9</v>
      </c>
      <c r="Y231" s="23">
        <f t="shared" si="273"/>
        <v>0</v>
      </c>
      <c r="Z231" s="23">
        <f t="shared" si="273"/>
        <v>4948.1000000000004</v>
      </c>
      <c r="AA231" s="23">
        <f t="shared" si="273"/>
        <v>0</v>
      </c>
      <c r="AB231" s="23">
        <f t="shared" si="273"/>
        <v>3275.3</v>
      </c>
      <c r="AC231" s="23">
        <f t="shared" si="273"/>
        <v>0</v>
      </c>
      <c r="AD231" s="23">
        <f t="shared" si="273"/>
        <v>3559.6</v>
      </c>
      <c r="AE231" s="23">
        <f t="shared" si="273"/>
        <v>0</v>
      </c>
      <c r="AF231" s="23"/>
      <c r="AG231" s="15"/>
      <c r="AH231" s="15"/>
      <c r="AI231" s="15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ht="18.75" x14ac:dyDescent="0.3">
      <c r="A232" s="22" t="s">
        <v>28</v>
      </c>
      <c r="B232" s="46"/>
      <c r="C232" s="46"/>
      <c r="D232" s="46"/>
      <c r="E232" s="46"/>
      <c r="F232" s="46"/>
      <c r="G232" s="46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36"/>
      <c r="AG232" s="15"/>
      <c r="AH232" s="15"/>
      <c r="AI232" s="15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ht="18.75" x14ac:dyDescent="0.3">
      <c r="A233" s="22" t="s">
        <v>29</v>
      </c>
      <c r="B233" s="23">
        <f>B245</f>
        <v>0</v>
      </c>
      <c r="C233" s="23">
        <f>C245</f>
        <v>0</v>
      </c>
      <c r="D233" s="23">
        <f>D245</f>
        <v>0</v>
      </c>
      <c r="E233" s="23">
        <f>E245</f>
        <v>0</v>
      </c>
      <c r="F233" s="55" t="e">
        <f>E233/B233*100</f>
        <v>#DIV/0!</v>
      </c>
      <c r="G233" s="55" t="e">
        <f>E233/C233*100</f>
        <v>#DIV/0!</v>
      </c>
      <c r="H233" s="23">
        <f t="shared" ref="H233:AE233" si="274">H245</f>
        <v>0</v>
      </c>
      <c r="I233" s="23">
        <f t="shared" si="274"/>
        <v>0</v>
      </c>
      <c r="J233" s="23">
        <f t="shared" si="274"/>
        <v>0</v>
      </c>
      <c r="K233" s="23">
        <f t="shared" si="274"/>
        <v>0</v>
      </c>
      <c r="L233" s="23">
        <f t="shared" si="274"/>
        <v>0</v>
      </c>
      <c r="M233" s="23">
        <f t="shared" si="274"/>
        <v>0</v>
      </c>
      <c r="N233" s="23">
        <f t="shared" si="274"/>
        <v>0</v>
      </c>
      <c r="O233" s="23">
        <f t="shared" si="274"/>
        <v>0</v>
      </c>
      <c r="P233" s="23">
        <f t="shared" si="274"/>
        <v>0</v>
      </c>
      <c r="Q233" s="23">
        <f t="shared" si="274"/>
        <v>0</v>
      </c>
      <c r="R233" s="23">
        <f t="shared" si="274"/>
        <v>0</v>
      </c>
      <c r="S233" s="23">
        <f t="shared" si="274"/>
        <v>0</v>
      </c>
      <c r="T233" s="23">
        <f t="shared" si="274"/>
        <v>0</v>
      </c>
      <c r="U233" s="23">
        <f t="shared" si="274"/>
        <v>0</v>
      </c>
      <c r="V233" s="23">
        <f t="shared" si="274"/>
        <v>0</v>
      </c>
      <c r="W233" s="23">
        <f t="shared" si="274"/>
        <v>0</v>
      </c>
      <c r="X233" s="23">
        <f t="shared" si="274"/>
        <v>0</v>
      </c>
      <c r="Y233" s="23">
        <f t="shared" si="274"/>
        <v>0</v>
      </c>
      <c r="Z233" s="23">
        <f t="shared" si="274"/>
        <v>0</v>
      </c>
      <c r="AA233" s="23">
        <f t="shared" si="274"/>
        <v>0</v>
      </c>
      <c r="AB233" s="23">
        <f t="shared" si="274"/>
        <v>0</v>
      </c>
      <c r="AC233" s="23">
        <f t="shared" si="274"/>
        <v>0</v>
      </c>
      <c r="AD233" s="23">
        <f t="shared" si="274"/>
        <v>0</v>
      </c>
      <c r="AE233" s="23">
        <f t="shared" si="274"/>
        <v>0</v>
      </c>
      <c r="AF233" s="36"/>
      <c r="AG233" s="15"/>
      <c r="AH233" s="15"/>
      <c r="AI233" s="15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ht="18.75" x14ac:dyDescent="0.25">
      <c r="A234" s="84" t="s">
        <v>81</v>
      </c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6"/>
      <c r="AF234" s="36"/>
      <c r="AG234" s="15"/>
      <c r="AH234" s="15"/>
      <c r="AI234" s="1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ht="18.75" x14ac:dyDescent="0.3">
      <c r="A235" s="19" t="s">
        <v>25</v>
      </c>
      <c r="B235" s="13">
        <f>B236+B237+B238+B239</f>
        <v>39884.699999999997</v>
      </c>
      <c r="C235" s="13">
        <f>C236+C237+C238+C239</f>
        <v>3966.4</v>
      </c>
      <c r="D235" s="13">
        <f>D236+D237+D238+D239</f>
        <v>3285.2</v>
      </c>
      <c r="E235" s="13">
        <f>E236+E237+E238+E239</f>
        <v>3285.2</v>
      </c>
      <c r="F235" s="21">
        <f>E235/B235*100</f>
        <v>8.2367424099968147</v>
      </c>
      <c r="G235" s="21">
        <f>E235/C235*100</f>
        <v>82.825736183945125</v>
      </c>
      <c r="H235" s="13">
        <f t="shared" ref="H235:AE235" si="275">H236+H237+H238+H239</f>
        <v>3966.4</v>
      </c>
      <c r="I235" s="13">
        <f t="shared" si="275"/>
        <v>3285.2</v>
      </c>
      <c r="J235" s="13">
        <f t="shared" si="275"/>
        <v>2926.1</v>
      </c>
      <c r="K235" s="13">
        <f t="shared" si="275"/>
        <v>0</v>
      </c>
      <c r="L235" s="13">
        <f t="shared" si="275"/>
        <v>2810</v>
      </c>
      <c r="M235" s="13">
        <f t="shared" si="275"/>
        <v>0</v>
      </c>
      <c r="N235" s="13">
        <f t="shared" si="275"/>
        <v>3671</v>
      </c>
      <c r="O235" s="13">
        <f t="shared" si="275"/>
        <v>0</v>
      </c>
      <c r="P235" s="13">
        <f t="shared" si="275"/>
        <v>6173</v>
      </c>
      <c r="Q235" s="13">
        <f t="shared" si="275"/>
        <v>0</v>
      </c>
      <c r="R235" s="13">
        <f t="shared" si="275"/>
        <v>5672</v>
      </c>
      <c r="S235" s="13">
        <f t="shared" si="275"/>
        <v>0</v>
      </c>
      <c r="T235" s="13">
        <f t="shared" si="275"/>
        <v>3555</v>
      </c>
      <c r="U235" s="13">
        <f t="shared" si="275"/>
        <v>0</v>
      </c>
      <c r="V235" s="13">
        <f t="shared" si="275"/>
        <v>924.6</v>
      </c>
      <c r="W235" s="13">
        <f t="shared" si="275"/>
        <v>0</v>
      </c>
      <c r="X235" s="13">
        <f t="shared" si="275"/>
        <v>1628</v>
      </c>
      <c r="Y235" s="13">
        <f t="shared" si="275"/>
        <v>0</v>
      </c>
      <c r="Z235" s="13">
        <f t="shared" si="275"/>
        <v>3915.6</v>
      </c>
      <c r="AA235" s="13">
        <f t="shared" si="275"/>
        <v>0</v>
      </c>
      <c r="AB235" s="13">
        <f t="shared" si="275"/>
        <v>2159</v>
      </c>
      <c r="AC235" s="13">
        <f t="shared" si="275"/>
        <v>0</v>
      </c>
      <c r="AD235" s="13">
        <f t="shared" si="275"/>
        <v>2484</v>
      </c>
      <c r="AE235" s="13">
        <f t="shared" si="275"/>
        <v>0</v>
      </c>
      <c r="AF235" s="36"/>
      <c r="AG235" s="15"/>
      <c r="AH235" s="15"/>
      <c r="AI235" s="15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</row>
    <row r="236" spans="1:62" ht="18.75" x14ac:dyDescent="0.3">
      <c r="A236" s="22" t="s">
        <v>26</v>
      </c>
      <c r="B236" s="23">
        <f>H236+J236+L236+N236+P236+R236+T236+V236+X236+Z236+AB236+AD236</f>
        <v>0</v>
      </c>
      <c r="C236" s="29">
        <f t="shared" ref="C236:C239" si="276">H236</f>
        <v>0</v>
      </c>
      <c r="D236" s="23">
        <f>E236</f>
        <v>0</v>
      </c>
      <c r="E236" s="30">
        <f>I236+K236+M236+O236+Q236+S236+U236+W236+Y236+AA236+AC236+AE236</f>
        <v>0</v>
      </c>
      <c r="F236" s="24" t="e">
        <f>E236/B236*100</f>
        <v>#DIV/0!</v>
      </c>
      <c r="G236" s="24" t="e">
        <f>E236/C236*100</f>
        <v>#DIV/0!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36"/>
      <c r="AG236" s="15"/>
      <c r="AH236" s="15"/>
      <c r="AI236" s="15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ht="37.5" x14ac:dyDescent="0.3">
      <c r="A237" s="22" t="s">
        <v>27</v>
      </c>
      <c r="B237" s="23">
        <f>H237+J237+L237+N237+P237+R237+T237+V237+X237+Z237+AB237+AD237</f>
        <v>39884.699999999997</v>
      </c>
      <c r="C237" s="29">
        <f t="shared" si="276"/>
        <v>3966.4</v>
      </c>
      <c r="D237" s="23">
        <f>E237</f>
        <v>3285.2</v>
      </c>
      <c r="E237" s="30">
        <f>I237+K237+M237+O237+Q237+S237+U237+W237+Y237+AA237+AC237+AE237</f>
        <v>3285.2</v>
      </c>
      <c r="F237" s="24">
        <f>E237/B237*100</f>
        <v>8.2367424099968147</v>
      </c>
      <c r="G237" s="24">
        <f>E237/C237*100</f>
        <v>82.825736183945125</v>
      </c>
      <c r="H237" s="23">
        <v>3966.4</v>
      </c>
      <c r="I237" s="23">
        <v>3285.2</v>
      </c>
      <c r="J237" s="23">
        <v>2926.1</v>
      </c>
      <c r="K237" s="23"/>
      <c r="L237" s="23">
        <v>2810</v>
      </c>
      <c r="M237" s="23"/>
      <c r="N237" s="23">
        <v>3671</v>
      </c>
      <c r="O237" s="23"/>
      <c r="P237" s="23">
        <v>6173</v>
      </c>
      <c r="Q237" s="23"/>
      <c r="R237" s="23">
        <v>5672</v>
      </c>
      <c r="S237" s="23"/>
      <c r="T237" s="23">
        <v>3555</v>
      </c>
      <c r="U237" s="23"/>
      <c r="V237" s="23">
        <v>924.6</v>
      </c>
      <c r="W237" s="23"/>
      <c r="X237" s="23">
        <v>1628</v>
      </c>
      <c r="Y237" s="23"/>
      <c r="Z237" s="23">
        <v>3915.6</v>
      </c>
      <c r="AA237" s="23"/>
      <c r="AB237" s="23">
        <v>2159</v>
      </c>
      <c r="AC237" s="23"/>
      <c r="AD237" s="23">
        <v>2484</v>
      </c>
      <c r="AE237" s="23"/>
      <c r="AF237" s="36" t="s">
        <v>39</v>
      </c>
      <c r="AG237" s="15"/>
      <c r="AH237" s="15"/>
      <c r="AI237" s="15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ht="18.75" x14ac:dyDescent="0.3">
      <c r="A238" s="22" t="s">
        <v>28</v>
      </c>
      <c r="B238" s="46"/>
      <c r="C238" s="29">
        <f t="shared" si="276"/>
        <v>0</v>
      </c>
      <c r="D238" s="46"/>
      <c r="E238" s="46"/>
      <c r="F238" s="46"/>
      <c r="G238" s="4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36"/>
      <c r="AG238" s="15"/>
      <c r="AH238" s="15"/>
      <c r="AI238" s="15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ht="18.75" x14ac:dyDescent="0.3">
      <c r="A239" s="22" t="s">
        <v>29</v>
      </c>
      <c r="B239" s="46"/>
      <c r="C239" s="29">
        <f t="shared" si="276"/>
        <v>0</v>
      </c>
      <c r="D239" s="46"/>
      <c r="E239" s="46"/>
      <c r="F239" s="46"/>
      <c r="G239" s="46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36"/>
      <c r="AG239" s="15"/>
      <c r="AH239" s="15"/>
      <c r="AI239" s="15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ht="18.75" x14ac:dyDescent="0.25">
      <c r="A240" s="84" t="s">
        <v>82</v>
      </c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6"/>
      <c r="AF240" s="36"/>
      <c r="AG240" s="15"/>
      <c r="AH240" s="15"/>
      <c r="AI240" s="15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ht="18.75" x14ac:dyDescent="0.3">
      <c r="A241" s="19" t="s">
        <v>25</v>
      </c>
      <c r="B241" s="13">
        <f>B242+B243+B244+B245</f>
        <v>100</v>
      </c>
      <c r="C241" s="13">
        <f>C242+C243+C244+C245</f>
        <v>0</v>
      </c>
      <c r="D241" s="13">
        <f>D242+D243+D244+D245</f>
        <v>0</v>
      </c>
      <c r="E241" s="13">
        <f>E242+E243+E244+E245</f>
        <v>0</v>
      </c>
      <c r="F241" s="21">
        <f>E241/B241*100</f>
        <v>0</v>
      </c>
      <c r="G241" s="21" t="e">
        <f>E241/C241*100</f>
        <v>#DIV/0!</v>
      </c>
      <c r="H241" s="13">
        <f>H242+H243+H244+H245</f>
        <v>0</v>
      </c>
      <c r="I241" s="13">
        <f t="shared" ref="I241:AE241" si="277">I242+I243+I244+I245</f>
        <v>0</v>
      </c>
      <c r="J241" s="13">
        <f t="shared" si="277"/>
        <v>40</v>
      </c>
      <c r="K241" s="13">
        <f t="shared" si="277"/>
        <v>0</v>
      </c>
      <c r="L241" s="13">
        <f t="shared" si="277"/>
        <v>0</v>
      </c>
      <c r="M241" s="13">
        <f t="shared" si="277"/>
        <v>0</v>
      </c>
      <c r="N241" s="13">
        <f t="shared" si="277"/>
        <v>0</v>
      </c>
      <c r="O241" s="13">
        <f t="shared" si="277"/>
        <v>0</v>
      </c>
      <c r="P241" s="13">
        <f t="shared" si="277"/>
        <v>0</v>
      </c>
      <c r="Q241" s="13">
        <f t="shared" si="277"/>
        <v>0</v>
      </c>
      <c r="R241" s="13">
        <f t="shared" si="277"/>
        <v>0</v>
      </c>
      <c r="S241" s="13">
        <f t="shared" si="277"/>
        <v>0</v>
      </c>
      <c r="T241" s="13">
        <f t="shared" si="277"/>
        <v>0</v>
      </c>
      <c r="U241" s="13">
        <f t="shared" si="277"/>
        <v>0</v>
      </c>
      <c r="V241" s="13">
        <f t="shared" si="277"/>
        <v>40</v>
      </c>
      <c r="W241" s="13">
        <f t="shared" si="277"/>
        <v>0</v>
      </c>
      <c r="X241" s="13">
        <f t="shared" si="277"/>
        <v>0</v>
      </c>
      <c r="Y241" s="13">
        <f t="shared" si="277"/>
        <v>0</v>
      </c>
      <c r="Z241" s="13">
        <f t="shared" si="277"/>
        <v>0</v>
      </c>
      <c r="AA241" s="13">
        <f t="shared" si="277"/>
        <v>0</v>
      </c>
      <c r="AB241" s="13">
        <f t="shared" si="277"/>
        <v>20</v>
      </c>
      <c r="AC241" s="13">
        <f t="shared" si="277"/>
        <v>0</v>
      </c>
      <c r="AD241" s="13">
        <f t="shared" si="277"/>
        <v>0</v>
      </c>
      <c r="AE241" s="13">
        <f t="shared" si="277"/>
        <v>0</v>
      </c>
      <c r="AF241" s="81"/>
      <c r="AG241" s="15"/>
      <c r="AH241" s="15"/>
      <c r="AI241" s="1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ht="18.75" x14ac:dyDescent="0.3">
      <c r="A242" s="22" t="s">
        <v>26</v>
      </c>
      <c r="B242" s="46"/>
      <c r="C242" s="29">
        <f t="shared" ref="C242:C245" si="278">H242</f>
        <v>0</v>
      </c>
      <c r="D242" s="46"/>
      <c r="E242" s="46"/>
      <c r="F242" s="46"/>
      <c r="G242" s="4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82"/>
      <c r="AG242" s="15"/>
      <c r="AH242" s="15"/>
      <c r="AI242" s="15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ht="18.75" x14ac:dyDescent="0.3">
      <c r="A243" s="22" t="s">
        <v>27</v>
      </c>
      <c r="B243" s="23">
        <f>H243+J243+L243+N243+P243+R243+T243+V243+X243+Z243+AB243+AD243</f>
        <v>100</v>
      </c>
      <c r="C243" s="29">
        <f t="shared" si="278"/>
        <v>0</v>
      </c>
      <c r="D243" s="23">
        <f>E243</f>
        <v>0</v>
      </c>
      <c r="E243" s="30">
        <f>I243+K243+M243+O243+Q243+S243+U243+W243+Y243+AA243+AC243+AE243</f>
        <v>0</v>
      </c>
      <c r="F243" s="24">
        <f>E243/B243*100</f>
        <v>0</v>
      </c>
      <c r="G243" s="24" t="e">
        <f>E243/C243*100</f>
        <v>#DIV/0!</v>
      </c>
      <c r="H243" s="23"/>
      <c r="I243" s="23"/>
      <c r="J243" s="23">
        <v>40</v>
      </c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>
        <v>40</v>
      </c>
      <c r="W243" s="23"/>
      <c r="X243" s="23"/>
      <c r="Y243" s="23"/>
      <c r="Z243" s="23"/>
      <c r="AA243" s="23"/>
      <c r="AB243" s="23">
        <v>20</v>
      </c>
      <c r="AC243" s="23"/>
      <c r="AD243" s="23"/>
      <c r="AE243" s="23"/>
      <c r="AF243" s="82"/>
      <c r="AG243" s="15"/>
      <c r="AH243" s="15"/>
      <c r="AI243" s="15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ht="18.75" x14ac:dyDescent="0.3">
      <c r="A244" s="22" t="s">
        <v>28</v>
      </c>
      <c r="B244" s="46"/>
      <c r="C244" s="29">
        <f t="shared" si="278"/>
        <v>0</v>
      </c>
      <c r="D244" s="46"/>
      <c r="E244" s="46"/>
      <c r="F244" s="46"/>
      <c r="G244" s="46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82"/>
      <c r="AG244" s="15"/>
      <c r="AH244" s="15"/>
      <c r="AI244" s="15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:62" ht="18.75" x14ac:dyDescent="0.3">
      <c r="A245" s="22" t="s">
        <v>29</v>
      </c>
      <c r="B245" s="23">
        <f>H245+J245+L245+N245+P245+R245+T245+V245+X245+Z245+AB245+AD245</f>
        <v>0</v>
      </c>
      <c r="C245" s="29">
        <f t="shared" si="278"/>
        <v>0</v>
      </c>
      <c r="D245" s="23">
        <f>E245</f>
        <v>0</v>
      </c>
      <c r="E245" s="56">
        <f>I245+K245+M245+O245+Q245+S245+U245+W245+Y245+AA245+AC245+AE245</f>
        <v>0</v>
      </c>
      <c r="F245" s="55" t="e">
        <f>E245/B245*100</f>
        <v>#DIV/0!</v>
      </c>
      <c r="G245" s="55" t="e">
        <f>E245/C245*100</f>
        <v>#DIV/0!</v>
      </c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83"/>
      <c r="AG245" s="15"/>
      <c r="AH245" s="15"/>
      <c r="AI245" s="15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ht="18.75" x14ac:dyDescent="0.25">
      <c r="A246" s="84" t="s">
        <v>83</v>
      </c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6"/>
      <c r="AF246" s="36"/>
      <c r="AG246" s="15"/>
      <c r="AH246" s="15"/>
      <c r="AI246" s="15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ht="18.75" x14ac:dyDescent="0.3">
      <c r="A247" s="19" t="s">
        <v>25</v>
      </c>
      <c r="B247" s="13">
        <f>B248+B249+B250+B251</f>
        <v>12976.4</v>
      </c>
      <c r="C247" s="13">
        <f>C248+C249+C250+C251</f>
        <v>792.4</v>
      </c>
      <c r="D247" s="13">
        <f>D248+D249+D250+D251</f>
        <v>792.4</v>
      </c>
      <c r="E247" s="13">
        <f>E248+E249+E250+E251</f>
        <v>792.4</v>
      </c>
      <c r="F247" s="21">
        <f>E247/B247*100</f>
        <v>6.1064702074535306</v>
      </c>
      <c r="G247" s="21">
        <f>E247/C247*100</f>
        <v>100</v>
      </c>
      <c r="H247" s="13">
        <f>H248+H249+H250+H251</f>
        <v>792.4</v>
      </c>
      <c r="I247" s="13">
        <f t="shared" ref="I247:AE247" si="279">I248+I249+I250+I251</f>
        <v>792.4</v>
      </c>
      <c r="J247" s="13">
        <f t="shared" si="279"/>
        <v>1109.8</v>
      </c>
      <c r="K247" s="13">
        <f t="shared" si="279"/>
        <v>0</v>
      </c>
      <c r="L247" s="13">
        <f t="shared" si="279"/>
        <v>1057</v>
      </c>
      <c r="M247" s="13">
        <f t="shared" si="279"/>
        <v>0</v>
      </c>
      <c r="N247" s="13">
        <f t="shared" si="279"/>
        <v>1019.5</v>
      </c>
      <c r="O247" s="13">
        <f t="shared" si="279"/>
        <v>0</v>
      </c>
      <c r="P247" s="13">
        <f t="shared" si="279"/>
        <v>1670.3</v>
      </c>
      <c r="Q247" s="13">
        <f t="shared" si="279"/>
        <v>0</v>
      </c>
      <c r="R247" s="13">
        <f t="shared" si="279"/>
        <v>1238.4000000000001</v>
      </c>
      <c r="S247" s="13">
        <f t="shared" si="279"/>
        <v>0</v>
      </c>
      <c r="T247" s="13">
        <f t="shared" si="279"/>
        <v>1039.0999999999999</v>
      </c>
      <c r="U247" s="13">
        <f t="shared" si="279"/>
        <v>0</v>
      </c>
      <c r="V247" s="13">
        <f t="shared" si="279"/>
        <v>700.6</v>
      </c>
      <c r="W247" s="13">
        <f t="shared" si="279"/>
        <v>0</v>
      </c>
      <c r="X247" s="13">
        <f t="shared" si="279"/>
        <v>1144.9000000000001</v>
      </c>
      <c r="Y247" s="13">
        <f t="shared" si="279"/>
        <v>0</v>
      </c>
      <c r="Z247" s="13">
        <f t="shared" si="279"/>
        <v>1032.5</v>
      </c>
      <c r="AA247" s="13">
        <f t="shared" si="279"/>
        <v>0</v>
      </c>
      <c r="AB247" s="13">
        <f t="shared" si="279"/>
        <v>1096.3</v>
      </c>
      <c r="AC247" s="13">
        <f t="shared" si="279"/>
        <v>0</v>
      </c>
      <c r="AD247" s="13">
        <f t="shared" si="279"/>
        <v>1075.5999999999999</v>
      </c>
      <c r="AE247" s="13">
        <f t="shared" si="279"/>
        <v>0</v>
      </c>
      <c r="AF247" s="81" t="s">
        <v>98</v>
      </c>
      <c r="AG247" s="15">
        <f t="shared" ref="AG247" si="280">C247-E247</f>
        <v>0</v>
      </c>
      <c r="AH247" s="15"/>
      <c r="AI247" s="15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ht="18.75" x14ac:dyDescent="0.3">
      <c r="A248" s="22" t="s">
        <v>26</v>
      </c>
      <c r="B248" s="46"/>
      <c r="C248" s="29">
        <f t="shared" ref="C248:C251" si="281">H248</f>
        <v>0</v>
      </c>
      <c r="D248" s="46"/>
      <c r="E248" s="46"/>
      <c r="F248" s="46"/>
      <c r="G248" s="46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82"/>
      <c r="AG248" s="15"/>
      <c r="AH248" s="15"/>
      <c r="AI248" s="15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ht="18.75" x14ac:dyDescent="0.3">
      <c r="A249" s="22" t="s">
        <v>27</v>
      </c>
      <c r="B249" s="23">
        <f>H249+J249+L249+N249+P249+R249+T249+V249+X249+Z249+AB249+AD249</f>
        <v>12976.4</v>
      </c>
      <c r="C249" s="29">
        <f t="shared" si="281"/>
        <v>792.4</v>
      </c>
      <c r="D249" s="23">
        <f>E249</f>
        <v>792.4</v>
      </c>
      <c r="E249" s="30">
        <f>I249+K249+M249+O249+Q249+S249+U249+W249+Y249+AA249+AC249+AE249</f>
        <v>792.4</v>
      </c>
      <c r="F249" s="24">
        <f>E249/B249*100</f>
        <v>6.1064702074535306</v>
      </c>
      <c r="G249" s="24">
        <f>E249/C249*100</f>
        <v>100</v>
      </c>
      <c r="H249" s="23">
        <v>792.4</v>
      </c>
      <c r="I249" s="23">
        <v>792.4</v>
      </c>
      <c r="J249" s="23">
        <v>1109.8</v>
      </c>
      <c r="K249" s="23"/>
      <c r="L249" s="23">
        <v>1057</v>
      </c>
      <c r="M249" s="23"/>
      <c r="N249" s="23">
        <v>1019.5</v>
      </c>
      <c r="O249" s="23"/>
      <c r="P249" s="23">
        <v>1670.3</v>
      </c>
      <c r="Q249" s="23"/>
      <c r="R249" s="23">
        <v>1238.4000000000001</v>
      </c>
      <c r="S249" s="23"/>
      <c r="T249" s="23">
        <v>1039.0999999999999</v>
      </c>
      <c r="U249" s="23"/>
      <c r="V249" s="23">
        <v>700.6</v>
      </c>
      <c r="W249" s="23"/>
      <c r="X249" s="23">
        <v>1144.9000000000001</v>
      </c>
      <c r="Y249" s="23"/>
      <c r="Z249" s="23">
        <v>1032.5</v>
      </c>
      <c r="AA249" s="23"/>
      <c r="AB249" s="23">
        <v>1096.3</v>
      </c>
      <c r="AC249" s="23"/>
      <c r="AD249" s="23">
        <v>1075.5999999999999</v>
      </c>
      <c r="AE249" s="23"/>
      <c r="AF249" s="82"/>
      <c r="AG249" s="15"/>
      <c r="AH249" s="15"/>
      <c r="AI249" s="15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ht="18.75" x14ac:dyDescent="0.3">
      <c r="A250" s="22" t="s">
        <v>28</v>
      </c>
      <c r="B250" s="46"/>
      <c r="C250" s="29">
        <f t="shared" si="281"/>
        <v>0</v>
      </c>
      <c r="D250" s="46"/>
      <c r="E250" s="46"/>
      <c r="F250" s="46"/>
      <c r="G250" s="46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82"/>
      <c r="AG250" s="15"/>
      <c r="AH250" s="15"/>
      <c r="AI250" s="15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ht="18.75" x14ac:dyDescent="0.3">
      <c r="A251" s="22" t="s">
        <v>29</v>
      </c>
      <c r="B251" s="46"/>
      <c r="C251" s="29">
        <f t="shared" si="281"/>
        <v>0</v>
      </c>
      <c r="D251" s="46"/>
      <c r="E251" s="46"/>
      <c r="F251" s="46"/>
      <c r="G251" s="46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83"/>
      <c r="AG251" s="15"/>
      <c r="AH251" s="15"/>
      <c r="AI251" s="15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ht="20.25" x14ac:dyDescent="0.25">
      <c r="A252" s="87" t="s">
        <v>84</v>
      </c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13"/>
      <c r="AF252" s="36"/>
      <c r="AG252" s="15"/>
      <c r="AH252" s="15"/>
      <c r="AI252" s="15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</row>
    <row r="253" spans="1:62" ht="18.75" x14ac:dyDescent="0.25">
      <c r="A253" s="57" t="s">
        <v>25</v>
      </c>
      <c r="B253" s="13">
        <f>B254+B255+B257+B258</f>
        <v>248251.6</v>
      </c>
      <c r="C253" s="13">
        <f>C254+C255+C257+C258</f>
        <v>16594.400000000001</v>
      </c>
      <c r="D253" s="13">
        <f>D254+D255+D257+D258</f>
        <v>14483.300000000001</v>
      </c>
      <c r="E253" s="13">
        <f>E254+E255+E257+E258</f>
        <v>14483.300000000001</v>
      </c>
      <c r="F253" s="21">
        <f>E253/B253*100</f>
        <v>5.8341215122077763</v>
      </c>
      <c r="G253" s="21">
        <f>E253/C253*100</f>
        <v>87.278238441884</v>
      </c>
      <c r="H253" s="13">
        <f t="shared" ref="H253:AE253" si="282">H254+H255+H257+H258</f>
        <v>16594.400000000001</v>
      </c>
      <c r="I253" s="13">
        <f t="shared" si="282"/>
        <v>14483.300000000001</v>
      </c>
      <c r="J253" s="13">
        <f t="shared" si="282"/>
        <v>24492.600000000002</v>
      </c>
      <c r="K253" s="13">
        <f t="shared" si="282"/>
        <v>0</v>
      </c>
      <c r="L253" s="13">
        <f>L254+L255+L257+L258</f>
        <v>23820.9</v>
      </c>
      <c r="M253" s="13">
        <f t="shared" si="282"/>
        <v>0</v>
      </c>
      <c r="N253" s="13">
        <f>N254+N255+N257+N258</f>
        <v>23625.9</v>
      </c>
      <c r="O253" s="13">
        <f t="shared" si="282"/>
        <v>0</v>
      </c>
      <c r="P253" s="13">
        <f t="shared" si="282"/>
        <v>21830.6</v>
      </c>
      <c r="Q253" s="13">
        <f t="shared" si="282"/>
        <v>0</v>
      </c>
      <c r="R253" s="13">
        <f t="shared" si="282"/>
        <v>13771.100000000002</v>
      </c>
      <c r="S253" s="13">
        <f t="shared" si="282"/>
        <v>0</v>
      </c>
      <c r="T253" s="13">
        <f t="shared" si="282"/>
        <v>0</v>
      </c>
      <c r="U253" s="13">
        <f t="shared" si="282"/>
        <v>0</v>
      </c>
      <c r="V253" s="13">
        <f t="shared" si="282"/>
        <v>42540.4</v>
      </c>
      <c r="W253" s="13">
        <f t="shared" si="282"/>
        <v>0</v>
      </c>
      <c r="X253" s="13">
        <f t="shared" si="282"/>
        <v>16145.9</v>
      </c>
      <c r="Y253" s="13">
        <f t="shared" si="282"/>
        <v>0</v>
      </c>
      <c r="Z253" s="13">
        <f t="shared" si="282"/>
        <v>22807.4</v>
      </c>
      <c r="AA253" s="13">
        <f t="shared" si="282"/>
        <v>0</v>
      </c>
      <c r="AB253" s="13">
        <f t="shared" si="282"/>
        <v>20118.199999999997</v>
      </c>
      <c r="AC253" s="13">
        <f t="shared" si="282"/>
        <v>0</v>
      </c>
      <c r="AD253" s="13">
        <f t="shared" si="282"/>
        <v>22504.2</v>
      </c>
      <c r="AE253" s="13">
        <f t="shared" si="282"/>
        <v>0</v>
      </c>
      <c r="AF253" s="36"/>
      <c r="AG253" s="15"/>
      <c r="AH253" s="15"/>
      <c r="AI253" s="15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</row>
    <row r="254" spans="1:62" ht="18.75" x14ac:dyDescent="0.3">
      <c r="A254" s="22" t="s">
        <v>26</v>
      </c>
      <c r="B254" s="23">
        <f>B261+B267</f>
        <v>142318.30000000002</v>
      </c>
      <c r="C254" s="23">
        <f>C261+C267</f>
        <v>11867.6</v>
      </c>
      <c r="D254" s="23">
        <f>D261+D267</f>
        <v>10733.7</v>
      </c>
      <c r="E254" s="23">
        <f>E261+E267</f>
        <v>10733.7</v>
      </c>
      <c r="F254" s="24">
        <f>E254/B254*100</f>
        <v>7.5420378124246845</v>
      </c>
      <c r="G254" s="24">
        <f>E254/C254*100</f>
        <v>90.445414405608545</v>
      </c>
      <c r="H254" s="23">
        <f>H261+H267</f>
        <v>11867.6</v>
      </c>
      <c r="I254" s="23">
        <f>I261+I267</f>
        <v>10733.7</v>
      </c>
      <c r="J254" s="23">
        <f t="shared" ref="J254:AD255" si="283">J261+J267</f>
        <v>16848</v>
      </c>
      <c r="K254" s="23">
        <f>K261+K267</f>
        <v>0</v>
      </c>
      <c r="L254" s="23">
        <f t="shared" si="283"/>
        <v>15995</v>
      </c>
      <c r="M254" s="23">
        <f>M261+M267</f>
        <v>0</v>
      </c>
      <c r="N254" s="23">
        <f t="shared" si="283"/>
        <v>15800</v>
      </c>
      <c r="O254" s="23">
        <f>O261+O267</f>
        <v>0</v>
      </c>
      <c r="P254" s="23">
        <f t="shared" si="283"/>
        <v>14691</v>
      </c>
      <c r="Q254" s="23">
        <f>Q261+Q267</f>
        <v>0</v>
      </c>
      <c r="R254" s="23">
        <f t="shared" si="283"/>
        <v>9518.1</v>
      </c>
      <c r="S254" s="23">
        <f>S261+S267</f>
        <v>0</v>
      </c>
      <c r="T254" s="23">
        <f t="shared" si="283"/>
        <v>0</v>
      </c>
      <c r="U254" s="23">
        <f>U261+U267</f>
        <v>0</v>
      </c>
      <c r="V254" s="23">
        <f t="shared" si="283"/>
        <v>0</v>
      </c>
      <c r="W254" s="23">
        <f>W261+W267</f>
        <v>0</v>
      </c>
      <c r="X254" s="23">
        <f t="shared" si="283"/>
        <v>11583.1</v>
      </c>
      <c r="Y254" s="23">
        <f>Y261+Y267</f>
        <v>0</v>
      </c>
      <c r="Z254" s="23">
        <f t="shared" si="283"/>
        <v>15714.7</v>
      </c>
      <c r="AA254" s="23">
        <f>AA261+AA267</f>
        <v>0</v>
      </c>
      <c r="AB254" s="23">
        <f t="shared" si="283"/>
        <v>14934</v>
      </c>
      <c r="AC254" s="23">
        <f>AC261+AC267</f>
        <v>0</v>
      </c>
      <c r="AD254" s="23">
        <f t="shared" si="283"/>
        <v>15366.8</v>
      </c>
      <c r="AE254" s="23">
        <f>AE261+AE267</f>
        <v>0</v>
      </c>
      <c r="AF254" s="36"/>
      <c r="AG254" s="15"/>
      <c r="AH254" s="15"/>
      <c r="AI254" s="15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</row>
    <row r="255" spans="1:62" ht="18.75" x14ac:dyDescent="0.3">
      <c r="A255" s="22" t="s">
        <v>27</v>
      </c>
      <c r="B255" s="23">
        <f>B262+B268</f>
        <v>81127.399999999994</v>
      </c>
      <c r="C255" s="23">
        <f t="shared" ref="C255:E255" si="284">C262+C268</f>
        <v>3176.4</v>
      </c>
      <c r="D255" s="23">
        <f t="shared" si="284"/>
        <v>3126.9</v>
      </c>
      <c r="E255" s="23">
        <f t="shared" si="284"/>
        <v>3126.9</v>
      </c>
      <c r="F255" s="24">
        <f>E255/B255*100</f>
        <v>3.8543081622238606</v>
      </c>
      <c r="G255" s="24">
        <f>E255/C255*100</f>
        <v>98.441632036267464</v>
      </c>
      <c r="H255" s="23">
        <f>H262+H268</f>
        <v>3176.4</v>
      </c>
      <c r="I255" s="23">
        <f>I262+I268</f>
        <v>3126.9</v>
      </c>
      <c r="J255" s="23">
        <f>J262+J268</f>
        <v>4698.8999999999996</v>
      </c>
      <c r="K255" s="23">
        <f>K262+K268</f>
        <v>0</v>
      </c>
      <c r="L255" s="23">
        <f t="shared" si="283"/>
        <v>4880.2</v>
      </c>
      <c r="M255" s="23">
        <f>M262+M268</f>
        <v>0</v>
      </c>
      <c r="N255" s="23">
        <f t="shared" si="283"/>
        <v>4880.2</v>
      </c>
      <c r="O255" s="23">
        <f>O262+O268</f>
        <v>0</v>
      </c>
      <c r="P255" s="23">
        <f t="shared" si="283"/>
        <v>4814</v>
      </c>
      <c r="Q255" s="23">
        <f>Q262+Q268</f>
        <v>0</v>
      </c>
      <c r="R255" s="23">
        <f>R262+R268</f>
        <v>3477.8</v>
      </c>
      <c r="S255" s="23">
        <f>S262+S268</f>
        <v>0</v>
      </c>
      <c r="T255" s="23">
        <f t="shared" si="283"/>
        <v>0</v>
      </c>
      <c r="U255" s="23">
        <f>U262+U268</f>
        <v>0</v>
      </c>
      <c r="V255" s="23">
        <f t="shared" si="283"/>
        <v>42540.4</v>
      </c>
      <c r="W255" s="23">
        <f>W262+W268</f>
        <v>0</v>
      </c>
      <c r="X255" s="23">
        <f t="shared" si="283"/>
        <v>2857.4</v>
      </c>
      <c r="Y255" s="23">
        <f>Y262+Y268</f>
        <v>0</v>
      </c>
      <c r="Z255" s="23">
        <f t="shared" si="283"/>
        <v>4147</v>
      </c>
      <c r="AA255" s="23">
        <f>AA262+AA268</f>
        <v>0</v>
      </c>
      <c r="AB255" s="23">
        <f t="shared" si="283"/>
        <v>2548.6</v>
      </c>
      <c r="AC255" s="23">
        <f>AC262+AC268</f>
        <v>0</v>
      </c>
      <c r="AD255" s="23">
        <f>AE262+AD268</f>
        <v>3106.5</v>
      </c>
      <c r="AE255" s="23">
        <f>AE262+AE268</f>
        <v>0</v>
      </c>
      <c r="AF255" s="36"/>
      <c r="AG255" s="15"/>
      <c r="AH255" s="15"/>
      <c r="AI255" s="15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ht="37.5" x14ac:dyDescent="0.3">
      <c r="A256" s="22" t="s">
        <v>30</v>
      </c>
      <c r="B256" s="23">
        <f>B269</f>
        <v>1323.8</v>
      </c>
      <c r="C256" s="23">
        <f>C269</f>
        <v>82.7</v>
      </c>
      <c r="D256" s="23">
        <f>D269</f>
        <v>33.200000000000003</v>
      </c>
      <c r="E256" s="23">
        <f>E269</f>
        <v>33.200000000000003</v>
      </c>
      <c r="F256" s="24">
        <f>E256/B256*100</f>
        <v>2.5079317117389337</v>
      </c>
      <c r="G256" s="24">
        <f>E256/C256*100</f>
        <v>40.145102781136636</v>
      </c>
      <c r="H256" s="23">
        <f t="shared" ref="H256:AE256" si="285">H269</f>
        <v>82.7</v>
      </c>
      <c r="I256" s="23">
        <f t="shared" si="285"/>
        <v>33.200000000000003</v>
      </c>
      <c r="J256" s="23">
        <f t="shared" si="285"/>
        <v>157.19999999999999</v>
      </c>
      <c r="K256" s="23">
        <f t="shared" si="285"/>
        <v>0</v>
      </c>
      <c r="L256" s="23">
        <f t="shared" si="285"/>
        <v>157.19999999999999</v>
      </c>
      <c r="M256" s="23">
        <f t="shared" si="285"/>
        <v>0</v>
      </c>
      <c r="N256" s="23">
        <f t="shared" si="285"/>
        <v>157.19999999999999</v>
      </c>
      <c r="O256" s="23">
        <f t="shared" si="285"/>
        <v>0</v>
      </c>
      <c r="P256" s="23">
        <f t="shared" si="285"/>
        <v>124.1</v>
      </c>
      <c r="Q256" s="23">
        <f t="shared" si="285"/>
        <v>0</v>
      </c>
      <c r="R256" s="23">
        <f t="shared" si="285"/>
        <v>41.4</v>
      </c>
      <c r="S256" s="23">
        <f t="shared" si="285"/>
        <v>0</v>
      </c>
      <c r="T256" s="23">
        <f t="shared" si="285"/>
        <v>0</v>
      </c>
      <c r="U256" s="23">
        <f t="shared" si="285"/>
        <v>0</v>
      </c>
      <c r="V256" s="23">
        <f t="shared" si="285"/>
        <v>0</v>
      </c>
      <c r="W256" s="23">
        <f t="shared" si="285"/>
        <v>0</v>
      </c>
      <c r="X256" s="23">
        <f t="shared" si="285"/>
        <v>91</v>
      </c>
      <c r="Y256" s="23">
        <f t="shared" si="285"/>
        <v>0</v>
      </c>
      <c r="Z256" s="23">
        <f t="shared" si="285"/>
        <v>157.19999999999999</v>
      </c>
      <c r="AA256" s="23">
        <f t="shared" si="285"/>
        <v>0</v>
      </c>
      <c r="AB256" s="23">
        <f t="shared" si="285"/>
        <v>140.69999999999999</v>
      </c>
      <c r="AC256" s="23">
        <f t="shared" si="285"/>
        <v>0</v>
      </c>
      <c r="AD256" s="23">
        <f t="shared" si="285"/>
        <v>215.1</v>
      </c>
      <c r="AE256" s="23">
        <f t="shared" si="285"/>
        <v>0</v>
      </c>
      <c r="AF256" s="36"/>
      <c r="AG256" s="15"/>
      <c r="AH256" s="15"/>
      <c r="AI256" s="15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ht="18.75" x14ac:dyDescent="0.3">
      <c r="A257" s="22" t="s">
        <v>28</v>
      </c>
      <c r="B257" s="29">
        <f t="shared" ref="B257:E258" si="286">B263+B270</f>
        <v>24805.9</v>
      </c>
      <c r="C257" s="29">
        <f t="shared" si="286"/>
        <v>1550.4</v>
      </c>
      <c r="D257" s="29">
        <f t="shared" si="286"/>
        <v>622.70000000000005</v>
      </c>
      <c r="E257" s="29">
        <f t="shared" si="286"/>
        <v>622.70000000000005</v>
      </c>
      <c r="F257" s="24">
        <f>E257/B257*100</f>
        <v>2.5102898907114839</v>
      </c>
      <c r="G257" s="24">
        <f>E257/C257*100</f>
        <v>40.163828689370483</v>
      </c>
      <c r="H257" s="29">
        <f t="shared" ref="H257:AE257" si="287">H263+H270</f>
        <v>1550.4</v>
      </c>
      <c r="I257" s="29">
        <f t="shared" si="287"/>
        <v>622.70000000000005</v>
      </c>
      <c r="J257" s="29">
        <f t="shared" si="287"/>
        <v>2945.7</v>
      </c>
      <c r="K257" s="29">
        <f t="shared" si="287"/>
        <v>0</v>
      </c>
      <c r="L257" s="29">
        <f t="shared" si="287"/>
        <v>2945.7</v>
      </c>
      <c r="M257" s="29">
        <f t="shared" si="287"/>
        <v>0</v>
      </c>
      <c r="N257" s="29">
        <f t="shared" si="287"/>
        <v>2945.7</v>
      </c>
      <c r="O257" s="29">
        <f t="shared" si="287"/>
        <v>0</v>
      </c>
      <c r="P257" s="29">
        <f t="shared" si="287"/>
        <v>2325.6</v>
      </c>
      <c r="Q257" s="29">
        <f t="shared" si="287"/>
        <v>0</v>
      </c>
      <c r="R257" s="29">
        <f t="shared" si="287"/>
        <v>775.2</v>
      </c>
      <c r="S257" s="29">
        <f t="shared" si="287"/>
        <v>0</v>
      </c>
      <c r="T257" s="29">
        <f t="shared" si="287"/>
        <v>0</v>
      </c>
      <c r="U257" s="29">
        <f t="shared" si="287"/>
        <v>0</v>
      </c>
      <c r="V257" s="29">
        <f t="shared" si="287"/>
        <v>0</v>
      </c>
      <c r="W257" s="29">
        <f t="shared" si="287"/>
        <v>0</v>
      </c>
      <c r="X257" s="29">
        <f t="shared" si="287"/>
        <v>1705.4</v>
      </c>
      <c r="Y257" s="29">
        <f t="shared" si="287"/>
        <v>0</v>
      </c>
      <c r="Z257" s="29">
        <f t="shared" si="287"/>
        <v>2945.7</v>
      </c>
      <c r="AA257" s="29">
        <f t="shared" si="287"/>
        <v>0</v>
      </c>
      <c r="AB257" s="29">
        <f t="shared" si="287"/>
        <v>2635.6</v>
      </c>
      <c r="AC257" s="29">
        <f t="shared" si="287"/>
        <v>0</v>
      </c>
      <c r="AD257" s="29">
        <f t="shared" si="287"/>
        <v>4030.9</v>
      </c>
      <c r="AE257" s="29">
        <f t="shared" si="287"/>
        <v>0</v>
      </c>
      <c r="AF257" s="36"/>
      <c r="AG257" s="15"/>
      <c r="AH257" s="15"/>
      <c r="AI257" s="15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ht="18.75" x14ac:dyDescent="0.3">
      <c r="A258" s="22" t="s">
        <v>29</v>
      </c>
      <c r="B258" s="23">
        <f t="shared" si="286"/>
        <v>0</v>
      </c>
      <c r="C258" s="23">
        <f t="shared" si="286"/>
        <v>0</v>
      </c>
      <c r="D258" s="23">
        <f t="shared" si="286"/>
        <v>0</v>
      </c>
      <c r="E258" s="23">
        <f t="shared" si="286"/>
        <v>0</v>
      </c>
      <c r="F258" s="24" t="e">
        <f t="shared" ref="F258:F262" si="288">E258/B258*100</f>
        <v>#DIV/0!</v>
      </c>
      <c r="G258" s="24" t="e">
        <f t="shared" ref="G258:G262" si="289">E258/C258*100</f>
        <v>#DIV/0!</v>
      </c>
      <c r="H258" s="23">
        <f>H264</f>
        <v>0</v>
      </c>
      <c r="I258" s="23">
        <f t="shared" ref="I258:AE258" si="290">I264</f>
        <v>0</v>
      </c>
      <c r="J258" s="23">
        <f t="shared" si="290"/>
        <v>0</v>
      </c>
      <c r="K258" s="23">
        <f t="shared" si="290"/>
        <v>0</v>
      </c>
      <c r="L258" s="23">
        <f t="shared" si="290"/>
        <v>0</v>
      </c>
      <c r="M258" s="23">
        <f t="shared" si="290"/>
        <v>0</v>
      </c>
      <c r="N258" s="23">
        <f t="shared" si="290"/>
        <v>0</v>
      </c>
      <c r="O258" s="23">
        <f t="shared" si="290"/>
        <v>0</v>
      </c>
      <c r="P258" s="23">
        <f t="shared" si="290"/>
        <v>0</v>
      </c>
      <c r="Q258" s="23">
        <f t="shared" si="290"/>
        <v>0</v>
      </c>
      <c r="R258" s="23">
        <f>R264</f>
        <v>0</v>
      </c>
      <c r="S258" s="23">
        <f t="shared" si="290"/>
        <v>0</v>
      </c>
      <c r="T258" s="23">
        <f t="shared" si="290"/>
        <v>0</v>
      </c>
      <c r="U258" s="23">
        <f t="shared" si="290"/>
        <v>0</v>
      </c>
      <c r="V258" s="23">
        <f t="shared" si="290"/>
        <v>0</v>
      </c>
      <c r="W258" s="23">
        <f t="shared" si="290"/>
        <v>0</v>
      </c>
      <c r="X258" s="23">
        <f t="shared" si="290"/>
        <v>0</v>
      </c>
      <c r="Y258" s="23">
        <f t="shared" si="290"/>
        <v>0</v>
      </c>
      <c r="Z258" s="23">
        <f t="shared" si="290"/>
        <v>0</v>
      </c>
      <c r="AA258" s="23">
        <f t="shared" si="290"/>
        <v>0</v>
      </c>
      <c r="AB258" s="23">
        <f t="shared" si="290"/>
        <v>0</v>
      </c>
      <c r="AC258" s="23">
        <f t="shared" si="290"/>
        <v>0</v>
      </c>
      <c r="AD258" s="23">
        <f t="shared" si="290"/>
        <v>0</v>
      </c>
      <c r="AE258" s="23">
        <f t="shared" si="290"/>
        <v>0</v>
      </c>
      <c r="AF258" s="36"/>
      <c r="AG258" s="15"/>
      <c r="AH258" s="15"/>
      <c r="AI258" s="15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ht="18.75" x14ac:dyDescent="0.25">
      <c r="A259" s="84" t="s">
        <v>85</v>
      </c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6"/>
      <c r="AF259" s="36"/>
      <c r="AG259" s="15"/>
      <c r="AH259" s="15"/>
      <c r="AI259" s="15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ht="18.75" x14ac:dyDescent="0.25">
      <c r="A260" s="57" t="s">
        <v>25</v>
      </c>
      <c r="B260" s="13">
        <f>B261+B262+B264+B265</f>
        <v>42540.4</v>
      </c>
      <c r="C260" s="13">
        <f>C261+C262+C264+C265</f>
        <v>0</v>
      </c>
      <c r="D260" s="13">
        <f>D261+D262+D264+D265</f>
        <v>0</v>
      </c>
      <c r="E260" s="13">
        <f>E261+E262+E264+E265</f>
        <v>0</v>
      </c>
      <c r="F260" s="21">
        <f t="shared" si="288"/>
        <v>0</v>
      </c>
      <c r="G260" s="21" t="e">
        <f t="shared" si="289"/>
        <v>#DIV/0!</v>
      </c>
      <c r="H260" s="13"/>
      <c r="I260" s="13"/>
      <c r="J260" s="13">
        <f>J261+J262+J263+J264</f>
        <v>0</v>
      </c>
      <c r="K260" s="13">
        <f t="shared" ref="K260:AB260" si="291">K261+K262+K263+K264</f>
        <v>0</v>
      </c>
      <c r="L260" s="13">
        <f t="shared" si="291"/>
        <v>0</v>
      </c>
      <c r="M260" s="13">
        <f t="shared" si="291"/>
        <v>0</v>
      </c>
      <c r="N260" s="13">
        <f t="shared" si="291"/>
        <v>0</v>
      </c>
      <c r="O260" s="13">
        <f t="shared" si="291"/>
        <v>0</v>
      </c>
      <c r="P260" s="13">
        <f t="shared" si="291"/>
        <v>0</v>
      </c>
      <c r="Q260" s="13">
        <f t="shared" si="291"/>
        <v>0</v>
      </c>
      <c r="R260" s="13">
        <f t="shared" si="291"/>
        <v>0</v>
      </c>
      <c r="S260" s="13">
        <f t="shared" si="291"/>
        <v>0</v>
      </c>
      <c r="T260" s="13">
        <f t="shared" si="291"/>
        <v>0</v>
      </c>
      <c r="U260" s="13">
        <f t="shared" si="291"/>
        <v>0</v>
      </c>
      <c r="V260" s="13">
        <f t="shared" si="291"/>
        <v>42540.4</v>
      </c>
      <c r="W260" s="13">
        <f t="shared" si="291"/>
        <v>0</v>
      </c>
      <c r="X260" s="13">
        <f t="shared" si="291"/>
        <v>0</v>
      </c>
      <c r="Y260" s="13">
        <f t="shared" si="291"/>
        <v>0</v>
      </c>
      <c r="Z260" s="13">
        <f t="shared" si="291"/>
        <v>0</v>
      </c>
      <c r="AA260" s="13">
        <f t="shared" si="291"/>
        <v>0</v>
      </c>
      <c r="AB260" s="13">
        <f t="shared" si="291"/>
        <v>0</v>
      </c>
      <c r="AC260" s="13">
        <f>AC261+AC262+AC263+AC264</f>
        <v>0</v>
      </c>
      <c r="AD260" s="13">
        <f>AD261+AE262+AD263+AD264</f>
        <v>0</v>
      </c>
      <c r="AE260" s="13">
        <f>AE261+AE262+AE263+AE264</f>
        <v>0</v>
      </c>
      <c r="AF260" s="36"/>
      <c r="AG260" s="15"/>
      <c r="AH260" s="15"/>
      <c r="AI260" s="15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</row>
    <row r="261" spans="1:62" ht="18.75" x14ac:dyDescent="0.25">
      <c r="A261" s="58" t="s">
        <v>26</v>
      </c>
      <c r="B261" s="23">
        <f>H261+J261+L261+N261+P261+R261+T261+V261+X261+Z261+AB261+AD261</f>
        <v>0</v>
      </c>
      <c r="C261" s="29">
        <f t="shared" ref="C261:C264" si="292">H261</f>
        <v>0</v>
      </c>
      <c r="D261" s="23"/>
      <c r="E261" s="23"/>
      <c r="F261" s="24"/>
      <c r="G261" s="24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36"/>
      <c r="AG261" s="15"/>
      <c r="AH261" s="15"/>
      <c r="AI261" s="15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</row>
    <row r="262" spans="1:62" ht="37.5" x14ac:dyDescent="0.25">
      <c r="A262" s="58" t="s">
        <v>40</v>
      </c>
      <c r="B262" s="23">
        <f>H262+J262+L262+N262+P262+R262+T262+V262+X262+Z262+AB262+AD262</f>
        <v>42540.4</v>
      </c>
      <c r="C262" s="29">
        <f t="shared" si="292"/>
        <v>0</v>
      </c>
      <c r="D262" s="23">
        <f>E262</f>
        <v>0</v>
      </c>
      <c r="E262" s="30">
        <f>I262+K262+M262+O262+Q262+S262+U262+W262+Y262+AA262+AC262+AE262</f>
        <v>0</v>
      </c>
      <c r="F262" s="24">
        <f t="shared" si="288"/>
        <v>0</v>
      </c>
      <c r="G262" s="24" t="e">
        <f t="shared" si="289"/>
        <v>#DIV/0!</v>
      </c>
      <c r="H262" s="13"/>
      <c r="I262" s="1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>
        <v>42540.4</v>
      </c>
      <c r="W262" s="23"/>
      <c r="X262" s="23"/>
      <c r="Y262" s="23"/>
      <c r="Z262" s="23"/>
      <c r="AA262" s="23"/>
      <c r="AB262" s="23"/>
      <c r="AC262" s="23"/>
      <c r="AD262" s="23"/>
      <c r="AE262" s="23"/>
      <c r="AF262" s="36" t="s">
        <v>44</v>
      </c>
      <c r="AG262" s="15"/>
      <c r="AH262" s="15"/>
      <c r="AI262" s="15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</row>
    <row r="263" spans="1:62" ht="18.75" x14ac:dyDescent="0.3">
      <c r="A263" s="22" t="s">
        <v>28</v>
      </c>
      <c r="B263" s="46"/>
      <c r="C263" s="29">
        <f t="shared" si="292"/>
        <v>0</v>
      </c>
      <c r="D263" s="46"/>
      <c r="E263" s="46"/>
      <c r="F263" s="46"/>
      <c r="G263" s="4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36"/>
      <c r="AG263" s="15"/>
      <c r="AH263" s="15"/>
      <c r="AI263" s="15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ht="18.75" x14ac:dyDescent="0.3">
      <c r="A264" s="22" t="s">
        <v>29</v>
      </c>
      <c r="B264" s="23">
        <f>R264+X264+Z264+T264+V264</f>
        <v>0</v>
      </c>
      <c r="C264" s="29">
        <f t="shared" si="292"/>
        <v>0</v>
      </c>
      <c r="D264" s="23"/>
      <c r="E264" s="30">
        <f>I264+K264+M264+O264+Q264+S264+U264+W264+Y264+AA264+AC264+AE264</f>
        <v>0</v>
      </c>
      <c r="F264" s="24" t="e">
        <f>E264/B264*100</f>
        <v>#DIV/0!</v>
      </c>
      <c r="G264" s="24" t="e">
        <f>E264/C264*100</f>
        <v>#DIV/0!</v>
      </c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36"/>
      <c r="AG264" s="15"/>
      <c r="AH264" s="15"/>
      <c r="AI264" s="1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ht="18.75" x14ac:dyDescent="0.25">
      <c r="A265" s="84" t="s">
        <v>86</v>
      </c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85"/>
      <c r="AC265" s="85"/>
      <c r="AD265" s="85"/>
      <c r="AE265" s="86"/>
      <c r="AF265" s="81" t="s">
        <v>99</v>
      </c>
      <c r="AG265" s="15"/>
      <c r="AH265" s="15"/>
      <c r="AI265" s="15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ht="18.75" x14ac:dyDescent="0.3">
      <c r="A266" s="19" t="s">
        <v>25</v>
      </c>
      <c r="B266" s="13">
        <f>B267+B268+B270+B271</f>
        <v>205711.2</v>
      </c>
      <c r="C266" s="13">
        <f>C267+C268+C270+C271</f>
        <v>16594.400000000001</v>
      </c>
      <c r="D266" s="13">
        <f>D267+D268+D270+D271</f>
        <v>14483.300000000001</v>
      </c>
      <c r="E266" s="13">
        <f>E267+E268+E270+E271</f>
        <v>14483.300000000001</v>
      </c>
      <c r="F266" s="21">
        <f>E266/B266*100</f>
        <v>7.0405986645355227</v>
      </c>
      <c r="G266" s="21">
        <f>E266/C266*100</f>
        <v>87.278238441884</v>
      </c>
      <c r="H266" s="13">
        <f t="shared" ref="H266:AE266" si="293">H267+H268+H270+H271</f>
        <v>16594.400000000001</v>
      </c>
      <c r="I266" s="13">
        <f t="shared" si="293"/>
        <v>14483.300000000001</v>
      </c>
      <c r="J266" s="13">
        <f t="shared" si="293"/>
        <v>24492.600000000002</v>
      </c>
      <c r="K266" s="13">
        <f t="shared" si="293"/>
        <v>0</v>
      </c>
      <c r="L266" s="13">
        <f>L267+L268+L270+L271</f>
        <v>23820.9</v>
      </c>
      <c r="M266" s="13">
        <f t="shared" si="293"/>
        <v>0</v>
      </c>
      <c r="N266" s="13">
        <f t="shared" si="293"/>
        <v>23625.9</v>
      </c>
      <c r="O266" s="13">
        <f t="shared" si="293"/>
        <v>0</v>
      </c>
      <c r="P266" s="13">
        <f t="shared" si="293"/>
        <v>21830.6</v>
      </c>
      <c r="Q266" s="13">
        <f t="shared" si="293"/>
        <v>0</v>
      </c>
      <c r="R266" s="13">
        <f t="shared" si="293"/>
        <v>13771.100000000002</v>
      </c>
      <c r="S266" s="13">
        <f t="shared" si="293"/>
        <v>0</v>
      </c>
      <c r="T266" s="13">
        <f t="shared" si="293"/>
        <v>0</v>
      </c>
      <c r="U266" s="13">
        <f t="shared" si="293"/>
        <v>0</v>
      </c>
      <c r="V266" s="13">
        <f t="shared" si="293"/>
        <v>0</v>
      </c>
      <c r="W266" s="13">
        <f t="shared" si="293"/>
        <v>0</v>
      </c>
      <c r="X266" s="13">
        <f t="shared" si="293"/>
        <v>16145.9</v>
      </c>
      <c r="Y266" s="13">
        <f t="shared" si="293"/>
        <v>0</v>
      </c>
      <c r="Z266" s="13">
        <f t="shared" si="293"/>
        <v>22807.4</v>
      </c>
      <c r="AA266" s="13">
        <f t="shared" si="293"/>
        <v>0</v>
      </c>
      <c r="AB266" s="13">
        <f t="shared" si="293"/>
        <v>20118.199999999997</v>
      </c>
      <c r="AC266" s="13">
        <f t="shared" si="293"/>
        <v>0</v>
      </c>
      <c r="AD266" s="13">
        <f t="shared" si="293"/>
        <v>22504.2</v>
      </c>
      <c r="AE266" s="13">
        <f t="shared" si="293"/>
        <v>0</v>
      </c>
      <c r="AF266" s="82"/>
      <c r="AG266" s="15"/>
      <c r="AH266" s="15"/>
      <c r="AI266" s="15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ht="18.75" x14ac:dyDescent="0.3">
      <c r="A267" s="22" t="s">
        <v>26</v>
      </c>
      <c r="B267" s="23">
        <f>H267+J267+L267+N267+P267+R267+T267+V267+X267+Z267+AB267+AD267</f>
        <v>142318.30000000002</v>
      </c>
      <c r="C267" s="29">
        <f t="shared" ref="C267:C270" si="294">H267</f>
        <v>11867.6</v>
      </c>
      <c r="D267" s="23">
        <f>E267</f>
        <v>10733.7</v>
      </c>
      <c r="E267" s="30">
        <f t="shared" ref="E267:E270" si="295">I267+K267+M267+O267+Q267+S267+U267+W267+Y267+AA267+AC267+AE267</f>
        <v>10733.7</v>
      </c>
      <c r="F267" s="24">
        <f>E267/B267*100</f>
        <v>7.5420378124246845</v>
      </c>
      <c r="G267" s="24">
        <f>E267/C267*100</f>
        <v>90.445414405608545</v>
      </c>
      <c r="H267" s="23">
        <v>11867.6</v>
      </c>
      <c r="I267" s="80">
        <v>10733.7</v>
      </c>
      <c r="J267" s="23">
        <v>16848</v>
      </c>
      <c r="K267" s="23"/>
      <c r="L267" s="23">
        <v>15995</v>
      </c>
      <c r="M267" s="23"/>
      <c r="N267" s="23">
        <v>15800</v>
      </c>
      <c r="O267" s="23"/>
      <c r="P267" s="23">
        <v>14691</v>
      </c>
      <c r="Q267" s="23"/>
      <c r="R267" s="23">
        <v>9518.1</v>
      </c>
      <c r="S267" s="23"/>
      <c r="T267" s="23"/>
      <c r="U267" s="23"/>
      <c r="V267" s="23"/>
      <c r="W267" s="23"/>
      <c r="X267" s="23">
        <v>11583.1</v>
      </c>
      <c r="Y267" s="23"/>
      <c r="Z267" s="23">
        <v>15714.7</v>
      </c>
      <c r="AA267" s="23"/>
      <c r="AB267" s="23">
        <v>14934</v>
      </c>
      <c r="AC267" s="23"/>
      <c r="AD267" s="23">
        <v>15366.8</v>
      </c>
      <c r="AE267" s="23"/>
      <c r="AF267" s="82"/>
      <c r="AG267" s="15"/>
      <c r="AH267" s="15"/>
      <c r="AI267" s="15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ht="66" customHeight="1" x14ac:dyDescent="0.3">
      <c r="A268" s="22" t="s">
        <v>27</v>
      </c>
      <c r="B268" s="23">
        <f>H268+J268+L268+N268+P268+R268+T268+V268+X268+Z268+AB268+AD268</f>
        <v>38587</v>
      </c>
      <c r="C268" s="29">
        <f t="shared" si="294"/>
        <v>3176.4</v>
      </c>
      <c r="D268" s="23">
        <f>E268</f>
        <v>3126.9</v>
      </c>
      <c r="E268" s="30">
        <f t="shared" si="295"/>
        <v>3126.9</v>
      </c>
      <c r="F268" s="24">
        <f>E268/B268*100</f>
        <v>8.1035063622463532</v>
      </c>
      <c r="G268" s="24">
        <f>E268/C268*100</f>
        <v>98.441632036267464</v>
      </c>
      <c r="H268" s="23">
        <v>3176.4</v>
      </c>
      <c r="I268" s="80">
        <v>3126.9</v>
      </c>
      <c r="J268" s="23">
        <v>4698.8999999999996</v>
      </c>
      <c r="K268" s="23"/>
      <c r="L268" s="23">
        <v>4880.2</v>
      </c>
      <c r="M268" s="23"/>
      <c r="N268" s="23">
        <v>4880.2</v>
      </c>
      <c r="O268" s="23"/>
      <c r="P268" s="23">
        <v>4814</v>
      </c>
      <c r="Q268" s="23"/>
      <c r="R268" s="23">
        <v>3477.8</v>
      </c>
      <c r="S268" s="23"/>
      <c r="T268" s="23"/>
      <c r="U268" s="23"/>
      <c r="V268" s="23"/>
      <c r="W268" s="23"/>
      <c r="X268" s="23">
        <v>2857.4</v>
      </c>
      <c r="Y268" s="23"/>
      <c r="Z268" s="23">
        <v>4147</v>
      </c>
      <c r="AA268" s="23"/>
      <c r="AB268" s="23">
        <v>2548.6</v>
      </c>
      <c r="AC268" s="23"/>
      <c r="AD268" s="23">
        <v>3106.5</v>
      </c>
      <c r="AE268" s="23"/>
      <c r="AF268" s="82"/>
      <c r="AG268" s="15"/>
      <c r="AH268" s="15"/>
      <c r="AI268" s="15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ht="37.5" x14ac:dyDescent="0.3">
      <c r="A269" s="22" t="s">
        <v>30</v>
      </c>
      <c r="B269" s="29">
        <f>H269+J269+L269+N269+P269+R269+T269+V269+X269+Z269+AB269+AD269</f>
        <v>1323.8</v>
      </c>
      <c r="C269" s="29">
        <f t="shared" si="294"/>
        <v>82.7</v>
      </c>
      <c r="D269" s="23">
        <f>E269</f>
        <v>33.200000000000003</v>
      </c>
      <c r="E269" s="30">
        <f t="shared" si="295"/>
        <v>33.200000000000003</v>
      </c>
      <c r="F269" s="24">
        <f>E269/B269*100</f>
        <v>2.5079317117389337</v>
      </c>
      <c r="G269" s="24">
        <f>E269/C269*100</f>
        <v>40.145102781136636</v>
      </c>
      <c r="H269" s="23">
        <v>82.7</v>
      </c>
      <c r="I269" s="80">
        <v>33.200000000000003</v>
      </c>
      <c r="J269" s="23">
        <v>157.19999999999999</v>
      </c>
      <c r="K269" s="23"/>
      <c r="L269" s="23">
        <v>157.19999999999999</v>
      </c>
      <c r="M269" s="23"/>
      <c r="N269" s="23">
        <v>157.19999999999999</v>
      </c>
      <c r="O269" s="23"/>
      <c r="P269" s="23">
        <v>124.1</v>
      </c>
      <c r="Q269" s="23"/>
      <c r="R269" s="23">
        <v>41.4</v>
      </c>
      <c r="S269" s="23"/>
      <c r="T269" s="23"/>
      <c r="U269" s="23"/>
      <c r="V269" s="23"/>
      <c r="W269" s="23"/>
      <c r="X269" s="23">
        <v>91</v>
      </c>
      <c r="Y269" s="23"/>
      <c r="Z269" s="23">
        <v>157.19999999999999</v>
      </c>
      <c r="AA269" s="23"/>
      <c r="AB269" s="23">
        <v>140.69999999999999</v>
      </c>
      <c r="AC269" s="23"/>
      <c r="AD269" s="23">
        <v>215.1</v>
      </c>
      <c r="AE269" s="23"/>
      <c r="AF269" s="76"/>
      <c r="AG269" s="15"/>
      <c r="AH269" s="15"/>
      <c r="AI269" s="15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ht="18.75" x14ac:dyDescent="0.3">
      <c r="A270" s="22" t="s">
        <v>28</v>
      </c>
      <c r="B270" s="29">
        <f>H270+J270+L270+N270+P270+R270+T270+V270+X270+Z270+AB270+AD270</f>
        <v>24805.9</v>
      </c>
      <c r="C270" s="29">
        <f t="shared" si="294"/>
        <v>1550.4</v>
      </c>
      <c r="D270" s="23">
        <f>E270</f>
        <v>622.70000000000005</v>
      </c>
      <c r="E270" s="30">
        <f t="shared" si="295"/>
        <v>622.70000000000005</v>
      </c>
      <c r="F270" s="55">
        <f>E270/B270*100</f>
        <v>2.5102898907114839</v>
      </c>
      <c r="G270" s="55">
        <f>E270/C270*100</f>
        <v>40.163828689370483</v>
      </c>
      <c r="H270" s="23">
        <v>1550.4</v>
      </c>
      <c r="I270" s="23">
        <v>622.70000000000005</v>
      </c>
      <c r="J270" s="23">
        <v>2945.7</v>
      </c>
      <c r="K270" s="23"/>
      <c r="L270" s="23">
        <v>2945.7</v>
      </c>
      <c r="M270" s="23"/>
      <c r="N270" s="23">
        <v>2945.7</v>
      </c>
      <c r="O270" s="23"/>
      <c r="P270" s="23">
        <v>2325.6</v>
      </c>
      <c r="Q270" s="23"/>
      <c r="R270" s="23">
        <v>775.2</v>
      </c>
      <c r="S270" s="23"/>
      <c r="T270" s="23"/>
      <c r="U270" s="23"/>
      <c r="V270" s="23"/>
      <c r="W270" s="23"/>
      <c r="X270" s="23">
        <v>1705.4</v>
      </c>
      <c r="Y270" s="23"/>
      <c r="Z270" s="23">
        <v>2945.7</v>
      </c>
      <c r="AA270" s="23"/>
      <c r="AB270" s="23">
        <v>2635.6</v>
      </c>
      <c r="AC270" s="23"/>
      <c r="AD270" s="23">
        <v>4030.9</v>
      </c>
      <c r="AE270" s="23"/>
      <c r="AF270" s="36"/>
      <c r="AG270" s="33"/>
      <c r="AH270" s="33"/>
      <c r="AI270" s="33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</row>
    <row r="271" spans="1:62" ht="18.75" x14ac:dyDescent="0.3">
      <c r="A271" s="22" t="s">
        <v>29</v>
      </c>
      <c r="B271" s="46"/>
      <c r="C271" s="46"/>
      <c r="D271" s="46"/>
      <c r="E271" s="46"/>
      <c r="F271" s="46"/>
      <c r="G271" s="46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36"/>
      <c r="AG271" s="15"/>
      <c r="AH271" s="15"/>
      <c r="AI271" s="15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</row>
    <row r="272" spans="1:62" ht="20.25" x14ac:dyDescent="0.25">
      <c r="A272" s="87" t="s">
        <v>87</v>
      </c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13"/>
      <c r="AF272" s="36"/>
      <c r="AG272" s="15"/>
      <c r="AH272" s="15"/>
      <c r="AI272" s="15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ht="18.75" x14ac:dyDescent="0.3">
      <c r="A273" s="19" t="s">
        <v>25</v>
      </c>
      <c r="B273" s="13">
        <f>B274+B275+B278+B277</f>
        <v>0</v>
      </c>
      <c r="C273" s="13">
        <f>C274+C275+C278+C277</f>
        <v>0</v>
      </c>
      <c r="D273" s="13">
        <f t="shared" ref="D273:E273" si="296">D274+D275+D278+D277</f>
        <v>0</v>
      </c>
      <c r="E273" s="13">
        <f t="shared" si="296"/>
        <v>0</v>
      </c>
      <c r="F273" s="21" t="e">
        <f>E273/B273*100</f>
        <v>#DIV/0!</v>
      </c>
      <c r="G273" s="21" t="e">
        <f>E273/C273*100</f>
        <v>#DIV/0!</v>
      </c>
      <c r="H273" s="13">
        <f t="shared" ref="H273:AE273" si="297">H274+H275+H278+H277</f>
        <v>0</v>
      </c>
      <c r="I273" s="13">
        <f t="shared" si="297"/>
        <v>0</v>
      </c>
      <c r="J273" s="13">
        <f t="shared" si="297"/>
        <v>0</v>
      </c>
      <c r="K273" s="13">
        <f t="shared" si="297"/>
        <v>0</v>
      </c>
      <c r="L273" s="13">
        <f>L274+L275+L278+L277</f>
        <v>0</v>
      </c>
      <c r="M273" s="13">
        <f t="shared" si="297"/>
        <v>0</v>
      </c>
      <c r="N273" s="13">
        <f t="shared" si="297"/>
        <v>0</v>
      </c>
      <c r="O273" s="13">
        <f t="shared" si="297"/>
        <v>0</v>
      </c>
      <c r="P273" s="13">
        <f t="shared" si="297"/>
        <v>0</v>
      </c>
      <c r="Q273" s="13">
        <f t="shared" si="297"/>
        <v>0</v>
      </c>
      <c r="R273" s="13">
        <f t="shared" si="297"/>
        <v>0</v>
      </c>
      <c r="S273" s="13">
        <f t="shared" si="297"/>
        <v>0</v>
      </c>
      <c r="T273" s="13">
        <f t="shared" si="297"/>
        <v>0</v>
      </c>
      <c r="U273" s="13">
        <f t="shared" si="297"/>
        <v>0</v>
      </c>
      <c r="V273" s="13">
        <f t="shared" si="297"/>
        <v>0</v>
      </c>
      <c r="W273" s="13">
        <f t="shared" si="297"/>
        <v>0</v>
      </c>
      <c r="X273" s="13">
        <f t="shared" si="297"/>
        <v>0</v>
      </c>
      <c r="Y273" s="13">
        <f t="shared" si="297"/>
        <v>0</v>
      </c>
      <c r="Z273" s="13">
        <f t="shared" si="297"/>
        <v>0</v>
      </c>
      <c r="AA273" s="13">
        <f t="shared" si="297"/>
        <v>0</v>
      </c>
      <c r="AB273" s="13">
        <f t="shared" si="297"/>
        <v>0</v>
      </c>
      <c r="AC273" s="13">
        <f t="shared" si="297"/>
        <v>0</v>
      </c>
      <c r="AD273" s="13">
        <f t="shared" si="297"/>
        <v>0</v>
      </c>
      <c r="AE273" s="13">
        <f t="shared" si="297"/>
        <v>0</v>
      </c>
      <c r="AF273" s="59"/>
      <c r="AG273" s="15"/>
      <c r="AH273" s="15"/>
      <c r="AI273" s="15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ht="18.75" x14ac:dyDescent="0.3">
      <c r="A274" s="22" t="s">
        <v>26</v>
      </c>
      <c r="B274" s="23">
        <f t="shared" ref="B274:E274" si="298">B281</f>
        <v>0</v>
      </c>
      <c r="C274" s="23">
        <f t="shared" si="298"/>
        <v>0</v>
      </c>
      <c r="D274" s="23">
        <f t="shared" si="298"/>
        <v>0</v>
      </c>
      <c r="E274" s="23">
        <f t="shared" si="298"/>
        <v>0</v>
      </c>
      <c r="F274" s="24" t="e">
        <f>E274/B274*100</f>
        <v>#DIV/0!</v>
      </c>
      <c r="G274" s="24" t="e">
        <f>E274/C274*100</f>
        <v>#DIV/0!</v>
      </c>
      <c r="H274" s="23">
        <f>H281</f>
        <v>0</v>
      </c>
      <c r="I274" s="23">
        <f t="shared" ref="I274:AE278" si="299">I281</f>
        <v>0</v>
      </c>
      <c r="J274" s="23">
        <f t="shared" si="299"/>
        <v>0</v>
      </c>
      <c r="K274" s="23">
        <f t="shared" si="299"/>
        <v>0</v>
      </c>
      <c r="L274" s="23">
        <f t="shared" si="299"/>
        <v>0</v>
      </c>
      <c r="M274" s="23">
        <f t="shared" si="299"/>
        <v>0</v>
      </c>
      <c r="N274" s="23">
        <f t="shared" si="299"/>
        <v>0</v>
      </c>
      <c r="O274" s="23">
        <f t="shared" si="299"/>
        <v>0</v>
      </c>
      <c r="P274" s="23">
        <f t="shared" si="299"/>
        <v>0</v>
      </c>
      <c r="Q274" s="23">
        <f t="shared" si="299"/>
        <v>0</v>
      </c>
      <c r="R274" s="23">
        <f t="shared" si="299"/>
        <v>0</v>
      </c>
      <c r="S274" s="23">
        <f t="shared" si="299"/>
        <v>0</v>
      </c>
      <c r="T274" s="23">
        <f t="shared" si="299"/>
        <v>0</v>
      </c>
      <c r="U274" s="23">
        <f t="shared" si="299"/>
        <v>0</v>
      </c>
      <c r="V274" s="23">
        <f t="shared" si="299"/>
        <v>0</v>
      </c>
      <c r="W274" s="23">
        <f t="shared" si="299"/>
        <v>0</v>
      </c>
      <c r="X274" s="23">
        <f t="shared" si="299"/>
        <v>0</v>
      </c>
      <c r="Y274" s="23">
        <f t="shared" si="299"/>
        <v>0</v>
      </c>
      <c r="Z274" s="23">
        <f t="shared" si="299"/>
        <v>0</v>
      </c>
      <c r="AA274" s="23">
        <f t="shared" si="299"/>
        <v>0</v>
      </c>
      <c r="AB274" s="23">
        <f t="shared" si="299"/>
        <v>0</v>
      </c>
      <c r="AC274" s="23">
        <f t="shared" si="299"/>
        <v>0</v>
      </c>
      <c r="AD274" s="23">
        <f t="shared" si="299"/>
        <v>0</v>
      </c>
      <c r="AE274" s="23">
        <f t="shared" si="299"/>
        <v>0</v>
      </c>
      <c r="AF274" s="60"/>
      <c r="AG274" s="15"/>
      <c r="AH274" s="15"/>
      <c r="AI274" s="15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ht="18.75" x14ac:dyDescent="0.3">
      <c r="A275" s="22" t="s">
        <v>27</v>
      </c>
      <c r="B275" s="23">
        <f t="shared" ref="B275:E275" si="300">B282</f>
        <v>0</v>
      </c>
      <c r="C275" s="23">
        <f t="shared" si="300"/>
        <v>0</v>
      </c>
      <c r="D275" s="23">
        <f t="shared" si="300"/>
        <v>0</v>
      </c>
      <c r="E275" s="23">
        <f t="shared" si="300"/>
        <v>0</v>
      </c>
      <c r="F275" s="24" t="e">
        <f>E275/B275*100</f>
        <v>#DIV/0!</v>
      </c>
      <c r="G275" s="24" t="e">
        <f>E275/C275*100</f>
        <v>#DIV/0!</v>
      </c>
      <c r="H275" s="23">
        <f t="shared" ref="H275:W278" si="301">H282</f>
        <v>0</v>
      </c>
      <c r="I275" s="23">
        <f t="shared" si="301"/>
        <v>0</v>
      </c>
      <c r="J275" s="23">
        <f t="shared" si="301"/>
        <v>0</v>
      </c>
      <c r="K275" s="23">
        <f t="shared" si="301"/>
        <v>0</v>
      </c>
      <c r="L275" s="23">
        <f t="shared" si="301"/>
        <v>0</v>
      </c>
      <c r="M275" s="23">
        <f t="shared" si="301"/>
        <v>0</v>
      </c>
      <c r="N275" s="23">
        <f t="shared" si="301"/>
        <v>0</v>
      </c>
      <c r="O275" s="23">
        <f t="shared" si="301"/>
        <v>0</v>
      </c>
      <c r="P275" s="23">
        <f t="shared" si="301"/>
        <v>0</v>
      </c>
      <c r="Q275" s="23">
        <f t="shared" si="301"/>
        <v>0</v>
      </c>
      <c r="R275" s="23">
        <f t="shared" si="301"/>
        <v>0</v>
      </c>
      <c r="S275" s="23">
        <f t="shared" si="301"/>
        <v>0</v>
      </c>
      <c r="T275" s="23">
        <f t="shared" si="301"/>
        <v>0</v>
      </c>
      <c r="U275" s="23">
        <f t="shared" si="301"/>
        <v>0</v>
      </c>
      <c r="V275" s="23">
        <f t="shared" si="301"/>
        <v>0</v>
      </c>
      <c r="W275" s="23">
        <f t="shared" si="301"/>
        <v>0</v>
      </c>
      <c r="X275" s="23">
        <f t="shared" si="299"/>
        <v>0</v>
      </c>
      <c r="Y275" s="23">
        <f t="shared" si="299"/>
        <v>0</v>
      </c>
      <c r="Z275" s="23">
        <f t="shared" si="299"/>
        <v>0</v>
      </c>
      <c r="AA275" s="23">
        <f t="shared" si="299"/>
        <v>0</v>
      </c>
      <c r="AB275" s="23">
        <f t="shared" si="299"/>
        <v>0</v>
      </c>
      <c r="AC275" s="23">
        <f t="shared" si="299"/>
        <v>0</v>
      </c>
      <c r="AD275" s="23">
        <f t="shared" si="299"/>
        <v>0</v>
      </c>
      <c r="AE275" s="23">
        <f t="shared" si="299"/>
        <v>0</v>
      </c>
      <c r="AF275" s="60"/>
      <c r="AG275" s="15"/>
      <c r="AH275" s="15"/>
      <c r="AI275" s="15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ht="37.5" x14ac:dyDescent="0.3">
      <c r="A276" s="22" t="s">
        <v>30</v>
      </c>
      <c r="B276" s="23">
        <f t="shared" ref="B276:E276" si="302">B283</f>
        <v>0</v>
      </c>
      <c r="C276" s="23">
        <f t="shared" si="302"/>
        <v>0</v>
      </c>
      <c r="D276" s="23">
        <f t="shared" si="302"/>
        <v>0</v>
      </c>
      <c r="E276" s="23">
        <f t="shared" si="302"/>
        <v>0</v>
      </c>
      <c r="F276" s="24" t="e">
        <f>E276/B276*100</f>
        <v>#DIV/0!</v>
      </c>
      <c r="G276" s="24" t="e">
        <f>E276/C276*100</f>
        <v>#DIV/0!</v>
      </c>
      <c r="H276" s="23">
        <f t="shared" si="301"/>
        <v>0</v>
      </c>
      <c r="I276" s="23">
        <f t="shared" si="299"/>
        <v>0</v>
      </c>
      <c r="J276" s="23">
        <f t="shared" si="299"/>
        <v>0</v>
      </c>
      <c r="K276" s="23">
        <f t="shared" si="299"/>
        <v>0</v>
      </c>
      <c r="L276" s="23">
        <f t="shared" si="299"/>
        <v>0</v>
      </c>
      <c r="M276" s="23">
        <f t="shared" si="299"/>
        <v>0</v>
      </c>
      <c r="N276" s="23">
        <f t="shared" si="299"/>
        <v>0</v>
      </c>
      <c r="O276" s="23">
        <f t="shared" si="299"/>
        <v>0</v>
      </c>
      <c r="P276" s="23">
        <f t="shared" si="299"/>
        <v>0</v>
      </c>
      <c r="Q276" s="23">
        <f t="shared" si="299"/>
        <v>0</v>
      </c>
      <c r="R276" s="23">
        <f t="shared" si="299"/>
        <v>0</v>
      </c>
      <c r="S276" s="23">
        <f t="shared" si="299"/>
        <v>0</v>
      </c>
      <c r="T276" s="23">
        <f t="shared" si="299"/>
        <v>0</v>
      </c>
      <c r="U276" s="23">
        <f t="shared" si="299"/>
        <v>0</v>
      </c>
      <c r="V276" s="23">
        <f t="shared" si="299"/>
        <v>0</v>
      </c>
      <c r="W276" s="23">
        <f t="shared" si="299"/>
        <v>0</v>
      </c>
      <c r="X276" s="23">
        <f t="shared" si="299"/>
        <v>0</v>
      </c>
      <c r="Y276" s="23">
        <f t="shared" si="299"/>
        <v>0</v>
      </c>
      <c r="Z276" s="23">
        <f t="shared" si="299"/>
        <v>0</v>
      </c>
      <c r="AA276" s="23">
        <f t="shared" si="299"/>
        <v>0</v>
      </c>
      <c r="AB276" s="23">
        <f t="shared" si="299"/>
        <v>0</v>
      </c>
      <c r="AC276" s="23">
        <f t="shared" si="299"/>
        <v>0</v>
      </c>
      <c r="AD276" s="23">
        <f t="shared" si="299"/>
        <v>0</v>
      </c>
      <c r="AE276" s="23">
        <f t="shared" si="299"/>
        <v>0</v>
      </c>
      <c r="AF276" s="60"/>
      <c r="AG276" s="15"/>
      <c r="AH276" s="15"/>
      <c r="AI276" s="15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ht="18.75" x14ac:dyDescent="0.3">
      <c r="A277" s="22" t="s">
        <v>28</v>
      </c>
      <c r="B277" s="23">
        <f t="shared" ref="B277:E277" si="303">B284</f>
        <v>0</v>
      </c>
      <c r="C277" s="23">
        <f t="shared" si="303"/>
        <v>0</v>
      </c>
      <c r="D277" s="23">
        <f t="shared" si="303"/>
        <v>0</v>
      </c>
      <c r="E277" s="23">
        <f t="shared" si="303"/>
        <v>0</v>
      </c>
      <c r="F277" s="24" t="e">
        <f>E277/B277*100</f>
        <v>#DIV/0!</v>
      </c>
      <c r="G277" s="24" t="e">
        <f>E277/C277*100</f>
        <v>#DIV/0!</v>
      </c>
      <c r="H277" s="23">
        <f t="shared" si="301"/>
        <v>0</v>
      </c>
      <c r="I277" s="23">
        <f t="shared" si="299"/>
        <v>0</v>
      </c>
      <c r="J277" s="23">
        <f t="shared" si="299"/>
        <v>0</v>
      </c>
      <c r="K277" s="23">
        <f t="shared" si="299"/>
        <v>0</v>
      </c>
      <c r="L277" s="23">
        <f t="shared" si="299"/>
        <v>0</v>
      </c>
      <c r="M277" s="23">
        <f t="shared" si="299"/>
        <v>0</v>
      </c>
      <c r="N277" s="23">
        <f t="shared" si="299"/>
        <v>0</v>
      </c>
      <c r="O277" s="23">
        <f t="shared" si="299"/>
        <v>0</v>
      </c>
      <c r="P277" s="23">
        <f t="shared" si="299"/>
        <v>0</v>
      </c>
      <c r="Q277" s="23">
        <f t="shared" si="299"/>
        <v>0</v>
      </c>
      <c r="R277" s="23">
        <f t="shared" si="299"/>
        <v>0</v>
      </c>
      <c r="S277" s="23">
        <f t="shared" si="299"/>
        <v>0</v>
      </c>
      <c r="T277" s="23">
        <f t="shared" si="299"/>
        <v>0</v>
      </c>
      <c r="U277" s="23">
        <f t="shared" si="299"/>
        <v>0</v>
      </c>
      <c r="V277" s="23">
        <f t="shared" si="299"/>
        <v>0</v>
      </c>
      <c r="W277" s="23">
        <f t="shared" si="299"/>
        <v>0</v>
      </c>
      <c r="X277" s="23">
        <f t="shared" si="299"/>
        <v>0</v>
      </c>
      <c r="Y277" s="23">
        <f t="shared" si="299"/>
        <v>0</v>
      </c>
      <c r="Z277" s="23">
        <f t="shared" si="299"/>
        <v>0</v>
      </c>
      <c r="AA277" s="23">
        <f t="shared" si="299"/>
        <v>0</v>
      </c>
      <c r="AB277" s="23">
        <f t="shared" si="299"/>
        <v>0</v>
      </c>
      <c r="AC277" s="23">
        <f t="shared" si="299"/>
        <v>0</v>
      </c>
      <c r="AD277" s="23">
        <f t="shared" si="299"/>
        <v>0</v>
      </c>
      <c r="AE277" s="23">
        <f t="shared" si="299"/>
        <v>0</v>
      </c>
      <c r="AF277" s="60"/>
      <c r="AG277" s="15"/>
      <c r="AH277" s="15"/>
      <c r="AI277" s="15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ht="18.75" x14ac:dyDescent="0.3">
      <c r="A278" s="22" t="s">
        <v>29</v>
      </c>
      <c r="B278" s="23">
        <f t="shared" ref="B278:E278" si="304">B285</f>
        <v>0</v>
      </c>
      <c r="C278" s="23">
        <f t="shared" si="304"/>
        <v>0</v>
      </c>
      <c r="D278" s="23">
        <f t="shared" si="304"/>
        <v>0</v>
      </c>
      <c r="E278" s="23">
        <f t="shared" si="304"/>
        <v>0</v>
      </c>
      <c r="F278" s="24" t="e">
        <f t="shared" ref="F278" si="305">E278/B278*100</f>
        <v>#DIV/0!</v>
      </c>
      <c r="G278" s="24" t="e">
        <f t="shared" ref="G278" si="306">E278/C278*100</f>
        <v>#DIV/0!</v>
      </c>
      <c r="H278" s="23">
        <f t="shared" si="301"/>
        <v>0</v>
      </c>
      <c r="I278" s="23">
        <f t="shared" si="299"/>
        <v>0</v>
      </c>
      <c r="J278" s="23">
        <f t="shared" si="299"/>
        <v>0</v>
      </c>
      <c r="K278" s="23">
        <f t="shared" si="299"/>
        <v>0</v>
      </c>
      <c r="L278" s="23">
        <f t="shared" si="299"/>
        <v>0</v>
      </c>
      <c r="M278" s="23">
        <f t="shared" si="299"/>
        <v>0</v>
      </c>
      <c r="N278" s="23">
        <f t="shared" si="299"/>
        <v>0</v>
      </c>
      <c r="O278" s="23">
        <f t="shared" si="299"/>
        <v>0</v>
      </c>
      <c r="P278" s="23">
        <f t="shared" si="299"/>
        <v>0</v>
      </c>
      <c r="Q278" s="23">
        <f t="shared" si="299"/>
        <v>0</v>
      </c>
      <c r="R278" s="23">
        <f t="shared" si="299"/>
        <v>0</v>
      </c>
      <c r="S278" s="23">
        <f t="shared" si="299"/>
        <v>0</v>
      </c>
      <c r="T278" s="23">
        <f t="shared" si="299"/>
        <v>0</v>
      </c>
      <c r="U278" s="23">
        <f t="shared" si="299"/>
        <v>0</v>
      </c>
      <c r="V278" s="23">
        <f t="shared" si="299"/>
        <v>0</v>
      </c>
      <c r="W278" s="23">
        <f t="shared" si="299"/>
        <v>0</v>
      </c>
      <c r="X278" s="23">
        <f t="shared" si="299"/>
        <v>0</v>
      </c>
      <c r="Y278" s="23">
        <f t="shared" si="299"/>
        <v>0</v>
      </c>
      <c r="Z278" s="23">
        <f t="shared" si="299"/>
        <v>0</v>
      </c>
      <c r="AA278" s="23">
        <f t="shared" si="299"/>
        <v>0</v>
      </c>
      <c r="AB278" s="23">
        <f t="shared" si="299"/>
        <v>0</v>
      </c>
      <c r="AC278" s="23">
        <f t="shared" si="299"/>
        <v>0</v>
      </c>
      <c r="AD278" s="23">
        <f t="shared" si="299"/>
        <v>0</v>
      </c>
      <c r="AE278" s="23">
        <f t="shared" si="299"/>
        <v>0</v>
      </c>
      <c r="AF278" s="60"/>
      <c r="AG278" s="15"/>
      <c r="AH278" s="15"/>
      <c r="AI278" s="15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ht="18.75" x14ac:dyDescent="0.25">
      <c r="A279" s="84" t="s">
        <v>88</v>
      </c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6"/>
      <c r="AF279" s="84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6"/>
    </row>
    <row r="280" spans="1:62" ht="18.75" x14ac:dyDescent="0.25">
      <c r="A280" s="61" t="s">
        <v>25</v>
      </c>
      <c r="B280" s="13">
        <f>B281+B282+B284+B285</f>
        <v>0</v>
      </c>
      <c r="C280" s="13">
        <f t="shared" ref="C280:E280" si="307">C281+C282+C284+C285</f>
        <v>0</v>
      </c>
      <c r="D280" s="13">
        <f t="shared" si="307"/>
        <v>0</v>
      </c>
      <c r="E280" s="13">
        <f t="shared" si="307"/>
        <v>0</v>
      </c>
      <c r="F280" s="21" t="e">
        <f t="shared" ref="F280:F285" si="308">E280/B280*100</f>
        <v>#DIV/0!</v>
      </c>
      <c r="G280" s="21" t="e">
        <f t="shared" ref="G280:G285" si="309">E280/C280*100</f>
        <v>#DIV/0!</v>
      </c>
      <c r="H280" s="13">
        <f t="shared" ref="H280:AE280" si="310">H281+H282+H284+H285</f>
        <v>0</v>
      </c>
      <c r="I280" s="13">
        <f t="shared" si="310"/>
        <v>0</v>
      </c>
      <c r="J280" s="13">
        <f t="shared" si="310"/>
        <v>0</v>
      </c>
      <c r="K280" s="13">
        <f t="shared" si="310"/>
        <v>0</v>
      </c>
      <c r="L280" s="13">
        <f t="shared" si="310"/>
        <v>0</v>
      </c>
      <c r="M280" s="13">
        <f t="shared" si="310"/>
        <v>0</v>
      </c>
      <c r="N280" s="13">
        <f t="shared" si="310"/>
        <v>0</v>
      </c>
      <c r="O280" s="13">
        <f t="shared" si="310"/>
        <v>0</v>
      </c>
      <c r="P280" s="13">
        <f t="shared" si="310"/>
        <v>0</v>
      </c>
      <c r="Q280" s="13">
        <f t="shared" si="310"/>
        <v>0</v>
      </c>
      <c r="R280" s="13">
        <f t="shared" si="310"/>
        <v>0</v>
      </c>
      <c r="S280" s="13">
        <f t="shared" si="310"/>
        <v>0</v>
      </c>
      <c r="T280" s="13">
        <f t="shared" si="310"/>
        <v>0</v>
      </c>
      <c r="U280" s="13">
        <f t="shared" si="310"/>
        <v>0</v>
      </c>
      <c r="V280" s="13">
        <f t="shared" si="310"/>
        <v>0</v>
      </c>
      <c r="W280" s="13">
        <f t="shared" si="310"/>
        <v>0</v>
      </c>
      <c r="X280" s="13">
        <f t="shared" si="310"/>
        <v>0</v>
      </c>
      <c r="Y280" s="13">
        <f t="shared" si="310"/>
        <v>0</v>
      </c>
      <c r="Z280" s="13">
        <f t="shared" si="310"/>
        <v>0</v>
      </c>
      <c r="AA280" s="13">
        <f t="shared" si="310"/>
        <v>0</v>
      </c>
      <c r="AB280" s="13">
        <f t="shared" si="310"/>
        <v>0</v>
      </c>
      <c r="AC280" s="13">
        <f t="shared" si="310"/>
        <v>0</v>
      </c>
      <c r="AD280" s="13">
        <f t="shared" si="310"/>
        <v>0</v>
      </c>
      <c r="AE280" s="13">
        <f t="shared" si="310"/>
        <v>0</v>
      </c>
      <c r="AF280" s="81"/>
      <c r="AG280" s="91"/>
      <c r="AH280" s="15"/>
      <c r="AI280" s="15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ht="18.75" x14ac:dyDescent="0.3">
      <c r="A281" s="22" t="s">
        <v>26</v>
      </c>
      <c r="B281" s="23">
        <f>H281+J281+L281+N281+P281+R281+T281+V281+X281+Z281+AB281+AD281</f>
        <v>0</v>
      </c>
      <c r="C281" s="23">
        <f t="shared" ref="C281:C282" si="311">I281+K281+M281+O281+Q281+S281+U281+W281+Y281+AA281+AC281+AE281</f>
        <v>0</v>
      </c>
      <c r="D281" s="23">
        <f>E281</f>
        <v>0</v>
      </c>
      <c r="E281" s="30">
        <f>M281+O281+Q281+S281+U281+W281+Y281+AA281+AC281+AE281</f>
        <v>0</v>
      </c>
      <c r="F281" s="24" t="e">
        <f t="shared" si="308"/>
        <v>#DIV/0!</v>
      </c>
      <c r="G281" s="24" t="e">
        <f t="shared" si="309"/>
        <v>#DIV/0!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82"/>
      <c r="AG281" s="91"/>
      <c r="AH281" s="15"/>
      <c r="AI281" s="15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ht="18.75" x14ac:dyDescent="0.25">
      <c r="A282" s="62" t="s">
        <v>40</v>
      </c>
      <c r="B282" s="23">
        <f>H282+J282+L282+N282+P282+R282+T282+V282+X282+Z282+AB282+AD282</f>
        <v>0</v>
      </c>
      <c r="C282" s="23">
        <f t="shared" si="311"/>
        <v>0</v>
      </c>
      <c r="D282" s="23">
        <f>E282</f>
        <v>0</v>
      </c>
      <c r="E282" s="30">
        <f>I282+K282+M282+O282+Q282+S282+U282+W282+Y282+AA282+AC282+AE282</f>
        <v>0</v>
      </c>
      <c r="F282" s="24" t="e">
        <f t="shared" si="308"/>
        <v>#DIV/0!</v>
      </c>
      <c r="G282" s="24" t="e">
        <f t="shared" si="309"/>
        <v>#DIV/0!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82"/>
      <c r="AG282" s="91"/>
      <c r="AH282" s="15"/>
      <c r="AI282" s="15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ht="37.5" x14ac:dyDescent="0.25">
      <c r="A283" s="62" t="s">
        <v>30</v>
      </c>
      <c r="B283" s="23">
        <f>H283+J283+L283+N283+P283+R283+T283+V283+X283+Z283+AB283+AD283</f>
        <v>0</v>
      </c>
      <c r="C283" s="30">
        <f t="shared" ref="C283:C284" si="312">H283</f>
        <v>0</v>
      </c>
      <c r="D283" s="23">
        <f>E283</f>
        <v>0</v>
      </c>
      <c r="E283" s="30">
        <f>I283+K283+M283+O283+Q283+S283+U283+W283+Y283+AA283+AC283+AE283</f>
        <v>0</v>
      </c>
      <c r="F283" s="24" t="e">
        <f t="shared" si="308"/>
        <v>#DIV/0!</v>
      </c>
      <c r="G283" s="24" t="e">
        <f t="shared" si="309"/>
        <v>#DIV/0!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82"/>
      <c r="AG283" s="91"/>
      <c r="AH283" s="15"/>
      <c r="AI283" s="15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ht="18.75" x14ac:dyDescent="0.25">
      <c r="A284" s="62" t="s">
        <v>28</v>
      </c>
      <c r="B284" s="23">
        <f>H284+J284+L284+N284+P284+R284+T284+V284+X284+Z284+AB284+AD284</f>
        <v>0</v>
      </c>
      <c r="C284" s="30">
        <f t="shared" si="312"/>
        <v>0</v>
      </c>
      <c r="D284" s="23">
        <f>E284</f>
        <v>0</v>
      </c>
      <c r="E284" s="30">
        <f>M284+O284+Q284+S284+U284+W284+Y284+AA284+AC284+AE284</f>
        <v>0</v>
      </c>
      <c r="F284" s="24" t="e">
        <f t="shared" si="308"/>
        <v>#DIV/0!</v>
      </c>
      <c r="G284" s="24" t="e">
        <f t="shared" si="309"/>
        <v>#DIV/0!</v>
      </c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82"/>
      <c r="AG284" s="91"/>
      <c r="AH284" s="15"/>
      <c r="AI284" s="15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ht="74.25" customHeight="1" x14ac:dyDescent="0.25">
      <c r="A285" s="62" t="s">
        <v>29</v>
      </c>
      <c r="B285" s="23">
        <f>H285+J285+L285+N285+P285+R285+T285+V285+X285+Z285+AB285+AD285</f>
        <v>0</v>
      </c>
      <c r="C285" s="23">
        <f t="shared" ref="C285:E285" si="313">I285+K285+M285+O285+Q285+S285+U285+W285+Y285+AA285+AC285+AE285</f>
        <v>0</v>
      </c>
      <c r="D285" s="23">
        <f t="shared" si="313"/>
        <v>0</v>
      </c>
      <c r="E285" s="23">
        <f t="shared" si="313"/>
        <v>0</v>
      </c>
      <c r="F285" s="24" t="e">
        <f t="shared" si="308"/>
        <v>#DIV/0!</v>
      </c>
      <c r="G285" s="24" t="e">
        <f t="shared" si="309"/>
        <v>#DIV/0!</v>
      </c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83"/>
      <c r="AG285" s="91"/>
      <c r="AH285" s="15"/>
      <c r="AI285" s="15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ht="56.25" x14ac:dyDescent="0.25">
      <c r="A286" s="57" t="s">
        <v>41</v>
      </c>
      <c r="B286" s="74"/>
      <c r="C286" s="74"/>
      <c r="D286" s="74"/>
      <c r="E286" s="74"/>
      <c r="F286" s="51"/>
      <c r="G286" s="51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45"/>
      <c r="AG286" s="15"/>
      <c r="AH286" s="15"/>
      <c r="AI286" s="15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ht="18.75" x14ac:dyDescent="0.3">
      <c r="A287" s="19" t="s">
        <v>25</v>
      </c>
      <c r="B287" s="13">
        <f>B288+B289+B291+B292</f>
        <v>627783</v>
      </c>
      <c r="C287" s="13">
        <f>C288+C289+C291+C292</f>
        <v>21353.200000000004</v>
      </c>
      <c r="D287" s="13">
        <f t="shared" ref="D287" si="314">D288+D289+D291+D292</f>
        <v>18560.900000000001</v>
      </c>
      <c r="E287" s="13">
        <f>E288+E289+E291+E292</f>
        <v>18560.900000000001</v>
      </c>
      <c r="F287" s="21">
        <f>E287/B287*100</f>
        <v>2.9565789452724909</v>
      </c>
      <c r="G287" s="21">
        <f>E287/C287*100</f>
        <v>86.923271453458952</v>
      </c>
      <c r="H287" s="13">
        <f>H288+H289+H291+H292</f>
        <v>21353.200000000004</v>
      </c>
      <c r="I287" s="13">
        <f t="shared" ref="I287:AE287" si="315">I288+I289+I291+I292</f>
        <v>18560.900000000001</v>
      </c>
      <c r="J287" s="13">
        <f t="shared" si="315"/>
        <v>28568.5</v>
      </c>
      <c r="K287" s="13">
        <f t="shared" si="315"/>
        <v>0</v>
      </c>
      <c r="L287" s="13">
        <f t="shared" si="315"/>
        <v>27687.9</v>
      </c>
      <c r="M287" s="13">
        <f t="shared" si="315"/>
        <v>0</v>
      </c>
      <c r="N287" s="13">
        <f t="shared" si="315"/>
        <v>28316.400000000001</v>
      </c>
      <c r="O287" s="13">
        <f t="shared" si="315"/>
        <v>0</v>
      </c>
      <c r="P287" s="13">
        <f t="shared" si="315"/>
        <v>29673.899999999998</v>
      </c>
      <c r="Q287" s="13">
        <f t="shared" si="315"/>
        <v>0</v>
      </c>
      <c r="R287" s="13">
        <f t="shared" si="315"/>
        <v>20681.500000000004</v>
      </c>
      <c r="S287" s="13">
        <f t="shared" si="315"/>
        <v>0</v>
      </c>
      <c r="T287" s="13">
        <f t="shared" si="315"/>
        <v>4594.1000000000004</v>
      </c>
      <c r="U287" s="13">
        <f t="shared" si="315"/>
        <v>0</v>
      </c>
      <c r="V287" s="13">
        <f t="shared" si="315"/>
        <v>44205.599999999999</v>
      </c>
      <c r="W287" s="13">
        <f t="shared" si="315"/>
        <v>0</v>
      </c>
      <c r="X287" s="13">
        <f t="shared" si="315"/>
        <v>33115.599999999999</v>
      </c>
      <c r="Y287" s="13">
        <f t="shared" si="315"/>
        <v>0</v>
      </c>
      <c r="Z287" s="13">
        <f t="shared" si="315"/>
        <v>27755.500000000004</v>
      </c>
      <c r="AA287" s="13">
        <f t="shared" si="315"/>
        <v>0</v>
      </c>
      <c r="AB287" s="13">
        <f t="shared" si="315"/>
        <v>34896.800000000003</v>
      </c>
      <c r="AC287" s="13">
        <f t="shared" si="315"/>
        <v>0</v>
      </c>
      <c r="AD287" s="13">
        <f t="shared" si="315"/>
        <v>326934</v>
      </c>
      <c r="AE287" s="13">
        <f t="shared" si="315"/>
        <v>0</v>
      </c>
      <c r="AF287" s="45"/>
      <c r="AG287" s="15"/>
      <c r="AH287" s="15"/>
      <c r="AI287" s="15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ht="18.75" x14ac:dyDescent="0.3">
      <c r="A288" s="19" t="s">
        <v>26</v>
      </c>
      <c r="B288" s="54">
        <f t="shared" ref="B288:E288" si="316">B274+B254+B230+B216</f>
        <v>436231.5</v>
      </c>
      <c r="C288" s="54">
        <f t="shared" si="316"/>
        <v>11867.6</v>
      </c>
      <c r="D288" s="54">
        <f t="shared" si="316"/>
        <v>10733.7</v>
      </c>
      <c r="E288" s="54">
        <f t="shared" si="316"/>
        <v>10733.7</v>
      </c>
      <c r="F288" s="21">
        <f>E288/B288*100</f>
        <v>2.460551335701342</v>
      </c>
      <c r="G288" s="21">
        <f>E288/C288*100</f>
        <v>90.445414405608545</v>
      </c>
      <c r="H288" s="54">
        <f>H274+H254+H230+H216</f>
        <v>11867.6</v>
      </c>
      <c r="I288" s="54">
        <f t="shared" ref="I288:AE288" si="317">I274+I254+I230+I216</f>
        <v>10733.7</v>
      </c>
      <c r="J288" s="54">
        <f t="shared" si="317"/>
        <v>16848</v>
      </c>
      <c r="K288" s="54">
        <f t="shared" si="317"/>
        <v>0</v>
      </c>
      <c r="L288" s="54">
        <f t="shared" si="317"/>
        <v>15995</v>
      </c>
      <c r="M288" s="54">
        <f t="shared" si="317"/>
        <v>0</v>
      </c>
      <c r="N288" s="54">
        <f t="shared" si="317"/>
        <v>15800</v>
      </c>
      <c r="O288" s="54">
        <f t="shared" si="317"/>
        <v>0</v>
      </c>
      <c r="P288" s="54">
        <f t="shared" si="317"/>
        <v>14691</v>
      </c>
      <c r="Q288" s="54">
        <f t="shared" si="317"/>
        <v>0</v>
      </c>
      <c r="R288" s="54">
        <f t="shared" si="317"/>
        <v>9518.1</v>
      </c>
      <c r="S288" s="54">
        <f t="shared" si="317"/>
        <v>0</v>
      </c>
      <c r="T288" s="54">
        <f t="shared" si="317"/>
        <v>0</v>
      </c>
      <c r="U288" s="54">
        <f t="shared" si="317"/>
        <v>0</v>
      </c>
      <c r="V288" s="54">
        <f t="shared" si="317"/>
        <v>0</v>
      </c>
      <c r="W288" s="54">
        <f t="shared" si="317"/>
        <v>0</v>
      </c>
      <c r="X288" s="54">
        <f t="shared" si="317"/>
        <v>24360.2</v>
      </c>
      <c r="Y288" s="54">
        <f t="shared" si="317"/>
        <v>0</v>
      </c>
      <c r="Z288" s="54">
        <f t="shared" si="317"/>
        <v>15714.7</v>
      </c>
      <c r="AA288" s="54">
        <f t="shared" si="317"/>
        <v>0</v>
      </c>
      <c r="AB288" s="54">
        <f t="shared" si="317"/>
        <v>25287</v>
      </c>
      <c r="AC288" s="54">
        <f t="shared" si="317"/>
        <v>0</v>
      </c>
      <c r="AD288" s="54">
        <f t="shared" si="317"/>
        <v>286149.89999999997</v>
      </c>
      <c r="AE288" s="54">
        <f t="shared" si="317"/>
        <v>0</v>
      </c>
      <c r="AF288" s="45"/>
      <c r="AG288" s="15"/>
      <c r="AH288" s="15"/>
      <c r="AI288" s="15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ht="18.75" x14ac:dyDescent="0.3">
      <c r="A289" s="19" t="s">
        <v>27</v>
      </c>
      <c r="B289" s="54">
        <f>B275+B255+B231+B217</f>
        <v>166745.60000000001</v>
      </c>
      <c r="C289" s="54">
        <f t="shared" ref="C289:E289" si="318">C275+C255+C231+C217</f>
        <v>7935.2000000000007</v>
      </c>
      <c r="D289" s="54">
        <f t="shared" si="318"/>
        <v>7204.5</v>
      </c>
      <c r="E289" s="54">
        <f t="shared" si="318"/>
        <v>7204.5</v>
      </c>
      <c r="F289" s="21">
        <f>E289/B289*100</f>
        <v>4.320653738389499</v>
      </c>
      <c r="G289" s="21">
        <f>E289/C289*100</f>
        <v>90.791662465974383</v>
      </c>
      <c r="H289" s="54">
        <f>H275+H255+H231+H217</f>
        <v>7935.2000000000007</v>
      </c>
      <c r="I289" s="54">
        <f t="shared" ref="I289:AE289" si="319">I275+I255+I231+I217</f>
        <v>7204.5</v>
      </c>
      <c r="J289" s="54">
        <f t="shared" si="319"/>
        <v>8774.7999999999993</v>
      </c>
      <c r="K289" s="54">
        <f t="shared" si="319"/>
        <v>0</v>
      </c>
      <c r="L289" s="54">
        <f t="shared" si="319"/>
        <v>8747.2000000000007</v>
      </c>
      <c r="M289" s="54">
        <f t="shared" si="319"/>
        <v>0</v>
      </c>
      <c r="N289" s="54">
        <f t="shared" si="319"/>
        <v>9570.7000000000007</v>
      </c>
      <c r="O289" s="54">
        <f t="shared" si="319"/>
        <v>0</v>
      </c>
      <c r="P289" s="54">
        <f t="shared" si="319"/>
        <v>12657.3</v>
      </c>
      <c r="Q289" s="54">
        <f t="shared" si="319"/>
        <v>0</v>
      </c>
      <c r="R289" s="54">
        <f t="shared" si="319"/>
        <v>10388.200000000001</v>
      </c>
      <c r="S289" s="54">
        <f t="shared" si="319"/>
        <v>0</v>
      </c>
      <c r="T289" s="54">
        <f t="shared" si="319"/>
        <v>4594.1000000000004</v>
      </c>
      <c r="U289" s="54">
        <f t="shared" si="319"/>
        <v>0</v>
      </c>
      <c r="V289" s="54">
        <f t="shared" si="319"/>
        <v>44205.599999999999</v>
      </c>
      <c r="W289" s="54">
        <f t="shared" si="319"/>
        <v>0</v>
      </c>
      <c r="X289" s="54">
        <f t="shared" si="319"/>
        <v>7050</v>
      </c>
      <c r="Y289" s="54">
        <f t="shared" si="319"/>
        <v>0</v>
      </c>
      <c r="Z289" s="54">
        <f t="shared" si="319"/>
        <v>9095.1</v>
      </c>
      <c r="AA289" s="54">
        <f t="shared" si="319"/>
        <v>0</v>
      </c>
      <c r="AB289" s="54">
        <f t="shared" si="319"/>
        <v>6974.2</v>
      </c>
      <c r="AC289" s="54">
        <f t="shared" si="319"/>
        <v>0</v>
      </c>
      <c r="AD289" s="54">
        <f t="shared" si="319"/>
        <v>36753.199999999997</v>
      </c>
      <c r="AE289" s="54">
        <f t="shared" si="319"/>
        <v>0</v>
      </c>
      <c r="AF289" s="45"/>
      <c r="AG289" s="15"/>
      <c r="AH289" s="15"/>
      <c r="AI289" s="15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ht="37.5" x14ac:dyDescent="0.3">
      <c r="A290" s="19" t="s">
        <v>30</v>
      </c>
      <c r="B290" s="54">
        <f t="shared" ref="B290:E290" si="320">B276+B256</f>
        <v>1323.8</v>
      </c>
      <c r="C290" s="54">
        <f t="shared" si="320"/>
        <v>82.7</v>
      </c>
      <c r="D290" s="54">
        <f t="shared" si="320"/>
        <v>33.200000000000003</v>
      </c>
      <c r="E290" s="54">
        <f t="shared" si="320"/>
        <v>33.200000000000003</v>
      </c>
      <c r="F290" s="21">
        <f t="shared" ref="F290:F292" si="321">E290/B290*100</f>
        <v>2.5079317117389337</v>
      </c>
      <c r="G290" s="21">
        <f t="shared" ref="G290:G292" si="322">E290/C290*100</f>
        <v>40.145102781136636</v>
      </c>
      <c r="H290" s="54">
        <f>H276+H256</f>
        <v>82.7</v>
      </c>
      <c r="I290" s="54">
        <f t="shared" ref="I290:AE290" si="323">I276+I256</f>
        <v>33.200000000000003</v>
      </c>
      <c r="J290" s="54">
        <f t="shared" si="323"/>
        <v>157.19999999999999</v>
      </c>
      <c r="K290" s="54">
        <f t="shared" si="323"/>
        <v>0</v>
      </c>
      <c r="L290" s="54">
        <f t="shared" si="323"/>
        <v>157.19999999999999</v>
      </c>
      <c r="M290" s="54">
        <f t="shared" si="323"/>
        <v>0</v>
      </c>
      <c r="N290" s="54">
        <f t="shared" si="323"/>
        <v>157.19999999999999</v>
      </c>
      <c r="O290" s="54">
        <f t="shared" si="323"/>
        <v>0</v>
      </c>
      <c r="P290" s="54">
        <f t="shared" si="323"/>
        <v>124.1</v>
      </c>
      <c r="Q290" s="54">
        <f t="shared" si="323"/>
        <v>0</v>
      </c>
      <c r="R290" s="54">
        <f t="shared" si="323"/>
        <v>41.4</v>
      </c>
      <c r="S290" s="54">
        <f t="shared" si="323"/>
        <v>0</v>
      </c>
      <c r="T290" s="54">
        <f t="shared" si="323"/>
        <v>0</v>
      </c>
      <c r="U290" s="54">
        <f t="shared" si="323"/>
        <v>0</v>
      </c>
      <c r="V290" s="54">
        <f t="shared" si="323"/>
        <v>0</v>
      </c>
      <c r="W290" s="54">
        <f t="shared" si="323"/>
        <v>0</v>
      </c>
      <c r="X290" s="54">
        <f t="shared" si="323"/>
        <v>91</v>
      </c>
      <c r="Y290" s="54">
        <f t="shared" si="323"/>
        <v>0</v>
      </c>
      <c r="Z290" s="54">
        <f t="shared" si="323"/>
        <v>157.19999999999999</v>
      </c>
      <c r="AA290" s="54">
        <f t="shared" si="323"/>
        <v>0</v>
      </c>
      <c r="AB290" s="54">
        <f t="shared" si="323"/>
        <v>140.69999999999999</v>
      </c>
      <c r="AC290" s="54">
        <f t="shared" si="323"/>
        <v>0</v>
      </c>
      <c r="AD290" s="54">
        <f t="shared" si="323"/>
        <v>215.1</v>
      </c>
      <c r="AE290" s="54">
        <f t="shared" si="323"/>
        <v>0</v>
      </c>
      <c r="AF290" s="45"/>
      <c r="AG290" s="15"/>
      <c r="AH290" s="15"/>
      <c r="AI290" s="15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ht="18.75" x14ac:dyDescent="0.3">
      <c r="A291" s="19" t="s">
        <v>28</v>
      </c>
      <c r="B291" s="54">
        <f t="shared" ref="B291:E291" si="324">B277+B257+B232</f>
        <v>24805.9</v>
      </c>
      <c r="C291" s="54">
        <f t="shared" si="324"/>
        <v>1550.4</v>
      </c>
      <c r="D291" s="54">
        <f t="shared" si="324"/>
        <v>622.70000000000005</v>
      </c>
      <c r="E291" s="54">
        <f t="shared" si="324"/>
        <v>622.70000000000005</v>
      </c>
      <c r="F291" s="21">
        <f t="shared" si="321"/>
        <v>2.5102898907114839</v>
      </c>
      <c r="G291" s="21">
        <f t="shared" si="322"/>
        <v>40.163828689370483</v>
      </c>
      <c r="H291" s="54">
        <f>H277+H257+H232</f>
        <v>1550.4</v>
      </c>
      <c r="I291" s="54">
        <f t="shared" ref="I291:AE291" si="325">I277+I257+I232</f>
        <v>622.70000000000005</v>
      </c>
      <c r="J291" s="54">
        <f t="shared" si="325"/>
        <v>2945.7</v>
      </c>
      <c r="K291" s="54">
        <f t="shared" si="325"/>
        <v>0</v>
      </c>
      <c r="L291" s="54">
        <f t="shared" si="325"/>
        <v>2945.7</v>
      </c>
      <c r="M291" s="54">
        <f t="shared" si="325"/>
        <v>0</v>
      </c>
      <c r="N291" s="54">
        <f t="shared" si="325"/>
        <v>2945.7</v>
      </c>
      <c r="O291" s="54">
        <f t="shared" si="325"/>
        <v>0</v>
      </c>
      <c r="P291" s="54">
        <f t="shared" si="325"/>
        <v>2325.6</v>
      </c>
      <c r="Q291" s="54">
        <f t="shared" si="325"/>
        <v>0</v>
      </c>
      <c r="R291" s="54">
        <f t="shared" si="325"/>
        <v>775.2</v>
      </c>
      <c r="S291" s="54">
        <f t="shared" si="325"/>
        <v>0</v>
      </c>
      <c r="T291" s="54">
        <f t="shared" si="325"/>
        <v>0</v>
      </c>
      <c r="U291" s="54">
        <f t="shared" si="325"/>
        <v>0</v>
      </c>
      <c r="V291" s="54">
        <f t="shared" si="325"/>
        <v>0</v>
      </c>
      <c r="W291" s="54">
        <f t="shared" si="325"/>
        <v>0</v>
      </c>
      <c r="X291" s="54">
        <f t="shared" si="325"/>
        <v>1705.4</v>
      </c>
      <c r="Y291" s="54">
        <f t="shared" si="325"/>
        <v>0</v>
      </c>
      <c r="Z291" s="54">
        <f t="shared" si="325"/>
        <v>2945.7</v>
      </c>
      <c r="AA291" s="54">
        <f t="shared" si="325"/>
        <v>0</v>
      </c>
      <c r="AB291" s="54">
        <f t="shared" si="325"/>
        <v>2635.6</v>
      </c>
      <c r="AC291" s="54">
        <f t="shared" si="325"/>
        <v>0</v>
      </c>
      <c r="AD291" s="54">
        <f t="shared" si="325"/>
        <v>4030.9</v>
      </c>
      <c r="AE291" s="54">
        <f t="shared" si="325"/>
        <v>0</v>
      </c>
      <c r="AF291" s="45"/>
      <c r="AG291" s="15"/>
      <c r="AH291" s="15"/>
      <c r="AI291" s="15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ht="18.75" x14ac:dyDescent="0.3">
      <c r="A292" s="19" t="s">
        <v>29</v>
      </c>
      <c r="B292" s="54">
        <f t="shared" ref="B292:E292" si="326">B278+B258+B233</f>
        <v>0</v>
      </c>
      <c r="C292" s="54">
        <f t="shared" si="326"/>
        <v>0</v>
      </c>
      <c r="D292" s="54">
        <f t="shared" si="326"/>
        <v>0</v>
      </c>
      <c r="E292" s="54">
        <f t="shared" si="326"/>
        <v>0</v>
      </c>
      <c r="F292" s="21" t="e">
        <f t="shared" si="321"/>
        <v>#DIV/0!</v>
      </c>
      <c r="G292" s="21" t="e">
        <f t="shared" si="322"/>
        <v>#DIV/0!</v>
      </c>
      <c r="H292" s="54">
        <f>H278+H258+H233</f>
        <v>0</v>
      </c>
      <c r="I292" s="54">
        <f t="shared" ref="I292:AE292" si="327">I278+I258+I233</f>
        <v>0</v>
      </c>
      <c r="J292" s="54">
        <f t="shared" si="327"/>
        <v>0</v>
      </c>
      <c r="K292" s="54">
        <f t="shared" si="327"/>
        <v>0</v>
      </c>
      <c r="L292" s="54">
        <f t="shared" si="327"/>
        <v>0</v>
      </c>
      <c r="M292" s="54">
        <f t="shared" si="327"/>
        <v>0</v>
      </c>
      <c r="N292" s="54">
        <f t="shared" si="327"/>
        <v>0</v>
      </c>
      <c r="O292" s="54">
        <f t="shared" si="327"/>
        <v>0</v>
      </c>
      <c r="P292" s="54">
        <f t="shared" si="327"/>
        <v>0</v>
      </c>
      <c r="Q292" s="54">
        <f t="shared" si="327"/>
        <v>0</v>
      </c>
      <c r="R292" s="54">
        <f t="shared" si="327"/>
        <v>0</v>
      </c>
      <c r="S292" s="54">
        <f t="shared" si="327"/>
        <v>0</v>
      </c>
      <c r="T292" s="54">
        <f t="shared" si="327"/>
        <v>0</v>
      </c>
      <c r="U292" s="54">
        <f t="shared" si="327"/>
        <v>0</v>
      </c>
      <c r="V292" s="54">
        <f t="shared" si="327"/>
        <v>0</v>
      </c>
      <c r="W292" s="54">
        <f t="shared" si="327"/>
        <v>0</v>
      </c>
      <c r="X292" s="54">
        <f t="shared" si="327"/>
        <v>0</v>
      </c>
      <c r="Y292" s="54">
        <f t="shared" si="327"/>
        <v>0</v>
      </c>
      <c r="Z292" s="54">
        <f t="shared" si="327"/>
        <v>0</v>
      </c>
      <c r="AA292" s="54">
        <f t="shared" si="327"/>
        <v>0</v>
      </c>
      <c r="AB292" s="54">
        <f t="shared" si="327"/>
        <v>0</v>
      </c>
      <c r="AC292" s="54">
        <f t="shared" si="327"/>
        <v>0</v>
      </c>
      <c r="AD292" s="54">
        <f t="shared" si="327"/>
        <v>0</v>
      </c>
      <c r="AE292" s="54">
        <f t="shared" si="327"/>
        <v>0</v>
      </c>
      <c r="AF292" s="45"/>
      <c r="AG292" s="15"/>
      <c r="AH292" s="15"/>
      <c r="AI292" s="15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</row>
    <row r="293" spans="1:62" ht="69.75" customHeight="1" x14ac:dyDescent="0.3">
      <c r="A293" s="22"/>
      <c r="B293" s="46"/>
      <c r="C293" s="46"/>
      <c r="D293" s="46"/>
      <c r="E293" s="46"/>
      <c r="F293" s="46"/>
      <c r="G293" s="46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77"/>
      <c r="AG293" s="15"/>
      <c r="AH293" s="15"/>
      <c r="AI293" s="15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ht="47.25" customHeight="1" x14ac:dyDescent="0.25">
      <c r="A294" s="75" t="s">
        <v>42</v>
      </c>
      <c r="B294" s="13">
        <f>B295+B296+B298+B299</f>
        <v>3059243.6999999997</v>
      </c>
      <c r="C294" s="13">
        <f>C295+C296+C298+C299-0.1</f>
        <v>252977.2</v>
      </c>
      <c r="D294" s="13">
        <f>D295+D296+D298+D299</f>
        <v>195877.69999999998</v>
      </c>
      <c r="E294" s="13">
        <f>E295+E296+E298+E299</f>
        <v>195877.69999999998</v>
      </c>
      <c r="F294" s="21">
        <f t="shared" ref="F294:F299" si="328">E294/B294*100</f>
        <v>6.4028145256946996</v>
      </c>
      <c r="G294" s="21">
        <f>E294/C294*100</f>
        <v>77.42899360100435</v>
      </c>
      <c r="H294" s="13">
        <f>H295+H296+H298+H299</f>
        <v>202781.90000000002</v>
      </c>
      <c r="I294" s="13">
        <f t="shared" ref="I294:AE294" si="329">I295+I296+I298+I299</f>
        <v>195877.69999999998</v>
      </c>
      <c r="J294" s="13">
        <f t="shared" si="329"/>
        <v>274309.7</v>
      </c>
      <c r="K294" s="13">
        <f t="shared" si="329"/>
        <v>0</v>
      </c>
      <c r="L294" s="13">
        <f t="shared" si="329"/>
        <v>243380.3</v>
      </c>
      <c r="M294" s="13">
        <f t="shared" si="329"/>
        <v>0</v>
      </c>
      <c r="N294" s="13">
        <f t="shared" si="329"/>
        <v>244746.3</v>
      </c>
      <c r="O294" s="13">
        <f t="shared" si="329"/>
        <v>0</v>
      </c>
      <c r="P294" s="13">
        <f t="shared" si="329"/>
        <v>430434.5</v>
      </c>
      <c r="Q294" s="13">
        <f t="shared" si="329"/>
        <v>0</v>
      </c>
      <c r="R294" s="13">
        <f t="shared" si="329"/>
        <v>242243.50000000003</v>
      </c>
      <c r="S294" s="13">
        <f t="shared" si="329"/>
        <v>0</v>
      </c>
      <c r="T294" s="13">
        <f t="shared" si="329"/>
        <v>161525</v>
      </c>
      <c r="U294" s="13">
        <f t="shared" si="329"/>
        <v>0</v>
      </c>
      <c r="V294" s="13">
        <f t="shared" si="329"/>
        <v>154654.29999999999</v>
      </c>
      <c r="W294" s="13">
        <f t="shared" si="329"/>
        <v>0</v>
      </c>
      <c r="X294" s="13">
        <f t="shared" si="329"/>
        <v>187537.69999999998</v>
      </c>
      <c r="Y294" s="13">
        <f t="shared" si="329"/>
        <v>0</v>
      </c>
      <c r="Z294" s="13">
        <f t="shared" si="329"/>
        <v>186109.3</v>
      </c>
      <c r="AA294" s="13">
        <f t="shared" si="329"/>
        <v>0</v>
      </c>
      <c r="AB294" s="13">
        <f t="shared" si="329"/>
        <v>182869.30000000002</v>
      </c>
      <c r="AC294" s="13">
        <f t="shared" si="329"/>
        <v>0</v>
      </c>
      <c r="AD294" s="13">
        <f t="shared" si="329"/>
        <v>548651.89999999991</v>
      </c>
      <c r="AE294" s="13">
        <f t="shared" si="329"/>
        <v>0</v>
      </c>
      <c r="AF294" s="36"/>
      <c r="AG294" s="15"/>
      <c r="AH294" s="15"/>
      <c r="AI294" s="15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</row>
    <row r="295" spans="1:62" ht="18.75" x14ac:dyDescent="0.3">
      <c r="A295" s="19" t="s">
        <v>26</v>
      </c>
      <c r="B295" s="13">
        <f t="shared" ref="B295:E295" si="330">B288+B209+B123</f>
        <v>2251439.5999999996</v>
      </c>
      <c r="C295" s="13">
        <f t="shared" si="330"/>
        <v>117065.8</v>
      </c>
      <c r="D295" s="13">
        <f t="shared" si="330"/>
        <v>113708.59999999999</v>
      </c>
      <c r="E295" s="13">
        <f t="shared" si="330"/>
        <v>113708.59999999999</v>
      </c>
      <c r="F295" s="21">
        <f t="shared" si="328"/>
        <v>5.0504841435675205</v>
      </c>
      <c r="G295" s="21">
        <f t="shared" ref="G295:G299" si="331">E295/C295*100</f>
        <v>97.132211115458134</v>
      </c>
      <c r="H295" s="13">
        <f>H288+H209+H123</f>
        <v>117065.8</v>
      </c>
      <c r="I295" s="13">
        <f t="shared" ref="I295:AE295" si="332">I288+I209+I123</f>
        <v>113708.59999999999</v>
      </c>
      <c r="J295" s="13">
        <f t="shared" si="332"/>
        <v>195327</v>
      </c>
      <c r="K295" s="13">
        <f t="shared" si="332"/>
        <v>0</v>
      </c>
      <c r="L295" s="13">
        <f t="shared" si="332"/>
        <v>174431</v>
      </c>
      <c r="M295" s="13">
        <f t="shared" si="332"/>
        <v>0</v>
      </c>
      <c r="N295" s="13">
        <f t="shared" si="332"/>
        <v>171077.9</v>
      </c>
      <c r="O295" s="13">
        <f t="shared" si="332"/>
        <v>0</v>
      </c>
      <c r="P295" s="13">
        <f t="shared" si="332"/>
        <v>352465.7</v>
      </c>
      <c r="Q295" s="13">
        <f t="shared" si="332"/>
        <v>0</v>
      </c>
      <c r="R295" s="13">
        <f t="shared" si="332"/>
        <v>179653.6</v>
      </c>
      <c r="S295" s="13">
        <f t="shared" si="332"/>
        <v>0</v>
      </c>
      <c r="T295" s="13">
        <f t="shared" si="332"/>
        <v>119926.8</v>
      </c>
      <c r="U295" s="13">
        <f t="shared" si="332"/>
        <v>0</v>
      </c>
      <c r="V295" s="13">
        <f t="shared" si="332"/>
        <v>82808.5</v>
      </c>
      <c r="W295" s="13">
        <f t="shared" si="332"/>
        <v>0</v>
      </c>
      <c r="X295" s="13">
        <f t="shared" si="332"/>
        <v>140383.9</v>
      </c>
      <c r="Y295" s="13">
        <f t="shared" si="332"/>
        <v>0</v>
      </c>
      <c r="Z295" s="13">
        <f t="shared" si="332"/>
        <v>133369.5</v>
      </c>
      <c r="AA295" s="13">
        <f t="shared" si="332"/>
        <v>0</v>
      </c>
      <c r="AB295" s="13">
        <f t="shared" si="332"/>
        <v>136608.20000000001</v>
      </c>
      <c r="AC295" s="13">
        <f t="shared" si="332"/>
        <v>0</v>
      </c>
      <c r="AD295" s="13">
        <f t="shared" si="332"/>
        <v>448321.69999999995</v>
      </c>
      <c r="AE295" s="13">
        <f t="shared" si="332"/>
        <v>0</v>
      </c>
      <c r="AF295" s="36"/>
      <c r="AG295" s="15"/>
      <c r="AH295" s="15"/>
      <c r="AI295" s="15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ht="18.75" x14ac:dyDescent="0.3">
      <c r="A296" s="19" t="s">
        <v>27</v>
      </c>
      <c r="B296" s="13">
        <f t="shared" ref="B296:E296" si="333">B289+B210+B124</f>
        <v>734095.10000000009</v>
      </c>
      <c r="C296" s="13">
        <f t="shared" si="333"/>
        <v>130247.8</v>
      </c>
      <c r="D296" s="13">
        <f t="shared" si="333"/>
        <v>77686.3</v>
      </c>
      <c r="E296" s="13">
        <f t="shared" si="333"/>
        <v>77686.3</v>
      </c>
      <c r="F296" s="21">
        <f t="shared" si="328"/>
        <v>10.582593454172354</v>
      </c>
      <c r="G296" s="21">
        <f t="shared" si="331"/>
        <v>59.644999761992146</v>
      </c>
      <c r="H296" s="13">
        <f>H289+H210+H124</f>
        <v>80052.399999999994</v>
      </c>
      <c r="I296" s="13">
        <f t="shared" ref="I296:AE296" si="334">I289+I210+I124</f>
        <v>77686.3</v>
      </c>
      <c r="J296" s="13">
        <f t="shared" si="334"/>
        <v>71923.7</v>
      </c>
      <c r="K296" s="13">
        <f t="shared" si="334"/>
        <v>0</v>
      </c>
      <c r="L296" s="13">
        <f t="shared" si="334"/>
        <v>61890.3</v>
      </c>
      <c r="M296" s="13">
        <f t="shared" si="334"/>
        <v>0</v>
      </c>
      <c r="N296" s="13">
        <f t="shared" si="334"/>
        <v>66596.100000000006</v>
      </c>
      <c r="O296" s="13">
        <f t="shared" si="334"/>
        <v>0</v>
      </c>
      <c r="P296" s="13">
        <f t="shared" si="334"/>
        <v>68605.7</v>
      </c>
      <c r="Q296" s="13">
        <f t="shared" si="334"/>
        <v>0</v>
      </c>
      <c r="R296" s="13">
        <f t="shared" si="334"/>
        <v>54305.3</v>
      </c>
      <c r="S296" s="13">
        <f t="shared" si="334"/>
        <v>0</v>
      </c>
      <c r="T296" s="13">
        <f t="shared" si="334"/>
        <v>41053.399999999994</v>
      </c>
      <c r="U296" s="13">
        <f t="shared" si="334"/>
        <v>0</v>
      </c>
      <c r="V296" s="13">
        <f t="shared" si="334"/>
        <v>70842.799999999988</v>
      </c>
      <c r="W296" s="13">
        <f t="shared" si="334"/>
        <v>0</v>
      </c>
      <c r="X296" s="13">
        <f t="shared" si="334"/>
        <v>41228.5</v>
      </c>
      <c r="Y296" s="13">
        <f t="shared" si="334"/>
        <v>0</v>
      </c>
      <c r="Z296" s="13">
        <f t="shared" si="334"/>
        <v>45700.800000000003</v>
      </c>
      <c r="AA296" s="13">
        <f t="shared" si="334"/>
        <v>0</v>
      </c>
      <c r="AB296" s="13">
        <f t="shared" si="334"/>
        <v>39612</v>
      </c>
      <c r="AC296" s="13">
        <f t="shared" si="334"/>
        <v>0</v>
      </c>
      <c r="AD296" s="13">
        <f t="shared" si="334"/>
        <v>92284.1</v>
      </c>
      <c r="AE296" s="13">
        <f t="shared" si="334"/>
        <v>0</v>
      </c>
      <c r="AF296" s="36"/>
      <c r="AG296" s="15"/>
      <c r="AH296" s="15"/>
      <c r="AI296" s="15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ht="37.5" x14ac:dyDescent="0.3">
      <c r="A297" s="19" t="s">
        <v>30</v>
      </c>
      <c r="B297" s="13">
        <f t="shared" ref="B297:E297" si="335">B290+B125</f>
        <v>4546.6000000000004</v>
      </c>
      <c r="C297" s="13">
        <f t="shared" si="335"/>
        <v>82.7</v>
      </c>
      <c r="D297" s="13">
        <f t="shared" si="335"/>
        <v>33.200000000000003</v>
      </c>
      <c r="E297" s="13">
        <f t="shared" si="335"/>
        <v>33.200000000000003</v>
      </c>
      <c r="F297" s="21">
        <f t="shared" si="328"/>
        <v>0.73021598557163592</v>
      </c>
      <c r="G297" s="21">
        <f t="shared" si="331"/>
        <v>40.145102781136636</v>
      </c>
      <c r="H297" s="13">
        <f>H290+H125</f>
        <v>82.7</v>
      </c>
      <c r="I297" s="13">
        <f t="shared" ref="I297:AE297" si="336">I290+I125</f>
        <v>33.200000000000003</v>
      </c>
      <c r="J297" s="13">
        <f t="shared" si="336"/>
        <v>157.19999999999999</v>
      </c>
      <c r="K297" s="13">
        <f t="shared" si="336"/>
        <v>0</v>
      </c>
      <c r="L297" s="13">
        <f t="shared" si="336"/>
        <v>157.19999999999999</v>
      </c>
      <c r="M297" s="13">
        <f t="shared" si="336"/>
        <v>0</v>
      </c>
      <c r="N297" s="13">
        <f t="shared" si="336"/>
        <v>157.19999999999999</v>
      </c>
      <c r="O297" s="13">
        <f t="shared" si="336"/>
        <v>0</v>
      </c>
      <c r="P297" s="13">
        <f t="shared" si="336"/>
        <v>124.1</v>
      </c>
      <c r="Q297" s="13">
        <f t="shared" si="336"/>
        <v>0</v>
      </c>
      <c r="R297" s="13">
        <f t="shared" si="336"/>
        <v>41.4</v>
      </c>
      <c r="S297" s="13">
        <f t="shared" si="336"/>
        <v>0</v>
      </c>
      <c r="T297" s="13">
        <f t="shared" si="336"/>
        <v>182</v>
      </c>
      <c r="U297" s="13">
        <f t="shared" si="336"/>
        <v>0</v>
      </c>
      <c r="V297" s="13">
        <f t="shared" si="336"/>
        <v>0</v>
      </c>
      <c r="W297" s="13">
        <f t="shared" si="336"/>
        <v>0</v>
      </c>
      <c r="X297" s="13">
        <f t="shared" si="336"/>
        <v>91</v>
      </c>
      <c r="Y297" s="13">
        <f t="shared" si="336"/>
        <v>0</v>
      </c>
      <c r="Z297" s="13">
        <f t="shared" si="336"/>
        <v>157.19999999999999</v>
      </c>
      <c r="AA297" s="13">
        <f t="shared" si="336"/>
        <v>0</v>
      </c>
      <c r="AB297" s="13">
        <f t="shared" si="336"/>
        <v>140.69999999999999</v>
      </c>
      <c r="AC297" s="13">
        <f t="shared" si="336"/>
        <v>0</v>
      </c>
      <c r="AD297" s="13">
        <f t="shared" si="336"/>
        <v>3255.9</v>
      </c>
      <c r="AE297" s="13">
        <f t="shared" si="336"/>
        <v>0</v>
      </c>
      <c r="AF297" s="36"/>
      <c r="AG297" s="15"/>
      <c r="AH297" s="15"/>
      <c r="AI297" s="15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ht="18.75" x14ac:dyDescent="0.3">
      <c r="A298" s="19" t="s">
        <v>28</v>
      </c>
      <c r="B298" s="13">
        <f t="shared" ref="B298:E298" si="337">B291+B211+B126</f>
        <v>73709</v>
      </c>
      <c r="C298" s="13">
        <f t="shared" si="337"/>
        <v>5663.7000000000007</v>
      </c>
      <c r="D298" s="13">
        <f t="shared" si="337"/>
        <v>4482.8</v>
      </c>
      <c r="E298" s="13">
        <f t="shared" si="337"/>
        <v>4482.8</v>
      </c>
      <c r="F298" s="21">
        <f t="shared" si="328"/>
        <v>6.081753924215497</v>
      </c>
      <c r="G298" s="21">
        <f t="shared" si="331"/>
        <v>79.149672475590165</v>
      </c>
      <c r="H298" s="13">
        <f>H291+H211+H126</f>
        <v>5663.7000000000007</v>
      </c>
      <c r="I298" s="13">
        <f t="shared" ref="I298:AE298" si="338">I291+I211+I126</f>
        <v>4482.8</v>
      </c>
      <c r="J298" s="13">
        <f t="shared" si="338"/>
        <v>7059</v>
      </c>
      <c r="K298" s="13">
        <f t="shared" si="338"/>
        <v>0</v>
      </c>
      <c r="L298" s="13">
        <f t="shared" si="338"/>
        <v>7059</v>
      </c>
      <c r="M298" s="13">
        <f t="shared" si="338"/>
        <v>0</v>
      </c>
      <c r="N298" s="13">
        <f t="shared" si="338"/>
        <v>7072.3</v>
      </c>
      <c r="O298" s="13">
        <f t="shared" si="338"/>
        <v>0</v>
      </c>
      <c r="P298" s="13">
        <f t="shared" si="338"/>
        <v>9363.1</v>
      </c>
      <c r="Q298" s="13">
        <f t="shared" si="338"/>
        <v>0</v>
      </c>
      <c r="R298" s="13">
        <f t="shared" si="338"/>
        <v>8284.6</v>
      </c>
      <c r="S298" s="13">
        <f t="shared" si="338"/>
        <v>0</v>
      </c>
      <c r="T298" s="13">
        <f t="shared" si="338"/>
        <v>544.79999999999995</v>
      </c>
      <c r="U298" s="13">
        <f t="shared" si="338"/>
        <v>0</v>
      </c>
      <c r="V298" s="13">
        <f t="shared" si="338"/>
        <v>1003</v>
      </c>
      <c r="W298" s="13">
        <f t="shared" si="338"/>
        <v>0</v>
      </c>
      <c r="X298" s="13">
        <f t="shared" si="338"/>
        <v>5925.2999999999993</v>
      </c>
      <c r="Y298" s="13">
        <f t="shared" si="338"/>
        <v>0</v>
      </c>
      <c r="Z298" s="13">
        <f t="shared" si="338"/>
        <v>7039</v>
      </c>
      <c r="AA298" s="13">
        <f t="shared" si="338"/>
        <v>0</v>
      </c>
      <c r="AB298" s="13">
        <f t="shared" si="338"/>
        <v>6649.1</v>
      </c>
      <c r="AC298" s="13">
        <f t="shared" si="338"/>
        <v>0</v>
      </c>
      <c r="AD298" s="13">
        <f t="shared" si="338"/>
        <v>8046.1</v>
      </c>
      <c r="AE298" s="13">
        <f t="shared" si="338"/>
        <v>0</v>
      </c>
      <c r="AF298" s="36"/>
      <c r="AG298" s="15"/>
      <c r="AH298" s="15"/>
      <c r="AI298" s="15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ht="18.75" x14ac:dyDescent="0.3">
      <c r="A299" s="19" t="s">
        <v>29</v>
      </c>
      <c r="B299" s="63">
        <f t="shared" ref="B299:E299" si="339">B292+B212+B127</f>
        <v>0</v>
      </c>
      <c r="C299" s="63">
        <f t="shared" si="339"/>
        <v>0</v>
      </c>
      <c r="D299" s="63">
        <f t="shared" si="339"/>
        <v>0</v>
      </c>
      <c r="E299" s="63">
        <f t="shared" si="339"/>
        <v>0</v>
      </c>
      <c r="F299" s="21" t="e">
        <f t="shared" si="328"/>
        <v>#DIV/0!</v>
      </c>
      <c r="G299" s="21" t="e">
        <f t="shared" si="331"/>
        <v>#DIV/0!</v>
      </c>
      <c r="H299" s="63">
        <f>H292+H212+H127</f>
        <v>0</v>
      </c>
      <c r="I299" s="63">
        <f t="shared" ref="I299:AE299" si="340">I292+I212+I127</f>
        <v>0</v>
      </c>
      <c r="J299" s="63">
        <f t="shared" si="340"/>
        <v>0</v>
      </c>
      <c r="K299" s="63">
        <f t="shared" si="340"/>
        <v>0</v>
      </c>
      <c r="L299" s="63">
        <f t="shared" si="340"/>
        <v>0</v>
      </c>
      <c r="M299" s="63">
        <f t="shared" si="340"/>
        <v>0</v>
      </c>
      <c r="N299" s="63">
        <f t="shared" si="340"/>
        <v>0</v>
      </c>
      <c r="O299" s="63">
        <f t="shared" si="340"/>
        <v>0</v>
      </c>
      <c r="P299" s="63">
        <f t="shared" si="340"/>
        <v>0</v>
      </c>
      <c r="Q299" s="63">
        <f t="shared" si="340"/>
        <v>0</v>
      </c>
      <c r="R299" s="63">
        <f t="shared" si="340"/>
        <v>0</v>
      </c>
      <c r="S299" s="63">
        <f t="shared" si="340"/>
        <v>0</v>
      </c>
      <c r="T299" s="63">
        <f t="shared" si="340"/>
        <v>0</v>
      </c>
      <c r="U299" s="63">
        <f t="shared" si="340"/>
        <v>0</v>
      </c>
      <c r="V299" s="63">
        <f t="shared" si="340"/>
        <v>0</v>
      </c>
      <c r="W299" s="63">
        <f t="shared" si="340"/>
        <v>0</v>
      </c>
      <c r="X299" s="63">
        <f t="shared" si="340"/>
        <v>0</v>
      </c>
      <c r="Y299" s="63">
        <f t="shared" si="340"/>
        <v>0</v>
      </c>
      <c r="Z299" s="63">
        <f t="shared" si="340"/>
        <v>0</v>
      </c>
      <c r="AA299" s="63">
        <f t="shared" si="340"/>
        <v>0</v>
      </c>
      <c r="AB299" s="63">
        <f t="shared" si="340"/>
        <v>0</v>
      </c>
      <c r="AC299" s="63">
        <f t="shared" si="340"/>
        <v>0</v>
      </c>
      <c r="AD299" s="63">
        <f t="shared" si="340"/>
        <v>0</v>
      </c>
      <c r="AE299" s="63">
        <f t="shared" si="340"/>
        <v>0</v>
      </c>
      <c r="AF299" s="36"/>
      <c r="AG299" s="15"/>
      <c r="AH299" s="15"/>
      <c r="AI299" s="15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ht="15.75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5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</row>
    <row r="301" spans="1:62" ht="64.5" customHeight="1" x14ac:dyDescent="0.25">
      <c r="A301" s="90" t="s">
        <v>45</v>
      </c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3"/>
      <c r="AF301" s="64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65"/>
      <c r="BF301" s="65"/>
      <c r="BG301" s="65"/>
      <c r="BH301" s="65"/>
      <c r="BI301" s="65"/>
      <c r="BJ301" s="65"/>
    </row>
    <row r="302" spans="1:62" ht="15.75" x14ac:dyDescent="0.25">
      <c r="A302" s="6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67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65"/>
      <c r="BF302" s="65"/>
      <c r="BG302" s="65"/>
      <c r="BH302" s="65"/>
      <c r="BI302" s="65"/>
      <c r="BJ302" s="65"/>
    </row>
    <row r="303" spans="1:62" ht="18.75" x14ac:dyDescent="0.25">
      <c r="A303" s="90" t="s">
        <v>43</v>
      </c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3"/>
      <c r="AF303" s="68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  <c r="BC303" s="65"/>
      <c r="BD303" s="65"/>
      <c r="BE303" s="65"/>
      <c r="BF303" s="65"/>
      <c r="BG303" s="65"/>
      <c r="BH303" s="65"/>
      <c r="BI303" s="65"/>
      <c r="BJ303" s="65"/>
    </row>
    <row r="304" spans="1:62" ht="15.75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5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</row>
    <row r="305" spans="1:62" ht="15.75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5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</row>
    <row r="306" spans="1:62" ht="15.75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5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</row>
  </sheetData>
  <mergeCells count="92">
    <mergeCell ref="AF17:AF22"/>
    <mergeCell ref="A23:AE23"/>
    <mergeCell ref="AF23:AF28"/>
    <mergeCell ref="A142:AE142"/>
    <mergeCell ref="A145:AE145"/>
    <mergeCell ref="A83:AE83"/>
    <mergeCell ref="A89:AE89"/>
    <mergeCell ref="A95:AE95"/>
    <mergeCell ref="AF47:AF50"/>
    <mergeCell ref="A53:AE53"/>
    <mergeCell ref="AF53:AF58"/>
    <mergeCell ref="A59:AE59"/>
    <mergeCell ref="A65:AE65"/>
    <mergeCell ref="AF65:AF70"/>
    <mergeCell ref="AF102:AF108"/>
    <mergeCell ref="A109:AE109"/>
    <mergeCell ref="F6:G7"/>
    <mergeCell ref="H6:I7"/>
    <mergeCell ref="J6:K7"/>
    <mergeCell ref="L6:M7"/>
    <mergeCell ref="AF71:AF77"/>
    <mergeCell ref="A77:AE77"/>
    <mergeCell ref="A6:A8"/>
    <mergeCell ref="B6:B7"/>
    <mergeCell ref="C6:C7"/>
    <mergeCell ref="D6:D7"/>
    <mergeCell ref="E6:E7"/>
    <mergeCell ref="N6:O7"/>
    <mergeCell ref="AF41:AF44"/>
    <mergeCell ref="R6:S7"/>
    <mergeCell ref="T6:U7"/>
    <mergeCell ref="V6:W7"/>
    <mergeCell ref="T1:Y1"/>
    <mergeCell ref="T2:AD2"/>
    <mergeCell ref="A3:O3"/>
    <mergeCell ref="T3:AD3"/>
    <mergeCell ref="A4:O4"/>
    <mergeCell ref="X6:Y7"/>
    <mergeCell ref="Z6:AA7"/>
    <mergeCell ref="AB6:AC7"/>
    <mergeCell ref="AF6:AF8"/>
    <mergeCell ref="P6:Q7"/>
    <mergeCell ref="AD6:AE7"/>
    <mergeCell ref="A10:AD10"/>
    <mergeCell ref="A29:AE29"/>
    <mergeCell ref="A35:AE35"/>
    <mergeCell ref="A41:AE41"/>
    <mergeCell ref="A71:AE71"/>
    <mergeCell ref="A47:AE47"/>
    <mergeCell ref="A11:AE11"/>
    <mergeCell ref="A17:AE17"/>
    <mergeCell ref="AF110:AF115"/>
    <mergeCell ref="A116:AE116"/>
    <mergeCell ref="A102:AE102"/>
    <mergeCell ref="A128:AD128"/>
    <mergeCell ref="A129:AE129"/>
    <mergeCell ref="A135:AE135"/>
    <mergeCell ref="A141:AD141"/>
    <mergeCell ref="A148:AE148"/>
    <mergeCell ref="A178:AE178"/>
    <mergeCell ref="A184:AE184"/>
    <mergeCell ref="A196:AE196"/>
    <mergeCell ref="A190:AE190"/>
    <mergeCell ref="AF154:AF159"/>
    <mergeCell ref="A160:AE160"/>
    <mergeCell ref="AF160:AF163"/>
    <mergeCell ref="A166:AE166"/>
    <mergeCell ref="A172:AE172"/>
    <mergeCell ref="AF172:AF177"/>
    <mergeCell ref="A154:AE154"/>
    <mergeCell ref="A303:AD303"/>
    <mergeCell ref="A272:AD272"/>
    <mergeCell ref="A234:AE234"/>
    <mergeCell ref="A240:AE240"/>
    <mergeCell ref="AF241:AF245"/>
    <mergeCell ref="A259:AE259"/>
    <mergeCell ref="A246:AE246"/>
    <mergeCell ref="AF247:AF251"/>
    <mergeCell ref="A252:AD252"/>
    <mergeCell ref="A265:AE265"/>
    <mergeCell ref="A301:AD301"/>
    <mergeCell ref="AF265:AF268"/>
    <mergeCell ref="A279:AE279"/>
    <mergeCell ref="AF279:BJ279"/>
    <mergeCell ref="AF280:AF285"/>
    <mergeCell ref="AG280:AG285"/>
    <mergeCell ref="AF197:AF205"/>
    <mergeCell ref="A202:AE202"/>
    <mergeCell ref="A213:AD213"/>
    <mergeCell ref="A228:AD228"/>
    <mergeCell ref="A214:AD214"/>
    <mergeCell ref="A221:AE221"/>
  </mergeCells>
  <pageMargins left="0" right="0" top="0" bottom="0" header="0.31496062992125984" footer="0.31496062992125984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2022-03-16T09:13:02Z</dcterms:modified>
</cp:coreProperties>
</file>