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199" i="1" l="1"/>
  <c r="Z179" i="1"/>
  <c r="C175" i="1"/>
  <c r="C157" i="1"/>
  <c r="C295" i="1" l="1"/>
  <c r="C294" i="1"/>
  <c r="C288" i="1" l="1"/>
  <c r="C287" i="1"/>
  <c r="N277" i="1"/>
  <c r="E259" i="1"/>
  <c r="C262" i="1"/>
  <c r="C261" i="1"/>
  <c r="C260" i="1"/>
  <c r="C259" i="1"/>
  <c r="B259" i="1"/>
  <c r="E254" i="1"/>
  <c r="C254" i="1"/>
  <c r="C241" i="1"/>
  <c r="AD229" i="1"/>
  <c r="P229" i="1"/>
  <c r="E229" i="1"/>
  <c r="C207" i="1"/>
  <c r="C119" i="1" l="1"/>
  <c r="C113" i="1"/>
  <c r="C87" i="1"/>
  <c r="C86" i="1"/>
  <c r="C73" i="1"/>
  <c r="C67" i="1"/>
  <c r="C63" i="1"/>
  <c r="C61" i="1"/>
  <c r="C50" i="1"/>
  <c r="C22" i="1"/>
  <c r="C20" i="1"/>
  <c r="E319" i="1" l="1"/>
  <c r="C319" i="1"/>
  <c r="B319" i="1"/>
  <c r="E318" i="1"/>
  <c r="C318" i="1"/>
  <c r="B318" i="1"/>
  <c r="E317" i="1"/>
  <c r="C317" i="1"/>
  <c r="B317" i="1"/>
  <c r="E316" i="1"/>
  <c r="C316" i="1"/>
  <c r="B316" i="1"/>
  <c r="E315" i="1"/>
  <c r="C315" i="1"/>
  <c r="B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E312" i="1"/>
  <c r="C312" i="1"/>
  <c r="B312" i="1"/>
  <c r="E311" i="1"/>
  <c r="C311" i="1"/>
  <c r="B311" i="1"/>
  <c r="E310" i="1"/>
  <c r="D310" i="1" s="1"/>
  <c r="D303" i="1" s="1"/>
  <c r="C310" i="1"/>
  <c r="B310" i="1"/>
  <c r="F310" i="1" s="1"/>
  <c r="J309" i="1"/>
  <c r="C309" i="1" s="1"/>
  <c r="E309" i="1"/>
  <c r="B309" i="1"/>
  <c r="B302" i="1" s="1"/>
  <c r="E308" i="1"/>
  <c r="D308" i="1" s="1"/>
  <c r="C308" i="1"/>
  <c r="G308" i="1" s="1"/>
  <c r="B308" i="1"/>
  <c r="B307" i="1" s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T326" i="1" s="1"/>
  <c r="S305" i="1"/>
  <c r="R305" i="1"/>
  <c r="Q305" i="1"/>
  <c r="P305" i="1"/>
  <c r="P300" i="1" s="1"/>
  <c r="O305" i="1"/>
  <c r="N305" i="1"/>
  <c r="M305" i="1"/>
  <c r="L305" i="1"/>
  <c r="K305" i="1"/>
  <c r="J305" i="1"/>
  <c r="I305" i="1"/>
  <c r="H305" i="1"/>
  <c r="D305" i="1"/>
  <c r="C305" i="1"/>
  <c r="B305" i="1"/>
  <c r="AE304" i="1"/>
  <c r="AD304" i="1"/>
  <c r="AC304" i="1"/>
  <c r="AB304" i="1"/>
  <c r="AA304" i="1"/>
  <c r="AA300" i="1" s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D304" i="1"/>
  <c r="C304" i="1"/>
  <c r="B304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F303" i="1"/>
  <c r="E303" i="1"/>
  <c r="B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AE301" i="1"/>
  <c r="AE300" i="1" s="1"/>
  <c r="AD301" i="1"/>
  <c r="AC301" i="1"/>
  <c r="AC300" i="1" s="1"/>
  <c r="AB301" i="1"/>
  <c r="AB322" i="1" s="1"/>
  <c r="AA301" i="1"/>
  <c r="Z301" i="1"/>
  <c r="Y301" i="1"/>
  <c r="Y300" i="1" s="1"/>
  <c r="X301" i="1"/>
  <c r="W301" i="1"/>
  <c r="W300" i="1" s="1"/>
  <c r="V301" i="1"/>
  <c r="U301" i="1"/>
  <c r="T301" i="1"/>
  <c r="S301" i="1"/>
  <c r="S300" i="1" s="1"/>
  <c r="R301" i="1"/>
  <c r="Q301" i="1"/>
  <c r="Q300" i="1" s="1"/>
  <c r="P301" i="1"/>
  <c r="O301" i="1"/>
  <c r="O300" i="1" s="1"/>
  <c r="N301" i="1"/>
  <c r="M301" i="1"/>
  <c r="M300" i="1" s="1"/>
  <c r="L301" i="1"/>
  <c r="K301" i="1"/>
  <c r="J301" i="1"/>
  <c r="I301" i="1"/>
  <c r="I300" i="1" s="1"/>
  <c r="H301" i="1"/>
  <c r="E301" i="1"/>
  <c r="C301" i="1"/>
  <c r="B301" i="1"/>
  <c r="U300" i="1"/>
  <c r="K300" i="1"/>
  <c r="E298" i="1"/>
  <c r="C298" i="1"/>
  <c r="C293" i="1" s="1"/>
  <c r="B298" i="1"/>
  <c r="E297" i="1"/>
  <c r="C297" i="1"/>
  <c r="B297" i="1"/>
  <c r="E296" i="1"/>
  <c r="C296" i="1"/>
  <c r="B296" i="1"/>
  <c r="E295" i="1"/>
  <c r="B295" i="1"/>
  <c r="E294" i="1"/>
  <c r="B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E291" i="1"/>
  <c r="C291" i="1"/>
  <c r="B291" i="1"/>
  <c r="E290" i="1"/>
  <c r="D290" i="1" s="1"/>
  <c r="C290" i="1"/>
  <c r="B290" i="1"/>
  <c r="F290" i="1" s="1"/>
  <c r="E289" i="1"/>
  <c r="C289" i="1"/>
  <c r="B289" i="1"/>
  <c r="E288" i="1"/>
  <c r="B288" i="1"/>
  <c r="E287" i="1"/>
  <c r="B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C286" i="1"/>
  <c r="E284" i="1"/>
  <c r="C284" i="1"/>
  <c r="B284" i="1"/>
  <c r="E283" i="1"/>
  <c r="G283" i="1" s="1"/>
  <c r="C283" i="1"/>
  <c r="B283" i="1"/>
  <c r="E282" i="1"/>
  <c r="C282" i="1"/>
  <c r="B282" i="1"/>
  <c r="E281" i="1"/>
  <c r="G281" i="1" s="1"/>
  <c r="D281" i="1"/>
  <c r="C281" i="1"/>
  <c r="B281" i="1"/>
  <c r="E280" i="1"/>
  <c r="C280" i="1"/>
  <c r="B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AE277" i="1"/>
  <c r="AD277" i="1"/>
  <c r="AD270" i="1" s="1"/>
  <c r="AC277" i="1"/>
  <c r="AC270" i="1" s="1"/>
  <c r="AB277" i="1"/>
  <c r="AA277" i="1"/>
  <c r="Z277" i="1"/>
  <c r="Z270" i="1" s="1"/>
  <c r="Y277" i="1"/>
  <c r="Y270" i="1" s="1"/>
  <c r="X277" i="1"/>
  <c r="W277" i="1"/>
  <c r="V277" i="1"/>
  <c r="V270" i="1" s="1"/>
  <c r="U277" i="1"/>
  <c r="U270" i="1" s="1"/>
  <c r="T277" i="1"/>
  <c r="S277" i="1"/>
  <c r="R277" i="1"/>
  <c r="R270" i="1" s="1"/>
  <c r="P277" i="1"/>
  <c r="P270" i="1" s="1"/>
  <c r="O277" i="1"/>
  <c r="M277" i="1"/>
  <c r="L277" i="1"/>
  <c r="L270" i="1" s="1"/>
  <c r="K277" i="1"/>
  <c r="K270" i="1" s="1"/>
  <c r="J277" i="1"/>
  <c r="I277" i="1"/>
  <c r="H277" i="1"/>
  <c r="AE276" i="1"/>
  <c r="AD276" i="1"/>
  <c r="AC276" i="1"/>
  <c r="AC269" i="1" s="1"/>
  <c r="AB276" i="1"/>
  <c r="AA276" i="1"/>
  <c r="AA269" i="1" s="1"/>
  <c r="Z276" i="1"/>
  <c r="Y276" i="1"/>
  <c r="Y269" i="1" s="1"/>
  <c r="X276" i="1"/>
  <c r="W276" i="1"/>
  <c r="W269" i="1" s="1"/>
  <c r="V276" i="1"/>
  <c r="U276" i="1"/>
  <c r="U269" i="1" s="1"/>
  <c r="T276" i="1"/>
  <c r="S276" i="1"/>
  <c r="S269" i="1" s="1"/>
  <c r="R276" i="1"/>
  <c r="Q276" i="1"/>
  <c r="Q269" i="1" s="1"/>
  <c r="P276" i="1"/>
  <c r="O276" i="1"/>
  <c r="N276" i="1"/>
  <c r="M276" i="1"/>
  <c r="M269" i="1" s="1"/>
  <c r="L276" i="1"/>
  <c r="K276" i="1"/>
  <c r="K269" i="1" s="1"/>
  <c r="J276" i="1"/>
  <c r="I276" i="1"/>
  <c r="I269" i="1" s="1"/>
  <c r="H276" i="1"/>
  <c r="C276" i="1"/>
  <c r="AE275" i="1"/>
  <c r="AD275" i="1"/>
  <c r="AC275" i="1"/>
  <c r="AB275" i="1"/>
  <c r="AB268" i="1" s="1"/>
  <c r="AA275" i="1"/>
  <c r="Z275" i="1"/>
  <c r="Y275" i="1"/>
  <c r="X275" i="1"/>
  <c r="X268" i="1" s="1"/>
  <c r="W275" i="1"/>
  <c r="V275" i="1"/>
  <c r="U275" i="1"/>
  <c r="T275" i="1"/>
  <c r="T268" i="1" s="1"/>
  <c r="S275" i="1"/>
  <c r="R275" i="1"/>
  <c r="Q275" i="1"/>
  <c r="P275" i="1"/>
  <c r="P268" i="1" s="1"/>
  <c r="O275" i="1"/>
  <c r="N275" i="1"/>
  <c r="M275" i="1"/>
  <c r="L275" i="1"/>
  <c r="L268" i="1" s="1"/>
  <c r="K275" i="1"/>
  <c r="J275" i="1"/>
  <c r="I275" i="1"/>
  <c r="E275" i="1" s="1"/>
  <c r="E268" i="1" s="1"/>
  <c r="H275" i="1"/>
  <c r="C275" i="1" s="1"/>
  <c r="C268" i="1" s="1"/>
  <c r="AE274" i="1"/>
  <c r="AD274" i="1"/>
  <c r="AC274" i="1"/>
  <c r="AC267" i="1" s="1"/>
  <c r="AB274" i="1"/>
  <c r="AA274" i="1"/>
  <c r="Z274" i="1"/>
  <c r="Y274" i="1"/>
  <c r="Y267" i="1" s="1"/>
  <c r="X274" i="1"/>
  <c r="W274" i="1"/>
  <c r="V274" i="1"/>
  <c r="U274" i="1"/>
  <c r="U267" i="1" s="1"/>
  <c r="T274" i="1"/>
  <c r="S274" i="1"/>
  <c r="R274" i="1"/>
  <c r="Q274" i="1"/>
  <c r="Q267" i="1" s="1"/>
  <c r="P274" i="1"/>
  <c r="O274" i="1"/>
  <c r="N274" i="1"/>
  <c r="M274" i="1"/>
  <c r="M267" i="1" s="1"/>
  <c r="L274" i="1"/>
  <c r="K274" i="1"/>
  <c r="J274" i="1"/>
  <c r="I274" i="1"/>
  <c r="I267" i="1" s="1"/>
  <c r="H274" i="1"/>
  <c r="C274" i="1"/>
  <c r="AE273" i="1"/>
  <c r="AD273" i="1"/>
  <c r="AD266" i="1" s="1"/>
  <c r="AC273" i="1"/>
  <c r="AB273" i="1"/>
  <c r="AB272" i="1" s="1"/>
  <c r="AA273" i="1"/>
  <c r="Z273" i="1"/>
  <c r="Z266" i="1" s="1"/>
  <c r="Y273" i="1"/>
  <c r="X273" i="1"/>
  <c r="W273" i="1"/>
  <c r="V273" i="1"/>
  <c r="V266" i="1" s="1"/>
  <c r="U273" i="1"/>
  <c r="T273" i="1"/>
  <c r="T272" i="1" s="1"/>
  <c r="S273" i="1"/>
  <c r="R273" i="1"/>
  <c r="Q273" i="1"/>
  <c r="P273" i="1"/>
  <c r="P266" i="1" s="1"/>
  <c r="O273" i="1"/>
  <c r="N273" i="1"/>
  <c r="N266" i="1" s="1"/>
  <c r="M273" i="1"/>
  <c r="L273" i="1"/>
  <c r="K273" i="1"/>
  <c r="J273" i="1"/>
  <c r="J266" i="1" s="1"/>
  <c r="I273" i="1"/>
  <c r="H273" i="1"/>
  <c r="C273" i="1" s="1"/>
  <c r="C266" i="1" s="1"/>
  <c r="X272" i="1"/>
  <c r="AE270" i="1"/>
  <c r="AB270" i="1"/>
  <c r="AA270" i="1"/>
  <c r="X270" i="1"/>
  <c r="W270" i="1"/>
  <c r="T270" i="1"/>
  <c r="S270" i="1"/>
  <c r="Q270" i="1"/>
  <c r="O270" i="1"/>
  <c r="N270" i="1"/>
  <c r="M270" i="1"/>
  <c r="J270" i="1"/>
  <c r="I270" i="1"/>
  <c r="AE269" i="1"/>
  <c r="AD269" i="1"/>
  <c r="AB269" i="1"/>
  <c r="Z269" i="1"/>
  <c r="X269" i="1"/>
  <c r="V269" i="1"/>
  <c r="T269" i="1"/>
  <c r="T265" i="1" s="1"/>
  <c r="R269" i="1"/>
  <c r="P269" i="1"/>
  <c r="O269" i="1"/>
  <c r="N269" i="1"/>
  <c r="L269" i="1"/>
  <c r="J269" i="1"/>
  <c r="H269" i="1"/>
  <c r="AE268" i="1"/>
  <c r="AD268" i="1"/>
  <c r="AC268" i="1"/>
  <c r="AA268" i="1"/>
  <c r="Z268" i="1"/>
  <c r="Y268" i="1"/>
  <c r="W268" i="1"/>
  <c r="V268" i="1"/>
  <c r="U268" i="1"/>
  <c r="S268" i="1"/>
  <c r="R268" i="1"/>
  <c r="Q268" i="1"/>
  <c r="O268" i="1"/>
  <c r="N268" i="1"/>
  <c r="M268" i="1"/>
  <c r="K268" i="1"/>
  <c r="J268" i="1"/>
  <c r="I268" i="1"/>
  <c r="AE267" i="1"/>
  <c r="AD267" i="1"/>
  <c r="AB267" i="1"/>
  <c r="AA267" i="1"/>
  <c r="Z267" i="1"/>
  <c r="X267" i="1"/>
  <c r="W267" i="1"/>
  <c r="V267" i="1"/>
  <c r="T267" i="1"/>
  <c r="S267" i="1"/>
  <c r="R267" i="1"/>
  <c r="P267" i="1"/>
  <c r="O267" i="1"/>
  <c r="N267" i="1"/>
  <c r="L267" i="1"/>
  <c r="K267" i="1"/>
  <c r="J267" i="1"/>
  <c r="H267" i="1"/>
  <c r="AC266" i="1"/>
  <c r="AB266" i="1"/>
  <c r="Y266" i="1"/>
  <c r="X266" i="1"/>
  <c r="U266" i="1"/>
  <c r="T266" i="1"/>
  <c r="R266" i="1"/>
  <c r="Q266" i="1"/>
  <c r="M266" i="1"/>
  <c r="L266" i="1"/>
  <c r="I266" i="1"/>
  <c r="H266" i="1"/>
  <c r="X265" i="1"/>
  <c r="E262" i="1"/>
  <c r="B262" i="1"/>
  <c r="E261" i="1"/>
  <c r="D261" i="1" s="1"/>
  <c r="D248" i="1" s="1"/>
  <c r="B261" i="1"/>
  <c r="E260" i="1"/>
  <c r="E258" i="1" s="1"/>
  <c r="B260" i="1"/>
  <c r="D259" i="1"/>
  <c r="D246" i="1" s="1"/>
  <c r="C258" i="1"/>
  <c r="F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B258" i="1"/>
  <c r="E256" i="1"/>
  <c r="B256" i="1"/>
  <c r="G254" i="1"/>
  <c r="D254" i="1"/>
  <c r="B253" i="1"/>
  <c r="AE252" i="1"/>
  <c r="AD252" i="1"/>
  <c r="AC252" i="1"/>
  <c r="AB252" i="1"/>
  <c r="AA252" i="1"/>
  <c r="Z252" i="1"/>
  <c r="Y252" i="1"/>
  <c r="X252" i="1"/>
  <c r="W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C252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I245" i="1" s="1"/>
  <c r="H250" i="1"/>
  <c r="D250" i="1"/>
  <c r="C250" i="1"/>
  <c r="B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E249" i="1"/>
  <c r="C249" i="1"/>
  <c r="B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E248" i="1"/>
  <c r="AE247" i="1"/>
  <c r="AD247" i="1"/>
  <c r="AC247" i="1"/>
  <c r="AB247" i="1"/>
  <c r="AA247" i="1"/>
  <c r="Z247" i="1"/>
  <c r="Y247" i="1"/>
  <c r="X247" i="1"/>
  <c r="W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C247" i="1"/>
  <c r="AE246" i="1"/>
  <c r="AD246" i="1"/>
  <c r="AD245" i="1" s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N245" i="1" s="1"/>
  <c r="M246" i="1"/>
  <c r="L246" i="1"/>
  <c r="K246" i="1"/>
  <c r="J246" i="1"/>
  <c r="J245" i="1" s="1"/>
  <c r="I246" i="1"/>
  <c r="H246" i="1"/>
  <c r="E246" i="1"/>
  <c r="C246" i="1"/>
  <c r="B246" i="1"/>
  <c r="Z245" i="1"/>
  <c r="E241" i="1"/>
  <c r="C239" i="1"/>
  <c r="B241" i="1"/>
  <c r="B239" i="1" s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E239" i="1"/>
  <c r="E237" i="1"/>
  <c r="C237" i="1"/>
  <c r="C233" i="1" s="1"/>
  <c r="B237" i="1"/>
  <c r="E235" i="1"/>
  <c r="C235" i="1"/>
  <c r="B235" i="1"/>
  <c r="B233" i="1" s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N229" i="1"/>
  <c r="D229" i="1"/>
  <c r="D227" i="1" s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E227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B225" i="1"/>
  <c r="AE223" i="1"/>
  <c r="AD223" i="1"/>
  <c r="AC223" i="1"/>
  <c r="AB223" i="1"/>
  <c r="AA223" i="1"/>
  <c r="AA221" i="1" s="1"/>
  <c r="Z223" i="1"/>
  <c r="Y223" i="1"/>
  <c r="X223" i="1"/>
  <c r="W223" i="1"/>
  <c r="V223" i="1"/>
  <c r="U223" i="1"/>
  <c r="T223" i="1"/>
  <c r="S223" i="1"/>
  <c r="S221" i="1" s="1"/>
  <c r="R223" i="1"/>
  <c r="Q223" i="1"/>
  <c r="P223" i="1"/>
  <c r="O223" i="1"/>
  <c r="N223" i="1"/>
  <c r="M223" i="1"/>
  <c r="L223" i="1"/>
  <c r="K223" i="1"/>
  <c r="K221" i="1" s="1"/>
  <c r="J223" i="1"/>
  <c r="I223" i="1"/>
  <c r="H223" i="1"/>
  <c r="AE221" i="1"/>
  <c r="AD221" i="1"/>
  <c r="Z221" i="1"/>
  <c r="W221" i="1"/>
  <c r="V221" i="1"/>
  <c r="R221" i="1"/>
  <c r="O221" i="1"/>
  <c r="N221" i="1"/>
  <c r="J221" i="1"/>
  <c r="B218" i="1"/>
  <c r="B217" i="1"/>
  <c r="E213" i="1"/>
  <c r="E212" i="1" s="1"/>
  <c r="C213" i="1"/>
  <c r="C210" i="1" s="1"/>
  <c r="C209" i="1" s="1"/>
  <c r="B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AE210" i="1"/>
  <c r="AE209" i="1" s="1"/>
  <c r="AD210" i="1"/>
  <c r="AC210" i="1"/>
  <c r="AC209" i="1" s="1"/>
  <c r="AB210" i="1"/>
  <c r="AB209" i="1" s="1"/>
  <c r="AA210" i="1"/>
  <c r="AA209" i="1" s="1"/>
  <c r="Z210" i="1"/>
  <c r="Z209" i="1" s="1"/>
  <c r="Y210" i="1"/>
  <c r="Y209" i="1" s="1"/>
  <c r="X210" i="1"/>
  <c r="X209" i="1" s="1"/>
  <c r="W210" i="1"/>
  <c r="W209" i="1" s="1"/>
  <c r="V210" i="1"/>
  <c r="U210" i="1"/>
  <c r="U209" i="1" s="1"/>
  <c r="T210" i="1"/>
  <c r="T209" i="1" s="1"/>
  <c r="S210" i="1"/>
  <c r="S209" i="1" s="1"/>
  <c r="R210" i="1"/>
  <c r="R209" i="1" s="1"/>
  <c r="Q210" i="1"/>
  <c r="Q209" i="1" s="1"/>
  <c r="P210" i="1"/>
  <c r="P209" i="1" s="1"/>
  <c r="O210" i="1"/>
  <c r="O209" i="1" s="1"/>
  <c r="N210" i="1"/>
  <c r="M210" i="1"/>
  <c r="M209" i="1" s="1"/>
  <c r="L210" i="1"/>
  <c r="L209" i="1" s="1"/>
  <c r="K210" i="1"/>
  <c r="K209" i="1" s="1"/>
  <c r="J210" i="1"/>
  <c r="J209" i="1" s="1"/>
  <c r="I210" i="1"/>
  <c r="I209" i="1" s="1"/>
  <c r="H210" i="1"/>
  <c r="H209" i="1" s="1"/>
  <c r="AD209" i="1"/>
  <c r="V209" i="1"/>
  <c r="N209" i="1"/>
  <c r="E207" i="1"/>
  <c r="B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C206" i="1"/>
  <c r="B206" i="1"/>
  <c r="AE204" i="1"/>
  <c r="AE203" i="1" s="1"/>
  <c r="AD204" i="1"/>
  <c r="AD203" i="1" s="1"/>
  <c r="AC204" i="1"/>
  <c r="AC203" i="1" s="1"/>
  <c r="AB204" i="1"/>
  <c r="AB203" i="1" s="1"/>
  <c r="AA204" i="1"/>
  <c r="Z204" i="1"/>
  <c r="Y204" i="1"/>
  <c r="Y203" i="1" s="1"/>
  <c r="X204" i="1"/>
  <c r="X203" i="1" s="1"/>
  <c r="W204" i="1"/>
  <c r="W203" i="1" s="1"/>
  <c r="V204" i="1"/>
  <c r="V203" i="1" s="1"/>
  <c r="U204" i="1"/>
  <c r="U203" i="1" s="1"/>
  <c r="T204" i="1"/>
  <c r="T203" i="1" s="1"/>
  <c r="S204" i="1"/>
  <c r="S203" i="1" s="1"/>
  <c r="R204" i="1"/>
  <c r="Q204" i="1"/>
  <c r="Q203" i="1" s="1"/>
  <c r="P204" i="1"/>
  <c r="P203" i="1" s="1"/>
  <c r="O204" i="1"/>
  <c r="O203" i="1" s="1"/>
  <c r="N204" i="1"/>
  <c r="N203" i="1" s="1"/>
  <c r="M204" i="1"/>
  <c r="M203" i="1" s="1"/>
  <c r="L204" i="1"/>
  <c r="L203" i="1" s="1"/>
  <c r="K204" i="1"/>
  <c r="K203" i="1" s="1"/>
  <c r="J204" i="1"/>
  <c r="I204" i="1"/>
  <c r="I203" i="1" s="1"/>
  <c r="H204" i="1"/>
  <c r="H203" i="1" s="1"/>
  <c r="E204" i="1"/>
  <c r="C204" i="1"/>
  <c r="B204" i="1"/>
  <c r="B203" i="1" s="1"/>
  <c r="AA203" i="1"/>
  <c r="Z203" i="1"/>
  <c r="R203" i="1"/>
  <c r="J203" i="1"/>
  <c r="C203" i="1"/>
  <c r="E199" i="1"/>
  <c r="B199" i="1"/>
  <c r="B193" i="1" s="1"/>
  <c r="B191" i="1" s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C197" i="1"/>
  <c r="AE193" i="1"/>
  <c r="AE191" i="1" s="1"/>
  <c r="AD193" i="1"/>
  <c r="AD191" i="1" s="1"/>
  <c r="AC193" i="1"/>
  <c r="AC191" i="1" s="1"/>
  <c r="AB193" i="1"/>
  <c r="AB191" i="1" s="1"/>
  <c r="AA193" i="1"/>
  <c r="AA191" i="1" s="1"/>
  <c r="Z193" i="1"/>
  <c r="Y193" i="1"/>
  <c r="Y191" i="1" s="1"/>
  <c r="X193" i="1"/>
  <c r="X191" i="1" s="1"/>
  <c r="W193" i="1"/>
  <c r="W191" i="1" s="1"/>
  <c r="V193" i="1"/>
  <c r="V191" i="1" s="1"/>
  <c r="U193" i="1"/>
  <c r="U191" i="1" s="1"/>
  <c r="T193" i="1"/>
  <c r="T191" i="1" s="1"/>
  <c r="S193" i="1"/>
  <c r="S191" i="1" s="1"/>
  <c r="R193" i="1"/>
  <c r="R191" i="1" s="1"/>
  <c r="Q193" i="1"/>
  <c r="Q191" i="1" s="1"/>
  <c r="P193" i="1"/>
  <c r="P191" i="1" s="1"/>
  <c r="O193" i="1"/>
  <c r="O191" i="1" s="1"/>
  <c r="N193" i="1"/>
  <c r="M193" i="1"/>
  <c r="M191" i="1" s="1"/>
  <c r="L193" i="1"/>
  <c r="L191" i="1" s="1"/>
  <c r="K193" i="1"/>
  <c r="K191" i="1" s="1"/>
  <c r="J193" i="1"/>
  <c r="J191" i="1" s="1"/>
  <c r="I193" i="1"/>
  <c r="I191" i="1" s="1"/>
  <c r="H193" i="1"/>
  <c r="H191" i="1" s="1"/>
  <c r="E193" i="1"/>
  <c r="C193" i="1"/>
  <c r="Z191" i="1"/>
  <c r="N191" i="1"/>
  <c r="C191" i="1"/>
  <c r="E189" i="1"/>
  <c r="C189" i="1"/>
  <c r="B189" i="1"/>
  <c r="E188" i="1"/>
  <c r="C188" i="1"/>
  <c r="B188" i="1"/>
  <c r="E187" i="1"/>
  <c r="D187" i="1"/>
  <c r="D185" i="1" s="1"/>
  <c r="C187" i="1"/>
  <c r="B187" i="1"/>
  <c r="E186" i="1"/>
  <c r="C186" i="1"/>
  <c r="B186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B185" i="1" s="1"/>
  <c r="E183" i="1"/>
  <c r="F183" i="1" s="1"/>
  <c r="C183" i="1"/>
  <c r="B183" i="1"/>
  <c r="E182" i="1"/>
  <c r="C182" i="1"/>
  <c r="B182" i="1"/>
  <c r="E181" i="1"/>
  <c r="D181" i="1" s="1"/>
  <c r="D179" i="1" s="1"/>
  <c r="C181" i="1"/>
  <c r="B181" i="1"/>
  <c r="F181" i="1" s="1"/>
  <c r="E180" i="1"/>
  <c r="C180" i="1"/>
  <c r="B180" i="1"/>
  <c r="AE179" i="1"/>
  <c r="AD179" i="1"/>
  <c r="AC179" i="1"/>
  <c r="AB179" i="1"/>
  <c r="AA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E177" i="1"/>
  <c r="C177" i="1"/>
  <c r="B177" i="1"/>
  <c r="E176" i="1"/>
  <c r="C176" i="1"/>
  <c r="B176" i="1"/>
  <c r="E175" i="1"/>
  <c r="B175" i="1"/>
  <c r="E174" i="1"/>
  <c r="G174" i="1" s="1"/>
  <c r="C174" i="1"/>
  <c r="B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D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D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O167" i="1" s="1"/>
  <c r="N169" i="1"/>
  <c r="M169" i="1"/>
  <c r="L169" i="1"/>
  <c r="K169" i="1"/>
  <c r="J169" i="1"/>
  <c r="I169" i="1"/>
  <c r="H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D168" i="1"/>
  <c r="B168" i="1"/>
  <c r="AA167" i="1"/>
  <c r="E165" i="1"/>
  <c r="C165" i="1"/>
  <c r="B165" i="1"/>
  <c r="E164" i="1"/>
  <c r="C164" i="1"/>
  <c r="G164" i="1" s="1"/>
  <c r="B164" i="1"/>
  <c r="E163" i="1"/>
  <c r="D163" i="1" s="1"/>
  <c r="D161" i="1" s="1"/>
  <c r="C163" i="1"/>
  <c r="B163" i="1"/>
  <c r="E162" i="1"/>
  <c r="C162" i="1"/>
  <c r="B162" i="1"/>
  <c r="F162" i="1" s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B161" i="1"/>
  <c r="E159" i="1"/>
  <c r="C159" i="1"/>
  <c r="B159" i="1"/>
  <c r="E158" i="1"/>
  <c r="G158" i="1" s="1"/>
  <c r="C158" i="1"/>
  <c r="B158" i="1"/>
  <c r="E157" i="1"/>
  <c r="D157" i="1" s="1"/>
  <c r="C151" i="1"/>
  <c r="B157" i="1"/>
  <c r="E156" i="1"/>
  <c r="E150" i="1" s="1"/>
  <c r="C156" i="1"/>
  <c r="B156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B155" i="1" s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D153" i="1"/>
  <c r="C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D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AE150" i="1"/>
  <c r="AE215" i="1" s="1"/>
  <c r="AD150" i="1"/>
  <c r="AC150" i="1"/>
  <c r="AC215" i="1" s="1"/>
  <c r="AB150" i="1"/>
  <c r="AA150" i="1"/>
  <c r="AA215" i="1" s="1"/>
  <c r="Z150" i="1"/>
  <c r="Y150" i="1"/>
  <c r="Y215" i="1" s="1"/>
  <c r="X150" i="1"/>
  <c r="W150" i="1"/>
  <c r="W215" i="1" s="1"/>
  <c r="V150" i="1"/>
  <c r="U150" i="1"/>
  <c r="U215" i="1" s="1"/>
  <c r="T150" i="1"/>
  <c r="S150" i="1"/>
  <c r="S215" i="1" s="1"/>
  <c r="R150" i="1"/>
  <c r="Q150" i="1"/>
  <c r="Q215" i="1" s="1"/>
  <c r="P150" i="1"/>
  <c r="O150" i="1"/>
  <c r="O215" i="1" s="1"/>
  <c r="N150" i="1"/>
  <c r="M150" i="1"/>
  <c r="M215" i="1" s="1"/>
  <c r="L150" i="1"/>
  <c r="K150" i="1"/>
  <c r="K215" i="1" s="1"/>
  <c r="J150" i="1"/>
  <c r="I150" i="1"/>
  <c r="I215" i="1" s="1"/>
  <c r="H150" i="1"/>
  <c r="D150" i="1"/>
  <c r="O149" i="1"/>
  <c r="E146" i="1"/>
  <c r="C146" i="1"/>
  <c r="B146" i="1"/>
  <c r="E145" i="1"/>
  <c r="G145" i="1" s="1"/>
  <c r="C145" i="1"/>
  <c r="B145" i="1"/>
  <c r="E144" i="1"/>
  <c r="C144" i="1"/>
  <c r="G144" i="1" s="1"/>
  <c r="B144" i="1"/>
  <c r="E143" i="1"/>
  <c r="E142" i="1" s="1"/>
  <c r="C143" i="1"/>
  <c r="B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B142" i="1" s="1"/>
  <c r="D142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D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C139" i="1" s="1"/>
  <c r="D139" i="1"/>
  <c r="D136" i="1" s="1"/>
  <c r="D134" i="1" s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H136" i="1" s="1"/>
  <c r="D138" i="1"/>
  <c r="AE137" i="1"/>
  <c r="AD137" i="1"/>
  <c r="AC137" i="1"/>
  <c r="AC136" i="1" s="1"/>
  <c r="AC134" i="1" s="1"/>
  <c r="AB137" i="1"/>
  <c r="AA137" i="1"/>
  <c r="AA136" i="1" s="1"/>
  <c r="AA134" i="1" s="1"/>
  <c r="Z137" i="1"/>
  <c r="Y137" i="1"/>
  <c r="Y136" i="1" s="1"/>
  <c r="X137" i="1"/>
  <c r="W137" i="1"/>
  <c r="V137" i="1"/>
  <c r="U137" i="1"/>
  <c r="U136" i="1" s="1"/>
  <c r="U134" i="1" s="1"/>
  <c r="T137" i="1"/>
  <c r="S137" i="1"/>
  <c r="R137" i="1"/>
  <c r="Q137" i="1"/>
  <c r="Q136" i="1" s="1"/>
  <c r="Q134" i="1" s="1"/>
  <c r="P137" i="1"/>
  <c r="O137" i="1"/>
  <c r="N137" i="1"/>
  <c r="M137" i="1"/>
  <c r="M136" i="1" s="1"/>
  <c r="M134" i="1" s="1"/>
  <c r="L137" i="1"/>
  <c r="K137" i="1"/>
  <c r="J137" i="1"/>
  <c r="I137" i="1"/>
  <c r="I136" i="1" s="1"/>
  <c r="H137" i="1"/>
  <c r="C137" i="1" s="1"/>
  <c r="D137" i="1"/>
  <c r="P136" i="1"/>
  <c r="P134" i="1" s="1"/>
  <c r="Y134" i="1"/>
  <c r="I134" i="1"/>
  <c r="E127" i="1"/>
  <c r="C127" i="1"/>
  <c r="B127" i="1"/>
  <c r="E126" i="1"/>
  <c r="C126" i="1"/>
  <c r="B126" i="1"/>
  <c r="E125" i="1"/>
  <c r="D125" i="1" s="1"/>
  <c r="D123" i="1" s="1"/>
  <c r="C125" i="1"/>
  <c r="B125" i="1"/>
  <c r="E124" i="1"/>
  <c r="C124" i="1"/>
  <c r="G124" i="1" s="1"/>
  <c r="B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B123" i="1" s="1"/>
  <c r="E121" i="1"/>
  <c r="G121" i="1" s="1"/>
  <c r="C121" i="1"/>
  <c r="B121" i="1"/>
  <c r="E120" i="1"/>
  <c r="C120" i="1"/>
  <c r="G120" i="1" s="1"/>
  <c r="B120" i="1"/>
  <c r="E119" i="1"/>
  <c r="D119" i="1" s="1"/>
  <c r="D117" i="1" s="1"/>
  <c r="B119" i="1"/>
  <c r="E118" i="1"/>
  <c r="G118" i="1" s="1"/>
  <c r="C118" i="1"/>
  <c r="B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E115" i="1"/>
  <c r="C115" i="1"/>
  <c r="B115" i="1"/>
  <c r="E114" i="1"/>
  <c r="F114" i="1" s="1"/>
  <c r="C114" i="1"/>
  <c r="B114" i="1"/>
  <c r="E113" i="1"/>
  <c r="G113" i="1" s="1"/>
  <c r="B113" i="1"/>
  <c r="E112" i="1"/>
  <c r="C112" i="1"/>
  <c r="C111" i="1" s="1"/>
  <c r="B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B111" i="1" s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C109" i="1" s="1"/>
  <c r="D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C108" i="1" s="1"/>
  <c r="D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AE106" i="1"/>
  <c r="AD106" i="1"/>
  <c r="AC106" i="1"/>
  <c r="AB106" i="1"/>
  <c r="AA106" i="1"/>
  <c r="Z106" i="1"/>
  <c r="Y106" i="1"/>
  <c r="Y105" i="1" s="1"/>
  <c r="X106" i="1"/>
  <c r="W106" i="1"/>
  <c r="V106" i="1"/>
  <c r="U106" i="1"/>
  <c r="T106" i="1"/>
  <c r="S106" i="1"/>
  <c r="R106" i="1"/>
  <c r="Q106" i="1"/>
  <c r="Q105" i="1" s="1"/>
  <c r="P106" i="1"/>
  <c r="O106" i="1"/>
  <c r="N106" i="1"/>
  <c r="M106" i="1"/>
  <c r="L106" i="1"/>
  <c r="K106" i="1"/>
  <c r="J106" i="1"/>
  <c r="I106" i="1"/>
  <c r="I105" i="1" s="1"/>
  <c r="H106" i="1"/>
  <c r="D106" i="1"/>
  <c r="C106" i="1"/>
  <c r="AC105" i="1"/>
  <c r="V105" i="1"/>
  <c r="N105" i="1"/>
  <c r="E103" i="1"/>
  <c r="C103" i="1"/>
  <c r="G103" i="1" s="1"/>
  <c r="B103" i="1"/>
  <c r="E102" i="1"/>
  <c r="G102" i="1" s="1"/>
  <c r="C102" i="1"/>
  <c r="B102" i="1"/>
  <c r="V101" i="1"/>
  <c r="V99" i="1" s="1"/>
  <c r="T101" i="1"/>
  <c r="R101" i="1"/>
  <c r="P101" i="1"/>
  <c r="P99" i="1" s="1"/>
  <c r="E101" i="1"/>
  <c r="C101" i="1"/>
  <c r="E100" i="1"/>
  <c r="C100" i="1"/>
  <c r="B100" i="1"/>
  <c r="AE99" i="1"/>
  <c r="AD99" i="1"/>
  <c r="AC99" i="1"/>
  <c r="AB99" i="1"/>
  <c r="AA99" i="1"/>
  <c r="Z99" i="1"/>
  <c r="Y99" i="1"/>
  <c r="X99" i="1"/>
  <c r="W99" i="1"/>
  <c r="U99" i="1"/>
  <c r="T99" i="1"/>
  <c r="S99" i="1"/>
  <c r="Q99" i="1"/>
  <c r="O99" i="1"/>
  <c r="N99" i="1"/>
  <c r="M99" i="1"/>
  <c r="L99" i="1"/>
  <c r="K99" i="1"/>
  <c r="J99" i="1"/>
  <c r="I99" i="1"/>
  <c r="H99" i="1"/>
  <c r="G97" i="1"/>
  <c r="E97" i="1"/>
  <c r="F97" i="1" s="1"/>
  <c r="C97" i="1"/>
  <c r="B97" i="1"/>
  <c r="E96" i="1"/>
  <c r="G96" i="1" s="1"/>
  <c r="C96" i="1"/>
  <c r="B96" i="1"/>
  <c r="E95" i="1"/>
  <c r="C95" i="1"/>
  <c r="B95" i="1"/>
  <c r="T94" i="1"/>
  <c r="T80" i="1" s="1"/>
  <c r="R94" i="1"/>
  <c r="R92" i="1" s="1"/>
  <c r="P94" i="1"/>
  <c r="C94" i="1" s="1"/>
  <c r="E94" i="1"/>
  <c r="T93" i="1"/>
  <c r="T79" i="1" s="1"/>
  <c r="E93" i="1"/>
  <c r="C93" i="1"/>
  <c r="C79" i="1" s="1"/>
  <c r="AE92" i="1"/>
  <c r="AD92" i="1"/>
  <c r="AC92" i="1"/>
  <c r="AB92" i="1"/>
  <c r="AA92" i="1"/>
  <c r="Z92" i="1"/>
  <c r="Y92" i="1"/>
  <c r="X92" i="1"/>
  <c r="W92" i="1"/>
  <c r="V92" i="1"/>
  <c r="U92" i="1"/>
  <c r="S92" i="1"/>
  <c r="Q92" i="1"/>
  <c r="O92" i="1"/>
  <c r="N92" i="1"/>
  <c r="M92" i="1"/>
  <c r="L92" i="1"/>
  <c r="K92" i="1"/>
  <c r="J92" i="1"/>
  <c r="I92" i="1"/>
  <c r="H92" i="1"/>
  <c r="E90" i="1"/>
  <c r="D90" i="1" s="1"/>
  <c r="D83" i="1" s="1"/>
  <c r="C90" i="1"/>
  <c r="B90" i="1"/>
  <c r="E89" i="1"/>
  <c r="C89" i="1"/>
  <c r="C85" i="1" s="1"/>
  <c r="B89" i="1"/>
  <c r="E88" i="1"/>
  <c r="C88" i="1"/>
  <c r="B88" i="1"/>
  <c r="B81" i="1" s="1"/>
  <c r="B131" i="1" s="1"/>
  <c r="E87" i="1"/>
  <c r="G87" i="1" s="1"/>
  <c r="B87" i="1"/>
  <c r="E86" i="1"/>
  <c r="B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D82" i="1"/>
  <c r="C82" i="1"/>
  <c r="AE81" i="1"/>
  <c r="AE131" i="1" s="1"/>
  <c r="AD81" i="1"/>
  <c r="AD131" i="1" s="1"/>
  <c r="AC81" i="1"/>
  <c r="AC131" i="1" s="1"/>
  <c r="AB81" i="1"/>
  <c r="AB131" i="1" s="1"/>
  <c r="AA81" i="1"/>
  <c r="AA131" i="1" s="1"/>
  <c r="Z81" i="1"/>
  <c r="Z131" i="1" s="1"/>
  <c r="Y81" i="1"/>
  <c r="Y131" i="1" s="1"/>
  <c r="X81" i="1"/>
  <c r="X131" i="1" s="1"/>
  <c r="W81" i="1"/>
  <c r="W131" i="1" s="1"/>
  <c r="V81" i="1"/>
  <c r="V131" i="1" s="1"/>
  <c r="U81" i="1"/>
  <c r="U131" i="1" s="1"/>
  <c r="T81" i="1"/>
  <c r="T131" i="1" s="1"/>
  <c r="S81" i="1"/>
  <c r="S131" i="1" s="1"/>
  <c r="R81" i="1"/>
  <c r="R131" i="1" s="1"/>
  <c r="Q81" i="1"/>
  <c r="Q131" i="1" s="1"/>
  <c r="P81" i="1"/>
  <c r="P131" i="1" s="1"/>
  <c r="O81" i="1"/>
  <c r="O131" i="1" s="1"/>
  <c r="N81" i="1"/>
  <c r="N131" i="1" s="1"/>
  <c r="M81" i="1"/>
  <c r="M131" i="1" s="1"/>
  <c r="L81" i="1"/>
  <c r="L131" i="1" s="1"/>
  <c r="K81" i="1"/>
  <c r="K131" i="1" s="1"/>
  <c r="J81" i="1"/>
  <c r="J131" i="1" s="1"/>
  <c r="I81" i="1"/>
  <c r="I131" i="1" s="1"/>
  <c r="H81" i="1"/>
  <c r="H131" i="1" s="1"/>
  <c r="AE80" i="1"/>
  <c r="AE78" i="1" s="1"/>
  <c r="AD80" i="1"/>
  <c r="AC80" i="1"/>
  <c r="AB80" i="1"/>
  <c r="AA80" i="1"/>
  <c r="Z80" i="1"/>
  <c r="Y80" i="1"/>
  <c r="X80" i="1"/>
  <c r="W80" i="1"/>
  <c r="V80" i="1"/>
  <c r="U80" i="1"/>
  <c r="S80" i="1"/>
  <c r="Q80" i="1"/>
  <c r="O80" i="1"/>
  <c r="N80" i="1"/>
  <c r="M80" i="1"/>
  <c r="L80" i="1"/>
  <c r="K80" i="1"/>
  <c r="J80" i="1"/>
  <c r="I80" i="1"/>
  <c r="H80" i="1"/>
  <c r="AE79" i="1"/>
  <c r="AD79" i="1"/>
  <c r="AC79" i="1"/>
  <c r="AB79" i="1"/>
  <c r="AB78" i="1" s="1"/>
  <c r="AA79" i="1"/>
  <c r="Z79" i="1"/>
  <c r="Z78" i="1" s="1"/>
  <c r="Y79" i="1"/>
  <c r="X79" i="1"/>
  <c r="W79" i="1"/>
  <c r="V79" i="1"/>
  <c r="V78" i="1" s="1"/>
  <c r="U79" i="1"/>
  <c r="S79" i="1"/>
  <c r="S78" i="1" s="1"/>
  <c r="R79" i="1"/>
  <c r="Q79" i="1"/>
  <c r="P79" i="1"/>
  <c r="O79" i="1"/>
  <c r="N79" i="1"/>
  <c r="M79" i="1"/>
  <c r="L79" i="1"/>
  <c r="K79" i="1"/>
  <c r="K78" i="1" s="1"/>
  <c r="J79" i="1"/>
  <c r="I79" i="1"/>
  <c r="H79" i="1"/>
  <c r="W78" i="1"/>
  <c r="E76" i="1"/>
  <c r="C76" i="1"/>
  <c r="B76" i="1"/>
  <c r="E75" i="1"/>
  <c r="C75" i="1"/>
  <c r="B75" i="1"/>
  <c r="E74" i="1"/>
  <c r="G74" i="1" s="1"/>
  <c r="C74" i="1"/>
  <c r="B74" i="1"/>
  <c r="E73" i="1"/>
  <c r="G73" i="1" s="1"/>
  <c r="D73" i="1"/>
  <c r="D72" i="1" s="1"/>
  <c r="B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E70" i="1"/>
  <c r="C70" i="1"/>
  <c r="B70" i="1"/>
  <c r="E69" i="1"/>
  <c r="C69" i="1"/>
  <c r="B69" i="1"/>
  <c r="G68" i="1"/>
  <c r="E68" i="1"/>
  <c r="F68" i="1" s="1"/>
  <c r="C68" i="1"/>
  <c r="B68" i="1"/>
  <c r="E67" i="1"/>
  <c r="G67" i="1" s="1"/>
  <c r="B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E64" i="1"/>
  <c r="G64" i="1" s="1"/>
  <c r="C64" i="1"/>
  <c r="B64" i="1"/>
  <c r="E63" i="1"/>
  <c r="D63" i="1" s="1"/>
  <c r="D57" i="1" s="1"/>
  <c r="B63" i="1"/>
  <c r="N62" i="1"/>
  <c r="C62" i="1" s="1"/>
  <c r="E62" i="1"/>
  <c r="D62" i="1" s="1"/>
  <c r="D56" i="1" s="1"/>
  <c r="B62" i="1"/>
  <c r="E61" i="1"/>
  <c r="G61" i="1" s="1"/>
  <c r="B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C60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B58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B57" i="1" s="1"/>
  <c r="AE56" i="1"/>
  <c r="AD56" i="1"/>
  <c r="AC56" i="1"/>
  <c r="AC54" i="1" s="1"/>
  <c r="AB56" i="1"/>
  <c r="AA56" i="1"/>
  <c r="Z56" i="1"/>
  <c r="Y56" i="1"/>
  <c r="Y54" i="1" s="1"/>
  <c r="X56" i="1"/>
  <c r="W56" i="1"/>
  <c r="V56" i="1"/>
  <c r="U56" i="1"/>
  <c r="U54" i="1" s="1"/>
  <c r="T56" i="1"/>
  <c r="S56" i="1"/>
  <c r="R56" i="1"/>
  <c r="Q56" i="1"/>
  <c r="P56" i="1"/>
  <c r="O56" i="1"/>
  <c r="N56" i="1"/>
  <c r="M56" i="1"/>
  <c r="M54" i="1" s="1"/>
  <c r="L56" i="1"/>
  <c r="K56" i="1"/>
  <c r="J56" i="1"/>
  <c r="I56" i="1"/>
  <c r="I54" i="1" s="1"/>
  <c r="H56" i="1"/>
  <c r="AE55" i="1"/>
  <c r="AE54" i="1" s="1"/>
  <c r="AD55" i="1"/>
  <c r="AC55" i="1"/>
  <c r="AB55" i="1"/>
  <c r="AA55" i="1"/>
  <c r="AA54" i="1" s="1"/>
  <c r="Z55" i="1"/>
  <c r="Y55" i="1"/>
  <c r="X55" i="1"/>
  <c r="W55" i="1"/>
  <c r="W54" i="1" s="1"/>
  <c r="V55" i="1"/>
  <c r="V54" i="1" s="1"/>
  <c r="U55" i="1"/>
  <c r="T55" i="1"/>
  <c r="S55" i="1"/>
  <c r="S54" i="1" s="1"/>
  <c r="R55" i="1"/>
  <c r="Q55" i="1"/>
  <c r="P55" i="1"/>
  <c r="O55" i="1"/>
  <c r="O54" i="1" s="1"/>
  <c r="N55" i="1"/>
  <c r="N54" i="1" s="1"/>
  <c r="M55" i="1"/>
  <c r="L55" i="1"/>
  <c r="K55" i="1"/>
  <c r="K54" i="1" s="1"/>
  <c r="J55" i="1"/>
  <c r="J54" i="1" s="1"/>
  <c r="I55" i="1"/>
  <c r="H55" i="1"/>
  <c r="C55" i="1"/>
  <c r="AD54" i="1"/>
  <c r="E52" i="1"/>
  <c r="G52" i="1" s="1"/>
  <c r="C52" i="1"/>
  <c r="B52" i="1"/>
  <c r="B46" i="1" s="1"/>
  <c r="E51" i="1"/>
  <c r="C51" i="1"/>
  <c r="C45" i="1" s="1"/>
  <c r="B51" i="1"/>
  <c r="E50" i="1"/>
  <c r="B50" i="1"/>
  <c r="B44" i="1" s="1"/>
  <c r="E49" i="1"/>
  <c r="F49" i="1" s="1"/>
  <c r="C49" i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E46" i="1"/>
  <c r="D46" i="1"/>
  <c r="C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E45" i="1"/>
  <c r="D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C44" i="1"/>
  <c r="AE43" i="1"/>
  <c r="AD43" i="1"/>
  <c r="AD42" i="1" s="1"/>
  <c r="AC43" i="1"/>
  <c r="AB43" i="1"/>
  <c r="AA43" i="1"/>
  <c r="Z43" i="1"/>
  <c r="Z42" i="1" s="1"/>
  <c r="Y43" i="1"/>
  <c r="X43" i="1"/>
  <c r="X42" i="1" s="1"/>
  <c r="W43" i="1"/>
  <c r="V43" i="1"/>
  <c r="V42" i="1" s="1"/>
  <c r="U43" i="1"/>
  <c r="T43" i="1"/>
  <c r="T42" i="1" s="1"/>
  <c r="S43" i="1"/>
  <c r="R43" i="1"/>
  <c r="R42" i="1" s="1"/>
  <c r="Q43" i="1"/>
  <c r="P43" i="1"/>
  <c r="P42" i="1" s="1"/>
  <c r="O43" i="1"/>
  <c r="N43" i="1"/>
  <c r="N42" i="1" s="1"/>
  <c r="M43" i="1"/>
  <c r="L43" i="1"/>
  <c r="L42" i="1" s="1"/>
  <c r="K43" i="1"/>
  <c r="J43" i="1"/>
  <c r="J42" i="1" s="1"/>
  <c r="I43" i="1"/>
  <c r="H43" i="1"/>
  <c r="H42" i="1" s="1"/>
  <c r="B43" i="1"/>
  <c r="AB42" i="1"/>
  <c r="E40" i="1"/>
  <c r="C40" i="1"/>
  <c r="B40" i="1"/>
  <c r="E39" i="1"/>
  <c r="C39" i="1"/>
  <c r="B39" i="1"/>
  <c r="E38" i="1"/>
  <c r="C38" i="1"/>
  <c r="B38" i="1"/>
  <c r="E37" i="1"/>
  <c r="C37" i="1"/>
  <c r="B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B36" i="1" s="1"/>
  <c r="E34" i="1"/>
  <c r="C34" i="1"/>
  <c r="B34" i="1"/>
  <c r="E33" i="1"/>
  <c r="C33" i="1"/>
  <c r="B33" i="1"/>
  <c r="E32" i="1"/>
  <c r="G32" i="1" s="1"/>
  <c r="C32" i="1"/>
  <c r="B32" i="1"/>
  <c r="E31" i="1"/>
  <c r="C31" i="1"/>
  <c r="B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D30" i="1"/>
  <c r="E28" i="1"/>
  <c r="C28" i="1"/>
  <c r="B28" i="1"/>
  <c r="E27" i="1"/>
  <c r="C27" i="1"/>
  <c r="B27" i="1"/>
  <c r="E26" i="1"/>
  <c r="C26" i="1"/>
  <c r="B26" i="1"/>
  <c r="E25" i="1"/>
  <c r="G25" i="1" s="1"/>
  <c r="C25" i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E22" i="1"/>
  <c r="D22" i="1" s="1"/>
  <c r="B22" i="1"/>
  <c r="E21" i="1"/>
  <c r="C21" i="1"/>
  <c r="B21" i="1"/>
  <c r="E20" i="1"/>
  <c r="D20" i="1" s="1"/>
  <c r="B20" i="1"/>
  <c r="E19" i="1"/>
  <c r="C19" i="1"/>
  <c r="B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E16" i="1"/>
  <c r="AD16" i="1"/>
  <c r="AC16" i="1"/>
  <c r="AB16" i="1"/>
  <c r="AA16" i="1"/>
  <c r="Z16" i="1"/>
  <c r="Y16" i="1"/>
  <c r="X16" i="1"/>
  <c r="W16" i="1"/>
  <c r="V16" i="1"/>
  <c r="V133" i="1" s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AE15" i="1"/>
  <c r="AD15" i="1"/>
  <c r="AC15" i="1"/>
  <c r="AB15" i="1"/>
  <c r="AA15" i="1"/>
  <c r="Z15" i="1"/>
  <c r="Y15" i="1"/>
  <c r="X15" i="1"/>
  <c r="W15" i="1"/>
  <c r="V15" i="1"/>
  <c r="U15" i="1"/>
  <c r="T15" i="1"/>
  <c r="T132" i="1" s="1"/>
  <c r="S15" i="1"/>
  <c r="R15" i="1"/>
  <c r="Q15" i="1"/>
  <c r="P15" i="1"/>
  <c r="O15" i="1"/>
  <c r="N15" i="1"/>
  <c r="M15" i="1"/>
  <c r="L15" i="1"/>
  <c r="K15" i="1"/>
  <c r="J15" i="1"/>
  <c r="I15" i="1"/>
  <c r="H15" i="1"/>
  <c r="D15" i="1"/>
  <c r="AE14" i="1"/>
  <c r="AE12" i="1" s="1"/>
  <c r="AD14" i="1"/>
  <c r="AC14" i="1"/>
  <c r="AB14" i="1"/>
  <c r="AA14" i="1"/>
  <c r="AA12" i="1" s="1"/>
  <c r="Z14" i="1"/>
  <c r="Y14" i="1"/>
  <c r="X14" i="1"/>
  <c r="W14" i="1"/>
  <c r="W12" i="1" s="1"/>
  <c r="V14" i="1"/>
  <c r="U14" i="1"/>
  <c r="T14" i="1"/>
  <c r="S14" i="1"/>
  <c r="S12" i="1" s="1"/>
  <c r="R14" i="1"/>
  <c r="Q14" i="1"/>
  <c r="P14" i="1"/>
  <c r="O14" i="1"/>
  <c r="O12" i="1" s="1"/>
  <c r="N14" i="1"/>
  <c r="M14" i="1"/>
  <c r="L14" i="1"/>
  <c r="K14" i="1"/>
  <c r="K12" i="1" s="1"/>
  <c r="J14" i="1"/>
  <c r="I14" i="1"/>
  <c r="H14" i="1"/>
  <c r="C14" i="1"/>
  <c r="AE13" i="1"/>
  <c r="AD13" i="1"/>
  <c r="AD12" i="1" s="1"/>
  <c r="AC13" i="1"/>
  <c r="AB13" i="1"/>
  <c r="AA13" i="1"/>
  <c r="Z13" i="1"/>
  <c r="Z12" i="1" s="1"/>
  <c r="Y13" i="1"/>
  <c r="X13" i="1"/>
  <c r="W13" i="1"/>
  <c r="V13" i="1"/>
  <c r="V12" i="1" s="1"/>
  <c r="U13" i="1"/>
  <c r="T13" i="1"/>
  <c r="S13" i="1"/>
  <c r="R13" i="1"/>
  <c r="R12" i="1" s="1"/>
  <c r="Q13" i="1"/>
  <c r="P13" i="1"/>
  <c r="P12" i="1" s="1"/>
  <c r="O13" i="1"/>
  <c r="N13" i="1"/>
  <c r="N12" i="1" s="1"/>
  <c r="M13" i="1"/>
  <c r="L13" i="1"/>
  <c r="K13" i="1"/>
  <c r="J13" i="1"/>
  <c r="J12" i="1" s="1"/>
  <c r="I13" i="1"/>
  <c r="H13" i="1"/>
  <c r="D13" i="1"/>
  <c r="AB12" i="1"/>
  <c r="AC265" i="1" l="1"/>
  <c r="B314" i="1"/>
  <c r="I132" i="1"/>
  <c r="M132" i="1"/>
  <c r="Q132" i="1"/>
  <c r="U132" i="1"/>
  <c r="Y132" i="1"/>
  <c r="AC132" i="1"/>
  <c r="I133" i="1"/>
  <c r="M133" i="1"/>
  <c r="U133" i="1"/>
  <c r="Y133" i="1"/>
  <c r="AC133" i="1"/>
  <c r="C36" i="1"/>
  <c r="E43" i="1"/>
  <c r="R54" i="1"/>
  <c r="Z54" i="1"/>
  <c r="B66" i="1"/>
  <c r="J78" i="1"/>
  <c r="N78" i="1"/>
  <c r="AA78" i="1"/>
  <c r="G100" i="1"/>
  <c r="J105" i="1"/>
  <c r="N129" i="1"/>
  <c r="AD105" i="1"/>
  <c r="M105" i="1"/>
  <c r="U105" i="1"/>
  <c r="E140" i="1"/>
  <c r="F140" i="1" s="1"/>
  <c r="AE149" i="1"/>
  <c r="E152" i="1"/>
  <c r="S149" i="1"/>
  <c r="G163" i="1"/>
  <c r="E168" i="1"/>
  <c r="K167" i="1"/>
  <c r="S167" i="1"/>
  <c r="W167" i="1"/>
  <c r="AE167" i="1"/>
  <c r="J167" i="1"/>
  <c r="N167" i="1"/>
  <c r="R167" i="1"/>
  <c r="V167" i="1"/>
  <c r="Z167" i="1"/>
  <c r="AD167" i="1"/>
  <c r="E171" i="1"/>
  <c r="G177" i="1"/>
  <c r="M245" i="1"/>
  <c r="U245" i="1"/>
  <c r="AC245" i="1"/>
  <c r="B273" i="1"/>
  <c r="B266" i="1" s="1"/>
  <c r="H272" i="1"/>
  <c r="G290" i="1"/>
  <c r="N323" i="1"/>
  <c r="L12" i="1"/>
  <c r="X12" i="1"/>
  <c r="E18" i="1"/>
  <c r="B24" i="1"/>
  <c r="F28" i="1"/>
  <c r="K42" i="1"/>
  <c r="O42" i="1"/>
  <c r="S42" i="1"/>
  <c r="W42" i="1"/>
  <c r="AA42" i="1"/>
  <c r="AE42" i="1"/>
  <c r="G46" i="1"/>
  <c r="G49" i="1"/>
  <c r="E48" i="1"/>
  <c r="F46" i="1"/>
  <c r="E56" i="1"/>
  <c r="G56" i="1" s="1"/>
  <c r="C57" i="1"/>
  <c r="E82" i="1"/>
  <c r="G82" i="1" s="1"/>
  <c r="T78" i="1"/>
  <c r="C80" i="1"/>
  <c r="K136" i="1"/>
  <c r="K134" i="1" s="1"/>
  <c r="O136" i="1"/>
  <c r="O134" i="1" s="1"/>
  <c r="S136" i="1"/>
  <c r="S134" i="1" s="1"/>
  <c r="W136" i="1"/>
  <c r="W134" i="1" s="1"/>
  <c r="AE136" i="1"/>
  <c r="AE134" i="1" s="1"/>
  <c r="C161" i="1"/>
  <c r="F165" i="1"/>
  <c r="H167" i="1"/>
  <c r="L167" i="1"/>
  <c r="P167" i="1"/>
  <c r="T167" i="1"/>
  <c r="X167" i="1"/>
  <c r="B169" i="1"/>
  <c r="B173" i="1"/>
  <c r="F174" i="1"/>
  <c r="F176" i="1"/>
  <c r="B197" i="1"/>
  <c r="I221" i="1"/>
  <c r="M221" i="1"/>
  <c r="Q221" i="1"/>
  <c r="U221" i="1"/>
  <c r="Y221" i="1"/>
  <c r="AC221" i="1"/>
  <c r="C225" i="1"/>
  <c r="C326" i="1" s="1"/>
  <c r="U265" i="1"/>
  <c r="C277" i="1"/>
  <c r="F301" i="1"/>
  <c r="P324" i="1"/>
  <c r="P331" i="1" s="1"/>
  <c r="C92" i="1"/>
  <c r="H12" i="1"/>
  <c r="T12" i="1"/>
  <c r="B14" i="1"/>
  <c r="G21" i="1"/>
  <c r="C24" i="1"/>
  <c r="G28" i="1"/>
  <c r="G31" i="1"/>
  <c r="E13" i="1"/>
  <c r="D49" i="1"/>
  <c r="D43" i="1" s="1"/>
  <c r="D132" i="1"/>
  <c r="B55" i="1"/>
  <c r="C72" i="1"/>
  <c r="G75" i="1"/>
  <c r="H78" i="1"/>
  <c r="L78" i="1"/>
  <c r="X78" i="1"/>
  <c r="G90" i="1"/>
  <c r="T92" i="1"/>
  <c r="B93" i="1"/>
  <c r="F93" i="1" s="1"/>
  <c r="G94" i="1"/>
  <c r="E108" i="1"/>
  <c r="G115" i="1"/>
  <c r="G126" i="1"/>
  <c r="X136" i="1"/>
  <c r="X134" i="1" s="1"/>
  <c r="E138" i="1"/>
  <c r="L216" i="1"/>
  <c r="P216" i="1"/>
  <c r="T216" i="1"/>
  <c r="X216" i="1"/>
  <c r="AB216" i="1"/>
  <c r="C152" i="1"/>
  <c r="D218" i="1"/>
  <c r="F164" i="1"/>
  <c r="E210" i="1"/>
  <c r="AD323" i="1"/>
  <c r="P221" i="1"/>
  <c r="Q265" i="1"/>
  <c r="AB265" i="1"/>
  <c r="H268" i="1"/>
  <c r="H324" i="1" s="1"/>
  <c r="H331" i="1" s="1"/>
  <c r="P272" i="1"/>
  <c r="B279" i="1"/>
  <c r="D283" i="1"/>
  <c r="Z129" i="1"/>
  <c r="Z105" i="1"/>
  <c r="O272" i="1"/>
  <c r="O266" i="1"/>
  <c r="O265" i="1" s="1"/>
  <c r="AE272" i="1"/>
  <c r="AE266" i="1"/>
  <c r="AE265" i="1" s="1"/>
  <c r="I12" i="1"/>
  <c r="M12" i="1"/>
  <c r="Q12" i="1"/>
  <c r="U12" i="1"/>
  <c r="Y12" i="1"/>
  <c r="AC12" i="1"/>
  <c r="J132" i="1"/>
  <c r="N132" i="1"/>
  <c r="R132" i="1"/>
  <c r="V132" i="1"/>
  <c r="Z132" i="1"/>
  <c r="AD132" i="1"/>
  <c r="J133" i="1"/>
  <c r="N133" i="1"/>
  <c r="R133" i="1"/>
  <c r="Z133" i="1"/>
  <c r="AD133" i="1"/>
  <c r="F20" i="1"/>
  <c r="B16" i="1"/>
  <c r="F32" i="1"/>
  <c r="I42" i="1"/>
  <c r="M42" i="1"/>
  <c r="Q42" i="1"/>
  <c r="U42" i="1"/>
  <c r="Y42" i="1"/>
  <c r="AC42" i="1"/>
  <c r="H54" i="1"/>
  <c r="L54" i="1"/>
  <c r="P54" i="1"/>
  <c r="C56" i="1"/>
  <c r="G114" i="1"/>
  <c r="F115" i="1"/>
  <c r="AD129" i="1"/>
  <c r="K216" i="1"/>
  <c r="K214" i="1" s="1"/>
  <c r="O216" i="1"/>
  <c r="O214" i="1" s="1"/>
  <c r="S216" i="1"/>
  <c r="W216" i="1"/>
  <c r="AA216" i="1"/>
  <c r="AA214" i="1" s="1"/>
  <c r="AE216" i="1"/>
  <c r="AE214" i="1" s="1"/>
  <c r="F158" i="1"/>
  <c r="B210" i="1"/>
  <c r="B209" i="1" s="1"/>
  <c r="B212" i="1"/>
  <c r="E250" i="1"/>
  <c r="E252" i="1"/>
  <c r="G256" i="1"/>
  <c r="L272" i="1"/>
  <c r="D295" i="1"/>
  <c r="G295" i="1"/>
  <c r="D309" i="1"/>
  <c r="D302" i="1" s="1"/>
  <c r="E302" i="1"/>
  <c r="F302" i="1" s="1"/>
  <c r="F309" i="1"/>
  <c r="F316" i="1"/>
  <c r="D316" i="1"/>
  <c r="G316" i="1"/>
  <c r="R129" i="1"/>
  <c r="F261" i="1"/>
  <c r="B248" i="1"/>
  <c r="K266" i="1"/>
  <c r="K265" i="1" s="1"/>
  <c r="K272" i="1"/>
  <c r="W272" i="1"/>
  <c r="W266" i="1"/>
  <c r="W265" i="1" s="1"/>
  <c r="E15" i="1"/>
  <c r="K132" i="1"/>
  <c r="S132" i="1"/>
  <c r="W132" i="1"/>
  <c r="AA132" i="1"/>
  <c r="K133" i="1"/>
  <c r="O133" i="1"/>
  <c r="S133" i="1"/>
  <c r="W133" i="1"/>
  <c r="AA133" i="1"/>
  <c r="AE133" i="1"/>
  <c r="B18" i="1"/>
  <c r="G22" i="1"/>
  <c r="F27" i="1"/>
  <c r="B30" i="1"/>
  <c r="F39" i="1"/>
  <c r="E58" i="1"/>
  <c r="Q133" i="1"/>
  <c r="B72" i="1"/>
  <c r="F75" i="1"/>
  <c r="O78" i="1"/>
  <c r="C83" i="1"/>
  <c r="G83" i="1" s="1"/>
  <c r="G89" i="1"/>
  <c r="R105" i="1"/>
  <c r="H130" i="1"/>
  <c r="L130" i="1"/>
  <c r="B108" i="1"/>
  <c r="F108" i="1" s="1"/>
  <c r="G112" i="1"/>
  <c r="B117" i="1"/>
  <c r="F118" i="1"/>
  <c r="F120" i="1"/>
  <c r="F124" i="1"/>
  <c r="B137" i="1"/>
  <c r="B138" i="1"/>
  <c r="L136" i="1"/>
  <c r="L134" i="1" s="1"/>
  <c r="T136" i="1"/>
  <c r="T134" i="1" s="1"/>
  <c r="AB136" i="1"/>
  <c r="AB134" i="1" s="1"/>
  <c r="B139" i="1"/>
  <c r="E139" i="1"/>
  <c r="G139" i="1" s="1"/>
  <c r="B140" i="1"/>
  <c r="F144" i="1"/>
  <c r="F145" i="1"/>
  <c r="G146" i="1"/>
  <c r="W149" i="1"/>
  <c r="AB215" i="1"/>
  <c r="AB214" i="1" s="1"/>
  <c r="G188" i="1"/>
  <c r="F188" i="1"/>
  <c r="L265" i="1"/>
  <c r="G298" i="1"/>
  <c r="F298" i="1"/>
  <c r="B82" i="1"/>
  <c r="F82" i="1" s="1"/>
  <c r="J129" i="1"/>
  <c r="V129" i="1"/>
  <c r="Y245" i="1"/>
  <c r="S266" i="1"/>
  <c r="S272" i="1"/>
  <c r="AA266" i="1"/>
  <c r="AA265" i="1" s="1"/>
  <c r="AA272" i="1"/>
  <c r="C270" i="1"/>
  <c r="B277" i="1"/>
  <c r="B270" i="1" s="1"/>
  <c r="B326" i="1" s="1"/>
  <c r="H270" i="1"/>
  <c r="H265" i="1" s="1"/>
  <c r="G311" i="1"/>
  <c r="E304" i="1"/>
  <c r="F311" i="1"/>
  <c r="H132" i="1"/>
  <c r="L132" i="1"/>
  <c r="P132" i="1"/>
  <c r="X132" i="1"/>
  <c r="AB132" i="1"/>
  <c r="H133" i="1"/>
  <c r="L133" i="1"/>
  <c r="P133" i="1"/>
  <c r="T133" i="1"/>
  <c r="T333" i="1" s="1"/>
  <c r="X133" i="1"/>
  <c r="AB133" i="1"/>
  <c r="C15" i="1"/>
  <c r="C132" i="1" s="1"/>
  <c r="F25" i="1"/>
  <c r="G27" i="1"/>
  <c r="C30" i="1"/>
  <c r="G39" i="1"/>
  <c r="B48" i="1"/>
  <c r="G51" i="1"/>
  <c r="O132" i="1"/>
  <c r="AE132" i="1"/>
  <c r="D64" i="1"/>
  <c r="D58" i="1" s="1"/>
  <c r="F74" i="1"/>
  <c r="M78" i="1"/>
  <c r="U78" i="1"/>
  <c r="AC78" i="1"/>
  <c r="E83" i="1"/>
  <c r="F87" i="1"/>
  <c r="E81" i="1"/>
  <c r="E131" i="1" s="1"/>
  <c r="B83" i="1"/>
  <c r="G93" i="1"/>
  <c r="C99" i="1"/>
  <c r="F103" i="1"/>
  <c r="E107" i="1"/>
  <c r="E109" i="1"/>
  <c r="E111" i="1"/>
  <c r="F112" i="1"/>
  <c r="F121" i="1"/>
  <c r="E123" i="1"/>
  <c r="F125" i="1"/>
  <c r="G127" i="1"/>
  <c r="J136" i="1"/>
  <c r="J134" i="1" s="1"/>
  <c r="N136" i="1"/>
  <c r="N134" i="1" s="1"/>
  <c r="R136" i="1"/>
  <c r="R134" i="1" s="1"/>
  <c r="V136" i="1"/>
  <c r="V134" i="1" s="1"/>
  <c r="Z136" i="1"/>
  <c r="Z134" i="1" s="1"/>
  <c r="AD136" i="1"/>
  <c r="AD134" i="1" s="1"/>
  <c r="K149" i="1"/>
  <c r="AA149" i="1"/>
  <c r="B152" i="1"/>
  <c r="F152" i="1" s="1"/>
  <c r="B153" i="1"/>
  <c r="L149" i="1"/>
  <c r="T149" i="1"/>
  <c r="X149" i="1"/>
  <c r="AB149" i="1"/>
  <c r="F180" i="1"/>
  <c r="E179" i="1"/>
  <c r="H221" i="1"/>
  <c r="L221" i="1"/>
  <c r="T221" i="1"/>
  <c r="X221" i="1"/>
  <c r="AB221" i="1"/>
  <c r="F237" i="1"/>
  <c r="D237" i="1"/>
  <c r="D225" i="1" s="1"/>
  <c r="E225" i="1"/>
  <c r="F225" i="1" s="1"/>
  <c r="G237" i="1"/>
  <c r="F248" i="1"/>
  <c r="Y265" i="1"/>
  <c r="D288" i="1"/>
  <c r="G288" i="1"/>
  <c r="D297" i="1"/>
  <c r="G297" i="1"/>
  <c r="L322" i="1"/>
  <c r="H323" i="1"/>
  <c r="H300" i="1"/>
  <c r="L323" i="1"/>
  <c r="T323" i="1"/>
  <c r="T300" i="1"/>
  <c r="X323" i="1"/>
  <c r="X300" i="1"/>
  <c r="AB323" i="1"/>
  <c r="I265" i="1"/>
  <c r="M265" i="1"/>
  <c r="R265" i="1"/>
  <c r="V265" i="1"/>
  <c r="Z265" i="1"/>
  <c r="AD265" i="1"/>
  <c r="P265" i="1"/>
  <c r="F288" i="1"/>
  <c r="F295" i="1"/>
  <c r="F297" i="1"/>
  <c r="J324" i="1"/>
  <c r="J331" i="1" s="1"/>
  <c r="N324" i="1"/>
  <c r="R324" i="1"/>
  <c r="V324" i="1"/>
  <c r="Z324" i="1"/>
  <c r="Z331" i="1" s="1"/>
  <c r="AD324" i="1"/>
  <c r="J325" i="1"/>
  <c r="N325" i="1"/>
  <c r="N332" i="1" s="1"/>
  <c r="R325" i="1"/>
  <c r="R332" i="1" s="1"/>
  <c r="V325" i="1"/>
  <c r="Z325" i="1"/>
  <c r="AD325" i="1"/>
  <c r="AD332" i="1" s="1"/>
  <c r="E161" i="1"/>
  <c r="F161" i="1" s="1"/>
  <c r="G165" i="1"/>
  <c r="F187" i="1"/>
  <c r="C212" i="1"/>
  <c r="G212" i="1" s="1"/>
  <c r="F212" i="1"/>
  <c r="F241" i="1"/>
  <c r="F246" i="1"/>
  <c r="R245" i="1"/>
  <c r="J265" i="1"/>
  <c r="N265" i="1"/>
  <c r="S265" i="1"/>
  <c r="I272" i="1"/>
  <c r="M272" i="1"/>
  <c r="Q272" i="1"/>
  <c r="U272" i="1"/>
  <c r="Y272" i="1"/>
  <c r="AC272" i="1"/>
  <c r="E274" i="1"/>
  <c r="G274" i="1" s="1"/>
  <c r="E276" i="1"/>
  <c r="G276" i="1" s="1"/>
  <c r="D277" i="1"/>
  <c r="F281" i="1"/>
  <c r="F283" i="1"/>
  <c r="C269" i="1"/>
  <c r="J323" i="1"/>
  <c r="Z323" i="1"/>
  <c r="H326" i="1"/>
  <c r="H333" i="1" s="1"/>
  <c r="L326" i="1"/>
  <c r="P326" i="1"/>
  <c r="X326" i="1"/>
  <c r="AB326" i="1"/>
  <c r="AB333" i="1" s="1"/>
  <c r="F308" i="1"/>
  <c r="C314" i="1"/>
  <c r="F163" i="1"/>
  <c r="I167" i="1"/>
  <c r="M167" i="1"/>
  <c r="Q167" i="1"/>
  <c r="U167" i="1"/>
  <c r="Y167" i="1"/>
  <c r="AC167" i="1"/>
  <c r="B170" i="1"/>
  <c r="B179" i="1"/>
  <c r="C169" i="1"/>
  <c r="C216" i="1" s="1"/>
  <c r="F213" i="1"/>
  <c r="B229" i="1"/>
  <c r="F229" i="1" s="1"/>
  <c r="C229" i="1"/>
  <c r="G229" i="1" s="1"/>
  <c r="G241" i="1"/>
  <c r="H245" i="1"/>
  <c r="L245" i="1"/>
  <c r="P245" i="1"/>
  <c r="T245" i="1"/>
  <c r="X245" i="1"/>
  <c r="AB245" i="1"/>
  <c r="F256" i="1"/>
  <c r="C272" i="1"/>
  <c r="J272" i="1"/>
  <c r="N272" i="1"/>
  <c r="R272" i="1"/>
  <c r="V272" i="1"/>
  <c r="Z272" i="1"/>
  <c r="AD272" i="1"/>
  <c r="B274" i="1"/>
  <c r="B267" i="1" s="1"/>
  <c r="B265" i="1" s="1"/>
  <c r="B275" i="1"/>
  <c r="B268" i="1" s="1"/>
  <c r="B324" i="1" s="1"/>
  <c r="B331" i="1" s="1"/>
  <c r="B276" i="1"/>
  <c r="B269" i="1" s="1"/>
  <c r="B325" i="1" s="1"/>
  <c r="E277" i="1"/>
  <c r="E270" i="1" s="1"/>
  <c r="C279" i="1"/>
  <c r="B286" i="1"/>
  <c r="B293" i="1"/>
  <c r="H322" i="1"/>
  <c r="T322" i="1"/>
  <c r="X322" i="1"/>
  <c r="L324" i="1"/>
  <c r="T324" i="1"/>
  <c r="T331" i="1" s="1"/>
  <c r="X324" i="1"/>
  <c r="X331" i="1" s="1"/>
  <c r="AB324" i="1"/>
  <c r="AB331" i="1" s="1"/>
  <c r="D155" i="1"/>
  <c r="D151" i="1"/>
  <c r="D149" i="1" s="1"/>
  <c r="F157" i="1"/>
  <c r="E151" i="1"/>
  <c r="G151" i="1" s="1"/>
  <c r="E92" i="1"/>
  <c r="G92" i="1" s="1"/>
  <c r="D94" i="1"/>
  <c r="D92" i="1" s="1"/>
  <c r="P322" i="1"/>
  <c r="Q245" i="1"/>
  <c r="G261" i="1"/>
  <c r="E247" i="1"/>
  <c r="E245" i="1" s="1"/>
  <c r="C245" i="1"/>
  <c r="R323" i="1"/>
  <c r="D241" i="1"/>
  <c r="D239" i="1" s="1"/>
  <c r="P323" i="1"/>
  <c r="P321" i="1" s="1"/>
  <c r="F111" i="1"/>
  <c r="D113" i="1"/>
  <c r="G111" i="1"/>
  <c r="D87" i="1"/>
  <c r="D80" i="1" s="1"/>
  <c r="Q78" i="1"/>
  <c r="AD78" i="1"/>
  <c r="B85" i="1"/>
  <c r="C78" i="1"/>
  <c r="AG67" i="1"/>
  <c r="E55" i="1"/>
  <c r="D67" i="1"/>
  <c r="D66" i="1" s="1"/>
  <c r="E57" i="1"/>
  <c r="F57" i="1" s="1"/>
  <c r="F63" i="1"/>
  <c r="G63" i="1"/>
  <c r="F62" i="1"/>
  <c r="G62" i="1"/>
  <c r="AB54" i="1"/>
  <c r="AB130" i="1"/>
  <c r="X54" i="1"/>
  <c r="X130" i="1"/>
  <c r="X330" i="1" s="1"/>
  <c r="B60" i="1"/>
  <c r="T54" i="1"/>
  <c r="T130" i="1"/>
  <c r="G55" i="1"/>
  <c r="D61" i="1"/>
  <c r="Q54" i="1"/>
  <c r="B42" i="1"/>
  <c r="C16" i="1"/>
  <c r="B12" i="1"/>
  <c r="F58" i="1"/>
  <c r="C18" i="1"/>
  <c r="G18" i="1" s="1"/>
  <c r="C13" i="1"/>
  <c r="S105" i="1"/>
  <c r="S129" i="1"/>
  <c r="AA129" i="1"/>
  <c r="AA105" i="1"/>
  <c r="G108" i="1"/>
  <c r="D26" i="1"/>
  <c r="D24" i="1" s="1"/>
  <c r="G26" i="1"/>
  <c r="E14" i="1"/>
  <c r="F26" i="1"/>
  <c r="E24" i="1"/>
  <c r="D40" i="1"/>
  <c r="G40" i="1"/>
  <c r="E16" i="1"/>
  <c r="F40" i="1"/>
  <c r="G70" i="1"/>
  <c r="I78" i="1"/>
  <c r="I129" i="1"/>
  <c r="Y129" i="1"/>
  <c r="Y78" i="1"/>
  <c r="K130" i="1"/>
  <c r="B79" i="1"/>
  <c r="B94" i="1"/>
  <c r="P80" i="1"/>
  <c r="C81" i="1"/>
  <c r="C131" i="1" s="1"/>
  <c r="F96" i="1"/>
  <c r="D101" i="1"/>
  <c r="D99" i="1" s="1"/>
  <c r="G101" i="1"/>
  <c r="E80" i="1"/>
  <c r="E99" i="1"/>
  <c r="O130" i="1"/>
  <c r="S130" i="1"/>
  <c r="W130" i="1"/>
  <c r="AE130" i="1"/>
  <c r="D18" i="1"/>
  <c r="D14" i="1"/>
  <c r="AG26" i="1"/>
  <c r="C58" i="1"/>
  <c r="C66" i="1"/>
  <c r="D86" i="1"/>
  <c r="G86" i="1"/>
  <c r="E85" i="1"/>
  <c r="F86" i="1"/>
  <c r="O105" i="1"/>
  <c r="O129" i="1"/>
  <c r="O128" i="1" s="1"/>
  <c r="W129" i="1"/>
  <c r="W105" i="1"/>
  <c r="AE105" i="1"/>
  <c r="AE129" i="1"/>
  <c r="G19" i="1"/>
  <c r="F22" i="1"/>
  <c r="F48" i="1"/>
  <c r="D50" i="1"/>
  <c r="D44" i="1" s="1"/>
  <c r="D42" i="1" s="1"/>
  <c r="G50" i="1"/>
  <c r="E44" i="1"/>
  <c r="F50" i="1"/>
  <c r="F18" i="1"/>
  <c r="B15" i="1"/>
  <c r="F15" i="1" s="1"/>
  <c r="F31" i="1"/>
  <c r="G34" i="1"/>
  <c r="G38" i="1"/>
  <c r="F43" i="1"/>
  <c r="B56" i="1"/>
  <c r="G69" i="1"/>
  <c r="F69" i="1"/>
  <c r="B92" i="1"/>
  <c r="F92" i="1" s="1"/>
  <c r="P92" i="1"/>
  <c r="G95" i="1"/>
  <c r="F100" i="1"/>
  <c r="M129" i="1"/>
  <c r="Q129" i="1"/>
  <c r="U129" i="1"/>
  <c r="AC129" i="1"/>
  <c r="D107" i="1"/>
  <c r="D105" i="1" s="1"/>
  <c r="G76" i="1"/>
  <c r="F76" i="1"/>
  <c r="D88" i="1"/>
  <c r="D81" i="1" s="1"/>
  <c r="D131" i="1" s="1"/>
  <c r="G88" i="1"/>
  <c r="F88" i="1"/>
  <c r="K129" i="1"/>
  <c r="E106" i="1"/>
  <c r="K105" i="1"/>
  <c r="AG20" i="1"/>
  <c r="B13" i="1"/>
  <c r="F13" i="1" s="1"/>
  <c r="G33" i="1"/>
  <c r="F33" i="1"/>
  <c r="E30" i="1"/>
  <c r="E36" i="1"/>
  <c r="G37" i="1"/>
  <c r="F37" i="1"/>
  <c r="G45" i="1"/>
  <c r="F45" i="1"/>
  <c r="C48" i="1"/>
  <c r="G48" i="1" s="1"/>
  <c r="C43" i="1"/>
  <c r="C42" i="1" s="1"/>
  <c r="F52" i="1"/>
  <c r="E79" i="1"/>
  <c r="AA130" i="1"/>
  <c r="F83" i="1"/>
  <c r="F90" i="1"/>
  <c r="R80" i="1"/>
  <c r="R78" i="1" s="1"/>
  <c r="R99" i="1"/>
  <c r="B99" i="1" s="1"/>
  <c r="B101" i="1"/>
  <c r="F101" i="1" s="1"/>
  <c r="I130" i="1"/>
  <c r="M130" i="1"/>
  <c r="Q130" i="1"/>
  <c r="U130" i="1"/>
  <c r="Y130" i="1"/>
  <c r="AC130" i="1"/>
  <c r="G109" i="1"/>
  <c r="H134" i="1"/>
  <c r="G159" i="1"/>
  <c r="F159" i="1"/>
  <c r="E153" i="1"/>
  <c r="E149" i="1" s="1"/>
  <c r="D175" i="1"/>
  <c r="E169" i="1"/>
  <c r="E216" i="1" s="1"/>
  <c r="G175" i="1"/>
  <c r="F175" i="1"/>
  <c r="E173" i="1"/>
  <c r="F179" i="1"/>
  <c r="G183" i="1"/>
  <c r="C171" i="1"/>
  <c r="G204" i="1"/>
  <c r="E203" i="1"/>
  <c r="F204" i="1"/>
  <c r="V331" i="1"/>
  <c r="G20" i="1"/>
  <c r="H129" i="1"/>
  <c r="H329" i="1" s="1"/>
  <c r="L129" i="1"/>
  <c r="L128" i="1" s="1"/>
  <c r="P129" i="1"/>
  <c r="T129" i="1"/>
  <c r="X129" i="1"/>
  <c r="X128" i="1" s="1"/>
  <c r="AB129" i="1"/>
  <c r="B107" i="1"/>
  <c r="J130" i="1"/>
  <c r="N130" i="1"/>
  <c r="N128" i="1" s="1"/>
  <c r="R130" i="1"/>
  <c r="V130" i="1"/>
  <c r="Z130" i="1"/>
  <c r="AD130" i="1"/>
  <c r="AD128" i="1" s="1"/>
  <c r="B109" i="1"/>
  <c r="F109" i="1" s="1"/>
  <c r="D111" i="1"/>
  <c r="E117" i="1"/>
  <c r="F119" i="1"/>
  <c r="F123" i="1"/>
  <c r="G125" i="1"/>
  <c r="F126" i="1"/>
  <c r="C138" i="1"/>
  <c r="C140" i="1"/>
  <c r="C142" i="1"/>
  <c r="J215" i="1"/>
  <c r="J149" i="1"/>
  <c r="N215" i="1"/>
  <c r="N149" i="1"/>
  <c r="R215" i="1"/>
  <c r="R149" i="1"/>
  <c r="V215" i="1"/>
  <c r="V149" i="1"/>
  <c r="Z215" i="1"/>
  <c r="Z149" i="1"/>
  <c r="AD215" i="1"/>
  <c r="AD149" i="1"/>
  <c r="H216" i="1"/>
  <c r="B151" i="1"/>
  <c r="F151" i="1" s="1"/>
  <c r="G157" i="1"/>
  <c r="C185" i="1"/>
  <c r="AD216" i="1"/>
  <c r="P333" i="1"/>
  <c r="E155" i="1"/>
  <c r="G156" i="1"/>
  <c r="F156" i="1"/>
  <c r="N216" i="1"/>
  <c r="N331" i="1"/>
  <c r="AD331" i="1"/>
  <c r="F19" i="1"/>
  <c r="F21" i="1"/>
  <c r="F34" i="1"/>
  <c r="F38" i="1"/>
  <c r="F51" i="1"/>
  <c r="E60" i="1"/>
  <c r="AG60" i="1" s="1"/>
  <c r="F61" i="1"/>
  <c r="F64" i="1"/>
  <c r="F67" i="1"/>
  <c r="F70" i="1"/>
  <c r="F73" i="1"/>
  <c r="F89" i="1"/>
  <c r="F94" i="1"/>
  <c r="F95" i="1"/>
  <c r="F102" i="1"/>
  <c r="C107" i="1"/>
  <c r="F113" i="1"/>
  <c r="G119" i="1"/>
  <c r="C123" i="1"/>
  <c r="G123" i="1" s="1"/>
  <c r="F127" i="1"/>
  <c r="G142" i="1"/>
  <c r="G143" i="1"/>
  <c r="F143" i="1"/>
  <c r="C218" i="1"/>
  <c r="G176" i="1"/>
  <c r="C173" i="1"/>
  <c r="C170" i="1"/>
  <c r="G180" i="1"/>
  <c r="C179" i="1"/>
  <c r="C168" i="1"/>
  <c r="G182" i="1"/>
  <c r="F182" i="1"/>
  <c r="E170" i="1"/>
  <c r="E185" i="1"/>
  <c r="G186" i="1"/>
  <c r="F186" i="1"/>
  <c r="G189" i="1"/>
  <c r="F189" i="1"/>
  <c r="D199" i="1"/>
  <c r="G199" i="1"/>
  <c r="E197" i="1"/>
  <c r="F199" i="1"/>
  <c r="D207" i="1"/>
  <c r="G207" i="1"/>
  <c r="E206" i="1"/>
  <c r="F207" i="1"/>
  <c r="L215" i="1"/>
  <c r="L214" i="1" s="1"/>
  <c r="L331" i="1"/>
  <c r="F177" i="1"/>
  <c r="B171" i="1"/>
  <c r="G193" i="1"/>
  <c r="E191" i="1"/>
  <c r="F193" i="1"/>
  <c r="G210" i="1"/>
  <c r="E209" i="1"/>
  <c r="F210" i="1"/>
  <c r="R331" i="1"/>
  <c r="E66" i="1"/>
  <c r="E72" i="1"/>
  <c r="H105" i="1"/>
  <c r="L105" i="1"/>
  <c r="P105" i="1"/>
  <c r="T105" i="1"/>
  <c r="X105" i="1"/>
  <c r="AB105" i="1"/>
  <c r="B106" i="1"/>
  <c r="C117" i="1"/>
  <c r="E137" i="1"/>
  <c r="F138" i="1"/>
  <c r="F142" i="1"/>
  <c r="F146" i="1"/>
  <c r="H149" i="1"/>
  <c r="P149" i="1"/>
  <c r="B150" i="1"/>
  <c r="F150" i="1" s="1"/>
  <c r="H215" i="1"/>
  <c r="P215" i="1"/>
  <c r="T215" i="1"/>
  <c r="T214" i="1" s="1"/>
  <c r="X215" i="1"/>
  <c r="J216" i="1"/>
  <c r="R216" i="1"/>
  <c r="V216" i="1"/>
  <c r="Z216" i="1"/>
  <c r="C155" i="1"/>
  <c r="AB167" i="1"/>
  <c r="G187" i="1"/>
  <c r="D235" i="1"/>
  <c r="G235" i="1"/>
  <c r="E233" i="1"/>
  <c r="F235" i="1"/>
  <c r="E223" i="1"/>
  <c r="G239" i="1"/>
  <c r="F239" i="1"/>
  <c r="V252" i="1"/>
  <c r="B254" i="1"/>
  <c r="F254" i="1" s="1"/>
  <c r="V247" i="1"/>
  <c r="V245" i="1" s="1"/>
  <c r="C303" i="1"/>
  <c r="G310" i="1"/>
  <c r="G303" i="1" s="1"/>
  <c r="I149" i="1"/>
  <c r="M149" i="1"/>
  <c r="Q149" i="1"/>
  <c r="U149" i="1"/>
  <c r="Y149" i="1"/>
  <c r="AC149" i="1"/>
  <c r="C150" i="1"/>
  <c r="S214" i="1"/>
  <c r="W214" i="1"/>
  <c r="I216" i="1"/>
  <c r="I214" i="1" s="1"/>
  <c r="M216" i="1"/>
  <c r="M214" i="1" s="1"/>
  <c r="Q216" i="1"/>
  <c r="Q214" i="1" s="1"/>
  <c r="U216" i="1"/>
  <c r="Y216" i="1"/>
  <c r="AC216" i="1"/>
  <c r="AC214" i="1" s="1"/>
  <c r="G162" i="1"/>
  <c r="G181" i="1"/>
  <c r="C223" i="1"/>
  <c r="C221" i="1" s="1"/>
  <c r="B227" i="1"/>
  <c r="F227" i="1" s="1"/>
  <c r="B223" i="1"/>
  <c r="C248" i="1"/>
  <c r="G248" i="1" s="1"/>
  <c r="G258" i="1"/>
  <c r="F258" i="1"/>
  <c r="D260" i="1"/>
  <c r="G260" i="1"/>
  <c r="F260" i="1"/>
  <c r="D262" i="1"/>
  <c r="D249" i="1" s="1"/>
  <c r="G262" i="1"/>
  <c r="F262" i="1"/>
  <c r="G268" i="1"/>
  <c r="G270" i="1"/>
  <c r="E273" i="1"/>
  <c r="D275" i="1"/>
  <c r="D268" i="1" s="1"/>
  <c r="D324" i="1" s="1"/>
  <c r="D331" i="1" s="1"/>
  <c r="G275" i="1"/>
  <c r="F275" i="1"/>
  <c r="D270" i="1"/>
  <c r="D326" i="1" s="1"/>
  <c r="G277" i="1"/>
  <c r="D287" i="1"/>
  <c r="G287" i="1"/>
  <c r="E286" i="1"/>
  <c r="F287" i="1"/>
  <c r="D289" i="1"/>
  <c r="G289" i="1"/>
  <c r="F289" i="1"/>
  <c r="D291" i="1"/>
  <c r="G291" i="1"/>
  <c r="F291" i="1"/>
  <c r="B322" i="1"/>
  <c r="B300" i="1"/>
  <c r="P329" i="1"/>
  <c r="L333" i="1"/>
  <c r="X333" i="1"/>
  <c r="D307" i="1"/>
  <c r="D301" i="1"/>
  <c r="E307" i="1"/>
  <c r="G312" i="1"/>
  <c r="F312" i="1"/>
  <c r="E305" i="1"/>
  <c r="G319" i="1"/>
  <c r="F319" i="1"/>
  <c r="D215" i="1"/>
  <c r="G246" i="1"/>
  <c r="K245" i="1"/>
  <c r="O245" i="1"/>
  <c r="S245" i="1"/>
  <c r="W245" i="1"/>
  <c r="AA245" i="1"/>
  <c r="AE245" i="1"/>
  <c r="G252" i="1"/>
  <c r="D252" i="1"/>
  <c r="D247" i="1"/>
  <c r="G259" i="1"/>
  <c r="C267" i="1"/>
  <c r="C265" i="1" s="1"/>
  <c r="L300" i="1"/>
  <c r="AB300" i="1"/>
  <c r="C302" i="1"/>
  <c r="C307" i="1"/>
  <c r="U214" i="1"/>
  <c r="Y214" i="1"/>
  <c r="E215" i="1"/>
  <c r="D213" i="1"/>
  <c r="G213" i="1"/>
  <c r="G249" i="1"/>
  <c r="F249" i="1"/>
  <c r="E267" i="1"/>
  <c r="F276" i="1"/>
  <c r="E269" i="1"/>
  <c r="D276" i="1"/>
  <c r="D269" i="1" s="1"/>
  <c r="D280" i="1"/>
  <c r="G280" i="1"/>
  <c r="E279" i="1"/>
  <c r="F280" i="1"/>
  <c r="D282" i="1"/>
  <c r="G282" i="1"/>
  <c r="F282" i="1"/>
  <c r="D284" i="1"/>
  <c r="G284" i="1"/>
  <c r="F284" i="1"/>
  <c r="D294" i="1"/>
  <c r="G294" i="1"/>
  <c r="E293" i="1"/>
  <c r="F294" i="1"/>
  <c r="D296" i="1"/>
  <c r="G296" i="1"/>
  <c r="F296" i="1"/>
  <c r="J322" i="1"/>
  <c r="J300" i="1"/>
  <c r="N322" i="1"/>
  <c r="N300" i="1"/>
  <c r="R322" i="1"/>
  <c r="R300" i="1"/>
  <c r="V322" i="1"/>
  <c r="V300" i="1"/>
  <c r="Z322" i="1"/>
  <c r="Z300" i="1"/>
  <c r="AD322" i="1"/>
  <c r="AD300" i="1"/>
  <c r="L330" i="1"/>
  <c r="D315" i="1"/>
  <c r="D314" i="1" s="1"/>
  <c r="G315" i="1"/>
  <c r="E314" i="1"/>
  <c r="F315" i="1"/>
  <c r="D317" i="1"/>
  <c r="G317" i="1"/>
  <c r="F317" i="1"/>
  <c r="C322" i="1"/>
  <c r="G301" i="1"/>
  <c r="K322" i="1"/>
  <c r="S322" i="1"/>
  <c r="W322" i="1"/>
  <c r="AA322" i="1"/>
  <c r="AE322" i="1"/>
  <c r="I323" i="1"/>
  <c r="M323" i="1"/>
  <c r="Q323" i="1"/>
  <c r="U323" i="1"/>
  <c r="U330" i="1" s="1"/>
  <c r="Y323" i="1"/>
  <c r="AC323" i="1"/>
  <c r="K324" i="1"/>
  <c r="K331" i="1" s="1"/>
  <c r="O324" i="1"/>
  <c r="O331" i="1" s="1"/>
  <c r="S324" i="1"/>
  <c r="S331" i="1" s="1"/>
  <c r="W324" i="1"/>
  <c r="W331" i="1" s="1"/>
  <c r="AA324" i="1"/>
  <c r="AA331" i="1" s="1"/>
  <c r="AE324" i="1"/>
  <c r="AE331" i="1" s="1"/>
  <c r="E325" i="1"/>
  <c r="K325" i="1"/>
  <c r="O325" i="1"/>
  <c r="O332" i="1" s="1"/>
  <c r="S325" i="1"/>
  <c r="S332" i="1" s="1"/>
  <c r="W325" i="1"/>
  <c r="W332" i="1" s="1"/>
  <c r="AA325" i="1"/>
  <c r="AE325" i="1"/>
  <c r="I326" i="1"/>
  <c r="I333" i="1" s="1"/>
  <c r="M326" i="1"/>
  <c r="M333" i="1" s="1"/>
  <c r="Q326" i="1"/>
  <c r="U326" i="1"/>
  <c r="U333" i="1" s="1"/>
  <c r="Y326" i="1"/>
  <c r="AC326" i="1"/>
  <c r="AC333" i="1" s="1"/>
  <c r="G309" i="1"/>
  <c r="H325" i="1"/>
  <c r="L325" i="1"/>
  <c r="L332" i="1" s="1"/>
  <c r="P325" i="1"/>
  <c r="P332" i="1" s="1"/>
  <c r="T325" i="1"/>
  <c r="T332" i="1" s="1"/>
  <c r="X325" i="1"/>
  <c r="AB325" i="1"/>
  <c r="J326" i="1"/>
  <c r="J333" i="1" s="1"/>
  <c r="N326" i="1"/>
  <c r="R326" i="1"/>
  <c r="R333" i="1" s="1"/>
  <c r="V326" i="1"/>
  <c r="V333" i="1" s="1"/>
  <c r="Z326" i="1"/>
  <c r="Z333" i="1" s="1"/>
  <c r="AD326" i="1"/>
  <c r="AD333" i="1" s="1"/>
  <c r="I322" i="1"/>
  <c r="M322" i="1"/>
  <c r="Q322" i="1"/>
  <c r="U322" i="1"/>
  <c r="Y322" i="1"/>
  <c r="AC322" i="1"/>
  <c r="K323" i="1"/>
  <c r="O323" i="1"/>
  <c r="S323" i="1"/>
  <c r="W323" i="1"/>
  <c r="W330" i="1" s="1"/>
  <c r="AA323" i="1"/>
  <c r="AE323" i="1"/>
  <c r="E324" i="1"/>
  <c r="I324" i="1"/>
  <c r="I331" i="1" s="1"/>
  <c r="M324" i="1"/>
  <c r="M331" i="1" s="1"/>
  <c r="Q324" i="1"/>
  <c r="Q331" i="1" s="1"/>
  <c r="U324" i="1"/>
  <c r="U331" i="1" s="1"/>
  <c r="Y324" i="1"/>
  <c r="Y331" i="1" s="1"/>
  <c r="AC324" i="1"/>
  <c r="AC331" i="1" s="1"/>
  <c r="C325" i="1"/>
  <c r="I325" i="1"/>
  <c r="I332" i="1" s="1"/>
  <c r="M325" i="1"/>
  <c r="Q325" i="1"/>
  <c r="Q332" i="1" s="1"/>
  <c r="U325" i="1"/>
  <c r="U332" i="1" s="1"/>
  <c r="Y325" i="1"/>
  <c r="Y332" i="1" s="1"/>
  <c r="AC325" i="1"/>
  <c r="K326" i="1"/>
  <c r="O326" i="1"/>
  <c r="O333" i="1" s="1"/>
  <c r="S326" i="1"/>
  <c r="S333" i="1" s="1"/>
  <c r="W326" i="1"/>
  <c r="AA326" i="1"/>
  <c r="AE326" i="1"/>
  <c r="AE333" i="1" s="1"/>
  <c r="H21" i="2"/>
  <c r="F21" i="2"/>
  <c r="E21" i="2"/>
  <c r="D21" i="2"/>
  <c r="G21" i="2" s="1"/>
  <c r="H20" i="2"/>
  <c r="F20" i="2"/>
  <c r="G20" i="2" s="1"/>
  <c r="E20" i="2"/>
  <c r="J20" i="2" s="1"/>
  <c r="D20" i="2"/>
  <c r="H19" i="2"/>
  <c r="J19" i="2" s="1"/>
  <c r="F19" i="2"/>
  <c r="F22" i="2" s="1"/>
  <c r="E19" i="2"/>
  <c r="D19" i="2"/>
  <c r="E22" i="2"/>
  <c r="H18" i="2"/>
  <c r="F18" i="2"/>
  <c r="E18" i="2"/>
  <c r="D18" i="2"/>
  <c r="G18" i="2" s="1"/>
  <c r="J17" i="2"/>
  <c r="G17" i="2"/>
  <c r="J16" i="2"/>
  <c r="I16" i="2"/>
  <c r="G16" i="2"/>
  <c r="J15" i="2"/>
  <c r="G15" i="2"/>
  <c r="H14" i="2"/>
  <c r="F14" i="2"/>
  <c r="E14" i="2"/>
  <c r="D14" i="2"/>
  <c r="G14" i="2" s="1"/>
  <c r="J13" i="2"/>
  <c r="G13" i="2"/>
  <c r="J12" i="2"/>
  <c r="I12" i="2"/>
  <c r="G12" i="2"/>
  <c r="J11" i="2"/>
  <c r="G11" i="2"/>
  <c r="H10" i="2"/>
  <c r="F10" i="2"/>
  <c r="E10" i="2"/>
  <c r="D10" i="2"/>
  <c r="J9" i="2"/>
  <c r="G9" i="2"/>
  <c r="J8" i="2"/>
  <c r="I8" i="2"/>
  <c r="G8" i="2"/>
  <c r="J7" i="2"/>
  <c r="G7" i="2"/>
  <c r="I4" i="2"/>
  <c r="H6" i="2"/>
  <c r="F6" i="2"/>
  <c r="E6" i="2"/>
  <c r="D6" i="2"/>
  <c r="J5" i="2"/>
  <c r="G5" i="2"/>
  <c r="J4" i="2"/>
  <c r="G4" i="2"/>
  <c r="J3" i="2"/>
  <c r="G3" i="2"/>
  <c r="Y333" i="1" l="1"/>
  <c r="C227" i="1"/>
  <c r="G227" i="1" s="1"/>
  <c r="E167" i="1"/>
  <c r="G179" i="1"/>
  <c r="Z128" i="1"/>
  <c r="J128" i="1"/>
  <c r="F81" i="1"/>
  <c r="T330" i="1"/>
  <c r="G15" i="1"/>
  <c r="C54" i="1"/>
  <c r="K333" i="1"/>
  <c r="O330" i="1"/>
  <c r="AE332" i="1"/>
  <c r="AB329" i="1"/>
  <c r="F270" i="1"/>
  <c r="C149" i="1"/>
  <c r="G149" i="1" s="1"/>
  <c r="B167" i="1"/>
  <c r="P214" i="1"/>
  <c r="B272" i="1"/>
  <c r="K128" i="1"/>
  <c r="C12" i="1"/>
  <c r="AB330" i="1"/>
  <c r="F55" i="1"/>
  <c r="Z332" i="1"/>
  <c r="J332" i="1"/>
  <c r="G152" i="1"/>
  <c r="I128" i="1"/>
  <c r="AA333" i="1"/>
  <c r="C332" i="1"/>
  <c r="X332" i="1"/>
  <c r="AC332" i="1"/>
  <c r="M332" i="1"/>
  <c r="Q333" i="1"/>
  <c r="K332" i="1"/>
  <c r="AC330" i="1"/>
  <c r="M330" i="1"/>
  <c r="D293" i="1"/>
  <c r="F277" i="1"/>
  <c r="J330" i="1"/>
  <c r="G247" i="1"/>
  <c r="G140" i="1"/>
  <c r="R128" i="1"/>
  <c r="F56" i="1"/>
  <c r="G225" i="1"/>
  <c r="H330" i="1"/>
  <c r="B221" i="1"/>
  <c r="G107" i="1"/>
  <c r="B132" i="1"/>
  <c r="B332" i="1" s="1"/>
  <c r="AE330" i="1"/>
  <c r="AB332" i="1"/>
  <c r="AA332" i="1"/>
  <c r="F274" i="1"/>
  <c r="G161" i="1"/>
  <c r="B54" i="1"/>
  <c r="W333" i="1"/>
  <c r="K330" i="1"/>
  <c r="H332" i="1"/>
  <c r="Y330" i="1"/>
  <c r="I330" i="1"/>
  <c r="F268" i="1"/>
  <c r="D325" i="1"/>
  <c r="D332" i="1" s="1"/>
  <c r="V128" i="1"/>
  <c r="F107" i="1"/>
  <c r="B134" i="1"/>
  <c r="E132" i="1"/>
  <c r="W128" i="1"/>
  <c r="C133" i="1"/>
  <c r="F139" i="1"/>
  <c r="AA330" i="1"/>
  <c r="N333" i="1"/>
  <c r="G302" i="1"/>
  <c r="O322" i="1"/>
  <c r="O329" i="1" s="1"/>
  <c r="O328" i="1" s="1"/>
  <c r="D279" i="1"/>
  <c r="D274" i="1"/>
  <c r="D267" i="1" s="1"/>
  <c r="N330" i="1"/>
  <c r="C130" i="1"/>
  <c r="L329" i="1"/>
  <c r="AD214" i="1"/>
  <c r="N214" i="1"/>
  <c r="AB128" i="1"/>
  <c r="B136" i="1"/>
  <c r="AE128" i="1"/>
  <c r="D60" i="1"/>
  <c r="E54" i="1"/>
  <c r="G54" i="1" s="1"/>
  <c r="V332" i="1"/>
  <c r="B133" i="1"/>
  <c r="B333" i="1" s="1"/>
  <c r="F250" i="1"/>
  <c r="G250" i="1"/>
  <c r="D245" i="1"/>
  <c r="D258" i="1"/>
  <c r="C324" i="1"/>
  <c r="C331" i="1" s="1"/>
  <c r="AD330" i="1"/>
  <c r="R330" i="1"/>
  <c r="D55" i="1"/>
  <c r="D54" i="1" s="1"/>
  <c r="G57" i="1"/>
  <c r="T128" i="1"/>
  <c r="U128" i="1"/>
  <c r="Z330" i="1"/>
  <c r="K329" i="1"/>
  <c r="K328" i="1" s="1"/>
  <c r="K321" i="1"/>
  <c r="F293" i="1"/>
  <c r="G293" i="1"/>
  <c r="E326" i="1"/>
  <c r="G305" i="1"/>
  <c r="F305" i="1"/>
  <c r="E300" i="1"/>
  <c r="G185" i="1"/>
  <c r="F185" i="1"/>
  <c r="L328" i="1"/>
  <c r="V214" i="1"/>
  <c r="Q329" i="1"/>
  <c r="Q321" i="1"/>
  <c r="E332" i="1"/>
  <c r="G325" i="1"/>
  <c r="F325" i="1"/>
  <c r="W329" i="1"/>
  <c r="W328" i="1" s="1"/>
  <c r="W321" i="1"/>
  <c r="F314" i="1"/>
  <c r="G314" i="1"/>
  <c r="AD329" i="1"/>
  <c r="AD321" i="1"/>
  <c r="V329" i="1"/>
  <c r="N329" i="1"/>
  <c r="N321" i="1"/>
  <c r="F267" i="1"/>
  <c r="G267" i="1"/>
  <c r="AB321" i="1"/>
  <c r="D300" i="1"/>
  <c r="X321" i="1"/>
  <c r="D273" i="1"/>
  <c r="G273" i="1"/>
  <c r="E272" i="1"/>
  <c r="F273" i="1"/>
  <c r="E266" i="1"/>
  <c r="B252" i="1"/>
  <c r="F252" i="1" s="1"/>
  <c r="B247" i="1"/>
  <c r="G223" i="1"/>
  <c r="E221" i="1"/>
  <c r="F223" i="1"/>
  <c r="D223" i="1"/>
  <c r="D221" i="1" s="1"/>
  <c r="D233" i="1"/>
  <c r="B149" i="1"/>
  <c r="F149" i="1" s="1"/>
  <c r="F209" i="1"/>
  <c r="G209" i="1"/>
  <c r="F206" i="1"/>
  <c r="G206" i="1"/>
  <c r="F197" i="1"/>
  <c r="G197" i="1"/>
  <c r="F60" i="1"/>
  <c r="G60" i="1"/>
  <c r="G138" i="1"/>
  <c r="C136" i="1"/>
  <c r="C134" i="1" s="1"/>
  <c r="B129" i="1"/>
  <c r="H128" i="1"/>
  <c r="G169" i="1"/>
  <c r="F169" i="1"/>
  <c r="Q128" i="1"/>
  <c r="F44" i="1"/>
  <c r="G44" i="1"/>
  <c r="D79" i="1"/>
  <c r="D85" i="1"/>
  <c r="F14" i="1"/>
  <c r="G14" i="1"/>
  <c r="G81" i="1"/>
  <c r="G66" i="1"/>
  <c r="F66" i="1"/>
  <c r="F191" i="1"/>
  <c r="G191" i="1"/>
  <c r="F203" i="1"/>
  <c r="G203" i="1"/>
  <c r="C129" i="1"/>
  <c r="G80" i="1"/>
  <c r="E133" i="1"/>
  <c r="F16" i="1"/>
  <c r="G16" i="1"/>
  <c r="G324" i="1"/>
  <c r="F324" i="1"/>
  <c r="E331" i="1"/>
  <c r="S330" i="1"/>
  <c r="AC321" i="1"/>
  <c r="AC329" i="1"/>
  <c r="AC328" i="1" s="1"/>
  <c r="M329" i="1"/>
  <c r="M321" i="1"/>
  <c r="E323" i="1"/>
  <c r="S329" i="1"/>
  <c r="S321" i="1"/>
  <c r="F279" i="1"/>
  <c r="G279" i="1"/>
  <c r="F269" i="1"/>
  <c r="G269" i="1"/>
  <c r="D210" i="1"/>
  <c r="D209" i="1" s="1"/>
  <c r="D212" i="1"/>
  <c r="T321" i="1"/>
  <c r="H321" i="1"/>
  <c r="D286" i="1"/>
  <c r="B215" i="1"/>
  <c r="H214" i="1"/>
  <c r="G137" i="1"/>
  <c r="E136" i="1"/>
  <c r="F137" i="1"/>
  <c r="B105" i="1"/>
  <c r="G216" i="1"/>
  <c r="G155" i="1"/>
  <c r="F155" i="1"/>
  <c r="B216" i="1"/>
  <c r="F216" i="1" s="1"/>
  <c r="Z214" i="1"/>
  <c r="R214" i="1"/>
  <c r="J214" i="1"/>
  <c r="G117" i="1"/>
  <c r="F117" i="1"/>
  <c r="G173" i="1"/>
  <c r="F173" i="1"/>
  <c r="D169" i="1"/>
  <c r="D167" i="1" s="1"/>
  <c r="D173" i="1"/>
  <c r="G36" i="1"/>
  <c r="F36" i="1"/>
  <c r="F106" i="1"/>
  <c r="E129" i="1"/>
  <c r="E105" i="1"/>
  <c r="G106" i="1"/>
  <c r="D130" i="1"/>
  <c r="M128" i="1"/>
  <c r="E42" i="1"/>
  <c r="E12" i="1"/>
  <c r="G99" i="1"/>
  <c r="F99" i="1"/>
  <c r="P78" i="1"/>
  <c r="P130" i="1"/>
  <c r="P330" i="1" s="1"/>
  <c r="P328" i="1" s="1"/>
  <c r="D36" i="1"/>
  <c r="D16" i="1"/>
  <c r="D133" i="1" s="1"/>
  <c r="D333" i="1" s="1"/>
  <c r="G150" i="1"/>
  <c r="AA128" i="1"/>
  <c r="F131" i="1"/>
  <c r="G131" i="1"/>
  <c r="C333" i="1"/>
  <c r="U329" i="1"/>
  <c r="U328" i="1" s="1"/>
  <c r="U321" i="1"/>
  <c r="AA329" i="1"/>
  <c r="AA321" i="1"/>
  <c r="AB328" i="1"/>
  <c r="F286" i="1"/>
  <c r="G286" i="1"/>
  <c r="C215" i="1"/>
  <c r="C214" i="1" s="1"/>
  <c r="C167" i="1"/>
  <c r="Y321" i="1"/>
  <c r="Y329" i="1"/>
  <c r="Y328" i="1" s="1"/>
  <c r="I329" i="1"/>
  <c r="I328" i="1" s="1"/>
  <c r="I321" i="1"/>
  <c r="Q330" i="1"/>
  <c r="AE329" i="1"/>
  <c r="AE328" i="1" s="1"/>
  <c r="AE321" i="1"/>
  <c r="O321" i="1"/>
  <c r="H328" i="1"/>
  <c r="Z329" i="1"/>
  <c r="Z321" i="1"/>
  <c r="R329" i="1"/>
  <c r="R328" i="1" s="1"/>
  <c r="R321" i="1"/>
  <c r="J329" i="1"/>
  <c r="J328" i="1" s="1"/>
  <c r="J321" i="1"/>
  <c r="C323" i="1"/>
  <c r="C330" i="1" s="1"/>
  <c r="C300" i="1"/>
  <c r="G307" i="1"/>
  <c r="F307" i="1"/>
  <c r="V323" i="1"/>
  <c r="V330" i="1" s="1"/>
  <c r="T329" i="1"/>
  <c r="F233" i="1"/>
  <c r="G233" i="1"/>
  <c r="G167" i="1"/>
  <c r="F167" i="1"/>
  <c r="X329" i="1"/>
  <c r="X328" i="1" s="1"/>
  <c r="X214" i="1"/>
  <c r="G72" i="1"/>
  <c r="F72" i="1"/>
  <c r="G245" i="1"/>
  <c r="D204" i="1"/>
  <c r="D203" i="1" s="1"/>
  <c r="D206" i="1"/>
  <c r="D193" i="1"/>
  <c r="D197" i="1"/>
  <c r="L321" i="1"/>
  <c r="E218" i="1"/>
  <c r="E214" i="1" s="1"/>
  <c r="G153" i="1"/>
  <c r="F153" i="1"/>
  <c r="G79" i="1"/>
  <c r="E78" i="1"/>
  <c r="F79" i="1"/>
  <c r="G30" i="1"/>
  <c r="F30" i="1"/>
  <c r="AC128" i="1"/>
  <c r="C105" i="1"/>
  <c r="G43" i="1"/>
  <c r="G132" i="1"/>
  <c r="G13" i="1"/>
  <c r="F85" i="1"/>
  <c r="G85" i="1"/>
  <c r="B80" i="1"/>
  <c r="F80" i="1" s="1"/>
  <c r="Y128" i="1"/>
  <c r="G24" i="1"/>
  <c r="F24" i="1"/>
  <c r="S128" i="1"/>
  <c r="D48" i="1"/>
  <c r="E130" i="1"/>
  <c r="G58" i="1"/>
  <c r="I19" i="2"/>
  <c r="I20" i="2"/>
  <c r="J18" i="2"/>
  <c r="J21" i="2"/>
  <c r="D22" i="2"/>
  <c r="G22" i="2" s="1"/>
  <c r="I21" i="2"/>
  <c r="H22" i="2"/>
  <c r="J22" i="2" s="1"/>
  <c r="G19" i="2"/>
  <c r="I18" i="2"/>
  <c r="J14" i="2"/>
  <c r="I14" i="2"/>
  <c r="G10" i="2"/>
  <c r="J10" i="2"/>
  <c r="I10" i="2"/>
  <c r="G6" i="2"/>
  <c r="J6" i="2"/>
  <c r="I6" i="2"/>
  <c r="F132" i="1" l="1"/>
  <c r="C128" i="1"/>
  <c r="F54" i="1"/>
  <c r="T328" i="1"/>
  <c r="AA328" i="1"/>
  <c r="M328" i="1"/>
  <c r="D12" i="1"/>
  <c r="S328" i="1"/>
  <c r="N328" i="1"/>
  <c r="Z328" i="1"/>
  <c r="B329" i="1"/>
  <c r="AD328" i="1"/>
  <c r="P128" i="1"/>
  <c r="B128" i="1" s="1"/>
  <c r="G300" i="1"/>
  <c r="F300" i="1"/>
  <c r="D216" i="1"/>
  <c r="D214" i="1" s="1"/>
  <c r="D191" i="1"/>
  <c r="F136" i="1"/>
  <c r="E134" i="1"/>
  <c r="G136" i="1"/>
  <c r="B130" i="1"/>
  <c r="F130" i="1" s="1"/>
  <c r="C321" i="1"/>
  <c r="E330" i="1"/>
  <c r="G323" i="1"/>
  <c r="B78" i="1"/>
  <c r="F78" i="1" s="1"/>
  <c r="D129" i="1"/>
  <c r="D128" i="1" s="1"/>
  <c r="D78" i="1"/>
  <c r="B245" i="1"/>
  <c r="F245" i="1" s="1"/>
  <c r="F247" i="1"/>
  <c r="B323" i="1"/>
  <c r="F272" i="1"/>
  <c r="G272" i="1"/>
  <c r="V321" i="1"/>
  <c r="Q328" i="1"/>
  <c r="G214" i="1"/>
  <c r="G129" i="1"/>
  <c r="E128" i="1"/>
  <c r="F129" i="1"/>
  <c r="F133" i="1"/>
  <c r="G133" i="1"/>
  <c r="G130" i="1"/>
  <c r="F12" i="1"/>
  <c r="G12" i="1"/>
  <c r="B214" i="1"/>
  <c r="F214" i="1" s="1"/>
  <c r="C329" i="1"/>
  <c r="C328" i="1" s="1"/>
  <c r="V328" i="1"/>
  <c r="G78" i="1"/>
  <c r="F42" i="1"/>
  <c r="G42" i="1"/>
  <c r="G105" i="1"/>
  <c r="F105" i="1"/>
  <c r="G331" i="1"/>
  <c r="F331" i="1"/>
  <c r="F221" i="1"/>
  <c r="G221" i="1"/>
  <c r="G266" i="1"/>
  <c r="E265" i="1"/>
  <c r="F266" i="1"/>
  <c r="E322" i="1"/>
  <c r="D266" i="1"/>
  <c r="D272" i="1"/>
  <c r="G332" i="1"/>
  <c r="F332" i="1"/>
  <c r="G326" i="1"/>
  <c r="F326" i="1"/>
  <c r="E333" i="1"/>
  <c r="D323" i="1"/>
  <c r="I22" i="2"/>
  <c r="D330" i="1" l="1"/>
  <c r="G128" i="1"/>
  <c r="F128" i="1"/>
  <c r="B330" i="1"/>
  <c r="B328" i="1" s="1"/>
  <c r="B321" i="1"/>
  <c r="G330" i="1"/>
  <c r="G333" i="1"/>
  <c r="F333" i="1"/>
  <c r="F265" i="1"/>
  <c r="G265" i="1"/>
  <c r="G322" i="1"/>
  <c r="F322" i="1"/>
  <c r="E329" i="1"/>
  <c r="E321" i="1"/>
  <c r="D265" i="1"/>
  <c r="D322" i="1"/>
  <c r="F323" i="1"/>
  <c r="D329" i="1" l="1"/>
  <c r="D328" i="1" s="1"/>
  <c r="D321" i="1"/>
  <c r="F321" i="1"/>
  <c r="G321" i="1"/>
  <c r="F330" i="1"/>
  <c r="G329" i="1"/>
  <c r="E328" i="1"/>
  <c r="F329" i="1"/>
  <c r="G328" i="1" l="1"/>
  <c r="F328" i="1"/>
</calcChain>
</file>

<file path=xl/comments1.xml><?xml version="1.0" encoding="utf-8"?>
<comments xmlns="http://schemas.openxmlformats.org/spreadsheetml/2006/main">
  <authors>
    <author>Автор</author>
  </authors>
  <commentList>
    <comment ref="X157" authorId="0" shapeId="0">
      <text>
        <r>
          <rPr>
            <b/>
            <sz val="16"/>
            <color indexed="81"/>
            <rFont val="Tahoma"/>
            <family val="2"/>
            <charset val="204"/>
          </rPr>
          <t>Автор:</t>
        </r>
        <r>
          <rPr>
            <sz val="16"/>
            <color indexed="81"/>
            <rFont val="Tahoma"/>
            <family val="2"/>
            <charset val="204"/>
          </rPr>
          <t xml:space="preserve">
  +15,0   деньги УО кадетский класс
</t>
        </r>
      </text>
    </comment>
  </commentList>
</comments>
</file>

<file path=xl/sharedStrings.xml><?xml version="1.0" encoding="utf-8"?>
<sst xmlns="http://schemas.openxmlformats.org/spreadsheetml/2006/main" count="445" uniqueCount="141">
  <si>
    <t>Отчет о ходе реализации муниципальной программы (сетевой график)</t>
  </si>
  <si>
    <t>"Развитие образования в городе Когалыме" (постановление Администрации города Когалыма от 11.10.2013 №2899)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</si>
  <si>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</si>
  <si>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</si>
  <si>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</si>
  <si>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</si>
  <si>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</si>
  <si>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</si>
  <si>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</si>
  <si>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</si>
  <si>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</si>
  <si>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</si>
  <si>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</si>
  <si>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</si>
  <si>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</si>
  <si>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</si>
  <si>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</si>
  <si>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</si>
  <si>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</si>
  <si>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</si>
  <si>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2021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</si>
  <si>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</si>
  <si>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</si>
  <si>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</si>
  <si>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</si>
  <si>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"Общее образование. Дополнительное образование детей."</t>
  </si>
  <si>
    <t>1.1. Основное мероприятие "Развитие системы дошкольного и общего образования" (показатели 1, 2, 11, 12, 14, 28 )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</si>
  <si>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</si>
  <si>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</si>
  <si>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</si>
  <si>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</si>
  <si>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</si>
  <si>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</si>
  <si>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</si>
  <si>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</si>
  <si>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1.1.4. Финансирование МАОУ "СОШ №8" в рамках проекта "Формула успеха"</t>
  </si>
  <si>
    <t>1.2 Основное мероприятие "Развитие системы дополнительного образования детей." (показатель 4)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</si>
  <si>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</si>
  <si>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 xml:space="preserve">Ежемесячное содержание МАУ "Школа искусств", МАУ "ДДТ". 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</si>
  <si>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(показатели 3, 15, 27, 29)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</si>
  <si>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</si>
  <si>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</si>
  <si>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</si>
  <si>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1.4  Основное мероприятие "Организация отдыха и оздоровления детей" (показатель 26, 29)</t>
  </si>
  <si>
    <t>бюджет города Когалыма - 104 направление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</si>
  <si>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</si>
  <si>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</si>
  <si>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</si>
  <si>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1.5. Основное меропиятие "Региональный проект "Успех каждого ребенка" (показатели 4, 5, 6, 16,17, 28, 29)</t>
  </si>
  <si>
    <t xml:space="preserve">п.п.1.5.1.Развитие системы выявления, поддержки, сопровождения и стимулирования одаренных детей в различных сферах деятельности </t>
  </si>
  <si>
    <t xml:space="preserve">Выезд обучающихся МАУ "ДДТ", МАУ "ДШИ" на мероприятия. 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</si>
  <si>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</si>
  <si>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1.5.3.Создание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</si>
  <si>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Финансовое обеспечение мероприятий по созданию 450 новых мест дополнительного образования детей в пределах федерального проекта "Успех каждого ребенка" национальног проекта "Образование"</t>
  </si>
  <si>
    <t>ИТОГО по подпрограмме 1. "Общее образование. Дополнительное образование детей."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</si>
  <si>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</si>
  <si>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(показатель 7)</t>
  </si>
  <si>
    <t>2.1.1.Организация и проведение государственной итоговой аттестации</t>
  </si>
  <si>
    <t>Подпрограмма 3.  "Молодёжь города Когалыма."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</si>
  <si>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(показатель 18, 19, 20)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</si>
  <si>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</si>
  <si>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</si>
  <si>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Освоение средств по итогам проведения конкурса "На лучшую подготовку граждан РФ к военной службе"</t>
  </si>
  <si>
    <t>3.2  Основное мероприятие "Создание условий для повышения уровня потенциала и созидательной активности молодёжи" (показатели 8, 9)</t>
  </si>
  <si>
    <t>3.2.1.Организация мероприятий, проектов по повышению уровня потенциала и поддержке созидательной активности молодёжи, добровольчества</t>
  </si>
  <si>
    <t xml:space="preserve">Показательные выступления по ракетомодельному спорту, посвящённые Дню космонавтики; Молодежный слет-фестиваль "Перекресток"; Молодежный форум </t>
  </si>
  <si>
    <t xml:space="preserve">3.2.2. Организация мероприятий, проектов по вовлечению молодежи в добровольческую деятельность </t>
  </si>
  <si>
    <t>Волонтерский проект "Свет в окне" ; Акция гражданско-патриотического направления; Акция социально-культурного направления</t>
  </si>
  <si>
    <t>3.2.3. Поддержка студентов педагогических вузов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</si>
  <si>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8, 9, 20)</t>
  </si>
  <si>
    <t>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</si>
  <si>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</si>
  <si>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3.4. Основное мероприятие "Региональный проект "Социальная активность" (показатели 8, 9, 10)</t>
  </si>
  <si>
    <t>3.4.1. Организация мероприятий в рамках реализации регионального проекта "Социальная активность"</t>
  </si>
  <si>
    <t>Проведение мероприятий МАУ ДО "ДДТ" в рамкках   реализации регионального проекта  "Социальная активность". Экономия в связи с отменой проведения мероприятий</t>
  </si>
  <si>
    <t>ИТОГО по подпрограмме 3.  Молодёжь города Когалыма.</t>
  </si>
  <si>
    <t>Подпрограмма 4.   "Ресурсное обеспечение системы образования"</t>
  </si>
  <si>
    <t>4.1  Основное мероприятие "Финансовое обеспечение полномочий управления образования и ресурсного центра" (показатели 1, 4, 17)</t>
  </si>
  <si>
    <t xml:space="preserve"> 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</si>
  <si>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</si>
  <si>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Экономия плановых ассигнований - Аппарат управления  согласно  фактически начисленной заработной платы.</t>
  </si>
  <si>
    <t>4.1.2.Проведение мероприятий аппаратом управления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</si>
  <si>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</si>
  <si>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 xml:space="preserve">Финансирование МАУ "ИРЦ г. Когалыма" 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</si>
  <si>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21, 22, 25 )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</si>
  <si>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</si>
  <si>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 xml:space="preserve">бюджет города Когалыма </t>
  </si>
  <si>
    <t>4.2.2 Создание системных механизмов сохранения и укрепления здоровья детей в образовательных организациях</t>
  </si>
  <si>
    <t>4.3 Основное мероприятие "Развитие материально-технической базы образовательных организаций" (показатели 23, 24 )</t>
  </si>
  <si>
    <t>4.3.1. Развитие инфраструктуры общего и дополнительного образования</t>
  </si>
  <si>
    <t>4.3.2  Проект МО "Создание лаборатории технического творчества MIR"</t>
  </si>
  <si>
    <t>4.4. Региональный проект "Содействие занятости женщин - создание условий дошкольного образования для детей в возрасте до трёх лет"  (показатели 1, 2, 3, 24)</t>
  </si>
  <si>
    <t>4.4.1.Строительство объекта: "Детский сад на 320 мест в 8 микрорайоне города Когалыма"</t>
  </si>
  <si>
    <t>2488,0 тыс. руб. - МУ «УКС г. Когалыма»; 4955,3 тыс. руб. - Управление образования</t>
  </si>
  <si>
    <t>ИТОГО по подпрограмме 4. "Ресурсное обеспечение системы образования"</t>
  </si>
  <si>
    <t>Итого по программе, в том числе</t>
  </si>
  <si>
    <t>Ответственный за составление Малофеева О.А. №телефона 9-36-48</t>
  </si>
  <si>
    <t>Освоение средств - март 2021 г. Постановление № 455 от 03.03.2021</t>
  </si>
  <si>
    <t>1.5.2.Персонифицированное финансирование дополнительного образования детей</t>
  </si>
  <si>
    <t>Экономия плановых ассигнований в связи с изменением срока проведения мероприятий</t>
  </si>
  <si>
    <t>3.5. Основное мероприятие «Благоустройство, реконструкция, ремонт (в том числе капитальный) объектов, а также муниципального имущества, расположенного на объектах, переданных муниципальному учреждению сферы моложежной политики»  (показатель 30)</t>
  </si>
  <si>
    <t>3.5.1. Ремонт облицовки плит с объемными буквами, расположенных по ул. Сибирской в г. Когалыме</t>
  </si>
  <si>
    <t>Ведется подготовка аукционной  документации</t>
  </si>
  <si>
    <t xml:space="preserve">Проведение ремонтных работ в убразовательных учреждениях. Оплата согласно актов выполненных работ. </t>
  </si>
  <si>
    <t>Начальник Управления образования  ___________________________       С.Г. Гришина</t>
  </si>
  <si>
    <t>4.</t>
  </si>
  <si>
    <t>бюджеты муниципальных образований</t>
  </si>
  <si>
    <t>всего:</t>
  </si>
  <si>
    <t>№</t>
  </si>
  <si>
    <t>Государственные программы:</t>
  </si>
  <si>
    <t>Источники финансирования</t>
  </si>
  <si>
    <t>на 1 апреля 2021 года</t>
  </si>
  <si>
    <t>Результаты реализации, проблемные вопросы</t>
  </si>
  <si>
    <t>план на 2021 год</t>
  </si>
  <si>
    <t>план на 01.04.2021</t>
  </si>
  <si>
    <t>профинансировано</t>
  </si>
  <si>
    <t>% финансирования к годовому плану</t>
  </si>
  <si>
    <t>исполнение на 01.04.2021</t>
  </si>
  <si>
    <t>% исполнения к финансированию</t>
  </si>
  <si>
    <t>% исполнения к плану на 01.04.2021</t>
  </si>
  <si>
    <r>
      <t xml:space="preserve"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образования.
</t>
    </r>
    <r>
      <rPr>
        <b/>
        <sz val="10"/>
        <rFont val="Times New Roman"/>
        <family val="1"/>
        <charset val="204"/>
      </rPr>
      <t xml:space="preserve">
Ответственный исполнитель: </t>
    </r>
    <r>
      <rPr>
        <sz val="10"/>
        <rFont val="Times New Roman"/>
        <family val="1"/>
        <charset val="204"/>
      </rPr>
      <t xml:space="preserve">
Управление образования Администрации города Когалыма
Соисполнитель:
МУ "УКС г. Когалыма"</t>
    </r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</si>
  <si>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
Управление образования Администрации города Когалыма
Соисполнитель:
МУ "УКС г. Когалыма"</t>
  </si>
  <si>
    <t>1.4.1. Организация отдыха и оздоровления детей. 
Согласно техническому заданию реализация мероприятия предусмотрена в апреле 2021 года.
Соисполнитель:
МУ "УКС г. Когалыма"</t>
  </si>
  <si>
    <r>
      <rPr>
        <sz val="10"/>
        <rFont val="Times New Roman"/>
        <family val="1"/>
        <charset val="204"/>
      </rPr>
      <t xml:space="preserve">1.4.1. Организация отдыха и оздоровления детей. 
Согласно техническому заданию реализация мероприятия предусмотрена в апреле 2021 года.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</si>
  <si>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>1.5.3. "Создание новых мест в образовательных организациях различных типов для реализации дополнительных общеразвивающих программ всех направленностей"
Денежные средства федерального бюджета и бюджета автономного округа будут направлены на создание 450 новых мест дополнительного образования детей в рамках федерального проекта "Успех каждого ребенка" национального проекта "Образование".В проекте участвуют 4 школы города Когалыма по различным направлениям. На сегодняшний день осуществляется закупка необходимого оборудования, запланировано обучение педагогов.  Реализация денежных средств запланирована на более поздний срок.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</si>
  <si>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Свод</t>
  </si>
  <si>
    <t>1.5.3. "Создание новых мест в образовательных организациях различных типов для реализации дополнительных общеразвивающих программ всех направленностей"
Соисполнитель:
МУ "УКС г. Когалыма"</t>
  </si>
  <si>
    <r>
      <rPr>
        <sz val="10"/>
        <rFont val="Times New Roman"/>
        <family val="1"/>
        <charset val="204"/>
      </rPr>
      <t>В 2021 году предусмотрена реализация следующих мероприятий:</t>
    </r>
    <r>
      <rPr>
        <sz val="10"/>
        <color indexed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образования.</t>
    </r>
    <r>
      <rPr>
        <sz val="10"/>
        <rFont val="Times New Roman"/>
        <family val="1"/>
        <charset val="204"/>
      </rPr>
      <t xml:space="preserve"> Денежные средства предусмотрены на компенсацию родительской платы, путем предоставления сертификата дошкольника Частный ДС "Академия детства". Всего за 1 квартал 2021 года освоено 540,0 тыс. рублей, согласно фактически предоставленных документов.
67 детей х 4000 руб. в месяц за январь, 68 детей х 4000 за февраль.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</si>
  <si>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 xml:space="preserve"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ОБ). 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Всего в рамках данного мероприятия в 1 квартале 2021 года освоено 2 263,4 тыс. рублей, согласно фактически предоставленных документов.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</si>
  <si>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Организация отдыха и оздоровления детей.  ОБ - 30439,4 тыс. рублей в т.ч. : ОБ оплата питания в пришкольных лагерях - 12445,1 тыс. рублей; ОБ приобретение путевок - 17994,3 тыс. руб.;  МБ - 4148,3 тыс. руб. - софинансирование питание. Освоено ОБ - 1002,8 т.руб. + МБ - 334,0 т. руб. -организация питания в весенних пришкольных лагерях (1050 детей).</t>
  </si>
  <si>
    <t xml:space="preserve"> 4.3.1.1. Ремонт и окраска фасадов зданий, ремонт и окраска объектов благоустройства на территории муниципальных дошкольных образовательных и общеобразовательных учреждений</t>
  </si>
  <si>
    <t xml:space="preserve"> 4.3.1.2. Реализация инициативного проекта "Несущий добро РАСс.в.е.т."</t>
  </si>
  <si>
    <t>п.п.4.5. Основное мероприятие Региональный проект «Современная школа»</t>
  </si>
  <si>
    <t>Экономия плановых ассигнований 437,1 тыс. рублей в связи с отменой выезда на окружные олимпиады</t>
  </si>
  <si>
    <t>Финансирование ШКОЛЫ + д.САДЫ.    Экономия плановых ассигнований 28 950,9 тыс. рублей согласно перечисления средств по заключенным соглашениям и фактической потребности учреждений</t>
  </si>
  <si>
    <t>Денежные средства предусмотрены на компенсацию родительской платы, путем предоставления сертификата дошкольника Частный ДС "Академия детства". Всего  освоено 1148,0 тыс. рублей, согласно фактически предоставленных документов.
67 детей х 4000 руб. в месяц за январь, 68 детей х 4000 за февраль, 75 детей х 4000 за март. 77 детей х 4000 за апрель</t>
  </si>
  <si>
    <t>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Всего в рамках данного мероприятия освоено 4 706,0 тыс. рублей, согласно фактически предоставленных документов.</t>
  </si>
  <si>
    <t>На 01.05.2021  План ОБ - 75176,8 тыс. руб. факт ОБ - 48377,1 тыс. руб.;       план ФБ - 7936,4 тыс. руб. факт - 4655,9 тыс. руб.;   план МБ - 959,4 тыс. руб.   факт - 562,9 тыс. руб.  Исполнение 64%. в связи с большим количеством актированных дней.  Дни питания план - 5-ти дневка - 90, факт 58;   6-ти дневка план - 107, факт 68 дня. Оплата согласно предоставленных счетов по фактическим детодням питания.</t>
  </si>
  <si>
    <t xml:space="preserve">Контракт от 19.09.2021 № 72/21-ОД (функции заказчика переданы 04.05.2021), цена контракта 50 000 т. руб. срок окончания выполнения работ 31.08.2021 перечислен аванс в размере 25000 т. руб. </t>
  </si>
  <si>
    <t>МАУ ДО "ДДТ" подготовка документов для выделения средств</t>
  </si>
  <si>
    <t>Приобретение оборудования МАОУ "Средняя школа № 3" в рамках проекта  МО "Создание лаборатории технического творчества MIR"  подготовка документов для выделения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</si>
</sst>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#,##0\ _₽"/>
    <numFmt numFmtId="173" formatCode="#,##0.0_ ;\-#,##0.0\ "/>
    <numFmt numFmtId="174" formatCode="_-* #,##0.0\ _₽_-;\-* #,##0.0\ _₽_-;_-* &quot;-&quot;??\ _₽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1" applyFont="1" applyFill="1" applyAlignment="1" applyProtection="1">
      <alignment horizontal="justify" vertical="center" wrapText="1"/>
    </xf>
    <xf numFmtId="0" fontId="2" fillId="0" borderId="0" xfId="1" applyFont="1" applyFill="1" applyAlignment="1" applyProtection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4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1" fontId="6" fillId="0" borderId="8" xfId="1" applyNumberFormat="1" applyFont="1" applyFill="1" applyBorder="1" applyAlignment="1" applyProtection="1">
      <alignment horizontal="center" vertical="center" wrapText="1"/>
    </xf>
    <xf numFmtId="14" fontId="6" fillId="0" borderId="8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justify" wrapText="1"/>
    </xf>
    <xf numFmtId="167" fontId="6" fillId="0" borderId="1" xfId="2" applyNumberFormat="1" applyFont="1" applyFill="1" applyBorder="1" applyAlignment="1" applyProtection="1">
      <alignment vertical="center" wrapText="1"/>
    </xf>
    <xf numFmtId="168" fontId="6" fillId="0" borderId="1" xfId="2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justify" wrapText="1"/>
    </xf>
    <xf numFmtId="164" fontId="8" fillId="0" borderId="1" xfId="1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horizontal="center" vertical="center" wrapText="1"/>
    </xf>
    <xf numFmtId="168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vertical="center" wrapText="1"/>
    </xf>
    <xf numFmtId="167" fontId="8" fillId="0" borderId="1" xfId="1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horizontal="right" vertical="center" wrapText="1"/>
    </xf>
    <xf numFmtId="164" fontId="7" fillId="0" borderId="1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3" fontId="6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left" vertical="top" wrapText="1"/>
    </xf>
    <xf numFmtId="3" fontId="8" fillId="0" borderId="1" xfId="2" applyNumberFormat="1" applyFont="1" applyFill="1" applyBorder="1" applyAlignment="1" applyProtection="1">
      <alignment vertical="center" wrapText="1"/>
    </xf>
    <xf numFmtId="3" fontId="8" fillId="0" borderId="1" xfId="1" applyNumberFormat="1" applyFont="1" applyFill="1" applyBorder="1" applyAlignment="1" applyProtection="1">
      <alignment vertical="center" wrapText="1"/>
    </xf>
    <xf numFmtId="167" fontId="6" fillId="0" borderId="1" xfId="2" applyNumberFormat="1" applyFont="1" applyFill="1" applyBorder="1" applyAlignment="1" applyProtection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right" vertical="center" wrapText="1"/>
    </xf>
    <xf numFmtId="2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10" fillId="0" borderId="5" xfId="1" applyNumberFormat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horizontal="justify" wrapText="1"/>
    </xf>
    <xf numFmtId="169" fontId="9" fillId="0" borderId="0" xfId="2" applyNumberFormat="1" applyFont="1" applyFill="1" applyBorder="1" applyAlignment="1" applyProtection="1">
      <alignment vertical="center" wrapText="1"/>
    </xf>
    <xf numFmtId="170" fontId="6" fillId="0" borderId="1" xfId="1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164" fontId="10" fillId="0" borderId="1" xfId="1" applyNumberFormat="1" applyFont="1" applyFill="1" applyBorder="1" applyAlignment="1" applyProtection="1">
      <alignment horizontal="left" vertical="top" wrapText="1"/>
    </xf>
    <xf numFmtId="2" fontId="8" fillId="0" borderId="1" xfId="1" applyNumberFormat="1" applyFont="1" applyFill="1" applyBorder="1" applyAlignment="1" applyProtection="1">
      <alignment vertical="center" wrapText="1"/>
    </xf>
    <xf numFmtId="170" fontId="8" fillId="0" borderId="1" xfId="1" applyNumberFormat="1" applyFont="1" applyFill="1" applyBorder="1" applyAlignment="1" applyProtection="1">
      <alignment vertical="center" wrapText="1"/>
    </xf>
    <xf numFmtId="169" fontId="6" fillId="0" borderId="1" xfId="2" applyNumberFormat="1" applyFont="1" applyFill="1" applyBorder="1" applyAlignment="1" applyProtection="1">
      <alignment vertical="center" wrapText="1"/>
    </xf>
    <xf numFmtId="168" fontId="8" fillId="0" borderId="1" xfId="1" applyNumberFormat="1" applyFont="1" applyFill="1" applyBorder="1" applyAlignment="1" applyProtection="1">
      <alignment vertical="center" wrapText="1"/>
    </xf>
    <xf numFmtId="169" fontId="8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>
      <alignment vertical="center" wrapText="1"/>
    </xf>
    <xf numFmtId="164" fontId="7" fillId="0" borderId="2" xfId="1" applyNumberFormat="1" applyFont="1" applyFill="1" applyBorder="1" applyAlignment="1" applyProtection="1">
      <alignment vertical="top" wrapText="1"/>
    </xf>
    <xf numFmtId="164" fontId="7" fillId="0" borderId="5" xfId="1" applyNumberFormat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Fill="1" applyAlignment="1">
      <alignment horizontal="left" vertical="top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justify" vertical="center" wrapText="1"/>
    </xf>
    <xf numFmtId="0" fontId="4" fillId="0" borderId="0" xfId="1" applyFont="1" applyFill="1" applyAlignment="1">
      <alignment horizontal="left" vertical="top" wrapText="1"/>
    </xf>
    <xf numFmtId="164" fontId="4" fillId="0" borderId="0" xfId="1" applyNumberFormat="1" applyFont="1" applyFill="1" applyAlignment="1">
      <alignment vertical="center" wrapText="1"/>
    </xf>
    <xf numFmtId="0" fontId="6" fillId="0" borderId="1" xfId="1" applyNumberFormat="1" applyFont="1" applyFill="1" applyBorder="1" applyAlignment="1" applyProtection="1">
      <alignment vertical="center" wrapText="1"/>
    </xf>
    <xf numFmtId="172" fontId="6" fillId="0" borderId="1" xfId="2" applyNumberFormat="1" applyFont="1" applyFill="1" applyBorder="1" applyAlignment="1" applyProtection="1">
      <alignment vertical="center" wrapText="1"/>
    </xf>
    <xf numFmtId="0" fontId="13" fillId="0" borderId="0" xfId="0" applyFont="1" applyBorder="1"/>
    <xf numFmtId="0" fontId="13" fillId="0" borderId="0" xfId="0" applyFont="1"/>
    <xf numFmtId="16" fontId="15" fillId="2" borderId="8" xfId="0" applyNumberFormat="1" applyFont="1" applyFill="1" applyBorder="1" applyAlignment="1">
      <alignment horizontal="left" vertical="center" wrapText="1"/>
    </xf>
    <xf numFmtId="173" fontId="15" fillId="0" borderId="8" xfId="2" applyNumberFormat="1" applyFont="1" applyFill="1" applyBorder="1" applyAlignment="1">
      <alignment horizontal="right" vertical="center"/>
    </xf>
    <xf numFmtId="170" fontId="15" fillId="0" borderId="8" xfId="2" applyNumberFormat="1" applyFont="1" applyFill="1" applyBorder="1" applyAlignment="1">
      <alignment horizontal="right" vertical="center"/>
    </xf>
    <xf numFmtId="16" fontId="15" fillId="2" borderId="1" xfId="0" applyNumberFormat="1" applyFont="1" applyFill="1" applyBorder="1" applyAlignment="1">
      <alignment horizontal="left" vertical="center" wrapText="1"/>
    </xf>
    <xf numFmtId="173" fontId="15" fillId="0" borderId="1" xfId="2" applyNumberFormat="1" applyFont="1" applyFill="1" applyBorder="1" applyAlignment="1">
      <alignment horizontal="right" vertical="center"/>
    </xf>
    <xf numFmtId="170" fontId="15" fillId="0" borderId="1" xfId="2" applyNumberFormat="1" applyFont="1" applyFill="1" applyBorder="1" applyAlignment="1">
      <alignment horizontal="right" vertical="center"/>
    </xf>
    <xf numFmtId="0" fontId="16" fillId="2" borderId="17" xfId="0" applyFont="1" applyFill="1" applyBorder="1" applyAlignment="1">
      <alignment horizontal="left" vertical="center" wrapText="1"/>
    </xf>
    <xf numFmtId="173" fontId="16" fillId="3" borderId="17" xfId="2" applyNumberFormat="1" applyFont="1" applyFill="1" applyBorder="1" applyAlignment="1">
      <alignment horizontal="right" vertical="center"/>
    </xf>
    <xf numFmtId="170" fontId="16" fillId="2" borderId="17" xfId="2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/>
    <xf numFmtId="17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74" fontId="8" fillId="0" borderId="1" xfId="2" applyNumberFormat="1" applyFont="1" applyFill="1" applyBorder="1" applyAlignment="1" applyProtection="1">
      <alignment vertical="center" wrapText="1"/>
    </xf>
    <xf numFmtId="164" fontId="6" fillId="0" borderId="10" xfId="1" applyNumberFormat="1" applyFont="1" applyFill="1" applyBorder="1" applyAlignment="1" applyProtection="1">
      <alignment vertical="center" wrapText="1"/>
    </xf>
    <xf numFmtId="164" fontId="6" fillId="0" borderId="11" xfId="1" applyNumberFormat="1" applyFont="1" applyFill="1" applyBorder="1" applyAlignment="1" applyProtection="1">
      <alignment vertical="center" wrapText="1"/>
    </xf>
    <xf numFmtId="164" fontId="7" fillId="0" borderId="6" xfId="1" applyNumberFormat="1" applyFont="1" applyFill="1" applyBorder="1" applyAlignment="1" applyProtection="1">
      <alignment horizontal="left" vertical="top" wrapText="1"/>
    </xf>
    <xf numFmtId="0" fontId="8" fillId="0" borderId="9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43" fontId="8" fillId="0" borderId="1" xfId="2" applyNumberFormat="1" applyFont="1" applyFill="1" applyBorder="1" applyAlignment="1" applyProtection="1">
      <alignment vertical="center" wrapText="1"/>
    </xf>
    <xf numFmtId="172" fontId="8" fillId="0" borderId="1" xfId="2" applyNumberFormat="1" applyFont="1" applyFill="1" applyBorder="1" applyAlignment="1" applyProtection="1">
      <alignment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center" vertical="top" wrapText="1"/>
    </xf>
    <xf numFmtId="164" fontId="7" fillId="0" borderId="5" xfId="1" applyNumberFormat="1" applyFont="1" applyFill="1" applyBorder="1" applyAlignment="1" applyProtection="1">
      <alignment horizontal="center" vertical="top" wrapText="1"/>
    </xf>
    <xf numFmtId="164" fontId="7" fillId="0" borderId="8" xfId="1" applyNumberFormat="1" applyFont="1" applyFill="1" applyBorder="1" applyAlignment="1" applyProtection="1">
      <alignment horizontal="center" vertical="top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0" fontId="6" fillId="0" borderId="10" xfId="1" applyFont="1" applyFill="1" applyBorder="1" applyAlignment="1" applyProtection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6" fontId="19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7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73" fontId="17" fillId="0" borderId="13" xfId="2" applyNumberFormat="1" applyFont="1" applyFill="1" applyBorder="1" applyAlignment="1">
      <alignment horizontal="left" vertical="center" wrapText="1"/>
    </xf>
    <xf numFmtId="173" fontId="17" fillId="0" borderId="14" xfId="2" applyNumberFormat="1" applyFont="1" applyFill="1" applyBorder="1" applyAlignment="1">
      <alignment horizontal="left" vertical="center" wrapText="1"/>
    </xf>
    <xf numFmtId="173" fontId="17" fillId="0" borderId="15" xfId="2" applyNumberFormat="1" applyFont="1" applyFill="1" applyBorder="1" applyAlignment="1">
      <alignment horizontal="left" vertical="center" wrapText="1"/>
    </xf>
    <xf numFmtId="173" fontId="17" fillId="0" borderId="12" xfId="2" applyNumberFormat="1" applyFont="1" applyFill="1" applyBorder="1" applyAlignment="1">
      <alignment horizontal="left" vertical="center" wrapText="1"/>
    </xf>
    <xf numFmtId="173" fontId="17" fillId="0" borderId="0" xfId="2" applyNumberFormat="1" applyFont="1" applyFill="1" applyBorder="1" applyAlignment="1">
      <alignment horizontal="left" vertical="center" wrapText="1"/>
    </xf>
    <xf numFmtId="173" fontId="17" fillId="0" borderId="16" xfId="2" applyNumberFormat="1" applyFont="1" applyFill="1" applyBorder="1" applyAlignment="1">
      <alignment horizontal="left" vertical="center" wrapText="1"/>
    </xf>
    <xf numFmtId="173" fontId="17" fillId="0" borderId="18" xfId="2" applyNumberFormat="1" applyFont="1" applyFill="1" applyBorder="1" applyAlignment="1">
      <alignment horizontal="left" vertical="center" wrapText="1"/>
    </xf>
    <xf numFmtId="173" fontId="17" fillId="0" borderId="19" xfId="2" applyNumberFormat="1" applyFont="1" applyFill="1" applyBorder="1" applyAlignment="1">
      <alignment horizontal="left" vertical="center" wrapText="1"/>
    </xf>
    <xf numFmtId="173" fontId="17" fillId="0" borderId="20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7"/>
  <sheetViews>
    <sheetView tabSelected="1" view="pageBreakPreview" topLeftCell="O1" zoomScale="60" zoomScaleNormal="50" workbookViewId="0">
      <selection activeCell="A17" sqref="A17:AE17"/>
    </sheetView>
  </sheetViews>
  <sheetFormatPr defaultColWidth="9.28515625" defaultRowHeight="15.75" x14ac:dyDescent="0.25"/>
  <cols>
    <col min="1" max="1" width="45.42578125" style="1" customWidth="1"/>
    <col min="2" max="3" width="15.85546875" style="2" bestFit="1" customWidth="1"/>
    <col min="4" max="4" width="20.140625" style="2" customWidth="1"/>
    <col min="5" max="5" width="18.5703125" style="2" customWidth="1"/>
    <col min="6" max="6" width="21.85546875" style="2" bestFit="1" customWidth="1"/>
    <col min="7" max="7" width="23.28515625" style="2" bestFit="1" customWidth="1"/>
    <col min="8" max="8" width="16.7109375" style="2" customWidth="1"/>
    <col min="9" max="9" width="18.7109375" style="2" customWidth="1"/>
    <col min="10" max="10" width="16.5703125" style="2" customWidth="1"/>
    <col min="11" max="11" width="19" style="2" customWidth="1"/>
    <col min="12" max="12" width="18.42578125" style="2" customWidth="1"/>
    <col min="13" max="13" width="15.85546875" style="2" customWidth="1"/>
    <col min="14" max="14" width="16.42578125" style="2" customWidth="1"/>
    <col min="15" max="15" width="17" style="2" customWidth="1"/>
    <col min="16" max="16" width="15.5703125" style="2" customWidth="1"/>
    <col min="17" max="17" width="16.42578125" style="2" customWidth="1"/>
    <col min="18" max="18" width="16.7109375" style="2" customWidth="1"/>
    <col min="19" max="19" width="17.85546875" style="2" customWidth="1"/>
    <col min="20" max="20" width="13.5703125" style="4" bestFit="1" customWidth="1"/>
    <col min="21" max="21" width="16.42578125" style="4" customWidth="1"/>
    <col min="22" max="22" width="15.28515625" style="4" customWidth="1"/>
    <col min="23" max="23" width="17" style="4" customWidth="1"/>
    <col min="24" max="24" width="16" style="4" customWidth="1"/>
    <col min="25" max="25" width="18.140625" style="4" customWidth="1"/>
    <col min="26" max="26" width="16.5703125" style="4" customWidth="1"/>
    <col min="27" max="27" width="18.42578125" style="4" customWidth="1"/>
    <col min="28" max="28" width="16" style="4" customWidth="1"/>
    <col min="29" max="29" width="18.140625" style="4" customWidth="1"/>
    <col min="30" max="30" width="17" style="4" customWidth="1"/>
    <col min="31" max="31" width="18.42578125" style="4" customWidth="1"/>
    <col min="32" max="32" width="99.140625" style="5" customWidth="1"/>
    <col min="33" max="33" width="19.5703125" style="2" customWidth="1"/>
    <col min="34" max="34" width="13.5703125" style="2" bestFit="1" customWidth="1"/>
    <col min="35" max="35" width="12.42578125" style="2" bestFit="1" customWidth="1"/>
    <col min="36" max="16384" width="9.28515625" style="2"/>
  </cols>
  <sheetData>
    <row r="1" spans="1:35" ht="32.25" customHeight="1" x14ac:dyDescent="0.25">
      <c r="T1" s="122"/>
      <c r="U1" s="122"/>
      <c r="V1" s="122"/>
      <c r="W1" s="122"/>
      <c r="X1" s="122"/>
      <c r="Y1" s="122"/>
      <c r="Z1" s="3"/>
      <c r="AA1" s="3"/>
      <c r="AB1" s="3"/>
    </row>
    <row r="2" spans="1:35" ht="32.25" customHeight="1" x14ac:dyDescent="0.25"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</row>
    <row r="3" spans="1:35" ht="20.25" x14ac:dyDescent="0.25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35" ht="30.75" customHeight="1" x14ac:dyDescent="0.25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35" ht="30.75" customHeight="1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35" s="6" customFormat="1" ht="18.75" customHeight="1" x14ac:dyDescent="0.25">
      <c r="A6" s="124" t="s">
        <v>2</v>
      </c>
      <c r="B6" s="125" t="s">
        <v>3</v>
      </c>
      <c r="C6" s="125" t="s">
        <v>3</v>
      </c>
      <c r="D6" s="125" t="s">
        <v>4</v>
      </c>
      <c r="E6" s="125" t="s">
        <v>5</v>
      </c>
      <c r="F6" s="118" t="s">
        <v>6</v>
      </c>
      <c r="G6" s="119"/>
      <c r="H6" s="118" t="s">
        <v>7</v>
      </c>
      <c r="I6" s="119"/>
      <c r="J6" s="118" t="s">
        <v>8</v>
      </c>
      <c r="K6" s="119"/>
      <c r="L6" s="118" t="s">
        <v>9</v>
      </c>
      <c r="M6" s="119"/>
      <c r="N6" s="118" t="s">
        <v>10</v>
      </c>
      <c r="O6" s="119"/>
      <c r="P6" s="118" t="s">
        <v>11</v>
      </c>
      <c r="Q6" s="119"/>
      <c r="R6" s="118" t="s">
        <v>12</v>
      </c>
      <c r="S6" s="119"/>
      <c r="T6" s="118" t="s">
        <v>13</v>
      </c>
      <c r="U6" s="119"/>
      <c r="V6" s="118" t="s">
        <v>14</v>
      </c>
      <c r="W6" s="119"/>
      <c r="X6" s="118" t="s">
        <v>15</v>
      </c>
      <c r="Y6" s="119"/>
      <c r="Z6" s="118" t="s">
        <v>16</v>
      </c>
      <c r="AA6" s="119"/>
      <c r="AB6" s="118" t="s">
        <v>17</v>
      </c>
      <c r="AC6" s="119"/>
      <c r="AD6" s="118" t="s">
        <v>18</v>
      </c>
      <c r="AE6" s="119"/>
      <c r="AF6" s="130" t="s">
        <v>19</v>
      </c>
    </row>
    <row r="7" spans="1:35" s="6" customFormat="1" ht="18.75" customHeight="1" x14ac:dyDescent="0.25">
      <c r="A7" s="124"/>
      <c r="B7" s="126"/>
      <c r="C7" s="126"/>
      <c r="D7" s="126"/>
      <c r="E7" s="126"/>
      <c r="F7" s="120"/>
      <c r="G7" s="121"/>
      <c r="H7" s="120"/>
      <c r="I7" s="121"/>
      <c r="J7" s="120"/>
      <c r="K7" s="121"/>
      <c r="L7" s="120"/>
      <c r="M7" s="121"/>
      <c r="N7" s="120"/>
      <c r="O7" s="121"/>
      <c r="P7" s="120"/>
      <c r="Q7" s="121"/>
      <c r="R7" s="120"/>
      <c r="S7" s="121"/>
      <c r="T7" s="120"/>
      <c r="U7" s="121"/>
      <c r="V7" s="120"/>
      <c r="W7" s="121"/>
      <c r="X7" s="120"/>
      <c r="Y7" s="121"/>
      <c r="Z7" s="120"/>
      <c r="AA7" s="121"/>
      <c r="AB7" s="120"/>
      <c r="AC7" s="121"/>
      <c r="AD7" s="120"/>
      <c r="AE7" s="121"/>
      <c r="AF7" s="130"/>
    </row>
    <row r="8" spans="1:35" s="11" customFormat="1" ht="43.5" customHeight="1" x14ac:dyDescent="0.25">
      <c r="A8" s="124"/>
      <c r="B8" s="7" t="s">
        <v>20</v>
      </c>
      <c r="C8" s="8">
        <v>44348</v>
      </c>
      <c r="D8" s="8">
        <v>44348</v>
      </c>
      <c r="E8" s="8">
        <v>44348</v>
      </c>
      <c r="F8" s="9" t="s">
        <v>21</v>
      </c>
      <c r="G8" s="9" t="s">
        <v>22</v>
      </c>
      <c r="H8" s="10" t="s">
        <v>23</v>
      </c>
      <c r="I8" s="10" t="s">
        <v>24</v>
      </c>
      <c r="J8" s="10" t="s">
        <v>23</v>
      </c>
      <c r="K8" s="10" t="s">
        <v>24</v>
      </c>
      <c r="L8" s="10" t="s">
        <v>23</v>
      </c>
      <c r="M8" s="10" t="s">
        <v>24</v>
      </c>
      <c r="N8" s="10" t="s">
        <v>23</v>
      </c>
      <c r="O8" s="10" t="s">
        <v>24</v>
      </c>
      <c r="P8" s="10" t="s">
        <v>23</v>
      </c>
      <c r="Q8" s="10" t="s">
        <v>24</v>
      </c>
      <c r="R8" s="10" t="s">
        <v>23</v>
      </c>
      <c r="S8" s="10" t="s">
        <v>24</v>
      </c>
      <c r="T8" s="10" t="s">
        <v>23</v>
      </c>
      <c r="U8" s="10" t="s">
        <v>24</v>
      </c>
      <c r="V8" s="10" t="s">
        <v>23</v>
      </c>
      <c r="W8" s="10" t="s">
        <v>24</v>
      </c>
      <c r="X8" s="10" t="s">
        <v>23</v>
      </c>
      <c r="Y8" s="10" t="s">
        <v>24</v>
      </c>
      <c r="Z8" s="10" t="s">
        <v>23</v>
      </c>
      <c r="AA8" s="10" t="s">
        <v>24</v>
      </c>
      <c r="AB8" s="10" t="s">
        <v>23</v>
      </c>
      <c r="AC8" s="10" t="s">
        <v>24</v>
      </c>
      <c r="AD8" s="10" t="s">
        <v>23</v>
      </c>
      <c r="AE8" s="10" t="s">
        <v>24</v>
      </c>
      <c r="AF8" s="130"/>
    </row>
    <row r="9" spans="1:35" s="14" customFormat="1" ht="24.75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3">
        <v>32</v>
      </c>
    </row>
    <row r="10" spans="1:35" s="18" customFormat="1" ht="32.25" customHeight="1" x14ac:dyDescent="0.25">
      <c r="A10" s="109" t="s">
        <v>25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4"/>
      <c r="AE10" s="15"/>
      <c r="AF10" s="16"/>
      <c r="AG10" s="17"/>
      <c r="AH10" s="17"/>
      <c r="AI10" s="17"/>
    </row>
    <row r="11" spans="1:35" s="20" customFormat="1" ht="26.25" customHeight="1" x14ac:dyDescent="0.25">
      <c r="A11" s="109" t="s">
        <v>26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4"/>
      <c r="AF11" s="19"/>
      <c r="AG11" s="17"/>
      <c r="AH11" s="17"/>
      <c r="AI11" s="17"/>
    </row>
    <row r="12" spans="1:35" s="20" customFormat="1" ht="18.75" x14ac:dyDescent="0.3">
      <c r="A12" s="21" t="s">
        <v>27</v>
      </c>
      <c r="B12" s="22">
        <f>H12+J12+L12+N12+P12+R12+T12+V12+X12+Z12+AB12+AD12</f>
        <v>2979.73</v>
      </c>
      <c r="C12" s="15">
        <f>SUM(C13:C16)</f>
        <v>972.5</v>
      </c>
      <c r="D12" s="15">
        <f t="shared" ref="D12:E12" si="0">SUM(D13:D16)</f>
        <v>535.4</v>
      </c>
      <c r="E12" s="15">
        <f t="shared" si="0"/>
        <v>535.4</v>
      </c>
      <c r="F12" s="23">
        <f>E12/B12*100</f>
        <v>17.968070932601275</v>
      </c>
      <c r="G12" s="23">
        <f>E12/C12*100</f>
        <v>55.053984575835472</v>
      </c>
      <c r="H12" s="15">
        <f>SUM(H13:H16)</f>
        <v>200</v>
      </c>
      <c r="I12" s="15">
        <f t="shared" ref="I12:AE12" si="1">SUM(I13:I16)</f>
        <v>0</v>
      </c>
      <c r="J12" s="15">
        <f t="shared" si="1"/>
        <v>395.5</v>
      </c>
      <c r="K12" s="15">
        <f t="shared" si="1"/>
        <v>67.3</v>
      </c>
      <c r="L12" s="15">
        <f>SUM(L13:L16)</f>
        <v>177</v>
      </c>
      <c r="M12" s="15">
        <f t="shared" si="1"/>
        <v>445.6</v>
      </c>
      <c r="N12" s="15">
        <f t="shared" si="1"/>
        <v>0</v>
      </c>
      <c r="O12" s="15">
        <f t="shared" si="1"/>
        <v>22.5</v>
      </c>
      <c r="P12" s="15">
        <f t="shared" si="1"/>
        <v>200</v>
      </c>
      <c r="Q12" s="15">
        <f t="shared" si="1"/>
        <v>0</v>
      </c>
      <c r="R12" s="15">
        <f t="shared" si="1"/>
        <v>405.23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1"/>
        <v>0</v>
      </c>
      <c r="Y12" s="15">
        <f t="shared" si="1"/>
        <v>0</v>
      </c>
      <c r="Z12" s="15">
        <f t="shared" si="1"/>
        <v>850</v>
      </c>
      <c r="AA12" s="15">
        <f t="shared" si="1"/>
        <v>0</v>
      </c>
      <c r="AB12" s="15">
        <f t="shared" si="1"/>
        <v>0</v>
      </c>
      <c r="AC12" s="15">
        <f t="shared" si="1"/>
        <v>0</v>
      </c>
      <c r="AD12" s="15">
        <f t="shared" si="1"/>
        <v>752</v>
      </c>
      <c r="AE12" s="15">
        <f t="shared" si="1"/>
        <v>0</v>
      </c>
      <c r="AF12" s="19"/>
      <c r="AG12" s="17"/>
      <c r="AH12" s="17"/>
      <c r="AI12" s="17"/>
    </row>
    <row r="13" spans="1:35" s="20" customFormat="1" ht="18.75" x14ac:dyDescent="0.3">
      <c r="A13" s="24" t="s">
        <v>28</v>
      </c>
      <c r="B13" s="25">
        <f>B19+B25+B37+B31</f>
        <v>0</v>
      </c>
      <c r="C13" s="25">
        <f t="shared" ref="C13:E13" si="2">C19+C25+C37+C31</f>
        <v>0</v>
      </c>
      <c r="D13" s="25">
        <f t="shared" si="2"/>
        <v>0</v>
      </c>
      <c r="E13" s="25">
        <f t="shared" si="2"/>
        <v>0</v>
      </c>
      <c r="F13" s="26" t="e">
        <f>E13/B13*100</f>
        <v>#DIV/0!</v>
      </c>
      <c r="G13" s="26" t="e">
        <f t="shared" ref="G13:G15" si="3">E13/C13*100</f>
        <v>#DIV/0!</v>
      </c>
      <c r="H13" s="25">
        <f t="shared" ref="H13:AE16" si="4">H19+H25+H37+H31</f>
        <v>0</v>
      </c>
      <c r="I13" s="25">
        <f t="shared" si="4"/>
        <v>0</v>
      </c>
      <c r="J13" s="25">
        <f t="shared" si="4"/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25">
        <f t="shared" si="4"/>
        <v>0</v>
      </c>
      <c r="O13" s="25">
        <f t="shared" si="4"/>
        <v>0</v>
      </c>
      <c r="P13" s="25">
        <f t="shared" si="4"/>
        <v>0</v>
      </c>
      <c r="Q13" s="25">
        <f t="shared" si="4"/>
        <v>0</v>
      </c>
      <c r="R13" s="25">
        <f t="shared" si="4"/>
        <v>0</v>
      </c>
      <c r="S13" s="25">
        <f t="shared" si="4"/>
        <v>0</v>
      </c>
      <c r="T13" s="25">
        <f t="shared" si="4"/>
        <v>0</v>
      </c>
      <c r="U13" s="25">
        <f t="shared" si="4"/>
        <v>0</v>
      </c>
      <c r="V13" s="25">
        <f t="shared" si="4"/>
        <v>0</v>
      </c>
      <c r="W13" s="25">
        <f t="shared" si="4"/>
        <v>0</v>
      </c>
      <c r="X13" s="25">
        <f t="shared" si="4"/>
        <v>0</v>
      </c>
      <c r="Y13" s="25">
        <f t="shared" si="4"/>
        <v>0</v>
      </c>
      <c r="Z13" s="25">
        <f t="shared" si="4"/>
        <v>0</v>
      </c>
      <c r="AA13" s="25">
        <f t="shared" si="4"/>
        <v>0</v>
      </c>
      <c r="AB13" s="25">
        <f t="shared" si="4"/>
        <v>0</v>
      </c>
      <c r="AC13" s="25">
        <f t="shared" si="4"/>
        <v>0</v>
      </c>
      <c r="AD13" s="25">
        <f t="shared" si="4"/>
        <v>0</v>
      </c>
      <c r="AE13" s="25">
        <f t="shared" si="4"/>
        <v>0</v>
      </c>
      <c r="AF13" s="19"/>
      <c r="AG13" s="17"/>
      <c r="AH13" s="17"/>
      <c r="AI13" s="17"/>
    </row>
    <row r="14" spans="1:35" s="20" customFormat="1" ht="18.75" x14ac:dyDescent="0.3">
      <c r="A14" s="24" t="s">
        <v>29</v>
      </c>
      <c r="B14" s="25">
        <f>B20+B26+B38+B32</f>
        <v>2859.5</v>
      </c>
      <c r="C14" s="25">
        <f>C20+C26+C38+C32</f>
        <v>972.5</v>
      </c>
      <c r="D14" s="25">
        <f>D20+D26+D38+D32</f>
        <v>535.4</v>
      </c>
      <c r="E14" s="25">
        <f>E20+E26+E38+E32</f>
        <v>535.4</v>
      </c>
      <c r="F14" s="27">
        <f>E14/B14*100</f>
        <v>18.723553068718306</v>
      </c>
      <c r="G14" s="27">
        <f t="shared" si="3"/>
        <v>55.053984575835472</v>
      </c>
      <c r="H14" s="25">
        <f t="shared" si="4"/>
        <v>200</v>
      </c>
      <c r="I14" s="25">
        <f t="shared" si="4"/>
        <v>0</v>
      </c>
      <c r="J14" s="25">
        <f t="shared" si="4"/>
        <v>395.5</v>
      </c>
      <c r="K14" s="25">
        <f t="shared" si="4"/>
        <v>67.3</v>
      </c>
      <c r="L14" s="25">
        <f>L20+L26+L38+L32</f>
        <v>177</v>
      </c>
      <c r="M14" s="25">
        <f t="shared" si="4"/>
        <v>445.6</v>
      </c>
      <c r="N14" s="25">
        <f t="shared" si="4"/>
        <v>0</v>
      </c>
      <c r="O14" s="25">
        <f t="shared" si="4"/>
        <v>22.5</v>
      </c>
      <c r="P14" s="25">
        <f t="shared" si="4"/>
        <v>200</v>
      </c>
      <c r="Q14" s="25">
        <f t="shared" si="4"/>
        <v>0</v>
      </c>
      <c r="R14" s="25">
        <f t="shared" si="4"/>
        <v>285</v>
      </c>
      <c r="S14" s="25">
        <f t="shared" si="4"/>
        <v>0</v>
      </c>
      <c r="T14" s="25">
        <f t="shared" si="4"/>
        <v>0</v>
      </c>
      <c r="U14" s="25">
        <f t="shared" si="4"/>
        <v>0</v>
      </c>
      <c r="V14" s="25">
        <f t="shared" si="4"/>
        <v>0</v>
      </c>
      <c r="W14" s="25">
        <f t="shared" si="4"/>
        <v>0</v>
      </c>
      <c r="X14" s="25">
        <f t="shared" si="4"/>
        <v>0</v>
      </c>
      <c r="Y14" s="25">
        <f t="shared" si="4"/>
        <v>0</v>
      </c>
      <c r="Z14" s="25">
        <f t="shared" si="4"/>
        <v>850</v>
      </c>
      <c r="AA14" s="25">
        <f t="shared" si="4"/>
        <v>0</v>
      </c>
      <c r="AB14" s="25">
        <f t="shared" si="4"/>
        <v>0</v>
      </c>
      <c r="AC14" s="25">
        <f t="shared" si="4"/>
        <v>0</v>
      </c>
      <c r="AD14" s="25">
        <f t="shared" si="4"/>
        <v>752</v>
      </c>
      <c r="AE14" s="25">
        <f t="shared" si="4"/>
        <v>0</v>
      </c>
      <c r="AF14" s="19"/>
      <c r="AG14" s="17"/>
      <c r="AH14" s="17"/>
      <c r="AI14" s="17"/>
    </row>
    <row r="15" spans="1:35" s="20" customFormat="1" ht="18.75" x14ac:dyDescent="0.3">
      <c r="A15" s="24" t="s">
        <v>30</v>
      </c>
      <c r="B15" s="25">
        <f t="shared" ref="B15:E16" si="5">B21+B27+B39+B33</f>
        <v>0</v>
      </c>
      <c r="C15" s="25">
        <f t="shared" si="5"/>
        <v>0</v>
      </c>
      <c r="D15" s="25">
        <f t="shared" si="5"/>
        <v>0</v>
      </c>
      <c r="E15" s="25">
        <f t="shared" si="5"/>
        <v>0</v>
      </c>
      <c r="F15" s="26" t="e">
        <f>E15/B15*100</f>
        <v>#DIV/0!</v>
      </c>
      <c r="G15" s="26" t="e">
        <f t="shared" si="3"/>
        <v>#DIV/0!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  <c r="O15" s="25">
        <f t="shared" si="4"/>
        <v>0</v>
      </c>
      <c r="P15" s="25">
        <f t="shared" si="4"/>
        <v>0</v>
      </c>
      <c r="Q15" s="25">
        <f t="shared" si="4"/>
        <v>0</v>
      </c>
      <c r="R15" s="25">
        <f t="shared" si="4"/>
        <v>0</v>
      </c>
      <c r="S15" s="25">
        <f t="shared" si="4"/>
        <v>0</v>
      </c>
      <c r="T15" s="25">
        <f t="shared" si="4"/>
        <v>0</v>
      </c>
      <c r="U15" s="25">
        <f t="shared" si="4"/>
        <v>0</v>
      </c>
      <c r="V15" s="25">
        <f t="shared" si="4"/>
        <v>0</v>
      </c>
      <c r="W15" s="25">
        <f t="shared" si="4"/>
        <v>0</v>
      </c>
      <c r="X15" s="25">
        <f t="shared" si="4"/>
        <v>0</v>
      </c>
      <c r="Y15" s="25">
        <f t="shared" si="4"/>
        <v>0</v>
      </c>
      <c r="Z15" s="25">
        <f t="shared" si="4"/>
        <v>0</v>
      </c>
      <c r="AA15" s="25">
        <f t="shared" si="4"/>
        <v>0</v>
      </c>
      <c r="AB15" s="25">
        <f t="shared" si="4"/>
        <v>0</v>
      </c>
      <c r="AC15" s="25">
        <f t="shared" si="4"/>
        <v>0</v>
      </c>
      <c r="AD15" s="25">
        <f t="shared" si="4"/>
        <v>0</v>
      </c>
      <c r="AE15" s="25">
        <f t="shared" si="4"/>
        <v>0</v>
      </c>
      <c r="AF15" s="19"/>
      <c r="AG15" s="17"/>
      <c r="AH15" s="17"/>
      <c r="AI15" s="17"/>
    </row>
    <row r="16" spans="1:35" s="20" customFormat="1" ht="18.75" x14ac:dyDescent="0.3">
      <c r="A16" s="24" t="s">
        <v>31</v>
      </c>
      <c r="B16" s="25">
        <f>B22+B28+B40+B34</f>
        <v>120.23</v>
      </c>
      <c r="C16" s="25">
        <f>C22+C28+C40+C34</f>
        <v>0</v>
      </c>
      <c r="D16" s="25">
        <f t="shared" si="5"/>
        <v>0</v>
      </c>
      <c r="E16" s="25">
        <f t="shared" si="5"/>
        <v>0</v>
      </c>
      <c r="F16" s="26">
        <f>E16/B16*100</f>
        <v>0</v>
      </c>
      <c r="G16" s="26" t="e">
        <f>E16/C16*100</f>
        <v>#DIV/0!</v>
      </c>
      <c r="H16" s="25">
        <f t="shared" si="4"/>
        <v>0</v>
      </c>
      <c r="I16" s="25">
        <f t="shared" si="4"/>
        <v>0</v>
      </c>
      <c r="J16" s="25">
        <f t="shared" si="4"/>
        <v>0</v>
      </c>
      <c r="K16" s="25">
        <f t="shared" si="4"/>
        <v>0</v>
      </c>
      <c r="L16" s="25">
        <f t="shared" si="4"/>
        <v>0</v>
      </c>
      <c r="M16" s="25">
        <f t="shared" si="4"/>
        <v>0</v>
      </c>
      <c r="N16" s="25">
        <f t="shared" si="4"/>
        <v>0</v>
      </c>
      <c r="O16" s="25">
        <f t="shared" si="4"/>
        <v>0</v>
      </c>
      <c r="P16" s="25">
        <f t="shared" si="4"/>
        <v>0</v>
      </c>
      <c r="Q16" s="25">
        <f t="shared" si="4"/>
        <v>0</v>
      </c>
      <c r="R16" s="25">
        <f t="shared" si="4"/>
        <v>120.23</v>
      </c>
      <c r="S16" s="25">
        <f t="shared" si="4"/>
        <v>0</v>
      </c>
      <c r="T16" s="25">
        <f t="shared" si="4"/>
        <v>0</v>
      </c>
      <c r="U16" s="25">
        <f t="shared" si="4"/>
        <v>0</v>
      </c>
      <c r="V16" s="25">
        <f t="shared" si="4"/>
        <v>0</v>
      </c>
      <c r="W16" s="25">
        <f t="shared" si="4"/>
        <v>0</v>
      </c>
      <c r="X16" s="25">
        <f t="shared" si="4"/>
        <v>0</v>
      </c>
      <c r="Y16" s="25">
        <f t="shared" si="4"/>
        <v>0</v>
      </c>
      <c r="Z16" s="25">
        <f t="shared" si="4"/>
        <v>0</v>
      </c>
      <c r="AA16" s="25">
        <f t="shared" si="4"/>
        <v>0</v>
      </c>
      <c r="AB16" s="25">
        <f t="shared" si="4"/>
        <v>0</v>
      </c>
      <c r="AC16" s="25">
        <f t="shared" si="4"/>
        <v>0</v>
      </c>
      <c r="AD16" s="25">
        <f t="shared" si="4"/>
        <v>0</v>
      </c>
      <c r="AE16" s="25">
        <f t="shared" si="4"/>
        <v>0</v>
      </c>
      <c r="AF16" s="19"/>
      <c r="AG16" s="17"/>
      <c r="AH16" s="17"/>
      <c r="AI16" s="17"/>
    </row>
    <row r="17" spans="1:35" s="20" customFormat="1" ht="29.25" customHeight="1" x14ac:dyDescent="0.25">
      <c r="A17" s="104" t="s">
        <v>32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2"/>
      <c r="AF17" s="19"/>
      <c r="AG17" s="17"/>
      <c r="AH17" s="17"/>
      <c r="AI17" s="17"/>
    </row>
    <row r="18" spans="1:35" s="20" customFormat="1" ht="18.75" x14ac:dyDescent="0.3">
      <c r="A18" s="21" t="s">
        <v>27</v>
      </c>
      <c r="B18" s="22">
        <f>H18+J18+L18+N18+P18+R18+T18+V18+X18+Z18+AB18+AD18</f>
        <v>2264.73</v>
      </c>
      <c r="C18" s="22">
        <f>SUM(C19:C22)</f>
        <v>587.5</v>
      </c>
      <c r="D18" s="22">
        <f t="shared" ref="D18:E18" si="6">SUM(D19:D22)</f>
        <v>150.4</v>
      </c>
      <c r="E18" s="22">
        <f t="shared" si="6"/>
        <v>150.4</v>
      </c>
      <c r="F18" s="28">
        <f>E18/B18*100</f>
        <v>6.6409682390395322</v>
      </c>
      <c r="G18" s="28">
        <f>E18/C18*100</f>
        <v>25.6</v>
      </c>
      <c r="H18" s="29">
        <f>SUM(H19:H22)</f>
        <v>200</v>
      </c>
      <c r="I18" s="29">
        <f t="shared" ref="I18:AE18" si="7">SUM(I19:I22)</f>
        <v>0</v>
      </c>
      <c r="J18" s="29">
        <f t="shared" si="7"/>
        <v>10.5</v>
      </c>
      <c r="K18" s="29">
        <f t="shared" si="7"/>
        <v>67.3</v>
      </c>
      <c r="L18" s="29">
        <f t="shared" si="7"/>
        <v>177</v>
      </c>
      <c r="M18" s="29">
        <f t="shared" si="7"/>
        <v>60.6</v>
      </c>
      <c r="N18" s="29">
        <f t="shared" si="7"/>
        <v>0</v>
      </c>
      <c r="O18" s="29">
        <f t="shared" si="7"/>
        <v>22.5</v>
      </c>
      <c r="P18" s="29">
        <f t="shared" si="7"/>
        <v>200</v>
      </c>
      <c r="Q18" s="29">
        <f t="shared" si="7"/>
        <v>0</v>
      </c>
      <c r="R18" s="29">
        <f t="shared" si="7"/>
        <v>165.23000000000002</v>
      </c>
      <c r="S18" s="29">
        <f t="shared" si="7"/>
        <v>0</v>
      </c>
      <c r="T18" s="29">
        <f t="shared" si="7"/>
        <v>0</v>
      </c>
      <c r="U18" s="29">
        <f t="shared" si="7"/>
        <v>0</v>
      </c>
      <c r="V18" s="29">
        <f t="shared" si="7"/>
        <v>0</v>
      </c>
      <c r="W18" s="29">
        <f t="shared" si="7"/>
        <v>0</v>
      </c>
      <c r="X18" s="29">
        <f t="shared" si="7"/>
        <v>0</v>
      </c>
      <c r="Y18" s="29">
        <f t="shared" si="7"/>
        <v>0</v>
      </c>
      <c r="Z18" s="29">
        <f t="shared" si="7"/>
        <v>850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662</v>
      </c>
      <c r="AE18" s="29">
        <f t="shared" si="7"/>
        <v>0</v>
      </c>
      <c r="AF18" s="19"/>
      <c r="AG18" s="17"/>
      <c r="AH18" s="17"/>
      <c r="AI18" s="17"/>
    </row>
    <row r="19" spans="1:35" s="20" customFormat="1" ht="27" customHeight="1" x14ac:dyDescent="0.3">
      <c r="A19" s="24" t="s">
        <v>28</v>
      </c>
      <c r="B19" s="30">
        <f>H19+J19+L19+N19+P19+R19+T19+AD19+V19+X19+Z19+AB19</f>
        <v>0</v>
      </c>
      <c r="C19" s="30">
        <f>H19</f>
        <v>0</v>
      </c>
      <c r="D19" s="31"/>
      <c r="E19" s="30">
        <f>I19+K19+M19+O19+Q19+S19+U19+W19+Y19+AA19+AC19+AE19</f>
        <v>0</v>
      </c>
      <c r="F19" s="32" t="e">
        <f>E19/B19*100</f>
        <v>#DIV/0!</v>
      </c>
      <c r="G19" s="32" t="e">
        <f>E19/C19*100</f>
        <v>#DIV/0!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19"/>
      <c r="AG19" s="17"/>
      <c r="AH19" s="17"/>
      <c r="AI19" s="17"/>
    </row>
    <row r="20" spans="1:35" s="20" customFormat="1" ht="64.5" customHeight="1" x14ac:dyDescent="0.3">
      <c r="A20" s="24" t="s">
        <v>29</v>
      </c>
      <c r="B20" s="30">
        <f>H20+J20+L20+N20+P20+R20+T20+AD20+V20+X20+Z20+AB20</f>
        <v>2144.5</v>
      </c>
      <c r="C20" s="30">
        <f>H20+J20+L20+N20+P20</f>
        <v>587.5</v>
      </c>
      <c r="D20" s="31">
        <f>E20</f>
        <v>150.4</v>
      </c>
      <c r="E20" s="30">
        <f>I20+K20+M20+O20+Q20+S20+U20+W20+Y20+AA20+AC20+AE20</f>
        <v>150.4</v>
      </c>
      <c r="F20" s="32">
        <f>E20/B20*100</f>
        <v>7.013289811144789</v>
      </c>
      <c r="G20" s="32">
        <f>E20/C20*100</f>
        <v>25.6</v>
      </c>
      <c r="H20" s="30">
        <v>200</v>
      </c>
      <c r="I20" s="30"/>
      <c r="J20" s="30">
        <v>10.5</v>
      </c>
      <c r="K20" s="30">
        <v>67.3</v>
      </c>
      <c r="L20" s="30">
        <v>177</v>
      </c>
      <c r="M20" s="30">
        <v>60.6</v>
      </c>
      <c r="N20" s="30"/>
      <c r="O20" s="29">
        <v>22.5</v>
      </c>
      <c r="P20" s="31">
        <v>200</v>
      </c>
      <c r="Q20" s="31"/>
      <c r="R20" s="31">
        <v>45</v>
      </c>
      <c r="S20" s="31"/>
      <c r="T20" s="31"/>
      <c r="U20" s="31"/>
      <c r="V20" s="31"/>
      <c r="W20" s="31"/>
      <c r="X20" s="31"/>
      <c r="Y20" s="31"/>
      <c r="Z20" s="31">
        <v>850</v>
      </c>
      <c r="AA20" s="31"/>
      <c r="AB20" s="31"/>
      <c r="AC20" s="31"/>
      <c r="AD20" s="31">
        <v>662</v>
      </c>
      <c r="AE20" s="29"/>
      <c r="AF20" s="19" t="s">
        <v>133</v>
      </c>
      <c r="AG20" s="17">
        <f>C20-D20</f>
        <v>437.1</v>
      </c>
      <c r="AH20" s="17"/>
      <c r="AI20" s="17"/>
    </row>
    <row r="21" spans="1:35" s="20" customFormat="1" ht="27" customHeight="1" x14ac:dyDescent="0.3">
      <c r="A21" s="24" t="s">
        <v>30</v>
      </c>
      <c r="B21" s="30">
        <f>H21+J21+L21+N21+P21+R21+T21+AD21+V21+X21+Z21+AB21</f>
        <v>0</v>
      </c>
      <c r="C21" s="30">
        <f t="shared" ref="C21" si="8">H21+J21+L21+N21+P21+R21+T21</f>
        <v>0</v>
      </c>
      <c r="D21" s="30"/>
      <c r="E21" s="30">
        <f t="shared" ref="E21:E22" si="9">I21+K21+M21+O21+Q21+S21+U21+W21+Y21+AA21+AC21+AE21</f>
        <v>0</v>
      </c>
      <c r="F21" s="32" t="e">
        <f>E21/B21*100</f>
        <v>#DIV/0!</v>
      </c>
      <c r="G21" s="32" t="e">
        <f>E21/C21*100</f>
        <v>#DIV/0!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19"/>
      <c r="AG21" s="17"/>
      <c r="AH21" s="17"/>
      <c r="AI21" s="17"/>
    </row>
    <row r="22" spans="1:35" s="20" customFormat="1" ht="27" customHeight="1" x14ac:dyDescent="0.3">
      <c r="A22" s="24" t="s">
        <v>31</v>
      </c>
      <c r="B22" s="30">
        <f>H22+J22+L22+N22+P22+R22+T22+AD22+V22+X22+Z22+AB22</f>
        <v>120.23</v>
      </c>
      <c r="C22" s="30">
        <f>H22+J22+L22+N22+P22</f>
        <v>0</v>
      </c>
      <c r="D22" s="31">
        <f>E22</f>
        <v>0</v>
      </c>
      <c r="E22" s="30">
        <f t="shared" si="9"/>
        <v>0</v>
      </c>
      <c r="F22" s="32">
        <f>E22/B22*100</f>
        <v>0</v>
      </c>
      <c r="G22" s="32" t="e">
        <f>E22/C22*100</f>
        <v>#DIV/0!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>
        <v>120.23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19"/>
      <c r="AG22" s="17"/>
      <c r="AH22" s="17"/>
      <c r="AI22" s="17"/>
    </row>
    <row r="23" spans="1:35" s="20" customFormat="1" ht="49.5" customHeight="1" x14ac:dyDescent="0.25">
      <c r="A23" s="104" t="s">
        <v>33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2"/>
      <c r="AF23" s="105" t="s">
        <v>97</v>
      </c>
      <c r="AG23" s="17"/>
      <c r="AH23" s="17"/>
      <c r="AI23" s="17"/>
    </row>
    <row r="24" spans="1:35" s="20" customFormat="1" ht="23.25" customHeight="1" x14ac:dyDescent="0.3">
      <c r="A24" s="21" t="s">
        <v>27</v>
      </c>
      <c r="B24" s="22">
        <f>H24+J24+L24+N24+P24+R24+T24+V24+X24+Z24+AB24+AD24</f>
        <v>715</v>
      </c>
      <c r="C24" s="22">
        <f>SUM(C25:C28)</f>
        <v>385</v>
      </c>
      <c r="D24" s="22">
        <f t="shared" ref="D24:E24" si="10">SUM(D25:D28)</f>
        <v>385</v>
      </c>
      <c r="E24" s="22">
        <f t="shared" si="10"/>
        <v>385</v>
      </c>
      <c r="F24" s="23">
        <f>E24/B24*100</f>
        <v>53.846153846153847</v>
      </c>
      <c r="G24" s="23">
        <f>E24/C24*100</f>
        <v>100</v>
      </c>
      <c r="H24" s="15">
        <f>SUM(H25:H28)</f>
        <v>0</v>
      </c>
      <c r="I24" s="15">
        <f t="shared" ref="I24:AE24" si="11">SUM(I25:I28)</f>
        <v>0</v>
      </c>
      <c r="J24" s="15">
        <f t="shared" si="11"/>
        <v>385</v>
      </c>
      <c r="K24" s="15">
        <f t="shared" si="11"/>
        <v>0</v>
      </c>
      <c r="L24" s="15">
        <f t="shared" si="11"/>
        <v>0</v>
      </c>
      <c r="M24" s="15">
        <f t="shared" si="11"/>
        <v>385</v>
      </c>
      <c r="N24" s="15">
        <f t="shared" si="11"/>
        <v>0</v>
      </c>
      <c r="O24" s="15">
        <f t="shared" si="11"/>
        <v>0</v>
      </c>
      <c r="P24" s="15">
        <f t="shared" si="11"/>
        <v>0</v>
      </c>
      <c r="Q24" s="15">
        <f t="shared" si="11"/>
        <v>0</v>
      </c>
      <c r="R24" s="15">
        <f t="shared" si="11"/>
        <v>240</v>
      </c>
      <c r="S24" s="15">
        <f t="shared" si="11"/>
        <v>0</v>
      </c>
      <c r="T24" s="15">
        <f t="shared" si="11"/>
        <v>0</v>
      </c>
      <c r="U24" s="15">
        <f t="shared" si="11"/>
        <v>0</v>
      </c>
      <c r="V24" s="15">
        <f t="shared" si="11"/>
        <v>0</v>
      </c>
      <c r="W24" s="15">
        <f t="shared" si="11"/>
        <v>0</v>
      </c>
      <c r="X24" s="15">
        <f t="shared" si="11"/>
        <v>0</v>
      </c>
      <c r="Y24" s="15">
        <f t="shared" si="11"/>
        <v>0</v>
      </c>
      <c r="Z24" s="15">
        <f t="shared" si="11"/>
        <v>0</v>
      </c>
      <c r="AA24" s="15">
        <f t="shared" si="11"/>
        <v>0</v>
      </c>
      <c r="AB24" s="15">
        <f t="shared" si="11"/>
        <v>0</v>
      </c>
      <c r="AC24" s="15">
        <f t="shared" si="11"/>
        <v>0</v>
      </c>
      <c r="AD24" s="15">
        <f t="shared" si="11"/>
        <v>90</v>
      </c>
      <c r="AE24" s="15">
        <f t="shared" si="11"/>
        <v>0</v>
      </c>
      <c r="AF24" s="106"/>
      <c r="AG24" s="17"/>
      <c r="AH24" s="17"/>
      <c r="AI24" s="17"/>
    </row>
    <row r="25" spans="1:35" s="20" customFormat="1" ht="26.25" customHeight="1" x14ac:dyDescent="0.3">
      <c r="A25" s="24" t="s">
        <v>28</v>
      </c>
      <c r="B25" s="30">
        <f>H25+J25+L25+N25+P25+R25+T25+V25+X25+Z25+AB25+AD25</f>
        <v>0</v>
      </c>
      <c r="C25" s="31">
        <f>H25</f>
        <v>0</v>
      </c>
      <c r="D25" s="31"/>
      <c r="E25" s="30">
        <f>I25+K25+M25+O25+Q25+S25+U25+W25+Y25+AA25+AC25+AE25</f>
        <v>0</v>
      </c>
      <c r="F25" s="26" t="e">
        <f>E25/B25*100</f>
        <v>#DIV/0!</v>
      </c>
      <c r="G25" s="26" t="e">
        <f>E25/C25*100</f>
        <v>#DIV/0!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06"/>
      <c r="AG25" s="17"/>
      <c r="AH25" s="17"/>
      <c r="AI25" s="17"/>
    </row>
    <row r="26" spans="1:35" s="20" customFormat="1" ht="26.25" customHeight="1" x14ac:dyDescent="0.3">
      <c r="A26" s="24" t="s">
        <v>29</v>
      </c>
      <c r="B26" s="30">
        <f>H26+J26+L26+N26+P26+R26+T26+V26+X26+Z26+AB26+AD26</f>
        <v>715</v>
      </c>
      <c r="C26" s="30">
        <f>H26+J26+L26+N26</f>
        <v>385</v>
      </c>
      <c r="D26" s="31">
        <f>E26</f>
        <v>385</v>
      </c>
      <c r="E26" s="30">
        <f>I26+K26+M26+O26+Q26+S26+U26+W26+Y26+AA26+AC26+AE26</f>
        <v>385</v>
      </c>
      <c r="F26" s="27">
        <f>E26/B26*100</f>
        <v>53.846153846153847</v>
      </c>
      <c r="G26" s="27">
        <f>E26/C26*100</f>
        <v>100</v>
      </c>
      <c r="H26" s="15"/>
      <c r="I26" s="15"/>
      <c r="J26" s="25">
        <v>385</v>
      </c>
      <c r="K26" s="25"/>
      <c r="L26" s="25"/>
      <c r="M26" s="25">
        <v>385</v>
      </c>
      <c r="N26" s="25"/>
      <c r="O26" s="25"/>
      <c r="P26" s="25"/>
      <c r="Q26" s="25"/>
      <c r="R26" s="25">
        <v>240</v>
      </c>
      <c r="S26" s="15"/>
      <c r="T26" s="15"/>
      <c r="U26" s="15"/>
      <c r="V26" s="15"/>
      <c r="W26" s="15"/>
      <c r="X26" s="15"/>
      <c r="Y26" s="15"/>
      <c r="Z26" s="15"/>
      <c r="AA26" s="15"/>
      <c r="AB26" s="25"/>
      <c r="AC26" s="15"/>
      <c r="AD26" s="15">
        <v>90</v>
      </c>
      <c r="AE26" s="15"/>
      <c r="AF26" s="107"/>
      <c r="AG26" s="17">
        <f>C26-D26</f>
        <v>0</v>
      </c>
      <c r="AH26" s="17"/>
      <c r="AI26" s="17"/>
    </row>
    <row r="27" spans="1:35" s="20" customFormat="1" ht="26.25" customHeight="1" x14ac:dyDescent="0.3">
      <c r="A27" s="24" t="s">
        <v>30</v>
      </c>
      <c r="B27" s="30">
        <f>H27+J27+L27+N27+P27+R27+T27+V27+X27+Z27+AB27+AD27</f>
        <v>0</v>
      </c>
      <c r="C27" s="31">
        <f t="shared" ref="C27:C28" si="12">H27</f>
        <v>0</v>
      </c>
      <c r="D27" s="31"/>
      <c r="E27" s="30">
        <f t="shared" ref="E27:E28" si="13">I27+K27+M27+O27+Q27+S27+U27+W27+Y27+AA27+AC27+AE27</f>
        <v>0</v>
      </c>
      <c r="F27" s="26" t="e">
        <f t="shared" ref="F27:F28" si="14">E27/B27*100</f>
        <v>#DIV/0!</v>
      </c>
      <c r="G27" s="26" t="e">
        <f t="shared" ref="G27:G28" si="15">E27/C27*100</f>
        <v>#DIV/0!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9"/>
      <c r="AG27" s="17"/>
      <c r="AH27" s="17"/>
      <c r="AI27" s="17"/>
    </row>
    <row r="28" spans="1:35" s="20" customFormat="1" ht="30" customHeight="1" x14ac:dyDescent="0.3">
      <c r="A28" s="24" t="s">
        <v>31</v>
      </c>
      <c r="B28" s="30">
        <f>H28+J28+L28+N28+P28+R28+T28+V28+X28+Z28+AB28+AD28</f>
        <v>0</v>
      </c>
      <c r="C28" s="31">
        <f t="shared" si="12"/>
        <v>0</v>
      </c>
      <c r="D28" s="31"/>
      <c r="E28" s="30">
        <f t="shared" si="13"/>
        <v>0</v>
      </c>
      <c r="F28" s="26" t="e">
        <f t="shared" si="14"/>
        <v>#DIV/0!</v>
      </c>
      <c r="G28" s="26" t="e">
        <f t="shared" si="15"/>
        <v>#DIV/0!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9"/>
      <c r="AG28" s="17"/>
      <c r="AH28" s="17"/>
      <c r="AI28" s="17"/>
    </row>
    <row r="29" spans="1:35" s="20" customFormat="1" ht="34.5" customHeight="1" x14ac:dyDescent="0.25">
      <c r="A29" s="104" t="s">
        <v>34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2"/>
      <c r="AF29" s="105"/>
      <c r="AG29" s="17"/>
      <c r="AH29" s="17"/>
      <c r="AI29" s="17"/>
    </row>
    <row r="30" spans="1:35" s="20" customFormat="1" ht="29.25" customHeight="1" x14ac:dyDescent="0.3">
      <c r="A30" s="21" t="s">
        <v>27</v>
      </c>
      <c r="B30" s="22">
        <f>H30+J30+L30+N30+P30+R30+T30+V30+X30+Z30+AB30+AD30</f>
        <v>0</v>
      </c>
      <c r="C30" s="22">
        <f>SUM(C31:C34)</f>
        <v>0</v>
      </c>
      <c r="D30" s="22">
        <f t="shared" ref="D30:E30" si="16">SUM(D31:D34)</f>
        <v>0</v>
      </c>
      <c r="E30" s="22">
        <f t="shared" si="16"/>
        <v>0</v>
      </c>
      <c r="F30" s="23" t="e">
        <f>E30/B30*100</f>
        <v>#DIV/0!</v>
      </c>
      <c r="G30" s="23" t="e">
        <f>E30/C30*100</f>
        <v>#DIV/0!</v>
      </c>
      <c r="H30" s="15">
        <f>SUM(H31:H34)</f>
        <v>0</v>
      </c>
      <c r="I30" s="15">
        <f t="shared" ref="I30:AE30" si="17">SUM(I31:I34)</f>
        <v>0</v>
      </c>
      <c r="J30" s="15">
        <f t="shared" si="17"/>
        <v>0</v>
      </c>
      <c r="K30" s="15">
        <f t="shared" si="17"/>
        <v>0</v>
      </c>
      <c r="L30" s="15">
        <f t="shared" si="17"/>
        <v>0</v>
      </c>
      <c r="M30" s="15">
        <f t="shared" si="17"/>
        <v>0</v>
      </c>
      <c r="N30" s="15">
        <f t="shared" si="17"/>
        <v>0</v>
      </c>
      <c r="O30" s="15">
        <f t="shared" si="17"/>
        <v>0</v>
      </c>
      <c r="P30" s="15">
        <f t="shared" si="17"/>
        <v>0</v>
      </c>
      <c r="Q30" s="15">
        <f t="shared" si="17"/>
        <v>0</v>
      </c>
      <c r="R30" s="15">
        <f t="shared" si="17"/>
        <v>0</v>
      </c>
      <c r="S30" s="15">
        <f t="shared" si="17"/>
        <v>0</v>
      </c>
      <c r="T30" s="15">
        <f t="shared" si="17"/>
        <v>0</v>
      </c>
      <c r="U30" s="15">
        <f t="shared" si="17"/>
        <v>0</v>
      </c>
      <c r="V30" s="15">
        <f t="shared" si="17"/>
        <v>0</v>
      </c>
      <c r="W30" s="15">
        <f t="shared" si="17"/>
        <v>0</v>
      </c>
      <c r="X30" s="15">
        <f t="shared" si="17"/>
        <v>0</v>
      </c>
      <c r="Y30" s="15">
        <f t="shared" si="17"/>
        <v>0</v>
      </c>
      <c r="Z30" s="15">
        <f t="shared" si="17"/>
        <v>0</v>
      </c>
      <c r="AA30" s="15">
        <f t="shared" si="17"/>
        <v>0</v>
      </c>
      <c r="AB30" s="15">
        <f t="shared" si="17"/>
        <v>0</v>
      </c>
      <c r="AC30" s="15">
        <f t="shared" si="17"/>
        <v>0</v>
      </c>
      <c r="AD30" s="15">
        <f t="shared" si="17"/>
        <v>0</v>
      </c>
      <c r="AE30" s="15">
        <f t="shared" si="17"/>
        <v>0</v>
      </c>
      <c r="AF30" s="106"/>
      <c r="AG30" s="17"/>
      <c r="AH30" s="17"/>
      <c r="AI30" s="17"/>
    </row>
    <row r="31" spans="1:35" s="20" customFormat="1" ht="29.25" customHeight="1" x14ac:dyDescent="0.3">
      <c r="A31" s="24" t="s">
        <v>28</v>
      </c>
      <c r="B31" s="30">
        <f>H31+J31+L31+N31+P31+R31+T31+V31+X31+Z31+AB31+AD31</f>
        <v>0</v>
      </c>
      <c r="C31" s="31">
        <f>H31</f>
        <v>0</v>
      </c>
      <c r="D31" s="31"/>
      <c r="E31" s="30">
        <f>I31+K31+M31+O31+Q31+S31+U31+W31+Y31+AA31+AC31+AE31</f>
        <v>0</v>
      </c>
      <c r="F31" s="26" t="e">
        <f>E31/B31*100</f>
        <v>#DIV/0!</v>
      </c>
      <c r="G31" s="26" t="e">
        <f>E31/C31*100</f>
        <v>#DIV/0!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06"/>
      <c r="AG31" s="17"/>
      <c r="AH31" s="17"/>
      <c r="AI31" s="17"/>
    </row>
    <row r="32" spans="1:35" s="20" customFormat="1" ht="29.25" customHeight="1" x14ac:dyDescent="0.3">
      <c r="A32" s="24" t="s">
        <v>29</v>
      </c>
      <c r="B32" s="30">
        <f>H32+J32+L32+N32+P32+R32+T32+V32+X32+Z32+AB32+AD32</f>
        <v>0</v>
      </c>
      <c r="C32" s="31">
        <f t="shared" ref="C32:C34" si="18">H32</f>
        <v>0</v>
      </c>
      <c r="D32" s="31"/>
      <c r="E32" s="30">
        <f>I32+K32+M32+O32+Q32+S32+U32+W32+Y32+AA32+AC32+AE32</f>
        <v>0</v>
      </c>
      <c r="F32" s="26" t="e">
        <f>E32/B32*100</f>
        <v>#DIV/0!</v>
      </c>
      <c r="G32" s="26" t="e">
        <f>E32/C32*100</f>
        <v>#DIV/0!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25"/>
      <c r="AC32" s="15"/>
      <c r="AD32" s="15"/>
      <c r="AE32" s="15"/>
      <c r="AF32" s="107"/>
      <c r="AG32" s="17"/>
      <c r="AH32" s="17"/>
      <c r="AI32" s="17"/>
    </row>
    <row r="33" spans="1:35" s="20" customFormat="1" ht="29.25" customHeight="1" x14ac:dyDescent="0.3">
      <c r="A33" s="24" t="s">
        <v>30</v>
      </c>
      <c r="B33" s="30">
        <f>H33+J33+L33+N33+P33+R33+T33+V33+X33+Z33+AB33+AD33</f>
        <v>0</v>
      </c>
      <c r="C33" s="31">
        <f t="shared" si="18"/>
        <v>0</v>
      </c>
      <c r="D33" s="31"/>
      <c r="E33" s="30">
        <f t="shared" ref="E33:E34" si="19">I33+K33+M33+O33+Q33+S33+U33+W33+Y33+AA33+AC33+AE33</f>
        <v>0</v>
      </c>
      <c r="F33" s="26" t="e">
        <f t="shared" ref="F33:F34" si="20">E33/B33*100</f>
        <v>#DIV/0!</v>
      </c>
      <c r="G33" s="26" t="e">
        <f t="shared" ref="G33:G34" si="21">E33/C33*100</f>
        <v>#DIV/0!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9"/>
      <c r="AG33" s="17"/>
      <c r="AH33" s="17"/>
      <c r="AI33" s="17"/>
    </row>
    <row r="34" spans="1:35" s="20" customFormat="1" ht="29.25" customHeight="1" x14ac:dyDescent="0.3">
      <c r="A34" s="24" t="s">
        <v>31</v>
      </c>
      <c r="B34" s="30">
        <f>H34+J34+L34+N34+P34+R34+T34+V34+X34+Z34+AB34+AD34</f>
        <v>0</v>
      </c>
      <c r="C34" s="31">
        <f t="shared" si="18"/>
        <v>0</v>
      </c>
      <c r="D34" s="31"/>
      <c r="E34" s="30">
        <f t="shared" si="19"/>
        <v>0</v>
      </c>
      <c r="F34" s="26" t="e">
        <f t="shared" si="20"/>
        <v>#DIV/0!</v>
      </c>
      <c r="G34" s="26" t="e">
        <f t="shared" si="21"/>
        <v>#DIV/0!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9"/>
      <c r="AG34" s="17"/>
      <c r="AH34" s="17"/>
      <c r="AI34" s="17"/>
    </row>
    <row r="35" spans="1:35" s="20" customFormat="1" ht="37.5" customHeight="1" x14ac:dyDescent="0.25">
      <c r="A35" s="104" t="s">
        <v>35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2"/>
      <c r="AF35" s="127"/>
      <c r="AG35" s="17"/>
      <c r="AH35" s="17"/>
      <c r="AI35" s="17"/>
    </row>
    <row r="36" spans="1:35" s="20" customFormat="1" ht="26.25" customHeight="1" x14ac:dyDescent="0.3">
      <c r="A36" s="21" t="s">
        <v>27</v>
      </c>
      <c r="B36" s="22">
        <f>H36+J36+L36+N36+P36+R36+T36+V36+X36+Z36+AB36+AD36</f>
        <v>0</v>
      </c>
      <c r="C36" s="22">
        <f>SUM(C37:C40)</f>
        <v>0</v>
      </c>
      <c r="D36" s="22">
        <f t="shared" ref="D36:E36" si="22">SUM(D37:D40)</f>
        <v>0</v>
      </c>
      <c r="E36" s="22">
        <f t="shared" si="22"/>
        <v>0</v>
      </c>
      <c r="F36" s="23" t="e">
        <f>E36/B36*100</f>
        <v>#DIV/0!</v>
      </c>
      <c r="G36" s="23" t="e">
        <f>E36/C36*100</f>
        <v>#DIV/0!</v>
      </c>
      <c r="H36" s="15">
        <f>SUM(H37:H40)</f>
        <v>0</v>
      </c>
      <c r="I36" s="15">
        <f t="shared" ref="I36:AE36" si="23">SUM(I37:I40)</f>
        <v>0</v>
      </c>
      <c r="J36" s="15">
        <f t="shared" si="23"/>
        <v>0</v>
      </c>
      <c r="K36" s="15">
        <f t="shared" si="23"/>
        <v>0</v>
      </c>
      <c r="L36" s="15">
        <f t="shared" si="23"/>
        <v>0</v>
      </c>
      <c r="M36" s="15">
        <f t="shared" si="23"/>
        <v>0</v>
      </c>
      <c r="N36" s="15">
        <f t="shared" si="23"/>
        <v>0</v>
      </c>
      <c r="O36" s="15">
        <f t="shared" si="23"/>
        <v>0</v>
      </c>
      <c r="P36" s="15">
        <f t="shared" si="23"/>
        <v>0</v>
      </c>
      <c r="Q36" s="15">
        <f t="shared" si="23"/>
        <v>0</v>
      </c>
      <c r="R36" s="15">
        <f t="shared" si="23"/>
        <v>0</v>
      </c>
      <c r="S36" s="15">
        <f t="shared" si="23"/>
        <v>0</v>
      </c>
      <c r="T36" s="15">
        <f t="shared" si="23"/>
        <v>0</v>
      </c>
      <c r="U36" s="15">
        <f t="shared" si="23"/>
        <v>0</v>
      </c>
      <c r="V36" s="15">
        <f t="shared" si="23"/>
        <v>0</v>
      </c>
      <c r="W36" s="15">
        <f t="shared" si="23"/>
        <v>0</v>
      </c>
      <c r="X36" s="15">
        <f t="shared" si="23"/>
        <v>0</v>
      </c>
      <c r="Y36" s="15">
        <f t="shared" si="23"/>
        <v>0</v>
      </c>
      <c r="Z36" s="15">
        <f t="shared" si="23"/>
        <v>0</v>
      </c>
      <c r="AA36" s="15">
        <f t="shared" si="23"/>
        <v>0</v>
      </c>
      <c r="AB36" s="15">
        <f t="shared" si="23"/>
        <v>0</v>
      </c>
      <c r="AC36" s="15">
        <f t="shared" si="23"/>
        <v>0</v>
      </c>
      <c r="AD36" s="15">
        <f t="shared" si="23"/>
        <v>0</v>
      </c>
      <c r="AE36" s="15">
        <f t="shared" si="23"/>
        <v>0</v>
      </c>
      <c r="AF36" s="128"/>
      <c r="AG36" s="17"/>
      <c r="AH36" s="17"/>
      <c r="AI36" s="17"/>
    </row>
    <row r="37" spans="1:35" s="20" customFormat="1" ht="26.25" customHeight="1" x14ac:dyDescent="0.3">
      <c r="A37" s="24" t="s">
        <v>28</v>
      </c>
      <c r="B37" s="30">
        <f t="shared" ref="B37:B39" si="24">H37+J37+L37+N37+P37+R37+T37+V37+X37+Z37+AB37+AD37</f>
        <v>0</v>
      </c>
      <c r="C37" s="31">
        <f>H37</f>
        <v>0</v>
      </c>
      <c r="D37" s="31"/>
      <c r="E37" s="30">
        <f t="shared" ref="E37:E39" si="25">I37+K37+M37+O37+Q37+S37+U37+W37+Y37+AA37+AC37+AE37</f>
        <v>0</v>
      </c>
      <c r="F37" s="26" t="e">
        <f t="shared" ref="F37:F39" si="26">E37/B37*100</f>
        <v>#DIV/0!</v>
      </c>
      <c r="G37" s="26" t="e">
        <f t="shared" ref="G37:G39" si="27">E37/C37*100</f>
        <v>#DIV/0!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28"/>
      <c r="AG37" s="17"/>
      <c r="AH37" s="17"/>
      <c r="AI37" s="17"/>
    </row>
    <row r="38" spans="1:35" s="20" customFormat="1" ht="26.25" customHeight="1" x14ac:dyDescent="0.3">
      <c r="A38" s="24" t="s">
        <v>29</v>
      </c>
      <c r="B38" s="30">
        <f t="shared" si="24"/>
        <v>0</v>
      </c>
      <c r="C38" s="31">
        <f t="shared" ref="C38:C39" si="28">H38</f>
        <v>0</v>
      </c>
      <c r="D38" s="30"/>
      <c r="E38" s="30">
        <f t="shared" si="25"/>
        <v>0</v>
      </c>
      <c r="F38" s="26" t="e">
        <f t="shared" si="26"/>
        <v>#DIV/0!</v>
      </c>
      <c r="G38" s="26" t="e">
        <f t="shared" si="27"/>
        <v>#DIV/0!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28"/>
      <c r="AG38" s="17"/>
      <c r="AH38" s="17"/>
      <c r="AI38" s="17"/>
    </row>
    <row r="39" spans="1:35" s="20" customFormat="1" ht="26.25" customHeight="1" x14ac:dyDescent="0.3">
      <c r="A39" s="24" t="s">
        <v>30</v>
      </c>
      <c r="B39" s="30">
        <f t="shared" si="24"/>
        <v>0</v>
      </c>
      <c r="C39" s="31">
        <f t="shared" si="28"/>
        <v>0</v>
      </c>
      <c r="D39" s="31"/>
      <c r="E39" s="30">
        <f t="shared" si="25"/>
        <v>0</v>
      </c>
      <c r="F39" s="26" t="e">
        <f t="shared" si="26"/>
        <v>#DIV/0!</v>
      </c>
      <c r="G39" s="26" t="e">
        <f t="shared" si="27"/>
        <v>#DIV/0!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28"/>
      <c r="AG39" s="17"/>
      <c r="AH39" s="17"/>
      <c r="AI39" s="17"/>
    </row>
    <row r="40" spans="1:35" s="20" customFormat="1" ht="26.25" customHeight="1" x14ac:dyDescent="0.3">
      <c r="A40" s="24" t="s">
        <v>31</v>
      </c>
      <c r="B40" s="30">
        <f>H40+J40+L40+N40+P40+R40+T40+V40+X40+Z40+AB40+AD40</f>
        <v>0</v>
      </c>
      <c r="C40" s="30">
        <f>H40+J40+L40+N40+P40+R40+T40+V40+X40+Z40+AB40</f>
        <v>0</v>
      </c>
      <c r="D40" s="31">
        <f>E40</f>
        <v>0</v>
      </c>
      <c r="E40" s="33">
        <f>I40+K40+M40+O40+Q40+S40+U40+W40+Y40+AA40+AC40+AE40</f>
        <v>0</v>
      </c>
      <c r="F40" s="27" t="e">
        <f>E40/B40*100</f>
        <v>#DIV/0!</v>
      </c>
      <c r="G40" s="27" t="e">
        <f>E40/C40*100</f>
        <v>#DIV/0!</v>
      </c>
      <c r="H40" s="9"/>
      <c r="I40" s="9"/>
      <c r="J40" s="10"/>
      <c r="K40" s="9"/>
      <c r="L40" s="10"/>
      <c r="M40" s="1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15"/>
      <c r="AF40" s="129"/>
      <c r="AG40" s="17"/>
      <c r="AH40" s="17"/>
      <c r="AI40" s="17"/>
    </row>
    <row r="41" spans="1:35" s="20" customFormat="1" ht="25.5" customHeight="1" x14ac:dyDescent="0.25">
      <c r="A41" s="109" t="s">
        <v>36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4"/>
      <c r="AF41" s="34"/>
      <c r="AG41" s="17"/>
      <c r="AH41" s="17"/>
      <c r="AI41" s="17"/>
    </row>
    <row r="42" spans="1:35" s="20" customFormat="1" ht="26.25" customHeight="1" x14ac:dyDescent="0.3">
      <c r="A42" s="21" t="s">
        <v>27</v>
      </c>
      <c r="B42" s="22">
        <f>H42+J42+L42+N42+P42+R42+T42+V42+X42+Z42+AB42+AD42</f>
        <v>80739.299999999988</v>
      </c>
      <c r="C42" s="29">
        <f>SUM(C43:C46)</f>
        <v>46682.7</v>
      </c>
      <c r="D42" s="29">
        <f t="shared" ref="D42:E42" si="29">SUM(D43:D46)</f>
        <v>46682.7</v>
      </c>
      <c r="E42" s="29">
        <f t="shared" si="29"/>
        <v>46682.7</v>
      </c>
      <c r="F42" s="23">
        <f>E42/B42*100</f>
        <v>57.819054661112986</v>
      </c>
      <c r="G42" s="23">
        <f>E42/C42*100</f>
        <v>100</v>
      </c>
      <c r="H42" s="15">
        <f>SUM(H43:H46)</f>
        <v>8758.4</v>
      </c>
      <c r="I42" s="15">
        <f t="shared" ref="I42:AE42" si="30">SUM(I43:I46)</f>
        <v>8758.4</v>
      </c>
      <c r="J42" s="15">
        <f t="shared" si="30"/>
        <v>9653.7000000000007</v>
      </c>
      <c r="K42" s="15">
        <f t="shared" si="30"/>
        <v>9653.7000000000007</v>
      </c>
      <c r="L42" s="15">
        <f t="shared" si="30"/>
        <v>6933.1</v>
      </c>
      <c r="M42" s="15">
        <f t="shared" si="30"/>
        <v>6933.1</v>
      </c>
      <c r="N42" s="15">
        <f t="shared" si="30"/>
        <v>13039.4</v>
      </c>
      <c r="O42" s="15">
        <f t="shared" si="30"/>
        <v>13039.4</v>
      </c>
      <c r="P42" s="15">
        <f t="shared" si="30"/>
        <v>8298.1</v>
      </c>
      <c r="Q42" s="15">
        <f t="shared" si="30"/>
        <v>8298.1</v>
      </c>
      <c r="R42" s="15">
        <f t="shared" si="30"/>
        <v>7893.6</v>
      </c>
      <c r="S42" s="15">
        <f t="shared" si="30"/>
        <v>0</v>
      </c>
      <c r="T42" s="15">
        <f t="shared" si="30"/>
        <v>5697</v>
      </c>
      <c r="U42" s="15">
        <f t="shared" si="30"/>
        <v>0</v>
      </c>
      <c r="V42" s="15">
        <f t="shared" si="30"/>
        <v>4931.2</v>
      </c>
      <c r="W42" s="15">
        <f t="shared" si="30"/>
        <v>0</v>
      </c>
      <c r="X42" s="15">
        <f t="shared" si="30"/>
        <v>4848.8999999999996</v>
      </c>
      <c r="Y42" s="15">
        <f t="shared" si="30"/>
        <v>0</v>
      </c>
      <c r="Z42" s="15">
        <f t="shared" si="30"/>
        <v>4224.3999999999996</v>
      </c>
      <c r="AA42" s="15">
        <f t="shared" si="30"/>
        <v>0</v>
      </c>
      <c r="AB42" s="15">
        <f t="shared" si="30"/>
        <v>3158.6</v>
      </c>
      <c r="AC42" s="15">
        <f t="shared" si="30"/>
        <v>0</v>
      </c>
      <c r="AD42" s="15">
        <f t="shared" si="30"/>
        <v>3302.9</v>
      </c>
      <c r="AE42" s="15">
        <f t="shared" si="30"/>
        <v>0</v>
      </c>
      <c r="AF42" s="34"/>
      <c r="AG42" s="17"/>
      <c r="AH42" s="17"/>
      <c r="AI42" s="17"/>
    </row>
    <row r="43" spans="1:35" s="20" customFormat="1" ht="18.75" x14ac:dyDescent="0.3">
      <c r="A43" s="24" t="s">
        <v>28</v>
      </c>
      <c r="B43" s="30">
        <f t="shared" ref="B43:E46" si="31">B49</f>
        <v>0</v>
      </c>
      <c r="C43" s="30">
        <f t="shared" si="31"/>
        <v>0</v>
      </c>
      <c r="D43" s="30">
        <f t="shared" si="31"/>
        <v>0</v>
      </c>
      <c r="E43" s="30">
        <f t="shared" si="31"/>
        <v>0</v>
      </c>
      <c r="F43" s="26" t="e">
        <f>E43/B43*100</f>
        <v>#DIV/0!</v>
      </c>
      <c r="G43" s="26" t="e">
        <f>E43/C43*100</f>
        <v>#DIV/0!</v>
      </c>
      <c r="H43" s="30">
        <f>H49</f>
        <v>0</v>
      </c>
      <c r="I43" s="30">
        <f t="shared" ref="I43:AE46" si="32">I49</f>
        <v>0</v>
      </c>
      <c r="J43" s="30">
        <f t="shared" si="32"/>
        <v>0</v>
      </c>
      <c r="K43" s="30">
        <f t="shared" si="32"/>
        <v>0</v>
      </c>
      <c r="L43" s="30">
        <f t="shared" si="32"/>
        <v>0</v>
      </c>
      <c r="M43" s="30">
        <f t="shared" si="32"/>
        <v>0</v>
      </c>
      <c r="N43" s="30">
        <f t="shared" si="32"/>
        <v>0</v>
      </c>
      <c r="O43" s="30">
        <f t="shared" si="32"/>
        <v>0</v>
      </c>
      <c r="P43" s="30">
        <f t="shared" si="32"/>
        <v>0</v>
      </c>
      <c r="Q43" s="30">
        <f t="shared" si="32"/>
        <v>0</v>
      </c>
      <c r="R43" s="30">
        <f t="shared" si="32"/>
        <v>0</v>
      </c>
      <c r="S43" s="30">
        <f t="shared" si="32"/>
        <v>0</v>
      </c>
      <c r="T43" s="30">
        <f t="shared" si="32"/>
        <v>0</v>
      </c>
      <c r="U43" s="30">
        <f t="shared" si="32"/>
        <v>0</v>
      </c>
      <c r="V43" s="30">
        <f t="shared" si="32"/>
        <v>0</v>
      </c>
      <c r="W43" s="30">
        <f t="shared" si="32"/>
        <v>0</v>
      </c>
      <c r="X43" s="30">
        <f t="shared" si="32"/>
        <v>0</v>
      </c>
      <c r="Y43" s="30">
        <f t="shared" si="32"/>
        <v>0</v>
      </c>
      <c r="Z43" s="30">
        <f t="shared" si="32"/>
        <v>0</v>
      </c>
      <c r="AA43" s="30">
        <f t="shared" si="32"/>
        <v>0</v>
      </c>
      <c r="AB43" s="30">
        <f t="shared" si="32"/>
        <v>0</v>
      </c>
      <c r="AC43" s="30">
        <f t="shared" si="32"/>
        <v>0</v>
      </c>
      <c r="AD43" s="30">
        <f t="shared" si="32"/>
        <v>0</v>
      </c>
      <c r="AE43" s="30">
        <f t="shared" si="32"/>
        <v>0</v>
      </c>
      <c r="AF43" s="34"/>
      <c r="AG43" s="17"/>
      <c r="AH43" s="17"/>
      <c r="AI43" s="17"/>
    </row>
    <row r="44" spans="1:35" s="20" customFormat="1" ht="18.75" x14ac:dyDescent="0.3">
      <c r="A44" s="24" t="s">
        <v>29</v>
      </c>
      <c r="B44" s="30">
        <f t="shared" si="31"/>
        <v>80739.299999999988</v>
      </c>
      <c r="C44" s="30">
        <f>C50</f>
        <v>46682.7</v>
      </c>
      <c r="D44" s="30">
        <f t="shared" si="31"/>
        <v>46682.7</v>
      </c>
      <c r="E44" s="30">
        <f t="shared" si="31"/>
        <v>46682.7</v>
      </c>
      <c r="F44" s="27">
        <f>E44/B44*100</f>
        <v>57.819054661112986</v>
      </c>
      <c r="G44" s="27">
        <f>E44/C44*100</f>
        <v>100</v>
      </c>
      <c r="H44" s="30">
        <f t="shared" ref="H44:W46" si="33">H50</f>
        <v>8758.4</v>
      </c>
      <c r="I44" s="30">
        <f t="shared" si="33"/>
        <v>8758.4</v>
      </c>
      <c r="J44" s="30">
        <f t="shared" si="33"/>
        <v>9653.7000000000007</v>
      </c>
      <c r="K44" s="30">
        <f t="shared" si="33"/>
        <v>9653.7000000000007</v>
      </c>
      <c r="L44" s="30">
        <f t="shared" si="33"/>
        <v>6933.1</v>
      </c>
      <c r="M44" s="30">
        <f t="shared" si="33"/>
        <v>6933.1</v>
      </c>
      <c r="N44" s="30">
        <f t="shared" si="33"/>
        <v>13039.4</v>
      </c>
      <c r="O44" s="30">
        <f t="shared" si="33"/>
        <v>13039.4</v>
      </c>
      <c r="P44" s="30">
        <f t="shared" si="33"/>
        <v>8298.1</v>
      </c>
      <c r="Q44" s="30">
        <f t="shared" si="33"/>
        <v>8298.1</v>
      </c>
      <c r="R44" s="30">
        <f t="shared" si="33"/>
        <v>7893.6</v>
      </c>
      <c r="S44" s="30">
        <f t="shared" si="33"/>
        <v>0</v>
      </c>
      <c r="T44" s="30">
        <f t="shared" si="33"/>
        <v>5697</v>
      </c>
      <c r="U44" s="30">
        <f t="shared" si="33"/>
        <v>0</v>
      </c>
      <c r="V44" s="30">
        <f t="shared" si="33"/>
        <v>4931.2</v>
      </c>
      <c r="W44" s="30">
        <f t="shared" si="33"/>
        <v>0</v>
      </c>
      <c r="X44" s="30">
        <f t="shared" si="32"/>
        <v>4848.8999999999996</v>
      </c>
      <c r="Y44" s="30">
        <f t="shared" si="32"/>
        <v>0</v>
      </c>
      <c r="Z44" s="30">
        <f t="shared" si="32"/>
        <v>4224.3999999999996</v>
      </c>
      <c r="AA44" s="30">
        <f t="shared" si="32"/>
        <v>0</v>
      </c>
      <c r="AB44" s="30">
        <f t="shared" si="32"/>
        <v>3158.6</v>
      </c>
      <c r="AC44" s="30">
        <f t="shared" si="32"/>
        <v>0</v>
      </c>
      <c r="AD44" s="30">
        <f t="shared" si="32"/>
        <v>3302.9</v>
      </c>
      <c r="AE44" s="30">
        <f t="shared" si="32"/>
        <v>0</v>
      </c>
      <c r="AF44" s="34"/>
      <c r="AG44" s="17"/>
      <c r="AH44" s="17"/>
      <c r="AI44" s="17"/>
    </row>
    <row r="45" spans="1:35" s="20" customFormat="1" ht="18.75" x14ac:dyDescent="0.3">
      <c r="A45" s="24" t="s">
        <v>30</v>
      </c>
      <c r="B45" s="30">
        <f t="shared" si="31"/>
        <v>0</v>
      </c>
      <c r="C45" s="30">
        <f t="shared" si="31"/>
        <v>0</v>
      </c>
      <c r="D45" s="30">
        <f t="shared" si="31"/>
        <v>0</v>
      </c>
      <c r="E45" s="30">
        <f t="shared" si="31"/>
        <v>0</v>
      </c>
      <c r="F45" s="26" t="e">
        <f t="shared" ref="F45:F46" si="34">E45/B45*100</f>
        <v>#DIV/0!</v>
      </c>
      <c r="G45" s="26" t="e">
        <f t="shared" ref="G45:G46" si="35">E45/C45*100</f>
        <v>#DIV/0!</v>
      </c>
      <c r="H45" s="30">
        <f t="shared" si="33"/>
        <v>0</v>
      </c>
      <c r="I45" s="30">
        <f t="shared" si="32"/>
        <v>0</v>
      </c>
      <c r="J45" s="30">
        <f t="shared" si="32"/>
        <v>0</v>
      </c>
      <c r="K45" s="30">
        <f t="shared" si="32"/>
        <v>0</v>
      </c>
      <c r="L45" s="30">
        <f t="shared" si="32"/>
        <v>0</v>
      </c>
      <c r="M45" s="30">
        <f t="shared" si="32"/>
        <v>0</v>
      </c>
      <c r="N45" s="30">
        <f t="shared" si="32"/>
        <v>0</v>
      </c>
      <c r="O45" s="30">
        <f t="shared" si="32"/>
        <v>0</v>
      </c>
      <c r="P45" s="30">
        <f t="shared" si="32"/>
        <v>0</v>
      </c>
      <c r="Q45" s="30">
        <f t="shared" si="32"/>
        <v>0</v>
      </c>
      <c r="R45" s="30">
        <f t="shared" si="32"/>
        <v>0</v>
      </c>
      <c r="S45" s="30">
        <f t="shared" si="32"/>
        <v>0</v>
      </c>
      <c r="T45" s="30">
        <f t="shared" si="32"/>
        <v>0</v>
      </c>
      <c r="U45" s="30">
        <f t="shared" si="32"/>
        <v>0</v>
      </c>
      <c r="V45" s="30">
        <f t="shared" si="32"/>
        <v>0</v>
      </c>
      <c r="W45" s="30">
        <f t="shared" si="32"/>
        <v>0</v>
      </c>
      <c r="X45" s="30">
        <f t="shared" si="32"/>
        <v>0</v>
      </c>
      <c r="Y45" s="30">
        <f t="shared" si="32"/>
        <v>0</v>
      </c>
      <c r="Z45" s="30">
        <f t="shared" si="32"/>
        <v>0</v>
      </c>
      <c r="AA45" s="30">
        <f t="shared" si="32"/>
        <v>0</v>
      </c>
      <c r="AB45" s="30">
        <f t="shared" si="32"/>
        <v>0</v>
      </c>
      <c r="AC45" s="30">
        <f t="shared" si="32"/>
        <v>0</v>
      </c>
      <c r="AD45" s="30">
        <f t="shared" si="32"/>
        <v>0</v>
      </c>
      <c r="AE45" s="30">
        <f t="shared" si="32"/>
        <v>0</v>
      </c>
      <c r="AF45" s="34"/>
      <c r="AG45" s="17"/>
      <c r="AH45" s="17"/>
      <c r="AI45" s="17"/>
    </row>
    <row r="46" spans="1:35" s="20" customFormat="1" ht="18.75" x14ac:dyDescent="0.3">
      <c r="A46" s="24" t="s">
        <v>31</v>
      </c>
      <c r="B46" s="30">
        <f t="shared" si="31"/>
        <v>0</v>
      </c>
      <c r="C46" s="30">
        <f t="shared" si="31"/>
        <v>0</v>
      </c>
      <c r="D46" s="30">
        <f t="shared" si="31"/>
        <v>0</v>
      </c>
      <c r="E46" s="30">
        <f t="shared" si="31"/>
        <v>0</v>
      </c>
      <c r="F46" s="26" t="e">
        <f t="shared" si="34"/>
        <v>#DIV/0!</v>
      </c>
      <c r="G46" s="26" t="e">
        <f t="shared" si="35"/>
        <v>#DIV/0!</v>
      </c>
      <c r="H46" s="30">
        <f t="shared" si="33"/>
        <v>0</v>
      </c>
      <c r="I46" s="30">
        <f t="shared" si="32"/>
        <v>0</v>
      </c>
      <c r="J46" s="30">
        <f t="shared" si="32"/>
        <v>0</v>
      </c>
      <c r="K46" s="30">
        <f t="shared" si="32"/>
        <v>0</v>
      </c>
      <c r="L46" s="30">
        <f t="shared" si="32"/>
        <v>0</v>
      </c>
      <c r="M46" s="30">
        <f t="shared" si="32"/>
        <v>0</v>
      </c>
      <c r="N46" s="30">
        <f t="shared" si="32"/>
        <v>0</v>
      </c>
      <c r="O46" s="30">
        <f t="shared" si="32"/>
        <v>0</v>
      </c>
      <c r="P46" s="30">
        <f t="shared" si="32"/>
        <v>0</v>
      </c>
      <c r="Q46" s="30">
        <f t="shared" si="32"/>
        <v>0</v>
      </c>
      <c r="R46" s="30">
        <f t="shared" si="32"/>
        <v>0</v>
      </c>
      <c r="S46" s="30">
        <f t="shared" si="32"/>
        <v>0</v>
      </c>
      <c r="T46" s="30">
        <f t="shared" si="32"/>
        <v>0</v>
      </c>
      <c r="U46" s="30">
        <f t="shared" si="32"/>
        <v>0</v>
      </c>
      <c r="V46" s="30">
        <f t="shared" si="32"/>
        <v>0</v>
      </c>
      <c r="W46" s="30">
        <f t="shared" si="32"/>
        <v>0</v>
      </c>
      <c r="X46" s="30">
        <f t="shared" si="32"/>
        <v>0</v>
      </c>
      <c r="Y46" s="30">
        <f t="shared" si="32"/>
        <v>0</v>
      </c>
      <c r="Z46" s="30">
        <f t="shared" si="32"/>
        <v>0</v>
      </c>
      <c r="AA46" s="30">
        <f t="shared" si="32"/>
        <v>0</v>
      </c>
      <c r="AB46" s="30">
        <f t="shared" si="32"/>
        <v>0</v>
      </c>
      <c r="AC46" s="30">
        <f t="shared" si="32"/>
        <v>0</v>
      </c>
      <c r="AD46" s="30">
        <f t="shared" si="32"/>
        <v>0</v>
      </c>
      <c r="AE46" s="30">
        <f t="shared" si="32"/>
        <v>0</v>
      </c>
      <c r="AF46" s="34"/>
      <c r="AG46" s="17"/>
      <c r="AH46" s="17"/>
      <c r="AI46" s="17"/>
    </row>
    <row r="47" spans="1:35" s="20" customFormat="1" ht="25.5" customHeight="1" x14ac:dyDescent="0.25">
      <c r="A47" s="104" t="s">
        <v>37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2"/>
      <c r="AF47" s="105" t="s">
        <v>38</v>
      </c>
      <c r="AG47" s="17"/>
      <c r="AH47" s="17"/>
      <c r="AI47" s="17"/>
    </row>
    <row r="48" spans="1:35" s="20" customFormat="1" ht="26.25" customHeight="1" x14ac:dyDescent="0.3">
      <c r="A48" s="21" t="s">
        <v>27</v>
      </c>
      <c r="B48" s="22">
        <f>H48+J48+L48+N48+P48+R48+T48+V48+X48+Z48+AB48+AD48</f>
        <v>80739.299999999988</v>
      </c>
      <c r="C48" s="22">
        <f>SUM(C49:C52)</f>
        <v>46682.7</v>
      </c>
      <c r="D48" s="22">
        <f t="shared" ref="D48:E48" si="36">SUM(D49:D52)</f>
        <v>46682.7</v>
      </c>
      <c r="E48" s="22">
        <f t="shared" si="36"/>
        <v>46682.7</v>
      </c>
      <c r="F48" s="23">
        <f>E48/B48*100</f>
        <v>57.819054661112986</v>
      </c>
      <c r="G48" s="23">
        <f>E48/C48*100</f>
        <v>100</v>
      </c>
      <c r="H48" s="15">
        <f>SUM(H49:H52)</f>
        <v>8758.4</v>
      </c>
      <c r="I48" s="15">
        <f t="shared" ref="I48:AE48" si="37">SUM(I49:I52)</f>
        <v>8758.4</v>
      </c>
      <c r="J48" s="15">
        <f t="shared" si="37"/>
        <v>9653.7000000000007</v>
      </c>
      <c r="K48" s="15">
        <f t="shared" si="37"/>
        <v>9653.7000000000007</v>
      </c>
      <c r="L48" s="15">
        <f t="shared" si="37"/>
        <v>6933.1</v>
      </c>
      <c r="M48" s="15">
        <f t="shared" si="37"/>
        <v>6933.1</v>
      </c>
      <c r="N48" s="15">
        <f t="shared" si="37"/>
        <v>13039.4</v>
      </c>
      <c r="O48" s="15">
        <f t="shared" si="37"/>
        <v>13039.4</v>
      </c>
      <c r="P48" s="15">
        <f t="shared" si="37"/>
        <v>8298.1</v>
      </c>
      <c r="Q48" s="15">
        <f t="shared" si="37"/>
        <v>8298.1</v>
      </c>
      <c r="R48" s="15">
        <f t="shared" si="37"/>
        <v>7893.6</v>
      </c>
      <c r="S48" s="15">
        <f t="shared" si="37"/>
        <v>0</v>
      </c>
      <c r="T48" s="15">
        <f t="shared" si="37"/>
        <v>5697</v>
      </c>
      <c r="U48" s="15">
        <f t="shared" si="37"/>
        <v>0</v>
      </c>
      <c r="V48" s="15">
        <f t="shared" si="37"/>
        <v>4931.2</v>
      </c>
      <c r="W48" s="15">
        <f t="shared" si="37"/>
        <v>0</v>
      </c>
      <c r="X48" s="15">
        <f t="shared" si="37"/>
        <v>4848.8999999999996</v>
      </c>
      <c r="Y48" s="15">
        <f t="shared" si="37"/>
        <v>0</v>
      </c>
      <c r="Z48" s="15">
        <f t="shared" si="37"/>
        <v>4224.3999999999996</v>
      </c>
      <c r="AA48" s="15">
        <f t="shared" si="37"/>
        <v>0</v>
      </c>
      <c r="AB48" s="15">
        <f t="shared" si="37"/>
        <v>3158.6</v>
      </c>
      <c r="AC48" s="15">
        <f t="shared" si="37"/>
        <v>0</v>
      </c>
      <c r="AD48" s="15">
        <f t="shared" si="37"/>
        <v>3302.9</v>
      </c>
      <c r="AE48" s="15">
        <f t="shared" si="37"/>
        <v>0</v>
      </c>
      <c r="AF48" s="106"/>
      <c r="AG48" s="17"/>
      <c r="AH48" s="17"/>
      <c r="AI48" s="17"/>
    </row>
    <row r="49" spans="1:35" s="20" customFormat="1" ht="26.25" customHeight="1" x14ac:dyDescent="0.3">
      <c r="A49" s="24" t="s">
        <v>28</v>
      </c>
      <c r="B49" s="30">
        <f>H49+J49+L49+N49+P49+R49+T49+V49+X49+Z49+AB49+AD49</f>
        <v>0</v>
      </c>
      <c r="C49" s="30">
        <f t="shared" ref="C49:C52" si="38">H49+J49+L49+N49+P49+R49+T49+V49+X49+Z49+AB49</f>
        <v>0</v>
      </c>
      <c r="D49" s="30">
        <f>E49</f>
        <v>0</v>
      </c>
      <c r="E49" s="30">
        <f>I49+K49+M49+O49+Q49+S49+U49+W49+Y49+AA49+AC49+AE49</f>
        <v>0</v>
      </c>
      <c r="F49" s="26" t="e">
        <f>E49/B49*100</f>
        <v>#DIV/0!</v>
      </c>
      <c r="G49" s="26" t="e">
        <f>E49/C49*100</f>
        <v>#DIV/0!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106"/>
      <c r="AG49" s="17"/>
      <c r="AH49" s="17"/>
      <c r="AI49" s="17"/>
    </row>
    <row r="50" spans="1:35" s="20" customFormat="1" ht="26.25" customHeight="1" x14ac:dyDescent="0.3">
      <c r="A50" s="24" t="s">
        <v>29</v>
      </c>
      <c r="B50" s="30">
        <f>H50+J50+L50+N50+P50+R50+T50+V50+X50+Z50+AB50+AD50</f>
        <v>80739.299999999988</v>
      </c>
      <c r="C50" s="30">
        <f>H50+J50+L50+N50+P50</f>
        <v>46682.7</v>
      </c>
      <c r="D50" s="31">
        <f>E50</f>
        <v>46682.7</v>
      </c>
      <c r="E50" s="30">
        <f>I50+K50+M50+O50+Q50+S50+U50+W50+Y50+AA50+AC50+AE50</f>
        <v>46682.7</v>
      </c>
      <c r="F50" s="27">
        <f>E50/B50*100</f>
        <v>57.819054661112986</v>
      </c>
      <c r="G50" s="27">
        <f>E50/C50*100</f>
        <v>100</v>
      </c>
      <c r="H50" s="25">
        <v>8758.4</v>
      </c>
      <c r="I50" s="25">
        <v>8758.4</v>
      </c>
      <c r="J50" s="25">
        <v>9653.7000000000007</v>
      </c>
      <c r="K50" s="25">
        <v>9653.7000000000007</v>
      </c>
      <c r="L50" s="25">
        <v>6933.1</v>
      </c>
      <c r="M50" s="25">
        <v>6933.1</v>
      </c>
      <c r="N50" s="25">
        <v>13039.4</v>
      </c>
      <c r="O50" s="25">
        <v>13039.4</v>
      </c>
      <c r="P50" s="25">
        <v>8298.1</v>
      </c>
      <c r="Q50" s="25">
        <v>8298.1</v>
      </c>
      <c r="R50" s="25">
        <v>7893.6</v>
      </c>
      <c r="S50" s="25"/>
      <c r="T50" s="25">
        <v>5697</v>
      </c>
      <c r="U50" s="25"/>
      <c r="V50" s="25">
        <v>4931.2</v>
      </c>
      <c r="W50" s="25"/>
      <c r="X50" s="25">
        <v>4848.8999999999996</v>
      </c>
      <c r="Y50" s="25"/>
      <c r="Z50" s="25">
        <v>4224.3999999999996</v>
      </c>
      <c r="AA50" s="25"/>
      <c r="AB50" s="25">
        <v>3158.6</v>
      </c>
      <c r="AC50" s="25"/>
      <c r="AD50" s="25">
        <v>3302.9</v>
      </c>
      <c r="AE50" s="25"/>
      <c r="AF50" s="106"/>
      <c r="AG50" s="17"/>
      <c r="AH50" s="17"/>
      <c r="AI50" s="17"/>
    </row>
    <row r="51" spans="1:35" s="20" customFormat="1" ht="26.25" customHeight="1" x14ac:dyDescent="0.3">
      <c r="A51" s="24" t="s">
        <v>30</v>
      </c>
      <c r="B51" s="30">
        <f t="shared" ref="B51:B52" si="39">H51+J51+L51+N51+P51+R51+T51+V51+X51+Z51+AB51+AD51</f>
        <v>0</v>
      </c>
      <c r="C51" s="30">
        <f t="shared" si="38"/>
        <v>0</v>
      </c>
      <c r="D51" s="31"/>
      <c r="E51" s="30">
        <f t="shared" ref="E51:E52" si="40">I51+K51+M51+O51+Q51+S51+U51+W51+Y51+AA51+AC51+AE51</f>
        <v>0</v>
      </c>
      <c r="F51" s="26" t="e">
        <f t="shared" ref="F51:F52" si="41">E51/B51*100</f>
        <v>#DIV/0!</v>
      </c>
      <c r="G51" s="26" t="e">
        <f t="shared" ref="G51:G52" si="42">E51/C51*100</f>
        <v>#DIV/0!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06"/>
      <c r="AG51" s="17"/>
      <c r="AH51" s="17"/>
      <c r="AI51" s="17"/>
    </row>
    <row r="52" spans="1:35" s="20" customFormat="1" ht="26.25" customHeight="1" x14ac:dyDescent="0.3">
      <c r="A52" s="24" t="s">
        <v>31</v>
      </c>
      <c r="B52" s="30">
        <f t="shared" si="39"/>
        <v>0</v>
      </c>
      <c r="C52" s="30">
        <f t="shared" si="38"/>
        <v>0</v>
      </c>
      <c r="D52" s="31"/>
      <c r="E52" s="30">
        <f t="shared" si="40"/>
        <v>0</v>
      </c>
      <c r="F52" s="26" t="e">
        <f t="shared" si="41"/>
        <v>#DIV/0!</v>
      </c>
      <c r="G52" s="26" t="e">
        <f t="shared" si="42"/>
        <v>#DIV/0!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07"/>
      <c r="AG52" s="17"/>
      <c r="AH52" s="17"/>
      <c r="AI52" s="17"/>
    </row>
    <row r="53" spans="1:35" s="20" customFormat="1" ht="42" customHeight="1" x14ac:dyDescent="0.25">
      <c r="A53" s="109" t="s">
        <v>39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4"/>
      <c r="AF53" s="106"/>
      <c r="AG53" s="17"/>
      <c r="AH53" s="17"/>
      <c r="AI53" s="17"/>
    </row>
    <row r="54" spans="1:35" s="20" customFormat="1" ht="19.5" customHeight="1" x14ac:dyDescent="0.3">
      <c r="A54" s="21" t="s">
        <v>27</v>
      </c>
      <c r="B54" s="29">
        <f>H54+J54+L54+N54+P54+R54+T54+V54+X54+Z54+AB54+AD54</f>
        <v>2034461.5</v>
      </c>
      <c r="C54" s="29">
        <f>SUM(C55:C58)</f>
        <v>1154809.7</v>
      </c>
      <c r="D54" s="29">
        <f t="shared" ref="D54:E54" si="43">SUM(D55:D58)</f>
        <v>1122260.0999999999</v>
      </c>
      <c r="E54" s="29">
        <f t="shared" si="43"/>
        <v>1122260.0999999999</v>
      </c>
      <c r="F54" s="23">
        <f>E54/B54*100</f>
        <v>55.162513520162449</v>
      </c>
      <c r="G54" s="23">
        <f>E54/C54*100</f>
        <v>97.18138841403912</v>
      </c>
      <c r="H54" s="15">
        <f>SUM(H55:H58)</f>
        <v>141923.4</v>
      </c>
      <c r="I54" s="15">
        <f t="shared" ref="I54:AE54" si="44">SUM(I55:I58)</f>
        <v>136418.1</v>
      </c>
      <c r="J54" s="15">
        <f t="shared" si="44"/>
        <v>249227.2</v>
      </c>
      <c r="K54" s="15">
        <f t="shared" si="44"/>
        <v>237702.3</v>
      </c>
      <c r="L54" s="15">
        <f t="shared" si="44"/>
        <v>197390.9</v>
      </c>
      <c r="M54" s="15">
        <f t="shared" si="44"/>
        <v>202967.2</v>
      </c>
      <c r="N54" s="15">
        <f t="shared" si="44"/>
        <v>188480</v>
      </c>
      <c r="O54" s="15">
        <f t="shared" si="44"/>
        <v>180643.1</v>
      </c>
      <c r="P54" s="15">
        <f t="shared" si="44"/>
        <v>377788.2</v>
      </c>
      <c r="Q54" s="15">
        <f t="shared" si="44"/>
        <v>364529.4</v>
      </c>
      <c r="R54" s="15">
        <f t="shared" si="44"/>
        <v>176583.69999999998</v>
      </c>
      <c r="S54" s="15">
        <f t="shared" si="44"/>
        <v>0</v>
      </c>
      <c r="T54" s="15">
        <f t="shared" si="44"/>
        <v>116236.3</v>
      </c>
      <c r="U54" s="15">
        <f t="shared" si="44"/>
        <v>0</v>
      </c>
      <c r="V54" s="15">
        <f t="shared" si="44"/>
        <v>80622.8</v>
      </c>
      <c r="W54" s="15">
        <f t="shared" si="44"/>
        <v>0</v>
      </c>
      <c r="X54" s="15">
        <f t="shared" si="44"/>
        <v>117545.8</v>
      </c>
      <c r="Y54" s="15">
        <f t="shared" si="44"/>
        <v>0</v>
      </c>
      <c r="Z54" s="15">
        <f t="shared" si="44"/>
        <v>133200.6</v>
      </c>
      <c r="AA54" s="15">
        <f t="shared" si="44"/>
        <v>0</v>
      </c>
      <c r="AB54" s="15">
        <f t="shared" si="44"/>
        <v>120015.9</v>
      </c>
      <c r="AC54" s="15">
        <f t="shared" si="44"/>
        <v>0</v>
      </c>
      <c r="AD54" s="15">
        <f t="shared" si="44"/>
        <v>135446.70000000004</v>
      </c>
      <c r="AE54" s="15">
        <f t="shared" si="44"/>
        <v>0</v>
      </c>
      <c r="AF54" s="106"/>
      <c r="AG54" s="17"/>
      <c r="AH54" s="17"/>
      <c r="AI54" s="17"/>
    </row>
    <row r="55" spans="1:35" s="20" customFormat="1" ht="19.5" customHeight="1" x14ac:dyDescent="0.3">
      <c r="A55" s="24" t="s">
        <v>28</v>
      </c>
      <c r="B55" s="30">
        <f>B61+B67+B73</f>
        <v>1612510.7000000002</v>
      </c>
      <c r="C55" s="30">
        <f>C61+C67+C73</f>
        <v>915337.8</v>
      </c>
      <c r="D55" s="30">
        <f t="shared" ref="D55:E55" si="45">D61+D67+D73</f>
        <v>894824.60000000009</v>
      </c>
      <c r="E55" s="30">
        <f t="shared" si="45"/>
        <v>894824.60000000009</v>
      </c>
      <c r="F55" s="26">
        <f>E55/B55*100</f>
        <v>55.492630219445985</v>
      </c>
      <c r="G55" s="26">
        <f t="shared" ref="G55:G57" si="46">E55/C55*100</f>
        <v>97.758947571049731</v>
      </c>
      <c r="H55" s="25">
        <f>H61+H67+H73</f>
        <v>99100.7</v>
      </c>
      <c r="I55" s="25">
        <f t="shared" ref="I55:AE57" si="47">I61+I67+I73</f>
        <v>97670.7</v>
      </c>
      <c r="J55" s="25">
        <f t="shared" si="47"/>
        <v>178518.6</v>
      </c>
      <c r="K55" s="25">
        <f t="shared" si="47"/>
        <v>168740.7</v>
      </c>
      <c r="L55" s="25">
        <f t="shared" si="47"/>
        <v>156797.5</v>
      </c>
      <c r="M55" s="25">
        <f t="shared" si="47"/>
        <v>158360.80000000002</v>
      </c>
      <c r="N55" s="25">
        <f t="shared" si="47"/>
        <v>150200.6</v>
      </c>
      <c r="O55" s="25">
        <f t="shared" si="47"/>
        <v>143522.4</v>
      </c>
      <c r="P55" s="25">
        <f t="shared" si="47"/>
        <v>330720.40000000002</v>
      </c>
      <c r="Q55" s="25">
        <f t="shared" si="47"/>
        <v>326530</v>
      </c>
      <c r="R55" s="25">
        <f t="shared" si="47"/>
        <v>154470.29999999999</v>
      </c>
      <c r="S55" s="25">
        <f t="shared" si="47"/>
        <v>0</v>
      </c>
      <c r="T55" s="25">
        <f t="shared" si="47"/>
        <v>95751.8</v>
      </c>
      <c r="U55" s="25">
        <f t="shared" si="47"/>
        <v>0</v>
      </c>
      <c r="V55" s="25">
        <f t="shared" si="47"/>
        <v>65577.2</v>
      </c>
      <c r="W55" s="25">
        <f t="shared" si="47"/>
        <v>0</v>
      </c>
      <c r="X55" s="25">
        <f t="shared" si="47"/>
        <v>99812.6</v>
      </c>
      <c r="Y55" s="25">
        <f t="shared" si="47"/>
        <v>0</v>
      </c>
      <c r="Z55" s="25">
        <f t="shared" si="47"/>
        <v>107874.7</v>
      </c>
      <c r="AA55" s="25">
        <f t="shared" si="47"/>
        <v>0</v>
      </c>
      <c r="AB55" s="25">
        <f t="shared" si="47"/>
        <v>95399.4</v>
      </c>
      <c r="AC55" s="25">
        <f t="shared" si="47"/>
        <v>0</v>
      </c>
      <c r="AD55" s="25">
        <f t="shared" si="47"/>
        <v>78286.900000000009</v>
      </c>
      <c r="AE55" s="25">
        <f t="shared" si="47"/>
        <v>0</v>
      </c>
      <c r="AF55" s="106"/>
      <c r="AG55" s="17"/>
      <c r="AH55" s="17"/>
      <c r="AI55" s="17"/>
    </row>
    <row r="56" spans="1:35" s="20" customFormat="1" ht="19.5" customHeight="1" x14ac:dyDescent="0.3">
      <c r="A56" s="24" t="s">
        <v>29</v>
      </c>
      <c r="B56" s="30">
        <f>B62+B68+B74</f>
        <v>367022.10000000003</v>
      </c>
      <c r="C56" s="30">
        <f>C62+C68+C74</f>
        <v>200844.7</v>
      </c>
      <c r="D56" s="30">
        <f>D62+D68+D74</f>
        <v>198897.19999999998</v>
      </c>
      <c r="E56" s="30">
        <f>E62+E68+E74</f>
        <v>198897.19999999998</v>
      </c>
      <c r="F56" s="26">
        <f t="shared" ref="F56:F58" si="48">E56/B56*100</f>
        <v>54.192159000779505</v>
      </c>
      <c r="G56" s="26">
        <f t="shared" si="46"/>
        <v>99.030345336471399</v>
      </c>
      <c r="H56" s="25">
        <f t="shared" ref="H56:H58" si="49">H62+H68+H74</f>
        <v>38747.4</v>
      </c>
      <c r="I56" s="25">
        <f t="shared" si="47"/>
        <v>38747.4</v>
      </c>
      <c r="J56" s="25">
        <f t="shared" si="47"/>
        <v>60608.3</v>
      </c>
      <c r="K56" s="25">
        <f t="shared" si="47"/>
        <v>58970</v>
      </c>
      <c r="L56" s="25">
        <f t="shared" si="47"/>
        <v>36518.1</v>
      </c>
      <c r="M56" s="25">
        <f t="shared" si="47"/>
        <v>37286.699999999997</v>
      </c>
      <c r="N56" s="25">
        <f t="shared" si="47"/>
        <v>34204.1</v>
      </c>
      <c r="O56" s="25">
        <f t="shared" si="47"/>
        <v>33254.1</v>
      </c>
      <c r="P56" s="25">
        <f t="shared" si="47"/>
        <v>30766.799999999999</v>
      </c>
      <c r="Q56" s="25">
        <f t="shared" si="47"/>
        <v>30639</v>
      </c>
      <c r="R56" s="25">
        <f t="shared" si="47"/>
        <v>22113.4</v>
      </c>
      <c r="S56" s="25">
        <f t="shared" si="47"/>
        <v>0</v>
      </c>
      <c r="T56" s="25">
        <f t="shared" si="47"/>
        <v>20484.5</v>
      </c>
      <c r="U56" s="25">
        <f t="shared" si="47"/>
        <v>0</v>
      </c>
      <c r="V56" s="25">
        <f t="shared" si="47"/>
        <v>15045.6</v>
      </c>
      <c r="W56" s="25">
        <f t="shared" si="47"/>
        <v>0</v>
      </c>
      <c r="X56" s="25">
        <f t="shared" si="47"/>
        <v>13657.9</v>
      </c>
      <c r="Y56" s="25">
        <f t="shared" si="47"/>
        <v>0</v>
      </c>
      <c r="Z56" s="25">
        <f t="shared" si="47"/>
        <v>21250.7</v>
      </c>
      <c r="AA56" s="25">
        <f t="shared" si="47"/>
        <v>0</v>
      </c>
      <c r="AB56" s="25">
        <f t="shared" si="47"/>
        <v>20541.3</v>
      </c>
      <c r="AC56" s="25">
        <f t="shared" si="47"/>
        <v>0</v>
      </c>
      <c r="AD56" s="25">
        <f t="shared" si="47"/>
        <v>53084</v>
      </c>
      <c r="AE56" s="25">
        <f t="shared" si="47"/>
        <v>0</v>
      </c>
      <c r="AF56" s="106"/>
      <c r="AG56" s="17"/>
      <c r="AH56" s="17"/>
      <c r="AI56" s="17"/>
    </row>
    <row r="57" spans="1:35" s="20" customFormat="1" ht="19.5" customHeight="1" x14ac:dyDescent="0.3">
      <c r="A57" s="24" t="s">
        <v>30</v>
      </c>
      <c r="B57" s="30">
        <f t="shared" ref="B57" si="50">H57+J57+L57+N57+P57+R57+T57+V57+X57+Z57+AB57+AD57</f>
        <v>48903.099999999991</v>
      </c>
      <c r="C57" s="31">
        <f t="shared" ref="C57:D58" si="51">C63+C69+C75</f>
        <v>32602.2</v>
      </c>
      <c r="D57" s="31">
        <f t="shared" si="51"/>
        <v>22822.9</v>
      </c>
      <c r="E57" s="30">
        <f t="shared" ref="E57:E58" si="52">I57+K57+M57+O57+Q57+S57+U57+W57+Y57+AA57+AC57+AE57</f>
        <v>22822.9</v>
      </c>
      <c r="F57" s="26">
        <f t="shared" si="48"/>
        <v>46.669638530072746</v>
      </c>
      <c r="G57" s="26">
        <f t="shared" si="46"/>
        <v>70.004171497629002</v>
      </c>
      <c r="H57" s="25">
        <f t="shared" si="49"/>
        <v>4075.3</v>
      </c>
      <c r="I57" s="25">
        <f t="shared" si="47"/>
        <v>0</v>
      </c>
      <c r="J57" s="25">
        <f t="shared" si="47"/>
        <v>4075.3</v>
      </c>
      <c r="K57" s="25">
        <f t="shared" si="47"/>
        <v>7689.8</v>
      </c>
      <c r="L57" s="25">
        <f t="shared" si="47"/>
        <v>4075.3</v>
      </c>
      <c r="M57" s="25">
        <f t="shared" si="47"/>
        <v>3906.1</v>
      </c>
      <c r="N57" s="25">
        <f t="shared" si="47"/>
        <v>4075.3</v>
      </c>
      <c r="O57" s="25">
        <f t="shared" si="47"/>
        <v>3866.6</v>
      </c>
      <c r="P57" s="25">
        <f t="shared" si="47"/>
        <v>16301</v>
      </c>
      <c r="Q57" s="25">
        <f t="shared" si="47"/>
        <v>7360.4</v>
      </c>
      <c r="R57" s="25">
        <f t="shared" si="47"/>
        <v>0</v>
      </c>
      <c r="S57" s="25">
        <f t="shared" si="47"/>
        <v>0</v>
      </c>
      <c r="T57" s="25">
        <f t="shared" si="47"/>
        <v>0</v>
      </c>
      <c r="U57" s="25">
        <f t="shared" si="47"/>
        <v>0</v>
      </c>
      <c r="V57" s="25">
        <f t="shared" si="47"/>
        <v>0</v>
      </c>
      <c r="W57" s="25">
        <f t="shared" si="47"/>
        <v>0</v>
      </c>
      <c r="X57" s="25">
        <f t="shared" si="47"/>
        <v>4075.3</v>
      </c>
      <c r="Y57" s="25">
        <f t="shared" si="47"/>
        <v>0</v>
      </c>
      <c r="Z57" s="25">
        <f t="shared" si="47"/>
        <v>4075.2</v>
      </c>
      <c r="AA57" s="25">
        <f t="shared" si="47"/>
        <v>0</v>
      </c>
      <c r="AB57" s="25">
        <f t="shared" si="47"/>
        <v>4075.2</v>
      </c>
      <c r="AC57" s="25">
        <f t="shared" si="47"/>
        <v>0</v>
      </c>
      <c r="AD57" s="25">
        <f t="shared" si="47"/>
        <v>4075.2</v>
      </c>
      <c r="AE57" s="25">
        <f t="shared" si="47"/>
        <v>0</v>
      </c>
      <c r="AF57" s="106"/>
      <c r="AG57" s="17"/>
      <c r="AH57" s="17"/>
      <c r="AI57" s="17"/>
    </row>
    <row r="58" spans="1:35" s="36" customFormat="1" ht="19.5" customHeight="1" x14ac:dyDescent="0.3">
      <c r="A58" s="24" t="s">
        <v>31</v>
      </c>
      <c r="B58" s="30">
        <f>H58+J58+L58+N58+P58+R58+T58+V58+X58+Z58+AB58+AD58</f>
        <v>6025.6</v>
      </c>
      <c r="C58" s="31">
        <f t="shared" si="51"/>
        <v>6025</v>
      </c>
      <c r="D58" s="31">
        <f t="shared" si="51"/>
        <v>5715.4</v>
      </c>
      <c r="E58" s="30">
        <f t="shared" si="52"/>
        <v>5715.4</v>
      </c>
      <c r="F58" s="26">
        <f t="shared" si="48"/>
        <v>94.851964949548588</v>
      </c>
      <c r="G58" s="26">
        <f>E58/C58*100</f>
        <v>94.861410788381733</v>
      </c>
      <c r="H58" s="25">
        <f t="shared" si="49"/>
        <v>0</v>
      </c>
      <c r="I58" s="25">
        <f t="shared" ref="I58:AE58" si="53">I64</f>
        <v>0</v>
      </c>
      <c r="J58" s="25">
        <f t="shared" si="53"/>
        <v>6025</v>
      </c>
      <c r="K58" s="25">
        <f t="shared" si="53"/>
        <v>2301.8000000000002</v>
      </c>
      <c r="L58" s="25">
        <f t="shared" si="53"/>
        <v>0</v>
      </c>
      <c r="M58" s="25">
        <f t="shared" si="53"/>
        <v>3413.6</v>
      </c>
      <c r="N58" s="25">
        <f t="shared" si="53"/>
        <v>0</v>
      </c>
      <c r="O58" s="25">
        <f t="shared" si="53"/>
        <v>0</v>
      </c>
      <c r="P58" s="25">
        <f t="shared" si="53"/>
        <v>0</v>
      </c>
      <c r="Q58" s="25">
        <f t="shared" si="53"/>
        <v>0</v>
      </c>
      <c r="R58" s="25">
        <f t="shared" si="53"/>
        <v>0</v>
      </c>
      <c r="S58" s="25">
        <f t="shared" si="53"/>
        <v>0</v>
      </c>
      <c r="T58" s="25">
        <f t="shared" si="53"/>
        <v>0</v>
      </c>
      <c r="U58" s="25">
        <f t="shared" si="53"/>
        <v>0</v>
      </c>
      <c r="V58" s="25">
        <f t="shared" si="53"/>
        <v>0</v>
      </c>
      <c r="W58" s="25">
        <f t="shared" si="53"/>
        <v>0</v>
      </c>
      <c r="X58" s="25">
        <f t="shared" si="53"/>
        <v>0</v>
      </c>
      <c r="Y58" s="25">
        <f t="shared" si="53"/>
        <v>0</v>
      </c>
      <c r="Z58" s="25">
        <f t="shared" si="53"/>
        <v>0</v>
      </c>
      <c r="AA58" s="25">
        <f t="shared" si="53"/>
        <v>0</v>
      </c>
      <c r="AB58" s="25">
        <f t="shared" si="53"/>
        <v>0</v>
      </c>
      <c r="AC58" s="25">
        <f t="shared" si="53"/>
        <v>0</v>
      </c>
      <c r="AD58" s="25">
        <f t="shared" si="53"/>
        <v>0.6</v>
      </c>
      <c r="AE58" s="25">
        <f t="shared" si="53"/>
        <v>0</v>
      </c>
      <c r="AF58" s="106"/>
      <c r="AG58" s="35"/>
      <c r="AH58" s="35"/>
      <c r="AI58" s="35"/>
    </row>
    <row r="59" spans="1:35" s="20" customFormat="1" ht="28.5" customHeight="1" x14ac:dyDescent="0.25">
      <c r="A59" s="104" t="s">
        <v>40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2"/>
      <c r="AF59" s="106"/>
      <c r="AG59" s="17"/>
      <c r="AH59" s="17"/>
      <c r="AI59" s="17"/>
    </row>
    <row r="60" spans="1:35" s="20" customFormat="1" ht="81" customHeight="1" x14ac:dyDescent="0.3">
      <c r="A60" s="21" t="s">
        <v>27</v>
      </c>
      <c r="B60" s="29">
        <f>H60+J60+L60+N60+P60+R60+T60+V60+X60+Z60+AB60+AD60</f>
        <v>2017290.7000000002</v>
      </c>
      <c r="C60" s="22">
        <f>SUM(C61:C64)</f>
        <v>1145357</v>
      </c>
      <c r="D60" s="22">
        <f t="shared" ref="D60:E60" si="54">SUM(D61:D64)</f>
        <v>1116406.0999999999</v>
      </c>
      <c r="E60" s="22">
        <f t="shared" si="54"/>
        <v>1116406.0999999999</v>
      </c>
      <c r="F60" s="23">
        <f>E60/B60*100</f>
        <v>55.341855291356858</v>
      </c>
      <c r="G60" s="23">
        <f>E60/C60*100</f>
        <v>97.472325222616163</v>
      </c>
      <c r="H60" s="15">
        <f>SUM(H61:H64)</f>
        <v>140493.4</v>
      </c>
      <c r="I60" s="15">
        <f t="shared" ref="I60:AE60" si="55">SUM(I61:I64)</f>
        <v>136418.1</v>
      </c>
      <c r="J60" s="15">
        <f t="shared" si="55"/>
        <v>247797.2</v>
      </c>
      <c r="K60" s="15">
        <f t="shared" si="55"/>
        <v>236407.09999999998</v>
      </c>
      <c r="L60" s="15">
        <f t="shared" si="55"/>
        <v>195960.9</v>
      </c>
      <c r="M60" s="15">
        <f t="shared" si="55"/>
        <v>201459</v>
      </c>
      <c r="N60" s="15">
        <f t="shared" si="55"/>
        <v>187050</v>
      </c>
      <c r="O60" s="15">
        <f t="shared" si="55"/>
        <v>179124.2</v>
      </c>
      <c r="P60" s="15">
        <f t="shared" si="55"/>
        <v>374055.5</v>
      </c>
      <c r="Q60" s="15">
        <f t="shared" si="55"/>
        <v>362997.7</v>
      </c>
      <c r="R60" s="15">
        <f t="shared" si="55"/>
        <v>176303.69999999998</v>
      </c>
      <c r="S60" s="15">
        <f t="shared" si="55"/>
        <v>0</v>
      </c>
      <c r="T60" s="15">
        <f t="shared" si="55"/>
        <v>115956.3</v>
      </c>
      <c r="U60" s="15">
        <f t="shared" si="55"/>
        <v>0</v>
      </c>
      <c r="V60" s="15">
        <f t="shared" si="55"/>
        <v>79192.800000000003</v>
      </c>
      <c r="W60" s="15">
        <f t="shared" si="55"/>
        <v>0</v>
      </c>
      <c r="X60" s="15">
        <f t="shared" si="55"/>
        <v>116115.8</v>
      </c>
      <c r="Y60" s="15">
        <f t="shared" si="55"/>
        <v>0</v>
      </c>
      <c r="Z60" s="15">
        <f t="shared" si="55"/>
        <v>131770.6</v>
      </c>
      <c r="AA60" s="15">
        <f t="shared" si="55"/>
        <v>0</v>
      </c>
      <c r="AB60" s="15">
        <f t="shared" si="55"/>
        <v>118585.9</v>
      </c>
      <c r="AC60" s="15">
        <f t="shared" si="55"/>
        <v>0</v>
      </c>
      <c r="AD60" s="15">
        <f t="shared" si="55"/>
        <v>134008.6</v>
      </c>
      <c r="AE60" s="15">
        <f t="shared" si="55"/>
        <v>0</v>
      </c>
      <c r="AF60" s="19" t="s">
        <v>134</v>
      </c>
      <c r="AG60" s="17">
        <f>C60-E60</f>
        <v>28950.90000000014</v>
      </c>
      <c r="AH60" s="17"/>
      <c r="AI60" s="17"/>
    </row>
    <row r="61" spans="1:35" s="20" customFormat="1" ht="28.5" customHeight="1" x14ac:dyDescent="0.3">
      <c r="A61" s="24" t="s">
        <v>28</v>
      </c>
      <c r="B61" s="30">
        <f>H61+J61+L61+N61+P61+R61+T61+V61+X61+Z61+AB61+AD61</f>
        <v>1595339.9000000001</v>
      </c>
      <c r="C61" s="30">
        <f>H61+J61+L61+N61+P61</f>
        <v>905885.10000000009</v>
      </c>
      <c r="D61" s="31">
        <f>E61</f>
        <v>888970.60000000009</v>
      </c>
      <c r="E61" s="30">
        <f>I61+K61+M61+O61+Q61+S61+U61+W61+Y61+AA61+AC61+AE61</f>
        <v>888970.60000000009</v>
      </c>
      <c r="F61" s="26">
        <f>E61/B61*100</f>
        <v>55.722959101066806</v>
      </c>
      <c r="G61" s="26">
        <f>E61/C61*100</f>
        <v>98.132820597225859</v>
      </c>
      <c r="H61" s="25">
        <v>97670.7</v>
      </c>
      <c r="I61" s="25">
        <v>97670.7</v>
      </c>
      <c r="J61" s="25">
        <v>177088.6</v>
      </c>
      <c r="K61" s="25">
        <v>167445.5</v>
      </c>
      <c r="L61" s="25">
        <v>155367.5</v>
      </c>
      <c r="M61" s="25">
        <v>156852.6</v>
      </c>
      <c r="N61" s="25">
        <v>148770.6</v>
      </c>
      <c r="O61" s="25">
        <v>142003.5</v>
      </c>
      <c r="P61" s="25">
        <v>326987.7</v>
      </c>
      <c r="Q61" s="25">
        <v>324998.3</v>
      </c>
      <c r="R61" s="25">
        <v>154190.29999999999</v>
      </c>
      <c r="S61" s="25"/>
      <c r="T61" s="25">
        <v>95471.8</v>
      </c>
      <c r="U61" s="25"/>
      <c r="V61" s="25">
        <v>64147.199999999997</v>
      </c>
      <c r="W61" s="25"/>
      <c r="X61" s="25">
        <v>98382.6</v>
      </c>
      <c r="Y61" s="25"/>
      <c r="Z61" s="25">
        <v>106444.7</v>
      </c>
      <c r="AA61" s="25"/>
      <c r="AB61" s="25">
        <v>93969.4</v>
      </c>
      <c r="AC61" s="25"/>
      <c r="AD61" s="25">
        <v>76848.800000000003</v>
      </c>
      <c r="AE61" s="25"/>
      <c r="AF61" s="19"/>
      <c r="AG61" s="17"/>
      <c r="AH61" s="17"/>
      <c r="AI61" s="17"/>
    </row>
    <row r="62" spans="1:35" s="20" customFormat="1" ht="28.5" customHeight="1" x14ac:dyDescent="0.3">
      <c r="A62" s="24" t="s">
        <v>29</v>
      </c>
      <c r="B62" s="30">
        <f t="shared" ref="B62:B64" si="56">H62+J62+L62+N62+P62+R62+T62+V62+X62+Z62+AB62+AD62</f>
        <v>367022.10000000003</v>
      </c>
      <c r="C62" s="30">
        <f>H62+J62+L62+N62+P62</f>
        <v>200844.7</v>
      </c>
      <c r="D62" s="31">
        <f>E62</f>
        <v>198897.19999999998</v>
      </c>
      <c r="E62" s="30">
        <f t="shared" ref="E62:E64" si="57">I62+K62+M62+O62+Q62+S62+U62+W62+Y62+AA62+AC62+AE62</f>
        <v>198897.19999999998</v>
      </c>
      <c r="F62" s="26">
        <f t="shared" ref="F62:F64" si="58">E62/B62*100</f>
        <v>54.192159000779505</v>
      </c>
      <c r="G62" s="26">
        <f t="shared" ref="G62:G64" si="59">E62/C62*100</f>
        <v>99.030345336471399</v>
      </c>
      <c r="H62" s="25">
        <v>38747.4</v>
      </c>
      <c r="I62" s="25">
        <v>38747.4</v>
      </c>
      <c r="J62" s="25">
        <v>60608.3</v>
      </c>
      <c r="K62" s="25">
        <v>58970</v>
      </c>
      <c r="L62" s="25">
        <v>36518.1</v>
      </c>
      <c r="M62" s="25">
        <v>37286.699999999997</v>
      </c>
      <c r="N62" s="25">
        <f>30914.1+3290</f>
        <v>34204.1</v>
      </c>
      <c r="O62" s="25">
        <v>33254.1</v>
      </c>
      <c r="P62" s="25">
        <v>30766.799999999999</v>
      </c>
      <c r="Q62" s="25">
        <v>30639</v>
      </c>
      <c r="R62" s="25">
        <v>22113.4</v>
      </c>
      <c r="S62" s="25"/>
      <c r="T62" s="25">
        <v>20484.5</v>
      </c>
      <c r="U62" s="25"/>
      <c r="V62" s="25">
        <v>15045.6</v>
      </c>
      <c r="W62" s="25"/>
      <c r="X62" s="25">
        <v>13657.9</v>
      </c>
      <c r="Y62" s="25"/>
      <c r="Z62" s="25">
        <v>21250.7</v>
      </c>
      <c r="AA62" s="25"/>
      <c r="AB62" s="25">
        <v>20541.3</v>
      </c>
      <c r="AC62" s="25"/>
      <c r="AD62" s="25">
        <v>53084</v>
      </c>
      <c r="AE62" s="25"/>
      <c r="AF62" s="19"/>
      <c r="AG62" s="17"/>
      <c r="AH62" s="17"/>
      <c r="AI62" s="17"/>
    </row>
    <row r="63" spans="1:35" s="20" customFormat="1" ht="28.5" customHeight="1" x14ac:dyDescent="0.3">
      <c r="A63" s="24" t="s">
        <v>30</v>
      </c>
      <c r="B63" s="102">
        <f t="shared" si="56"/>
        <v>48903.099999999991</v>
      </c>
      <c r="C63" s="30">
        <f>H63+J63+L63+N63+P63</f>
        <v>32602.2</v>
      </c>
      <c r="D63" s="31">
        <f>E63</f>
        <v>22822.9</v>
      </c>
      <c r="E63" s="30">
        <f t="shared" si="57"/>
        <v>22822.9</v>
      </c>
      <c r="F63" s="26">
        <f t="shared" si="58"/>
        <v>46.669638530072746</v>
      </c>
      <c r="G63" s="26">
        <f t="shared" si="59"/>
        <v>70.004171497629002</v>
      </c>
      <c r="H63" s="25">
        <v>4075.3</v>
      </c>
      <c r="I63" s="25"/>
      <c r="J63" s="25">
        <v>4075.3</v>
      </c>
      <c r="K63" s="25">
        <v>7689.8</v>
      </c>
      <c r="L63" s="25">
        <v>4075.3</v>
      </c>
      <c r="M63" s="25">
        <v>3906.1</v>
      </c>
      <c r="N63" s="25">
        <v>4075.3</v>
      </c>
      <c r="O63" s="25">
        <v>3866.6</v>
      </c>
      <c r="P63" s="25">
        <v>16301</v>
      </c>
      <c r="Q63" s="25">
        <v>7360.4</v>
      </c>
      <c r="R63" s="25"/>
      <c r="S63" s="25"/>
      <c r="T63" s="25"/>
      <c r="U63" s="25"/>
      <c r="V63" s="25"/>
      <c r="W63" s="25"/>
      <c r="X63" s="25">
        <v>4075.3</v>
      </c>
      <c r="Y63" s="25"/>
      <c r="Z63" s="25">
        <v>4075.2</v>
      </c>
      <c r="AA63" s="25"/>
      <c r="AB63" s="25">
        <v>4075.2</v>
      </c>
      <c r="AC63" s="25"/>
      <c r="AD63" s="25">
        <v>4075.2</v>
      </c>
      <c r="AE63" s="15"/>
      <c r="AF63" s="96"/>
      <c r="AG63" s="17"/>
      <c r="AH63" s="17"/>
      <c r="AI63" s="17"/>
    </row>
    <row r="64" spans="1:35" s="20" customFormat="1" ht="28.5" customHeight="1" x14ac:dyDescent="0.3">
      <c r="A64" s="24" t="s">
        <v>31</v>
      </c>
      <c r="B64" s="102">
        <f t="shared" si="56"/>
        <v>6025.6</v>
      </c>
      <c r="C64" s="30">
        <f>H64+J64+L64</f>
        <v>6025</v>
      </c>
      <c r="D64" s="31">
        <f>E64</f>
        <v>5715.4</v>
      </c>
      <c r="E64" s="30">
        <f t="shared" si="57"/>
        <v>5715.4</v>
      </c>
      <c r="F64" s="26">
        <f t="shared" si="58"/>
        <v>94.851964949548588</v>
      </c>
      <c r="G64" s="26">
        <f t="shared" si="59"/>
        <v>94.861410788381733</v>
      </c>
      <c r="H64" s="15"/>
      <c r="I64" s="15"/>
      <c r="J64" s="15">
        <v>6025</v>
      </c>
      <c r="K64" s="15">
        <v>2301.8000000000002</v>
      </c>
      <c r="L64" s="15"/>
      <c r="M64" s="15">
        <v>3413.6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25"/>
      <c r="Y64" s="25"/>
      <c r="Z64" s="25"/>
      <c r="AA64" s="25"/>
      <c r="AB64" s="25"/>
      <c r="AC64" s="25"/>
      <c r="AD64" s="25">
        <v>0.6</v>
      </c>
      <c r="AE64" s="15"/>
      <c r="AF64" s="19"/>
      <c r="AG64" s="17"/>
      <c r="AH64" s="17"/>
      <c r="AI64" s="17"/>
    </row>
    <row r="65" spans="1:35" s="20" customFormat="1" ht="42.75" customHeight="1" x14ac:dyDescent="0.25">
      <c r="A65" s="104" t="s">
        <v>41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2"/>
      <c r="AF65" s="96"/>
      <c r="AG65" s="17"/>
      <c r="AH65" s="17"/>
      <c r="AI65" s="17"/>
    </row>
    <row r="66" spans="1:35" s="20" customFormat="1" ht="19.5" customHeight="1" x14ac:dyDescent="0.3">
      <c r="A66" s="21" t="s">
        <v>27</v>
      </c>
      <c r="B66" s="29">
        <f>H66+J66+L66+N66+P66+R66+T66+V66+X66+Z66+AB66+AD66</f>
        <v>3360</v>
      </c>
      <c r="C66" s="37">
        <f>SUM(C67:C70)</f>
        <v>1400</v>
      </c>
      <c r="D66" s="37">
        <f t="shared" ref="D66:E66" si="60">SUM(D67:D70)</f>
        <v>1148</v>
      </c>
      <c r="E66" s="37">
        <f t="shared" si="60"/>
        <v>1148</v>
      </c>
      <c r="F66" s="23">
        <f>E66/B66*100</f>
        <v>34.166666666666664</v>
      </c>
      <c r="G66" s="23">
        <f>E66/C66*100</f>
        <v>82</v>
      </c>
      <c r="H66" s="15">
        <f>SUM(H67:H70)</f>
        <v>280</v>
      </c>
      <c r="I66" s="15">
        <f t="shared" ref="I66:AE66" si="61">SUM(I67:I70)</f>
        <v>0</v>
      </c>
      <c r="J66" s="15">
        <f t="shared" si="61"/>
        <v>280</v>
      </c>
      <c r="K66" s="15">
        <f t="shared" si="61"/>
        <v>244</v>
      </c>
      <c r="L66" s="15">
        <f t="shared" si="61"/>
        <v>280</v>
      </c>
      <c r="M66" s="15">
        <f t="shared" si="61"/>
        <v>296</v>
      </c>
      <c r="N66" s="15">
        <f t="shared" si="61"/>
        <v>280</v>
      </c>
      <c r="O66" s="15">
        <f t="shared" si="61"/>
        <v>300</v>
      </c>
      <c r="P66" s="15">
        <f t="shared" si="61"/>
        <v>280</v>
      </c>
      <c r="Q66" s="15">
        <f t="shared" si="61"/>
        <v>308</v>
      </c>
      <c r="R66" s="15">
        <f t="shared" si="61"/>
        <v>280</v>
      </c>
      <c r="S66" s="15">
        <f t="shared" si="61"/>
        <v>0</v>
      </c>
      <c r="T66" s="15">
        <f t="shared" si="61"/>
        <v>280</v>
      </c>
      <c r="U66" s="15">
        <f t="shared" si="61"/>
        <v>0</v>
      </c>
      <c r="V66" s="15">
        <f t="shared" si="61"/>
        <v>280</v>
      </c>
      <c r="W66" s="15">
        <f t="shared" si="61"/>
        <v>0</v>
      </c>
      <c r="X66" s="15">
        <f t="shared" si="61"/>
        <v>280</v>
      </c>
      <c r="Y66" s="15">
        <f t="shared" si="61"/>
        <v>0</v>
      </c>
      <c r="Z66" s="15">
        <f t="shared" si="61"/>
        <v>280</v>
      </c>
      <c r="AA66" s="15">
        <f t="shared" si="61"/>
        <v>0</v>
      </c>
      <c r="AB66" s="15">
        <f t="shared" si="61"/>
        <v>280</v>
      </c>
      <c r="AC66" s="15">
        <f t="shared" si="61"/>
        <v>0</v>
      </c>
      <c r="AD66" s="15">
        <f t="shared" si="61"/>
        <v>280</v>
      </c>
      <c r="AE66" s="15">
        <f t="shared" si="61"/>
        <v>0</v>
      </c>
      <c r="AF66" s="96"/>
      <c r="AG66" s="17"/>
      <c r="AH66" s="17"/>
      <c r="AI66" s="17"/>
    </row>
    <row r="67" spans="1:35" s="20" customFormat="1" ht="159" customHeight="1" x14ac:dyDescent="0.3">
      <c r="A67" s="24" t="s">
        <v>28</v>
      </c>
      <c r="B67" s="30">
        <f>H67+J67+L67+N67+P67+R67+T67+V67+X67+Z67+AB67+AD67</f>
        <v>3360</v>
      </c>
      <c r="C67" s="30">
        <f>H67+J67+L67+N67+P67</f>
        <v>1400</v>
      </c>
      <c r="D67" s="31">
        <f>E67</f>
        <v>1148</v>
      </c>
      <c r="E67" s="30">
        <f>I67+K67+M67+O67+Q67+S67+U67+W67+Y67+AA67+AC67+AE67</f>
        <v>1148</v>
      </c>
      <c r="F67" s="26">
        <f>E67/B67*100</f>
        <v>34.166666666666664</v>
      </c>
      <c r="G67" s="26">
        <f>E67/C67*100</f>
        <v>82</v>
      </c>
      <c r="H67" s="25">
        <v>280</v>
      </c>
      <c r="I67" s="25"/>
      <c r="J67" s="25">
        <v>280</v>
      </c>
      <c r="K67" s="25">
        <v>244</v>
      </c>
      <c r="L67" s="25">
        <v>280</v>
      </c>
      <c r="M67" s="25">
        <v>296</v>
      </c>
      <c r="N67" s="25">
        <v>280</v>
      </c>
      <c r="O67" s="25">
        <v>300</v>
      </c>
      <c r="P67" s="25">
        <v>280</v>
      </c>
      <c r="Q67" s="25">
        <v>308</v>
      </c>
      <c r="R67" s="25">
        <v>280</v>
      </c>
      <c r="S67" s="25"/>
      <c r="T67" s="25">
        <v>280</v>
      </c>
      <c r="U67" s="25"/>
      <c r="V67" s="25">
        <v>280</v>
      </c>
      <c r="W67" s="25"/>
      <c r="X67" s="25">
        <v>280</v>
      </c>
      <c r="Y67" s="25"/>
      <c r="Z67" s="25">
        <v>280</v>
      </c>
      <c r="AA67" s="25"/>
      <c r="AB67" s="25">
        <v>280</v>
      </c>
      <c r="AC67" s="25">
        <v>0</v>
      </c>
      <c r="AD67" s="25">
        <v>280</v>
      </c>
      <c r="AE67" s="25"/>
      <c r="AF67" s="38" t="s">
        <v>135</v>
      </c>
      <c r="AG67" s="17">
        <f>C67-E67</f>
        <v>252</v>
      </c>
      <c r="AH67" s="17"/>
      <c r="AI67" s="17"/>
    </row>
    <row r="68" spans="1:35" s="20" customFormat="1" ht="19.5" customHeight="1" x14ac:dyDescent="0.3">
      <c r="A68" s="24" t="s">
        <v>29</v>
      </c>
      <c r="B68" s="39">
        <f t="shared" ref="B68:B70" si="62">H68+J68+L68+N68+P68+R68+T68+V68+X68+Z68+AB68+AD68</f>
        <v>0</v>
      </c>
      <c r="C68" s="39">
        <f t="shared" ref="C68:C70" si="63">H68</f>
        <v>0</v>
      </c>
      <c r="D68" s="40"/>
      <c r="E68" s="39">
        <f t="shared" ref="E68:E70" si="64">I68+K68+M68+O68+Q68+S68+U68+W68+Y68+AA68+AC68+AE68</f>
        <v>0</v>
      </c>
      <c r="F68" s="26" t="e">
        <f t="shared" ref="F68:F70" si="65">E68/B68*100</f>
        <v>#DIV/0!</v>
      </c>
      <c r="G68" s="26" t="e">
        <f t="shared" ref="G68:G70" si="66">E68/C68*100</f>
        <v>#DIV/0!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96"/>
      <c r="AG68" s="17"/>
      <c r="AH68" s="17"/>
      <c r="AI68" s="17"/>
    </row>
    <row r="69" spans="1:35" s="20" customFormat="1" ht="19.5" customHeight="1" x14ac:dyDescent="0.3">
      <c r="A69" s="24" t="s">
        <v>30</v>
      </c>
      <c r="B69" s="39">
        <f t="shared" si="62"/>
        <v>0</v>
      </c>
      <c r="C69" s="39">
        <f t="shared" si="63"/>
        <v>0</v>
      </c>
      <c r="D69" s="40"/>
      <c r="E69" s="39">
        <f t="shared" si="64"/>
        <v>0</v>
      </c>
      <c r="F69" s="26" t="e">
        <f t="shared" si="65"/>
        <v>#DIV/0!</v>
      </c>
      <c r="G69" s="26" t="e">
        <f t="shared" si="66"/>
        <v>#DIV/0!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96"/>
      <c r="AG69" s="17"/>
      <c r="AH69" s="17"/>
      <c r="AI69" s="17"/>
    </row>
    <row r="70" spans="1:35" s="20" customFormat="1" ht="19.5" customHeight="1" x14ac:dyDescent="0.3">
      <c r="A70" s="24" t="s">
        <v>31</v>
      </c>
      <c r="B70" s="39">
        <f t="shared" si="62"/>
        <v>0</v>
      </c>
      <c r="C70" s="39">
        <f t="shared" si="63"/>
        <v>0</v>
      </c>
      <c r="D70" s="40"/>
      <c r="E70" s="39">
        <f t="shared" si="64"/>
        <v>0</v>
      </c>
      <c r="F70" s="26" t="e">
        <f t="shared" si="65"/>
        <v>#DIV/0!</v>
      </c>
      <c r="G70" s="26" t="e">
        <f t="shared" si="66"/>
        <v>#DIV/0!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96"/>
      <c r="AG70" s="17"/>
      <c r="AH70" s="17"/>
      <c r="AI70" s="17"/>
    </row>
    <row r="71" spans="1:35" s="20" customFormat="1" ht="45.75" customHeight="1" x14ac:dyDescent="0.25">
      <c r="A71" s="104" t="s">
        <v>42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2"/>
      <c r="AF71" s="96"/>
      <c r="AG71" s="17"/>
      <c r="AH71" s="17"/>
      <c r="AI71" s="17"/>
    </row>
    <row r="72" spans="1:35" s="20" customFormat="1" ht="19.5" customHeight="1" x14ac:dyDescent="0.3">
      <c r="A72" s="21" t="s">
        <v>27</v>
      </c>
      <c r="B72" s="29">
        <f>H72+J72+L72+N72+P72+R72+T72+V72+X72+Z72+AB72+AD72</f>
        <v>13810.800000000001</v>
      </c>
      <c r="C72" s="37">
        <f>SUM(C73:C76)</f>
        <v>8052.7</v>
      </c>
      <c r="D72" s="37">
        <f t="shared" ref="D72:E72" si="67">SUM(D73:D76)</f>
        <v>4706</v>
      </c>
      <c r="E72" s="37">
        <f t="shared" si="67"/>
        <v>4706</v>
      </c>
      <c r="F72" s="23">
        <f>E72/B72*100</f>
        <v>34.074782054623917</v>
      </c>
      <c r="G72" s="23">
        <f>E72/C72*100</f>
        <v>58.440026326573701</v>
      </c>
      <c r="H72" s="15">
        <f>SUM(H73:H76)</f>
        <v>1150</v>
      </c>
      <c r="I72" s="15">
        <f t="shared" ref="I72:AE72" si="68">SUM(I73:I76)</f>
        <v>0</v>
      </c>
      <c r="J72" s="15">
        <f t="shared" si="68"/>
        <v>1150</v>
      </c>
      <c r="K72" s="15">
        <f t="shared" si="68"/>
        <v>1051.2</v>
      </c>
      <c r="L72" s="15">
        <f t="shared" si="68"/>
        <v>1150</v>
      </c>
      <c r="M72" s="15">
        <f t="shared" si="68"/>
        <v>1212.2</v>
      </c>
      <c r="N72" s="15">
        <f t="shared" si="68"/>
        <v>1150</v>
      </c>
      <c r="O72" s="15">
        <f t="shared" si="68"/>
        <v>1218.9000000000001</v>
      </c>
      <c r="P72" s="15">
        <f t="shared" si="68"/>
        <v>3452.7</v>
      </c>
      <c r="Q72" s="15">
        <f t="shared" si="68"/>
        <v>1223.7</v>
      </c>
      <c r="R72" s="15">
        <f t="shared" si="68"/>
        <v>0</v>
      </c>
      <c r="S72" s="15">
        <f t="shared" si="68"/>
        <v>0</v>
      </c>
      <c r="T72" s="15">
        <f t="shared" si="68"/>
        <v>0</v>
      </c>
      <c r="U72" s="15">
        <f t="shared" si="68"/>
        <v>0</v>
      </c>
      <c r="V72" s="15">
        <f t="shared" si="68"/>
        <v>1150</v>
      </c>
      <c r="W72" s="15">
        <f t="shared" si="68"/>
        <v>0</v>
      </c>
      <c r="X72" s="15">
        <f t="shared" si="68"/>
        <v>1150</v>
      </c>
      <c r="Y72" s="15">
        <f t="shared" si="68"/>
        <v>0</v>
      </c>
      <c r="Z72" s="15">
        <f t="shared" si="68"/>
        <v>1150</v>
      </c>
      <c r="AA72" s="15">
        <f t="shared" si="68"/>
        <v>0</v>
      </c>
      <c r="AB72" s="15">
        <f t="shared" si="68"/>
        <v>1150</v>
      </c>
      <c r="AC72" s="15">
        <f t="shared" si="68"/>
        <v>0</v>
      </c>
      <c r="AD72" s="15">
        <f t="shared" si="68"/>
        <v>1158.0999999999999</v>
      </c>
      <c r="AE72" s="15">
        <f t="shared" si="68"/>
        <v>0</v>
      </c>
      <c r="AF72" s="96"/>
      <c r="AG72" s="17"/>
      <c r="AH72" s="17"/>
      <c r="AI72" s="17"/>
    </row>
    <row r="73" spans="1:35" s="20" customFormat="1" ht="126" customHeight="1" x14ac:dyDescent="0.3">
      <c r="A73" s="24" t="s">
        <v>28</v>
      </c>
      <c r="B73" s="30">
        <f>H73+J73+L73+N73+P73+R73+T73+V73+X73+Z73+AB73+AD73</f>
        <v>13810.800000000001</v>
      </c>
      <c r="C73" s="30">
        <f>H73+J73+L73+N73+P73</f>
        <v>8052.7</v>
      </c>
      <c r="D73" s="31">
        <f>E73</f>
        <v>4706</v>
      </c>
      <c r="E73" s="30">
        <f>I73+K73+M73+O73+Q73+S73+U73+W73+Y73+AA73+AC73+AE73</f>
        <v>4706</v>
      </c>
      <c r="F73" s="26">
        <f>E73/B73*100</f>
        <v>34.074782054623917</v>
      </c>
      <c r="G73" s="26">
        <f>E73/C73*100</f>
        <v>58.440026326573701</v>
      </c>
      <c r="H73" s="25">
        <v>1150</v>
      </c>
      <c r="I73" s="25"/>
      <c r="J73" s="25">
        <v>1150</v>
      </c>
      <c r="K73" s="25">
        <v>1051.2</v>
      </c>
      <c r="L73" s="25">
        <v>1150</v>
      </c>
      <c r="M73" s="25">
        <v>1212.2</v>
      </c>
      <c r="N73" s="25">
        <v>1150</v>
      </c>
      <c r="O73" s="25">
        <v>1218.9000000000001</v>
      </c>
      <c r="P73" s="25">
        <v>3452.7</v>
      </c>
      <c r="Q73" s="25">
        <v>1223.7</v>
      </c>
      <c r="R73" s="25"/>
      <c r="S73" s="25"/>
      <c r="T73" s="25"/>
      <c r="U73" s="25"/>
      <c r="V73" s="25">
        <v>1150</v>
      </c>
      <c r="W73" s="25"/>
      <c r="X73" s="25">
        <v>1150</v>
      </c>
      <c r="Y73" s="25"/>
      <c r="Z73" s="25">
        <v>1150</v>
      </c>
      <c r="AA73" s="25"/>
      <c r="AB73" s="25">
        <v>1150</v>
      </c>
      <c r="AC73" s="25"/>
      <c r="AD73" s="25">
        <v>1158.0999999999999</v>
      </c>
      <c r="AE73" s="25"/>
      <c r="AF73" s="38" t="s">
        <v>136</v>
      </c>
      <c r="AG73" s="17"/>
      <c r="AH73" s="17"/>
      <c r="AI73" s="17"/>
    </row>
    <row r="74" spans="1:35" s="20" customFormat="1" ht="19.5" customHeight="1" x14ac:dyDescent="0.3">
      <c r="A74" s="24" t="s">
        <v>29</v>
      </c>
      <c r="B74" s="39">
        <f t="shared" ref="B74:B76" si="69">H74+J74+L74+N74+P74+R74+T74+V74+X74+Z74+AB74+AD74</f>
        <v>0</v>
      </c>
      <c r="C74" s="30">
        <f t="shared" ref="C74:C76" si="70">H74</f>
        <v>0</v>
      </c>
      <c r="D74" s="40"/>
      <c r="E74" s="39">
        <f t="shared" ref="E74:E76" si="71">I74+K74+M74+O74+Q74+S74+U74+W74+Y74+AA74+AC74+AE74</f>
        <v>0</v>
      </c>
      <c r="F74" s="26" t="e">
        <f t="shared" ref="F74:F76" si="72">E74/B74*100</f>
        <v>#DIV/0!</v>
      </c>
      <c r="G74" s="26" t="e">
        <f t="shared" ref="G74:G76" si="73">E74/C74*100</f>
        <v>#DIV/0!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96"/>
      <c r="AG74" s="17"/>
      <c r="AH74" s="17"/>
      <c r="AI74" s="17"/>
    </row>
    <row r="75" spans="1:35" s="20" customFormat="1" ht="19.5" customHeight="1" x14ac:dyDescent="0.3">
      <c r="A75" s="24" t="s">
        <v>30</v>
      </c>
      <c r="B75" s="39">
        <f t="shared" si="69"/>
        <v>0</v>
      </c>
      <c r="C75" s="30">
        <f t="shared" si="70"/>
        <v>0</v>
      </c>
      <c r="D75" s="40"/>
      <c r="E75" s="39">
        <f t="shared" si="71"/>
        <v>0</v>
      </c>
      <c r="F75" s="26" t="e">
        <f t="shared" si="72"/>
        <v>#DIV/0!</v>
      </c>
      <c r="G75" s="26" t="e">
        <f t="shared" si="73"/>
        <v>#DIV/0!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96"/>
      <c r="AG75" s="17"/>
      <c r="AH75" s="17"/>
      <c r="AI75" s="17"/>
    </row>
    <row r="76" spans="1:35" s="20" customFormat="1" ht="19.5" customHeight="1" x14ac:dyDescent="0.3">
      <c r="A76" s="24" t="s">
        <v>31</v>
      </c>
      <c r="B76" s="39">
        <f t="shared" si="69"/>
        <v>0</v>
      </c>
      <c r="C76" s="30">
        <f t="shared" si="70"/>
        <v>0</v>
      </c>
      <c r="D76" s="40"/>
      <c r="E76" s="39">
        <f t="shared" si="71"/>
        <v>0</v>
      </c>
      <c r="F76" s="26" t="e">
        <f t="shared" si="72"/>
        <v>#DIV/0!</v>
      </c>
      <c r="G76" s="26" t="e">
        <f t="shared" si="73"/>
        <v>#DIV/0!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96"/>
      <c r="AG76" s="17"/>
      <c r="AH76" s="17"/>
      <c r="AI76" s="17"/>
    </row>
    <row r="77" spans="1:35" s="20" customFormat="1" ht="38.25" customHeight="1" x14ac:dyDescent="0.25">
      <c r="A77" s="109" t="s">
        <v>43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4"/>
      <c r="AF77" s="96"/>
      <c r="AG77" s="17"/>
      <c r="AH77" s="17"/>
      <c r="AI77" s="17"/>
    </row>
    <row r="78" spans="1:35" s="20" customFormat="1" ht="102" customHeight="1" x14ac:dyDescent="0.3">
      <c r="A78" s="21" t="s">
        <v>27</v>
      </c>
      <c r="B78" s="15">
        <f>B79+B80+B82+B83</f>
        <v>52981.399999999994</v>
      </c>
      <c r="C78" s="15">
        <f t="shared" ref="C78:E78" si="74">C79+C80+C82+C83</f>
        <v>7775.3</v>
      </c>
      <c r="D78" s="15">
        <f t="shared" si="74"/>
        <v>7729.2</v>
      </c>
      <c r="E78" s="15">
        <f t="shared" si="74"/>
        <v>7729.2</v>
      </c>
      <c r="F78" s="23">
        <f>E78/B78*100</f>
        <v>14.588515969755425</v>
      </c>
      <c r="G78" s="23">
        <f>E78/C78*100</f>
        <v>99.407096832276565</v>
      </c>
      <c r="H78" s="15">
        <f>H79+H80+H82+H83</f>
        <v>0</v>
      </c>
      <c r="I78" s="15">
        <f t="shared" ref="I78:AE78" si="75">I79+I80+I82+I83</f>
        <v>0</v>
      </c>
      <c r="J78" s="15">
        <f t="shared" si="75"/>
        <v>12.5</v>
      </c>
      <c r="K78" s="15">
        <f t="shared" si="75"/>
        <v>12.5</v>
      </c>
      <c r="L78" s="15">
        <f t="shared" si="75"/>
        <v>105</v>
      </c>
      <c r="M78" s="15">
        <f t="shared" si="75"/>
        <v>105</v>
      </c>
      <c r="N78" s="15">
        <f t="shared" si="75"/>
        <v>5342.4</v>
      </c>
      <c r="O78" s="15">
        <f t="shared" si="75"/>
        <v>5336.8</v>
      </c>
      <c r="P78" s="15">
        <f t="shared" si="75"/>
        <v>3024.9</v>
      </c>
      <c r="Q78" s="15">
        <f t="shared" si="75"/>
        <v>2274.9</v>
      </c>
      <c r="R78" s="15">
        <f t="shared" si="75"/>
        <v>14030.3</v>
      </c>
      <c r="S78" s="15">
        <f t="shared" si="75"/>
        <v>0</v>
      </c>
      <c r="T78" s="15">
        <f t="shared" si="75"/>
        <v>7911.5000000000009</v>
      </c>
      <c r="U78" s="15">
        <f t="shared" si="75"/>
        <v>0</v>
      </c>
      <c r="V78" s="15">
        <f t="shared" si="75"/>
        <v>2852.2</v>
      </c>
      <c r="W78" s="15">
        <f t="shared" si="75"/>
        <v>0</v>
      </c>
      <c r="X78" s="15">
        <f t="shared" si="75"/>
        <v>0</v>
      </c>
      <c r="Y78" s="15">
        <f t="shared" si="75"/>
        <v>0</v>
      </c>
      <c r="Z78" s="15">
        <f t="shared" si="75"/>
        <v>585.30000000000007</v>
      </c>
      <c r="AA78" s="15">
        <f t="shared" si="75"/>
        <v>0</v>
      </c>
      <c r="AB78" s="15">
        <f t="shared" si="75"/>
        <v>0</v>
      </c>
      <c r="AC78" s="15">
        <f t="shared" si="75"/>
        <v>0</v>
      </c>
      <c r="AD78" s="15">
        <f t="shared" si="75"/>
        <v>19117.3</v>
      </c>
      <c r="AE78" s="15">
        <f t="shared" si="75"/>
        <v>0</v>
      </c>
      <c r="AF78" s="34" t="s">
        <v>129</v>
      </c>
      <c r="AG78" s="17"/>
      <c r="AH78" s="17"/>
      <c r="AI78" s="17"/>
    </row>
    <row r="79" spans="1:35" s="20" customFormat="1" ht="26.25" customHeight="1" x14ac:dyDescent="0.3">
      <c r="A79" s="24" t="s">
        <v>28</v>
      </c>
      <c r="B79" s="30">
        <f>B86+B93+B100</f>
        <v>30439.399999999994</v>
      </c>
      <c r="C79" s="30">
        <f>C86+C93+C100</f>
        <v>1002.8</v>
      </c>
      <c r="D79" s="30">
        <f t="shared" ref="D79:E79" si="76">D86+D93+D100</f>
        <v>1002.8</v>
      </c>
      <c r="E79" s="30">
        <f t="shared" si="76"/>
        <v>1002.8</v>
      </c>
      <c r="F79" s="26">
        <f t="shared" ref="F79:F83" si="77">E79/B79*100</f>
        <v>3.2944144759752167</v>
      </c>
      <c r="G79" s="26">
        <f t="shared" ref="G79:G83" si="78">E79/C79*100</f>
        <v>100</v>
      </c>
      <c r="H79" s="30">
        <f t="shared" ref="H79:AE83" si="79">H86+H93+H100</f>
        <v>0</v>
      </c>
      <c r="I79" s="30">
        <f t="shared" si="79"/>
        <v>0</v>
      </c>
      <c r="J79" s="30">
        <f t="shared" si="79"/>
        <v>0</v>
      </c>
      <c r="K79" s="30">
        <f t="shared" si="79"/>
        <v>0</v>
      </c>
      <c r="L79" s="30">
        <f t="shared" si="79"/>
        <v>0</v>
      </c>
      <c r="M79" s="30">
        <f t="shared" si="79"/>
        <v>0</v>
      </c>
      <c r="N79" s="30">
        <f t="shared" si="79"/>
        <v>1002.8</v>
      </c>
      <c r="O79" s="30">
        <f t="shared" si="79"/>
        <v>1002.8</v>
      </c>
      <c r="P79" s="30">
        <f t="shared" si="79"/>
        <v>0</v>
      </c>
      <c r="Q79" s="30">
        <f t="shared" si="79"/>
        <v>0</v>
      </c>
      <c r="R79" s="30">
        <f t="shared" si="79"/>
        <v>7130.7</v>
      </c>
      <c r="S79" s="30">
        <f t="shared" si="79"/>
        <v>0</v>
      </c>
      <c r="T79" s="30">
        <f t="shared" si="79"/>
        <v>6930.4000000000005</v>
      </c>
      <c r="U79" s="30">
        <f t="shared" si="79"/>
        <v>0</v>
      </c>
      <c r="V79" s="30">
        <f t="shared" si="79"/>
        <v>2565.1</v>
      </c>
      <c r="W79" s="30">
        <f t="shared" si="79"/>
        <v>0</v>
      </c>
      <c r="X79" s="30">
        <f t="shared" si="79"/>
        <v>0</v>
      </c>
      <c r="Y79" s="30">
        <f t="shared" si="79"/>
        <v>0</v>
      </c>
      <c r="Z79" s="30">
        <f t="shared" si="79"/>
        <v>495.1</v>
      </c>
      <c r="AA79" s="30">
        <f t="shared" si="79"/>
        <v>0</v>
      </c>
      <c r="AB79" s="30">
        <f t="shared" si="79"/>
        <v>0</v>
      </c>
      <c r="AC79" s="30">
        <f t="shared" si="79"/>
        <v>0</v>
      </c>
      <c r="AD79" s="30">
        <f t="shared" si="79"/>
        <v>12315.3</v>
      </c>
      <c r="AE79" s="30">
        <f t="shared" si="79"/>
        <v>0</v>
      </c>
      <c r="AF79" s="34"/>
      <c r="AG79" s="17"/>
      <c r="AH79" s="17"/>
      <c r="AI79" s="17"/>
    </row>
    <row r="80" spans="1:35" s="20" customFormat="1" ht="26.25" customHeight="1" x14ac:dyDescent="0.3">
      <c r="A80" s="24" t="s">
        <v>29</v>
      </c>
      <c r="B80" s="30">
        <f t="shared" ref="B80:E83" si="80">B87+B94+B101</f>
        <v>18542</v>
      </c>
      <c r="C80" s="30">
        <f t="shared" si="80"/>
        <v>2772.5</v>
      </c>
      <c r="D80" s="30">
        <f t="shared" si="80"/>
        <v>2726.4</v>
      </c>
      <c r="E80" s="30">
        <f t="shared" si="80"/>
        <v>2726.4</v>
      </c>
      <c r="F80" s="26">
        <f t="shared" si="77"/>
        <v>14.703915435228133</v>
      </c>
      <c r="G80" s="26">
        <f t="shared" si="78"/>
        <v>98.337240757439133</v>
      </c>
      <c r="H80" s="30">
        <f t="shared" si="79"/>
        <v>0</v>
      </c>
      <c r="I80" s="30">
        <f t="shared" si="79"/>
        <v>0</v>
      </c>
      <c r="J80" s="30">
        <f t="shared" si="79"/>
        <v>12.5</v>
      </c>
      <c r="K80" s="30">
        <f t="shared" si="79"/>
        <v>12.5</v>
      </c>
      <c r="L80" s="30">
        <f t="shared" si="79"/>
        <v>105</v>
      </c>
      <c r="M80" s="30">
        <f t="shared" si="79"/>
        <v>105</v>
      </c>
      <c r="N80" s="30">
        <f t="shared" si="79"/>
        <v>339.6</v>
      </c>
      <c r="O80" s="30">
        <f t="shared" si="79"/>
        <v>334</v>
      </c>
      <c r="P80" s="30">
        <f t="shared" si="79"/>
        <v>3024.9</v>
      </c>
      <c r="Q80" s="30">
        <f t="shared" si="79"/>
        <v>2274.9</v>
      </c>
      <c r="R80" s="30">
        <f t="shared" si="79"/>
        <v>6899.6</v>
      </c>
      <c r="S80" s="30">
        <f t="shared" si="79"/>
        <v>0</v>
      </c>
      <c r="T80" s="30">
        <f t="shared" si="79"/>
        <v>981.10000000000014</v>
      </c>
      <c r="U80" s="30">
        <f t="shared" si="79"/>
        <v>0</v>
      </c>
      <c r="V80" s="30">
        <f t="shared" si="79"/>
        <v>287.09999999999997</v>
      </c>
      <c r="W80" s="30">
        <f t="shared" si="79"/>
        <v>0</v>
      </c>
      <c r="X80" s="30">
        <f t="shared" si="79"/>
        <v>0</v>
      </c>
      <c r="Y80" s="30">
        <f t="shared" si="79"/>
        <v>0</v>
      </c>
      <c r="Z80" s="30">
        <f t="shared" si="79"/>
        <v>90.2</v>
      </c>
      <c r="AA80" s="30">
        <f t="shared" si="79"/>
        <v>0</v>
      </c>
      <c r="AB80" s="30">
        <f t="shared" si="79"/>
        <v>0</v>
      </c>
      <c r="AC80" s="30">
        <f t="shared" si="79"/>
        <v>0</v>
      </c>
      <c r="AD80" s="30">
        <f t="shared" si="79"/>
        <v>6802</v>
      </c>
      <c r="AE80" s="30">
        <f t="shared" si="79"/>
        <v>0</v>
      </c>
      <c r="AF80" s="34"/>
      <c r="AG80" s="17"/>
      <c r="AH80" s="17"/>
      <c r="AI80" s="17"/>
    </row>
    <row r="81" spans="1:35" s="20" customFormat="1" ht="36.75" customHeight="1" x14ac:dyDescent="0.3">
      <c r="A81" s="24" t="s">
        <v>44</v>
      </c>
      <c r="B81" s="30">
        <f t="shared" si="80"/>
        <v>4148.3</v>
      </c>
      <c r="C81" s="30">
        <f>C88+C95+C102</f>
        <v>334</v>
      </c>
      <c r="D81" s="30">
        <f t="shared" si="80"/>
        <v>334</v>
      </c>
      <c r="E81" s="30">
        <f t="shared" si="80"/>
        <v>334</v>
      </c>
      <c r="F81" s="26">
        <f t="shared" si="77"/>
        <v>8.0514909722054817</v>
      </c>
      <c r="G81" s="26">
        <f t="shared" si="78"/>
        <v>100</v>
      </c>
      <c r="H81" s="30">
        <f t="shared" si="79"/>
        <v>0</v>
      </c>
      <c r="I81" s="30">
        <f t="shared" si="79"/>
        <v>0</v>
      </c>
      <c r="J81" s="30">
        <f t="shared" si="79"/>
        <v>0</v>
      </c>
      <c r="K81" s="30">
        <f t="shared" si="79"/>
        <v>0</v>
      </c>
      <c r="L81" s="30">
        <f t="shared" si="79"/>
        <v>0</v>
      </c>
      <c r="M81" s="30">
        <f t="shared" si="79"/>
        <v>0</v>
      </c>
      <c r="N81" s="30">
        <f t="shared" si="79"/>
        <v>334</v>
      </c>
      <c r="O81" s="30">
        <f t="shared" si="79"/>
        <v>334</v>
      </c>
      <c r="P81" s="30">
        <f t="shared" si="79"/>
        <v>0</v>
      </c>
      <c r="Q81" s="30">
        <f t="shared" si="79"/>
        <v>0</v>
      </c>
      <c r="R81" s="30">
        <f t="shared" si="79"/>
        <v>0</v>
      </c>
      <c r="S81" s="30">
        <f t="shared" si="79"/>
        <v>0</v>
      </c>
      <c r="T81" s="30">
        <f t="shared" si="79"/>
        <v>129.30000000000001</v>
      </c>
      <c r="U81" s="30">
        <f t="shared" si="79"/>
        <v>0</v>
      </c>
      <c r="V81" s="30">
        <f t="shared" si="79"/>
        <v>0</v>
      </c>
      <c r="W81" s="30">
        <f t="shared" si="79"/>
        <v>0</v>
      </c>
      <c r="X81" s="30">
        <f t="shared" si="79"/>
        <v>0</v>
      </c>
      <c r="Y81" s="30">
        <f t="shared" si="79"/>
        <v>0</v>
      </c>
      <c r="Z81" s="30">
        <f t="shared" si="79"/>
        <v>0</v>
      </c>
      <c r="AA81" s="30">
        <f t="shared" si="79"/>
        <v>0</v>
      </c>
      <c r="AB81" s="30">
        <f t="shared" si="79"/>
        <v>0</v>
      </c>
      <c r="AC81" s="30">
        <f t="shared" si="79"/>
        <v>0</v>
      </c>
      <c r="AD81" s="30">
        <f t="shared" si="79"/>
        <v>3685</v>
      </c>
      <c r="AE81" s="30">
        <f t="shared" si="79"/>
        <v>0</v>
      </c>
      <c r="AF81" s="34"/>
      <c r="AG81" s="17"/>
      <c r="AH81" s="17"/>
      <c r="AI81" s="17"/>
    </row>
    <row r="82" spans="1:35" s="20" customFormat="1" ht="27.75" customHeight="1" x14ac:dyDescent="0.3">
      <c r="A82" s="24" t="s">
        <v>30</v>
      </c>
      <c r="B82" s="30">
        <f t="shared" si="80"/>
        <v>0</v>
      </c>
      <c r="C82" s="30">
        <f t="shared" si="80"/>
        <v>0</v>
      </c>
      <c r="D82" s="30">
        <f t="shared" si="80"/>
        <v>0</v>
      </c>
      <c r="E82" s="30">
        <f t="shared" si="80"/>
        <v>0</v>
      </c>
      <c r="F82" s="26" t="e">
        <f t="shared" si="77"/>
        <v>#DIV/0!</v>
      </c>
      <c r="G82" s="26" t="e">
        <f t="shared" si="78"/>
        <v>#DIV/0!</v>
      </c>
      <c r="H82" s="30">
        <f t="shared" si="79"/>
        <v>0</v>
      </c>
      <c r="I82" s="30">
        <f t="shared" si="79"/>
        <v>0</v>
      </c>
      <c r="J82" s="30">
        <f t="shared" si="79"/>
        <v>0</v>
      </c>
      <c r="K82" s="30">
        <f t="shared" si="79"/>
        <v>0</v>
      </c>
      <c r="L82" s="30">
        <f t="shared" si="79"/>
        <v>0</v>
      </c>
      <c r="M82" s="30">
        <f t="shared" si="79"/>
        <v>0</v>
      </c>
      <c r="N82" s="30">
        <f t="shared" si="79"/>
        <v>0</v>
      </c>
      <c r="O82" s="30">
        <f t="shared" si="79"/>
        <v>0</v>
      </c>
      <c r="P82" s="30">
        <f t="shared" si="79"/>
        <v>0</v>
      </c>
      <c r="Q82" s="30">
        <f t="shared" si="79"/>
        <v>0</v>
      </c>
      <c r="R82" s="30">
        <f t="shared" si="79"/>
        <v>0</v>
      </c>
      <c r="S82" s="30">
        <f t="shared" si="79"/>
        <v>0</v>
      </c>
      <c r="T82" s="30">
        <f t="shared" si="79"/>
        <v>0</v>
      </c>
      <c r="U82" s="30">
        <f t="shared" si="79"/>
        <v>0</v>
      </c>
      <c r="V82" s="30">
        <f t="shared" si="79"/>
        <v>0</v>
      </c>
      <c r="W82" s="30">
        <f t="shared" si="79"/>
        <v>0</v>
      </c>
      <c r="X82" s="30">
        <f t="shared" si="79"/>
        <v>0</v>
      </c>
      <c r="Y82" s="30">
        <f t="shared" si="79"/>
        <v>0</v>
      </c>
      <c r="Z82" s="30">
        <f t="shared" si="79"/>
        <v>0</v>
      </c>
      <c r="AA82" s="30">
        <f t="shared" si="79"/>
        <v>0</v>
      </c>
      <c r="AB82" s="30">
        <f t="shared" si="79"/>
        <v>0</v>
      </c>
      <c r="AC82" s="30">
        <f t="shared" si="79"/>
        <v>0</v>
      </c>
      <c r="AD82" s="30">
        <f t="shared" si="79"/>
        <v>0</v>
      </c>
      <c r="AE82" s="30">
        <f t="shared" si="79"/>
        <v>0</v>
      </c>
      <c r="AF82" s="34"/>
      <c r="AG82" s="17"/>
      <c r="AH82" s="17"/>
      <c r="AI82" s="17"/>
    </row>
    <row r="83" spans="1:35" s="20" customFormat="1" ht="27.75" customHeight="1" x14ac:dyDescent="0.3">
      <c r="A83" s="24" t="s">
        <v>31</v>
      </c>
      <c r="B83" s="30">
        <f t="shared" si="80"/>
        <v>4000</v>
      </c>
      <c r="C83" s="30">
        <f t="shared" si="80"/>
        <v>4000</v>
      </c>
      <c r="D83" s="30">
        <f t="shared" si="80"/>
        <v>4000</v>
      </c>
      <c r="E83" s="30">
        <f t="shared" si="80"/>
        <v>4000</v>
      </c>
      <c r="F83" s="26">
        <f t="shared" si="77"/>
        <v>100</v>
      </c>
      <c r="G83" s="26">
        <f t="shared" si="78"/>
        <v>100</v>
      </c>
      <c r="H83" s="30">
        <f t="shared" si="79"/>
        <v>0</v>
      </c>
      <c r="I83" s="30">
        <f t="shared" si="79"/>
        <v>0</v>
      </c>
      <c r="J83" s="30">
        <f t="shared" si="79"/>
        <v>0</v>
      </c>
      <c r="K83" s="30">
        <f t="shared" si="79"/>
        <v>0</v>
      </c>
      <c r="L83" s="30">
        <f t="shared" si="79"/>
        <v>0</v>
      </c>
      <c r="M83" s="30">
        <f t="shared" si="79"/>
        <v>0</v>
      </c>
      <c r="N83" s="30">
        <f t="shared" si="79"/>
        <v>4000</v>
      </c>
      <c r="O83" s="30">
        <f t="shared" si="79"/>
        <v>4000</v>
      </c>
      <c r="P83" s="30">
        <f t="shared" si="79"/>
        <v>0</v>
      </c>
      <c r="Q83" s="30">
        <f t="shared" si="79"/>
        <v>0</v>
      </c>
      <c r="R83" s="30">
        <f t="shared" si="79"/>
        <v>0</v>
      </c>
      <c r="S83" s="30">
        <f t="shared" si="79"/>
        <v>0</v>
      </c>
      <c r="T83" s="30">
        <f t="shared" si="79"/>
        <v>0</v>
      </c>
      <c r="U83" s="30">
        <f t="shared" si="79"/>
        <v>0</v>
      </c>
      <c r="V83" s="30">
        <f t="shared" si="79"/>
        <v>0</v>
      </c>
      <c r="W83" s="30">
        <f t="shared" si="79"/>
        <v>0</v>
      </c>
      <c r="X83" s="30">
        <f t="shared" si="79"/>
        <v>0</v>
      </c>
      <c r="Y83" s="30">
        <f t="shared" si="79"/>
        <v>0</v>
      </c>
      <c r="Z83" s="30">
        <f t="shared" si="79"/>
        <v>0</v>
      </c>
      <c r="AA83" s="30">
        <f t="shared" si="79"/>
        <v>0</v>
      </c>
      <c r="AB83" s="30">
        <f t="shared" si="79"/>
        <v>0</v>
      </c>
      <c r="AC83" s="30">
        <f t="shared" si="79"/>
        <v>0</v>
      </c>
      <c r="AD83" s="30">
        <f t="shared" si="79"/>
        <v>0</v>
      </c>
      <c r="AE83" s="30">
        <f t="shared" si="79"/>
        <v>0</v>
      </c>
      <c r="AF83" s="34"/>
      <c r="AG83" s="17"/>
      <c r="AH83" s="17"/>
      <c r="AI83" s="17"/>
    </row>
    <row r="84" spans="1:35" s="20" customFormat="1" ht="65.25" customHeight="1" x14ac:dyDescent="0.25">
      <c r="A84" s="104" t="s">
        <v>45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2"/>
      <c r="AF84" s="105"/>
      <c r="AG84" s="17"/>
      <c r="AH84" s="17"/>
      <c r="AI84" s="17"/>
    </row>
    <row r="85" spans="1:35" s="20" customFormat="1" ht="23.25" customHeight="1" x14ac:dyDescent="0.3">
      <c r="A85" s="21" t="s">
        <v>27</v>
      </c>
      <c r="B85" s="29">
        <f>H85+J85+L85+N85+P85+R85+T85+V85+X85+Z85+AB85+AD85</f>
        <v>50445.3</v>
      </c>
      <c r="C85" s="15">
        <f t="shared" ref="C85:E85" si="81">C86+C87+C89+C90</f>
        <v>7701.8</v>
      </c>
      <c r="D85" s="15">
        <f t="shared" si="81"/>
        <v>7701.8</v>
      </c>
      <c r="E85" s="15">
        <f t="shared" si="81"/>
        <v>7701.8</v>
      </c>
      <c r="F85" s="23">
        <f>E85/B85*100</f>
        <v>15.267626518228655</v>
      </c>
      <c r="G85" s="23">
        <f>E85/C85*100</f>
        <v>100</v>
      </c>
      <c r="H85" s="15">
        <f>H86+H87+H89+H90</f>
        <v>0</v>
      </c>
      <c r="I85" s="15">
        <f t="shared" ref="I85:AE85" si="82">I86+I87+I89+I90</f>
        <v>0</v>
      </c>
      <c r="J85" s="15">
        <f t="shared" si="82"/>
        <v>0</v>
      </c>
      <c r="K85" s="15">
        <f t="shared" si="82"/>
        <v>0</v>
      </c>
      <c r="L85" s="15">
        <f t="shared" si="82"/>
        <v>105</v>
      </c>
      <c r="M85" s="15">
        <f t="shared" si="82"/>
        <v>105</v>
      </c>
      <c r="N85" s="15">
        <f t="shared" si="82"/>
        <v>5336.8</v>
      </c>
      <c r="O85" s="15">
        <f t="shared" si="82"/>
        <v>5336.8</v>
      </c>
      <c r="P85" s="15">
        <f t="shared" si="82"/>
        <v>2260</v>
      </c>
      <c r="Q85" s="15">
        <f t="shared" si="82"/>
        <v>2260</v>
      </c>
      <c r="R85" s="15">
        <f t="shared" si="82"/>
        <v>13388.9</v>
      </c>
      <c r="S85" s="15">
        <f t="shared" si="82"/>
        <v>0</v>
      </c>
      <c r="T85" s="15">
        <f t="shared" si="82"/>
        <v>7086.9000000000005</v>
      </c>
      <c r="U85" s="15">
        <f t="shared" si="82"/>
        <v>0</v>
      </c>
      <c r="V85" s="15">
        <f t="shared" si="82"/>
        <v>2565.1</v>
      </c>
      <c r="W85" s="15">
        <f t="shared" si="82"/>
        <v>0</v>
      </c>
      <c r="X85" s="15">
        <f t="shared" si="82"/>
        <v>0</v>
      </c>
      <c r="Y85" s="15">
        <f t="shared" si="82"/>
        <v>0</v>
      </c>
      <c r="Z85" s="15">
        <f t="shared" si="82"/>
        <v>585.30000000000007</v>
      </c>
      <c r="AA85" s="15">
        <f t="shared" si="82"/>
        <v>0</v>
      </c>
      <c r="AB85" s="15">
        <f t="shared" si="82"/>
        <v>0</v>
      </c>
      <c r="AC85" s="15">
        <f t="shared" si="82"/>
        <v>0</v>
      </c>
      <c r="AD85" s="15">
        <f t="shared" si="82"/>
        <v>19117.3</v>
      </c>
      <c r="AE85" s="15">
        <f t="shared" si="82"/>
        <v>0</v>
      </c>
      <c r="AF85" s="106"/>
      <c r="AG85" s="17"/>
      <c r="AH85" s="17"/>
      <c r="AI85" s="17"/>
    </row>
    <row r="86" spans="1:35" s="20" customFormat="1" ht="23.25" customHeight="1" x14ac:dyDescent="0.3">
      <c r="A86" s="24" t="s">
        <v>28</v>
      </c>
      <c r="B86" s="30">
        <f>H86+J86+L86+N86+P86+R86+T86+V86+X86+Z86+AB86+AD86</f>
        <v>30051.799999999996</v>
      </c>
      <c r="C86" s="30">
        <f>H86+N86+P86</f>
        <v>1002.8</v>
      </c>
      <c r="D86" s="31">
        <f>E86</f>
        <v>1002.8</v>
      </c>
      <c r="E86" s="30">
        <f>I86+K86+M86+O86+Q86+S86+U86+W86+Y86+AA86+AC86+AE86</f>
        <v>1002.8</v>
      </c>
      <c r="F86" s="26">
        <f>E86/B86*100</f>
        <v>3.3369049441298029</v>
      </c>
      <c r="G86" s="26">
        <f>E86/C86*100</f>
        <v>100</v>
      </c>
      <c r="H86" s="25"/>
      <c r="I86" s="25"/>
      <c r="J86" s="25"/>
      <c r="K86" s="25"/>
      <c r="L86" s="25"/>
      <c r="M86" s="25"/>
      <c r="N86" s="25">
        <v>1002.8</v>
      </c>
      <c r="O86" s="25">
        <v>1002.8</v>
      </c>
      <c r="P86" s="25"/>
      <c r="Q86" s="25"/>
      <c r="R86" s="25">
        <v>7130.7</v>
      </c>
      <c r="S86" s="25"/>
      <c r="T86" s="25">
        <v>6542.8</v>
      </c>
      <c r="U86" s="25"/>
      <c r="V86" s="25">
        <v>2565.1</v>
      </c>
      <c r="W86" s="25"/>
      <c r="X86" s="25"/>
      <c r="Y86" s="25"/>
      <c r="Z86" s="25">
        <v>495.1</v>
      </c>
      <c r="AA86" s="25"/>
      <c r="AB86" s="25"/>
      <c r="AC86" s="25"/>
      <c r="AD86" s="25">
        <v>12315.3</v>
      </c>
      <c r="AE86" s="25"/>
      <c r="AF86" s="106"/>
      <c r="AG86" s="17"/>
      <c r="AH86" s="17"/>
      <c r="AI86" s="17"/>
    </row>
    <row r="87" spans="1:35" s="20" customFormat="1" ht="24.75" customHeight="1" x14ac:dyDescent="0.3">
      <c r="A87" s="24" t="s">
        <v>29</v>
      </c>
      <c r="B87" s="30">
        <f t="shared" ref="B87:B90" si="83">H87+J87+L87+N87+P87+R87+T87+V87+X87+Z87+AB87+AD87</f>
        <v>16393.5</v>
      </c>
      <c r="C87" s="30">
        <f>H87+J87+L87+N87+P87</f>
        <v>2699</v>
      </c>
      <c r="D87" s="31">
        <f>E87</f>
        <v>2699</v>
      </c>
      <c r="E87" s="30">
        <f>I87+K87+M87+O87+Q87+S87+U87+W87+Y87+AA87+AC87+AE87</f>
        <v>2699</v>
      </c>
      <c r="F87" s="26">
        <f t="shared" ref="F87:F90" si="84">E87/B87*100</f>
        <v>16.463842376551682</v>
      </c>
      <c r="G87" s="26">
        <f>E87/C87*100</f>
        <v>100</v>
      </c>
      <c r="H87" s="25"/>
      <c r="I87" s="25"/>
      <c r="J87" s="25"/>
      <c r="K87" s="25"/>
      <c r="L87" s="25">
        <v>105</v>
      </c>
      <c r="M87" s="25">
        <v>105</v>
      </c>
      <c r="N87" s="25">
        <v>334</v>
      </c>
      <c r="O87" s="25">
        <v>334</v>
      </c>
      <c r="P87" s="25">
        <v>2260</v>
      </c>
      <c r="Q87" s="25">
        <v>2260</v>
      </c>
      <c r="R87" s="25">
        <v>6258.2</v>
      </c>
      <c r="S87" s="25"/>
      <c r="T87" s="25">
        <v>544.1</v>
      </c>
      <c r="U87" s="25"/>
      <c r="V87" s="25"/>
      <c r="W87" s="25"/>
      <c r="X87" s="25"/>
      <c r="Y87" s="25"/>
      <c r="Z87" s="25">
        <v>90.2</v>
      </c>
      <c r="AA87" s="25"/>
      <c r="AB87" s="25"/>
      <c r="AC87" s="25"/>
      <c r="AD87" s="25">
        <v>6802</v>
      </c>
      <c r="AE87" s="25"/>
      <c r="AF87" s="106"/>
      <c r="AG87" s="17"/>
      <c r="AH87" s="17"/>
      <c r="AI87" s="17"/>
    </row>
    <row r="88" spans="1:35" s="20" customFormat="1" ht="41.25" customHeight="1" x14ac:dyDescent="0.3">
      <c r="A88" s="24" t="s">
        <v>44</v>
      </c>
      <c r="B88" s="30">
        <f>H88+J88+L88+N88+P88+R88+T88+V88+X88+Z88+AB88+AD88</f>
        <v>4019</v>
      </c>
      <c r="C88" s="30">
        <f>H88+N88</f>
        <v>334</v>
      </c>
      <c r="D88" s="30">
        <f>E88</f>
        <v>334</v>
      </c>
      <c r="E88" s="30">
        <f t="shared" ref="E88:E90" si="85">I88+K88+M88+O88+Q88+S88+U88+W88+Y88+AA88+AC88+AE88</f>
        <v>334</v>
      </c>
      <c r="F88" s="26">
        <f t="shared" si="84"/>
        <v>8.3105250062204519</v>
      </c>
      <c r="G88" s="26">
        <f t="shared" ref="G88:G90" si="86">E88/C88*100</f>
        <v>100</v>
      </c>
      <c r="H88" s="25"/>
      <c r="I88" s="25"/>
      <c r="J88" s="25"/>
      <c r="K88" s="25"/>
      <c r="L88" s="25"/>
      <c r="M88" s="25"/>
      <c r="N88" s="25">
        <v>334</v>
      </c>
      <c r="O88" s="25">
        <v>334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>
        <v>3685</v>
      </c>
      <c r="AE88" s="25"/>
      <c r="AF88" s="106"/>
      <c r="AG88" s="17"/>
      <c r="AH88" s="17"/>
      <c r="AI88" s="17"/>
    </row>
    <row r="89" spans="1:35" s="20" customFormat="1" ht="20.25" customHeight="1" x14ac:dyDescent="0.3">
      <c r="A89" s="24" t="s">
        <v>30</v>
      </c>
      <c r="B89" s="30">
        <f t="shared" si="83"/>
        <v>0</v>
      </c>
      <c r="C89" s="30">
        <f t="shared" ref="C89" si="87">H89</f>
        <v>0</v>
      </c>
      <c r="D89" s="31"/>
      <c r="E89" s="30">
        <f t="shared" si="85"/>
        <v>0</v>
      </c>
      <c r="F89" s="26" t="e">
        <f t="shared" si="84"/>
        <v>#DIV/0!</v>
      </c>
      <c r="G89" s="26" t="e">
        <f t="shared" si="86"/>
        <v>#DIV/0!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06"/>
      <c r="AG89" s="17"/>
      <c r="AH89" s="17"/>
      <c r="AI89" s="17"/>
    </row>
    <row r="90" spans="1:35" s="20" customFormat="1" ht="31.5" customHeight="1" x14ac:dyDescent="0.3">
      <c r="A90" s="24" t="s">
        <v>31</v>
      </c>
      <c r="B90" s="30">
        <f t="shared" si="83"/>
        <v>4000</v>
      </c>
      <c r="C90" s="30">
        <f>H90+N90</f>
        <v>4000</v>
      </c>
      <c r="D90" s="31">
        <f>E90</f>
        <v>4000</v>
      </c>
      <c r="E90" s="30">
        <f t="shared" si="85"/>
        <v>4000</v>
      </c>
      <c r="F90" s="26">
        <f t="shared" si="84"/>
        <v>100</v>
      </c>
      <c r="G90" s="26">
        <f t="shared" si="86"/>
        <v>100</v>
      </c>
      <c r="H90" s="15"/>
      <c r="I90" s="15"/>
      <c r="J90" s="15"/>
      <c r="K90" s="15"/>
      <c r="L90" s="15"/>
      <c r="M90" s="15"/>
      <c r="N90" s="15">
        <v>4000</v>
      </c>
      <c r="O90" s="15">
        <v>4000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06"/>
      <c r="AG90" s="17"/>
      <c r="AH90" s="17"/>
      <c r="AI90" s="17"/>
    </row>
    <row r="91" spans="1:35" s="20" customFormat="1" ht="71.25" customHeight="1" x14ac:dyDescent="0.25">
      <c r="A91" s="104" t="s">
        <v>46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2"/>
      <c r="AF91" s="96"/>
      <c r="AG91" s="17"/>
      <c r="AH91" s="17"/>
      <c r="AI91" s="17"/>
    </row>
    <row r="92" spans="1:35" s="20" customFormat="1" ht="24.75" customHeight="1" x14ac:dyDescent="0.3">
      <c r="A92" s="21" t="s">
        <v>27</v>
      </c>
      <c r="B92" s="29">
        <f>H92+J92+L92+N92+P92+R92+T92+V92+X92+Z92+AB92+AD92</f>
        <v>767.1</v>
      </c>
      <c r="C92" s="15">
        <f t="shared" ref="C92:E92" si="88">C93+C94+C96+C97</f>
        <v>59.400000000000006</v>
      </c>
      <c r="D92" s="15">
        <f t="shared" si="88"/>
        <v>18.899999999999999</v>
      </c>
      <c r="E92" s="15">
        <f t="shared" si="88"/>
        <v>18.899999999999999</v>
      </c>
      <c r="F92" s="23">
        <f>E92/B92*100</f>
        <v>2.4638247946812668</v>
      </c>
      <c r="G92" s="23">
        <f>E92/C92*100</f>
        <v>31.818181818181813</v>
      </c>
      <c r="H92" s="15">
        <f>H93+H94+H96+H97</f>
        <v>0</v>
      </c>
      <c r="I92" s="15">
        <f t="shared" ref="I92:AE92" si="89">I93+I94+I96+I97</f>
        <v>0</v>
      </c>
      <c r="J92" s="15">
        <f t="shared" si="89"/>
        <v>4</v>
      </c>
      <c r="K92" s="15">
        <f t="shared" si="89"/>
        <v>4</v>
      </c>
      <c r="L92" s="15">
        <f t="shared" si="89"/>
        <v>0</v>
      </c>
      <c r="M92" s="15">
        <f t="shared" si="89"/>
        <v>0</v>
      </c>
      <c r="N92" s="15">
        <f t="shared" si="89"/>
        <v>0</v>
      </c>
      <c r="O92" s="15">
        <f t="shared" si="89"/>
        <v>0</v>
      </c>
      <c r="P92" s="15">
        <f t="shared" si="89"/>
        <v>55.400000000000006</v>
      </c>
      <c r="Q92" s="15">
        <f t="shared" si="89"/>
        <v>14.9</v>
      </c>
      <c r="R92" s="15">
        <f t="shared" si="89"/>
        <v>190.8</v>
      </c>
      <c r="S92" s="15">
        <f t="shared" si="89"/>
        <v>0</v>
      </c>
      <c r="T92" s="15">
        <f t="shared" si="89"/>
        <v>516.9</v>
      </c>
      <c r="U92" s="15">
        <f t="shared" si="89"/>
        <v>0</v>
      </c>
      <c r="V92" s="15">
        <f t="shared" si="89"/>
        <v>0</v>
      </c>
      <c r="W92" s="15">
        <f t="shared" si="89"/>
        <v>0</v>
      </c>
      <c r="X92" s="15">
        <f t="shared" si="89"/>
        <v>0</v>
      </c>
      <c r="Y92" s="15">
        <f t="shared" si="89"/>
        <v>0</v>
      </c>
      <c r="Z92" s="15">
        <f t="shared" si="89"/>
        <v>0</v>
      </c>
      <c r="AA92" s="15">
        <f t="shared" si="89"/>
        <v>0</v>
      </c>
      <c r="AB92" s="15">
        <f t="shared" si="89"/>
        <v>0</v>
      </c>
      <c r="AC92" s="15">
        <f t="shared" si="89"/>
        <v>0</v>
      </c>
      <c r="AD92" s="15">
        <f t="shared" si="89"/>
        <v>0</v>
      </c>
      <c r="AE92" s="15">
        <f t="shared" si="89"/>
        <v>0</v>
      </c>
      <c r="AF92" s="115"/>
      <c r="AG92" s="17"/>
      <c r="AH92" s="17"/>
      <c r="AI92" s="17"/>
    </row>
    <row r="93" spans="1:35" s="20" customFormat="1" ht="24.75" customHeight="1" x14ac:dyDescent="0.3">
      <c r="A93" s="24" t="s">
        <v>28</v>
      </c>
      <c r="B93" s="30">
        <f>H93+J93+L93+N93+P93+R93+T93+V93+X93+Z93+AB93+AD93</f>
        <v>387.59999999999997</v>
      </c>
      <c r="C93" s="30">
        <f>H93</f>
        <v>0</v>
      </c>
      <c r="D93" s="31"/>
      <c r="E93" s="30">
        <f>I93+K93+M93+O93+Q93+S93+U93+W93+Y93+AA93+AC93+AE93</f>
        <v>0</v>
      </c>
      <c r="F93" s="26">
        <f>E93/B93*100</f>
        <v>0</v>
      </c>
      <c r="G93" s="26" t="e">
        <f>E93/C93*100</f>
        <v>#DIV/0!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>
        <f>286.9+100.7</f>
        <v>387.59999999999997</v>
      </c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116"/>
      <c r="AG93" s="17"/>
      <c r="AH93" s="17"/>
      <c r="AI93" s="17"/>
    </row>
    <row r="94" spans="1:35" s="20" customFormat="1" ht="24.75" customHeight="1" x14ac:dyDescent="0.3">
      <c r="A94" s="24" t="s">
        <v>29</v>
      </c>
      <c r="B94" s="30">
        <f>H94+J94+L94+N94+P94+R94+T94+V94+X94+Z94+AB94+AD94</f>
        <v>379.5</v>
      </c>
      <c r="C94" s="30">
        <f>H94+J94+L94+N94+P94</f>
        <v>59.400000000000006</v>
      </c>
      <c r="D94" s="31">
        <f>E94</f>
        <v>18.899999999999999</v>
      </c>
      <c r="E94" s="30">
        <f t="shared" ref="E94:E97" si="90">I94+K94+M94+O94+Q94+S94+U94+W94+Y94+AA94+AC94+AE94</f>
        <v>18.899999999999999</v>
      </c>
      <c r="F94" s="26">
        <f t="shared" ref="F94:F97" si="91">E94/B94*100</f>
        <v>4.9802371541501973</v>
      </c>
      <c r="G94" s="26">
        <f>E94/C94*100</f>
        <v>31.818181818181813</v>
      </c>
      <c r="H94" s="25"/>
      <c r="I94" s="25"/>
      <c r="J94" s="25">
        <v>4</v>
      </c>
      <c r="K94" s="25">
        <v>4</v>
      </c>
      <c r="L94" s="25"/>
      <c r="M94" s="25"/>
      <c r="N94" s="25"/>
      <c r="O94" s="25"/>
      <c r="P94" s="25">
        <f>47.7+7.7</f>
        <v>55.400000000000006</v>
      </c>
      <c r="Q94" s="25">
        <v>14.9</v>
      </c>
      <c r="R94" s="25">
        <f>75.6+115.2</f>
        <v>190.8</v>
      </c>
      <c r="S94" s="25"/>
      <c r="T94" s="25">
        <f>95.7+33.6</f>
        <v>129.30000000000001</v>
      </c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116"/>
      <c r="AG94" s="17"/>
      <c r="AH94" s="17"/>
      <c r="AI94" s="17"/>
    </row>
    <row r="95" spans="1:35" s="20" customFormat="1" ht="38.25" customHeight="1" x14ac:dyDescent="0.3">
      <c r="A95" s="24" t="s">
        <v>44</v>
      </c>
      <c r="B95" s="30">
        <f>H95+J95+L95+N95+P95+R95+T95+V95+X95+Z95+AB95+AD95</f>
        <v>129.30000000000001</v>
      </c>
      <c r="C95" s="30">
        <f t="shared" ref="C95:C97" si="92">H95</f>
        <v>0</v>
      </c>
      <c r="D95" s="30"/>
      <c r="E95" s="30">
        <f t="shared" si="90"/>
        <v>0</v>
      </c>
      <c r="F95" s="26">
        <f t="shared" si="91"/>
        <v>0</v>
      </c>
      <c r="G95" s="26" t="e">
        <f t="shared" ref="G95:G97" si="93">E95/C95*100</f>
        <v>#DIV/0!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>
        <v>129.30000000000001</v>
      </c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116"/>
      <c r="AG95" s="17"/>
      <c r="AH95" s="17"/>
      <c r="AI95" s="17"/>
    </row>
    <row r="96" spans="1:35" s="20" customFormat="1" ht="23.25" customHeight="1" x14ac:dyDescent="0.3">
      <c r="A96" s="24" t="s">
        <v>30</v>
      </c>
      <c r="B96" s="30">
        <f t="shared" ref="B96:B97" si="94">H96+J96+L96+N96+P96+R96+T96+V96+X96+Z96+AB96+AD96</f>
        <v>0</v>
      </c>
      <c r="C96" s="30">
        <f t="shared" si="92"/>
        <v>0</v>
      </c>
      <c r="D96" s="31"/>
      <c r="E96" s="30">
        <f t="shared" si="90"/>
        <v>0</v>
      </c>
      <c r="F96" s="26" t="e">
        <f t="shared" si="91"/>
        <v>#DIV/0!</v>
      </c>
      <c r="G96" s="26" t="e">
        <f t="shared" si="93"/>
        <v>#DIV/0!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16"/>
      <c r="AG96" s="17"/>
      <c r="AH96" s="17"/>
      <c r="AI96" s="17"/>
    </row>
    <row r="97" spans="1:35" s="20" customFormat="1" ht="23.25" customHeight="1" x14ac:dyDescent="0.3">
      <c r="A97" s="24" t="s">
        <v>31</v>
      </c>
      <c r="B97" s="30">
        <f t="shared" si="94"/>
        <v>0</v>
      </c>
      <c r="C97" s="30">
        <f t="shared" si="92"/>
        <v>0</v>
      </c>
      <c r="D97" s="31"/>
      <c r="E97" s="30">
        <f t="shared" si="90"/>
        <v>0</v>
      </c>
      <c r="F97" s="26" t="e">
        <f t="shared" si="91"/>
        <v>#DIV/0!</v>
      </c>
      <c r="G97" s="26" t="e">
        <f t="shared" si="93"/>
        <v>#DIV/0!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17"/>
      <c r="AG97" s="17"/>
      <c r="AH97" s="17"/>
      <c r="AI97" s="17"/>
    </row>
    <row r="98" spans="1:35" s="20" customFormat="1" ht="51" customHeight="1" x14ac:dyDescent="0.25">
      <c r="A98" s="104" t="s">
        <v>47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2"/>
      <c r="AF98" s="96"/>
      <c r="AG98" s="17"/>
      <c r="AH98" s="17"/>
      <c r="AI98" s="17"/>
    </row>
    <row r="99" spans="1:35" s="20" customFormat="1" ht="23.25" customHeight="1" x14ac:dyDescent="0.3">
      <c r="A99" s="21" t="s">
        <v>27</v>
      </c>
      <c r="B99" s="29">
        <f>H99+J99+L99+N99+P99+R99+T99+V99+X99+Z99+AB99+AD99</f>
        <v>1769</v>
      </c>
      <c r="C99" s="22">
        <f>SUM(C100:C103)</f>
        <v>14.1</v>
      </c>
      <c r="D99" s="22">
        <f t="shared" ref="D99:E99" si="95">SUM(D100:D103)</f>
        <v>8.5</v>
      </c>
      <c r="E99" s="22">
        <f t="shared" si="95"/>
        <v>8.5</v>
      </c>
      <c r="F99" s="23">
        <f>E99/B99*100</f>
        <v>0.48049745618993778</v>
      </c>
      <c r="G99" s="23">
        <f>E99/C99*100</f>
        <v>60.283687943262407</v>
      </c>
      <c r="H99" s="15">
        <f t="shared" ref="H99:K99" si="96">H100+H101+H102+H103</f>
        <v>0</v>
      </c>
      <c r="I99" s="15">
        <f t="shared" si="96"/>
        <v>0</v>
      </c>
      <c r="J99" s="15">
        <f t="shared" si="96"/>
        <v>8.5</v>
      </c>
      <c r="K99" s="15">
        <f t="shared" si="96"/>
        <v>8.5</v>
      </c>
      <c r="L99" s="15">
        <f>L100+L101+L102+L103</f>
        <v>0</v>
      </c>
      <c r="M99" s="15">
        <f t="shared" ref="M99:AE99" si="97">M100+M101+M102+M103</f>
        <v>0</v>
      </c>
      <c r="N99" s="15">
        <f t="shared" si="97"/>
        <v>5.6</v>
      </c>
      <c r="O99" s="15">
        <f t="shared" si="97"/>
        <v>0</v>
      </c>
      <c r="P99" s="15">
        <f t="shared" si="97"/>
        <v>709.5</v>
      </c>
      <c r="Q99" s="15">
        <f t="shared" si="97"/>
        <v>0</v>
      </c>
      <c r="R99" s="15">
        <f t="shared" si="97"/>
        <v>450.6</v>
      </c>
      <c r="S99" s="15">
        <f t="shared" si="97"/>
        <v>0</v>
      </c>
      <c r="T99" s="15">
        <f t="shared" si="97"/>
        <v>307.7</v>
      </c>
      <c r="U99" s="15">
        <f t="shared" si="97"/>
        <v>0</v>
      </c>
      <c r="V99" s="15">
        <f t="shared" si="97"/>
        <v>287.09999999999997</v>
      </c>
      <c r="W99" s="15">
        <f t="shared" si="97"/>
        <v>0</v>
      </c>
      <c r="X99" s="15">
        <f t="shared" si="97"/>
        <v>0</v>
      </c>
      <c r="Y99" s="15">
        <f t="shared" si="97"/>
        <v>0</v>
      </c>
      <c r="Z99" s="15">
        <f t="shared" si="97"/>
        <v>0</v>
      </c>
      <c r="AA99" s="15">
        <f t="shared" si="97"/>
        <v>0</v>
      </c>
      <c r="AB99" s="15">
        <f t="shared" si="97"/>
        <v>0</v>
      </c>
      <c r="AC99" s="15">
        <f t="shared" si="97"/>
        <v>0</v>
      </c>
      <c r="AD99" s="15">
        <f t="shared" si="97"/>
        <v>0</v>
      </c>
      <c r="AE99" s="15">
        <f t="shared" si="97"/>
        <v>0</v>
      </c>
      <c r="AF99" s="96"/>
      <c r="AG99" s="17"/>
      <c r="AH99" s="17"/>
      <c r="AI99" s="17"/>
    </row>
    <row r="100" spans="1:35" s="20" customFormat="1" ht="23.25" customHeight="1" x14ac:dyDescent="0.3">
      <c r="A100" s="24" t="s">
        <v>28</v>
      </c>
      <c r="B100" s="39">
        <f>H100+J100+L100+N100+P100+R100+T100+V100+X100+Z100+AB100+AD100</f>
        <v>0</v>
      </c>
      <c r="C100" s="39">
        <f>H100</f>
        <v>0</v>
      </c>
      <c r="D100" s="39"/>
      <c r="E100" s="30">
        <f>I100+K100+M100+O100+Q100+S100+U100+W100+Y100+AA100+AC100+AE100</f>
        <v>0</v>
      </c>
      <c r="F100" s="26" t="e">
        <f>E100/B100*100</f>
        <v>#DIV/0!</v>
      </c>
      <c r="G100" s="26" t="e">
        <f>E100/C100*100</f>
        <v>#DIV/0!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96"/>
      <c r="AG100" s="17"/>
      <c r="AH100" s="17"/>
      <c r="AI100" s="17"/>
    </row>
    <row r="101" spans="1:35" s="20" customFormat="1" ht="23.25" customHeight="1" x14ac:dyDescent="0.3">
      <c r="A101" s="24" t="s">
        <v>29</v>
      </c>
      <c r="B101" s="30">
        <f>H101+J101+L101+N101+P101+R101+T101+V101+X101+Z101+AB101+AD101</f>
        <v>1769</v>
      </c>
      <c r="C101" s="90">
        <f>H101+J101+N101</f>
        <v>14.1</v>
      </c>
      <c r="D101" s="31">
        <f>E101</f>
        <v>8.5</v>
      </c>
      <c r="E101" s="30">
        <f>I101+K101+M101+O101+Q101+S101+U101+W101+Y101+AA101+AC101+AE101</f>
        <v>8.5</v>
      </c>
      <c r="F101" s="26">
        <f>E101/B101*100</f>
        <v>0.48049745618993778</v>
      </c>
      <c r="G101" s="26">
        <f>E101/C101*100</f>
        <v>60.283687943262407</v>
      </c>
      <c r="H101" s="25"/>
      <c r="I101" s="25"/>
      <c r="J101" s="25">
        <v>8.5</v>
      </c>
      <c r="K101" s="25">
        <v>8.5</v>
      </c>
      <c r="L101" s="25"/>
      <c r="M101" s="25"/>
      <c r="N101" s="25">
        <v>5.6</v>
      </c>
      <c r="O101" s="25"/>
      <c r="P101" s="25">
        <f>242.7+466.8</f>
        <v>709.5</v>
      </c>
      <c r="Q101" s="25"/>
      <c r="R101" s="25">
        <f>356.8+93.8</f>
        <v>450.6</v>
      </c>
      <c r="S101" s="25"/>
      <c r="T101" s="25">
        <f>243.8+63.9</f>
        <v>307.7</v>
      </c>
      <c r="U101" s="25"/>
      <c r="V101" s="25">
        <f>223.2+63.9</f>
        <v>287.09999999999997</v>
      </c>
      <c r="W101" s="25"/>
      <c r="X101" s="25"/>
      <c r="Y101" s="25"/>
      <c r="Z101" s="25"/>
      <c r="AA101" s="25"/>
      <c r="AB101" s="25"/>
      <c r="AC101" s="25"/>
      <c r="AD101" s="25"/>
      <c r="AE101" s="25"/>
      <c r="AF101" s="96"/>
      <c r="AG101" s="17"/>
      <c r="AH101" s="17"/>
      <c r="AI101" s="17"/>
    </row>
    <row r="102" spans="1:35" s="20" customFormat="1" ht="23.25" customHeight="1" x14ac:dyDescent="0.3">
      <c r="A102" s="24" t="s">
        <v>30</v>
      </c>
      <c r="B102" s="39">
        <f t="shared" ref="B102:B103" si="98">H102+J102+L102+N102+P102+R102+T102+V102+X102+Z102+AB102+AD102</f>
        <v>0</v>
      </c>
      <c r="C102" s="39">
        <f t="shared" ref="C102:C103" si="99">H102</f>
        <v>0</v>
      </c>
      <c r="D102" s="40"/>
      <c r="E102" s="30">
        <f t="shared" ref="E102:E103" si="100">I102+K102+M102+O102+Q102+S102+U102+W102+Y102+AA102+AC102+AE102</f>
        <v>0</v>
      </c>
      <c r="F102" s="26" t="e">
        <f t="shared" ref="F102:F103" si="101">E102/B102*100</f>
        <v>#DIV/0!</v>
      </c>
      <c r="G102" s="26" t="e">
        <f t="shared" ref="G102:G103" si="102">E102/C102*100</f>
        <v>#DIV/0!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96"/>
      <c r="AG102" s="17"/>
      <c r="AH102" s="17"/>
      <c r="AI102" s="17"/>
    </row>
    <row r="103" spans="1:35" s="20" customFormat="1" ht="23.25" customHeight="1" x14ac:dyDescent="0.3">
      <c r="A103" s="24" t="s">
        <v>31</v>
      </c>
      <c r="B103" s="39">
        <f t="shared" si="98"/>
        <v>0</v>
      </c>
      <c r="C103" s="39">
        <f t="shared" si="99"/>
        <v>0</v>
      </c>
      <c r="D103" s="40"/>
      <c r="E103" s="30">
        <f t="shared" si="100"/>
        <v>0</v>
      </c>
      <c r="F103" s="26" t="e">
        <f t="shared" si="101"/>
        <v>#DIV/0!</v>
      </c>
      <c r="G103" s="26" t="e">
        <f t="shared" si="102"/>
        <v>#DIV/0!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96"/>
      <c r="AG103" s="17"/>
      <c r="AH103" s="17"/>
      <c r="AI103" s="17"/>
    </row>
    <row r="104" spans="1:35" s="20" customFormat="1" ht="28.5" customHeight="1" x14ac:dyDescent="0.25">
      <c r="A104" s="109" t="s">
        <v>48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4"/>
      <c r="AF104" s="96"/>
      <c r="AG104" s="17"/>
      <c r="AH104" s="17"/>
      <c r="AI104" s="17"/>
    </row>
    <row r="105" spans="1:35" s="20" customFormat="1" ht="36.75" customHeight="1" x14ac:dyDescent="0.25">
      <c r="A105" s="101" t="s">
        <v>27</v>
      </c>
      <c r="B105" s="41">
        <f>H105+J105+L105+N105+P105+R105+T105+V105+X105+Z105+AB105+AD105</f>
        <v>59264.3</v>
      </c>
      <c r="C105" s="42">
        <f>SUM(C106:C109)</f>
        <v>6231.9</v>
      </c>
      <c r="D105" s="42">
        <f t="shared" ref="D105:E105" si="103">SUM(D106:D109)</f>
        <v>31171</v>
      </c>
      <c r="E105" s="42">
        <f t="shared" si="103"/>
        <v>31171</v>
      </c>
      <c r="F105" s="43">
        <f>E105/B105*100</f>
        <v>52.596588502690487</v>
      </c>
      <c r="G105" s="43">
        <f>E105/C105*100</f>
        <v>500.18453441165622</v>
      </c>
      <c r="H105" s="44">
        <f>SUM(H106:H109)</f>
        <v>6231.9</v>
      </c>
      <c r="I105" s="44">
        <f t="shared" ref="I105:AE105" si="104">SUM(I106:I109)</f>
        <v>6231.9</v>
      </c>
      <c r="J105" s="44">
        <f t="shared" si="104"/>
        <v>6240.4</v>
      </c>
      <c r="K105" s="44">
        <f t="shared" si="104"/>
        <v>6240.4</v>
      </c>
      <c r="L105" s="44">
        <f t="shared" si="104"/>
        <v>6233.9</v>
      </c>
      <c r="M105" s="44">
        <f t="shared" si="104"/>
        <v>6233.9</v>
      </c>
      <c r="N105" s="44">
        <f t="shared" si="104"/>
        <v>6232.9</v>
      </c>
      <c r="O105" s="44">
        <f t="shared" si="104"/>
        <v>6232.9</v>
      </c>
      <c r="P105" s="44">
        <f t="shared" si="104"/>
        <v>6231.9</v>
      </c>
      <c r="Q105" s="44">
        <f t="shared" si="104"/>
        <v>6231.9</v>
      </c>
      <c r="R105" s="44">
        <f t="shared" si="104"/>
        <v>0</v>
      </c>
      <c r="S105" s="44">
        <f t="shared" si="104"/>
        <v>0</v>
      </c>
      <c r="T105" s="44">
        <f t="shared" si="104"/>
        <v>0</v>
      </c>
      <c r="U105" s="44">
        <f t="shared" si="104"/>
        <v>0</v>
      </c>
      <c r="V105" s="44">
        <f t="shared" si="104"/>
        <v>100</v>
      </c>
      <c r="W105" s="44">
        <f t="shared" si="104"/>
        <v>0</v>
      </c>
      <c r="X105" s="44">
        <f t="shared" si="104"/>
        <v>6231.9</v>
      </c>
      <c r="Y105" s="44">
        <f t="shared" si="104"/>
        <v>0</v>
      </c>
      <c r="Z105" s="44">
        <f t="shared" si="104"/>
        <v>9297.4</v>
      </c>
      <c r="AA105" s="44">
        <f t="shared" si="104"/>
        <v>0</v>
      </c>
      <c r="AB105" s="44">
        <f t="shared" si="104"/>
        <v>6232</v>
      </c>
      <c r="AC105" s="44">
        <f t="shared" si="104"/>
        <v>0</v>
      </c>
      <c r="AD105" s="44">
        <f t="shared" si="104"/>
        <v>6232</v>
      </c>
      <c r="AE105" s="44">
        <f t="shared" si="104"/>
        <v>0</v>
      </c>
      <c r="AF105" s="45"/>
      <c r="AG105" s="17"/>
      <c r="AH105" s="17"/>
      <c r="AI105" s="17"/>
    </row>
    <row r="106" spans="1:35" s="20" customFormat="1" ht="18.75" x14ac:dyDescent="0.3">
      <c r="A106" s="24" t="s">
        <v>28</v>
      </c>
      <c r="B106" s="30">
        <f>H106+J106+L106+N106+P106+R106+T106+V106+X106+Z106+AB106+AD106</f>
        <v>1600.8</v>
      </c>
      <c r="C106" s="31">
        <f>H106</f>
        <v>0</v>
      </c>
      <c r="D106" s="31">
        <f>D112+D118+D124</f>
        <v>0</v>
      </c>
      <c r="E106" s="30">
        <f>I106+K106+M106+O106+Q106+S106+U106+W106+Y106+AA106+AC106+AE106</f>
        <v>0</v>
      </c>
      <c r="F106" s="26">
        <f>E106/B106*100</f>
        <v>0</v>
      </c>
      <c r="G106" s="26" t="e">
        <f>E106/C106*100</f>
        <v>#DIV/0!</v>
      </c>
      <c r="H106" s="25">
        <f>H112+H118+H124</f>
        <v>0</v>
      </c>
      <c r="I106" s="25">
        <f t="shared" ref="I106:AE109" si="105">I112+I118+I124</f>
        <v>0</v>
      </c>
      <c r="J106" s="25">
        <f t="shared" si="105"/>
        <v>0</v>
      </c>
      <c r="K106" s="25">
        <f t="shared" si="105"/>
        <v>0</v>
      </c>
      <c r="L106" s="25">
        <f t="shared" si="105"/>
        <v>0</v>
      </c>
      <c r="M106" s="25">
        <f t="shared" si="105"/>
        <v>0</v>
      </c>
      <c r="N106" s="25">
        <f t="shared" si="105"/>
        <v>0</v>
      </c>
      <c r="O106" s="25">
        <f t="shared" si="105"/>
        <v>0</v>
      </c>
      <c r="P106" s="25">
        <f t="shared" si="105"/>
        <v>0</v>
      </c>
      <c r="Q106" s="25">
        <f t="shared" si="105"/>
        <v>0</v>
      </c>
      <c r="R106" s="25">
        <f t="shared" si="105"/>
        <v>0</v>
      </c>
      <c r="S106" s="25">
        <f t="shared" si="105"/>
        <v>0</v>
      </c>
      <c r="T106" s="25">
        <f t="shared" si="105"/>
        <v>0</v>
      </c>
      <c r="U106" s="25">
        <f t="shared" si="105"/>
        <v>0</v>
      </c>
      <c r="V106" s="25">
        <f t="shared" si="105"/>
        <v>0</v>
      </c>
      <c r="W106" s="25">
        <f t="shared" si="105"/>
        <v>0</v>
      </c>
      <c r="X106" s="25">
        <f t="shared" si="105"/>
        <v>0</v>
      </c>
      <c r="Y106" s="25">
        <f t="shared" si="105"/>
        <v>0</v>
      </c>
      <c r="Z106" s="25">
        <f t="shared" si="105"/>
        <v>1600.8</v>
      </c>
      <c r="AA106" s="25">
        <f t="shared" si="105"/>
        <v>0</v>
      </c>
      <c r="AB106" s="25">
        <f t="shared" si="105"/>
        <v>0</v>
      </c>
      <c r="AC106" s="25">
        <f t="shared" si="105"/>
        <v>0</v>
      </c>
      <c r="AD106" s="25">
        <f t="shared" si="105"/>
        <v>0</v>
      </c>
      <c r="AE106" s="25">
        <f t="shared" si="105"/>
        <v>0</v>
      </c>
      <c r="AF106" s="45"/>
      <c r="AG106" s="17"/>
      <c r="AH106" s="17"/>
      <c r="AI106" s="17"/>
    </row>
    <row r="107" spans="1:35" s="20" customFormat="1" ht="20.65" customHeight="1" x14ac:dyDescent="0.3">
      <c r="A107" s="24" t="s">
        <v>29</v>
      </c>
      <c r="B107" s="30">
        <f>B113+B119+B125</f>
        <v>56640.100000000006</v>
      </c>
      <c r="C107" s="31">
        <f t="shared" ref="C107:C109" si="106">H107</f>
        <v>6231.9</v>
      </c>
      <c r="D107" s="31">
        <f>D113+D119+D125</f>
        <v>31171</v>
      </c>
      <c r="E107" s="30">
        <f>I107+K107+M107+O107+Q107+S107+U107+W107+Y107+AA107+AC107+AE107</f>
        <v>31171</v>
      </c>
      <c r="F107" s="26">
        <f>E107/B107*100</f>
        <v>55.033448034166597</v>
      </c>
      <c r="G107" s="26">
        <f>E107/C107*100</f>
        <v>500.18453441165622</v>
      </c>
      <c r="H107" s="25">
        <f>H113+H119+H125</f>
        <v>6231.9</v>
      </c>
      <c r="I107" s="25">
        <f t="shared" si="105"/>
        <v>6231.9</v>
      </c>
      <c r="J107" s="25">
        <f t="shared" si="105"/>
        <v>6240.4</v>
      </c>
      <c r="K107" s="25">
        <f t="shared" si="105"/>
        <v>6240.4</v>
      </c>
      <c r="L107" s="25">
        <f t="shared" si="105"/>
        <v>6233.9</v>
      </c>
      <c r="M107" s="25">
        <f t="shared" si="105"/>
        <v>6233.9</v>
      </c>
      <c r="N107" s="25">
        <f t="shared" si="105"/>
        <v>6232.9</v>
      </c>
      <c r="O107" s="25">
        <f t="shared" si="105"/>
        <v>6232.9</v>
      </c>
      <c r="P107" s="25">
        <f t="shared" si="105"/>
        <v>6231.9</v>
      </c>
      <c r="Q107" s="25">
        <f t="shared" si="105"/>
        <v>6231.9</v>
      </c>
      <c r="R107" s="25">
        <f t="shared" si="105"/>
        <v>0</v>
      </c>
      <c r="S107" s="25">
        <f t="shared" si="105"/>
        <v>0</v>
      </c>
      <c r="T107" s="25">
        <f t="shared" si="105"/>
        <v>0</v>
      </c>
      <c r="U107" s="25">
        <f t="shared" si="105"/>
        <v>0</v>
      </c>
      <c r="V107" s="25">
        <f t="shared" si="105"/>
        <v>100</v>
      </c>
      <c r="W107" s="25">
        <f t="shared" si="105"/>
        <v>0</v>
      </c>
      <c r="X107" s="25">
        <f t="shared" si="105"/>
        <v>6231.9</v>
      </c>
      <c r="Y107" s="25">
        <f t="shared" si="105"/>
        <v>0</v>
      </c>
      <c r="Z107" s="25">
        <f t="shared" si="105"/>
        <v>6673.2</v>
      </c>
      <c r="AA107" s="25">
        <f t="shared" si="105"/>
        <v>0</v>
      </c>
      <c r="AB107" s="25">
        <f t="shared" si="105"/>
        <v>6232</v>
      </c>
      <c r="AC107" s="25">
        <f t="shared" si="105"/>
        <v>0</v>
      </c>
      <c r="AD107" s="25">
        <f t="shared" si="105"/>
        <v>6232</v>
      </c>
      <c r="AE107" s="25">
        <f t="shared" si="105"/>
        <v>0</v>
      </c>
      <c r="AF107" s="45"/>
      <c r="AG107" s="17"/>
      <c r="AH107" s="17"/>
      <c r="AI107" s="17"/>
    </row>
    <row r="108" spans="1:35" s="20" customFormat="1" ht="21.6" customHeight="1" x14ac:dyDescent="0.3">
      <c r="A108" s="24" t="s">
        <v>30</v>
      </c>
      <c r="B108" s="30">
        <f t="shared" ref="B108:B109" si="107">H108+J108+L108+N108+P108+R108+T108+V108+X108+Z108+AB108+AD108</f>
        <v>1023.4</v>
      </c>
      <c r="C108" s="31">
        <f t="shared" si="106"/>
        <v>0</v>
      </c>
      <c r="D108" s="31">
        <f t="shared" ref="D108:D109" si="108">D114+D120+D126</f>
        <v>0</v>
      </c>
      <c r="E108" s="30">
        <f t="shared" ref="E108:E109" si="109">I108+K108+M108+O108+Q108+S108+U108+W108+Y108+AA108+AC108+AE108</f>
        <v>0</v>
      </c>
      <c r="F108" s="26">
        <f t="shared" ref="F108:F109" si="110">E108/B108*100</f>
        <v>0</v>
      </c>
      <c r="G108" s="26" t="e">
        <f t="shared" ref="G108:G109" si="111">E108/C108*100</f>
        <v>#DIV/0!</v>
      </c>
      <c r="H108" s="25">
        <f>H114+H120+H126</f>
        <v>0</v>
      </c>
      <c r="I108" s="25">
        <f t="shared" si="105"/>
        <v>0</v>
      </c>
      <c r="J108" s="25">
        <f t="shared" si="105"/>
        <v>0</v>
      </c>
      <c r="K108" s="25">
        <f t="shared" si="105"/>
        <v>0</v>
      </c>
      <c r="L108" s="25">
        <f t="shared" si="105"/>
        <v>0</v>
      </c>
      <c r="M108" s="25">
        <f t="shared" si="105"/>
        <v>0</v>
      </c>
      <c r="N108" s="25">
        <f t="shared" si="105"/>
        <v>0</v>
      </c>
      <c r="O108" s="25">
        <f t="shared" si="105"/>
        <v>0</v>
      </c>
      <c r="P108" s="25">
        <f t="shared" si="105"/>
        <v>0</v>
      </c>
      <c r="Q108" s="25">
        <f t="shared" si="105"/>
        <v>0</v>
      </c>
      <c r="R108" s="25">
        <f t="shared" si="105"/>
        <v>0</v>
      </c>
      <c r="S108" s="25">
        <f t="shared" si="105"/>
        <v>0</v>
      </c>
      <c r="T108" s="25">
        <f t="shared" si="105"/>
        <v>0</v>
      </c>
      <c r="U108" s="25">
        <f t="shared" si="105"/>
        <v>0</v>
      </c>
      <c r="V108" s="25">
        <f t="shared" si="105"/>
        <v>0</v>
      </c>
      <c r="W108" s="25">
        <f t="shared" si="105"/>
        <v>0</v>
      </c>
      <c r="X108" s="25">
        <f t="shared" si="105"/>
        <v>0</v>
      </c>
      <c r="Y108" s="25">
        <f t="shared" si="105"/>
        <v>0</v>
      </c>
      <c r="Z108" s="25">
        <f t="shared" si="105"/>
        <v>1023.4</v>
      </c>
      <c r="AA108" s="25">
        <f t="shared" si="105"/>
        <v>0</v>
      </c>
      <c r="AB108" s="25">
        <f t="shared" si="105"/>
        <v>0</v>
      </c>
      <c r="AC108" s="25">
        <f t="shared" si="105"/>
        <v>0</v>
      </c>
      <c r="AD108" s="25">
        <f t="shared" si="105"/>
        <v>0</v>
      </c>
      <c r="AE108" s="25">
        <f t="shared" si="105"/>
        <v>0</v>
      </c>
      <c r="AF108" s="45"/>
      <c r="AG108" s="17"/>
      <c r="AH108" s="17"/>
      <c r="AI108" s="17"/>
    </row>
    <row r="109" spans="1:35" s="20" customFormat="1" ht="23.65" customHeight="1" x14ac:dyDescent="0.3">
      <c r="A109" s="24" t="s">
        <v>31</v>
      </c>
      <c r="B109" s="30">
        <f t="shared" si="107"/>
        <v>0</v>
      </c>
      <c r="C109" s="31">
        <f t="shared" si="106"/>
        <v>0</v>
      </c>
      <c r="D109" s="31">
        <f t="shared" si="108"/>
        <v>0</v>
      </c>
      <c r="E109" s="30">
        <f t="shared" si="109"/>
        <v>0</v>
      </c>
      <c r="F109" s="26" t="e">
        <f t="shared" si="110"/>
        <v>#DIV/0!</v>
      </c>
      <c r="G109" s="26" t="e">
        <f t="shared" si="111"/>
        <v>#DIV/0!</v>
      </c>
      <c r="H109" s="25">
        <f>H115+H121+H127</f>
        <v>0</v>
      </c>
      <c r="I109" s="25">
        <f t="shared" si="105"/>
        <v>0</v>
      </c>
      <c r="J109" s="25">
        <f t="shared" si="105"/>
        <v>0</v>
      </c>
      <c r="K109" s="25">
        <f t="shared" si="105"/>
        <v>0</v>
      </c>
      <c r="L109" s="25">
        <f t="shared" si="105"/>
        <v>0</v>
      </c>
      <c r="M109" s="25">
        <f t="shared" si="105"/>
        <v>0</v>
      </c>
      <c r="N109" s="25">
        <f t="shared" si="105"/>
        <v>0</v>
      </c>
      <c r="O109" s="25">
        <f t="shared" si="105"/>
        <v>0</v>
      </c>
      <c r="P109" s="25">
        <f t="shared" si="105"/>
        <v>0</v>
      </c>
      <c r="Q109" s="25">
        <f t="shared" si="105"/>
        <v>0</v>
      </c>
      <c r="R109" s="25">
        <f t="shared" si="105"/>
        <v>0</v>
      </c>
      <c r="S109" s="25">
        <f t="shared" si="105"/>
        <v>0</v>
      </c>
      <c r="T109" s="25">
        <f t="shared" si="105"/>
        <v>0</v>
      </c>
      <c r="U109" s="25">
        <f t="shared" si="105"/>
        <v>0</v>
      </c>
      <c r="V109" s="25">
        <f t="shared" si="105"/>
        <v>0</v>
      </c>
      <c r="W109" s="25">
        <f t="shared" si="105"/>
        <v>0</v>
      </c>
      <c r="X109" s="25">
        <f t="shared" si="105"/>
        <v>0</v>
      </c>
      <c r="Y109" s="25">
        <f t="shared" si="105"/>
        <v>0</v>
      </c>
      <c r="Z109" s="25">
        <f t="shared" si="105"/>
        <v>0</v>
      </c>
      <c r="AA109" s="25">
        <f t="shared" si="105"/>
        <v>0</v>
      </c>
      <c r="AB109" s="25">
        <f t="shared" si="105"/>
        <v>0</v>
      </c>
      <c r="AC109" s="25">
        <f t="shared" si="105"/>
        <v>0</v>
      </c>
      <c r="AD109" s="25">
        <f t="shared" si="105"/>
        <v>0</v>
      </c>
      <c r="AE109" s="25">
        <f t="shared" si="105"/>
        <v>0</v>
      </c>
      <c r="AF109" s="45"/>
      <c r="AG109" s="17"/>
      <c r="AH109" s="17"/>
      <c r="AI109" s="17"/>
    </row>
    <row r="110" spans="1:35" s="20" customFormat="1" ht="42.75" customHeight="1" x14ac:dyDescent="0.25">
      <c r="A110" s="104" t="s">
        <v>49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2"/>
      <c r="AF110" s="105" t="s">
        <v>50</v>
      </c>
      <c r="AG110" s="17"/>
      <c r="AH110" s="17"/>
      <c r="AI110" s="17"/>
    </row>
    <row r="111" spans="1:35" s="20" customFormat="1" ht="24.6" customHeight="1" x14ac:dyDescent="0.3">
      <c r="A111" s="21" t="s">
        <v>27</v>
      </c>
      <c r="B111" s="29">
        <f>H111+J111+L111+N111+P111+R111+T111+V111+X111+Z111+AB111+AD111</f>
        <v>340</v>
      </c>
      <c r="C111" s="22">
        <f>C112+C113+C114+C115</f>
        <v>11.5</v>
      </c>
      <c r="D111" s="22">
        <f>D112+D113+D114+D115</f>
        <v>11.5</v>
      </c>
      <c r="E111" s="22">
        <f>E112+E113+E114+E115</f>
        <v>11.5</v>
      </c>
      <c r="F111" s="23">
        <f>E111/B111*100</f>
        <v>3.3823529411764706</v>
      </c>
      <c r="G111" s="23">
        <f>E111/C111*100</f>
        <v>100</v>
      </c>
      <c r="H111" s="15">
        <f>SUM(H112:H115)</f>
        <v>0</v>
      </c>
      <c r="I111" s="15">
        <f t="shared" ref="I111:AE111" si="112">SUM(I112:I115)</f>
        <v>0</v>
      </c>
      <c r="J111" s="15">
        <f t="shared" si="112"/>
        <v>8.5</v>
      </c>
      <c r="K111" s="15">
        <f t="shared" si="112"/>
        <v>8.5</v>
      </c>
      <c r="L111" s="15">
        <f t="shared" si="112"/>
        <v>2</v>
      </c>
      <c r="M111" s="15">
        <f t="shared" si="112"/>
        <v>2</v>
      </c>
      <c r="N111" s="15">
        <f t="shared" si="112"/>
        <v>1</v>
      </c>
      <c r="O111" s="15">
        <f t="shared" si="112"/>
        <v>1</v>
      </c>
      <c r="P111" s="15">
        <f t="shared" si="112"/>
        <v>0</v>
      </c>
      <c r="Q111" s="15">
        <f t="shared" si="112"/>
        <v>0</v>
      </c>
      <c r="R111" s="15">
        <f t="shared" si="112"/>
        <v>0</v>
      </c>
      <c r="S111" s="15">
        <f t="shared" si="112"/>
        <v>0</v>
      </c>
      <c r="T111" s="15">
        <f t="shared" si="112"/>
        <v>0</v>
      </c>
      <c r="U111" s="15">
        <f t="shared" si="112"/>
        <v>0</v>
      </c>
      <c r="V111" s="15">
        <f t="shared" si="112"/>
        <v>100</v>
      </c>
      <c r="W111" s="15">
        <f t="shared" si="112"/>
        <v>0</v>
      </c>
      <c r="X111" s="15">
        <f t="shared" si="112"/>
        <v>0</v>
      </c>
      <c r="Y111" s="15">
        <f t="shared" si="112"/>
        <v>0</v>
      </c>
      <c r="Z111" s="15">
        <f t="shared" si="112"/>
        <v>228.5</v>
      </c>
      <c r="AA111" s="15">
        <f t="shared" si="112"/>
        <v>0</v>
      </c>
      <c r="AB111" s="15">
        <f t="shared" si="112"/>
        <v>0</v>
      </c>
      <c r="AC111" s="15">
        <f t="shared" si="112"/>
        <v>0</v>
      </c>
      <c r="AD111" s="15">
        <f t="shared" si="112"/>
        <v>0</v>
      </c>
      <c r="AE111" s="15">
        <f t="shared" si="112"/>
        <v>0</v>
      </c>
      <c r="AF111" s="106"/>
      <c r="AG111" s="17"/>
      <c r="AH111" s="17"/>
      <c r="AI111" s="17"/>
    </row>
    <row r="112" spans="1:35" s="20" customFormat="1" ht="18.75" x14ac:dyDescent="0.3">
      <c r="A112" s="24" t="s">
        <v>28</v>
      </c>
      <c r="B112" s="30">
        <f>H112+J112+L112+N112+P112+R112+T112+V112+X112+Z112+AB112+AD112</f>
        <v>0</v>
      </c>
      <c r="C112" s="31">
        <f>H112</f>
        <v>0</v>
      </c>
      <c r="D112" s="31"/>
      <c r="E112" s="30">
        <f>I112+K112+M112+O112+Q112+S112+U112+W112+Y112+AA112+AC112+AE112</f>
        <v>0</v>
      </c>
      <c r="F112" s="26" t="e">
        <f>E112/B112*100</f>
        <v>#DIV/0!</v>
      </c>
      <c r="G112" s="26" t="e">
        <f>E112/C112*100</f>
        <v>#DIV/0!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06"/>
      <c r="AG112" s="17"/>
      <c r="AH112" s="17"/>
      <c r="AI112" s="17"/>
    </row>
    <row r="113" spans="1:35" s="20" customFormat="1" ht="20.65" customHeight="1" x14ac:dyDescent="0.3">
      <c r="A113" s="24" t="s">
        <v>29</v>
      </c>
      <c r="B113" s="30">
        <f>H113+J113+L113+N113+P113+R113+T113+V113+X113+Z113+AB113+AD113</f>
        <v>340</v>
      </c>
      <c r="C113" s="31">
        <f>H113+J113+L113+N113</f>
        <v>11.5</v>
      </c>
      <c r="D113" s="31">
        <f>E113</f>
        <v>11.5</v>
      </c>
      <c r="E113" s="30">
        <f>I113+K113+M113+O113+Q113+S113+U113+W113+Y113+AA113+AC113+AE113</f>
        <v>11.5</v>
      </c>
      <c r="F113" s="27">
        <f>E113/B113*100</f>
        <v>3.3823529411764706</v>
      </c>
      <c r="G113" s="27">
        <f>E113/C113*100</f>
        <v>100</v>
      </c>
      <c r="H113" s="25"/>
      <c r="I113" s="25"/>
      <c r="J113" s="25">
        <v>8.5</v>
      </c>
      <c r="K113" s="25">
        <v>8.5</v>
      </c>
      <c r="L113" s="25">
        <v>2</v>
      </c>
      <c r="M113" s="25">
        <v>2</v>
      </c>
      <c r="N113" s="25">
        <v>1</v>
      </c>
      <c r="O113" s="25">
        <v>1</v>
      </c>
      <c r="P113" s="25"/>
      <c r="Q113" s="25"/>
      <c r="R113" s="25"/>
      <c r="S113" s="25"/>
      <c r="T113" s="25"/>
      <c r="U113" s="25"/>
      <c r="V113" s="25">
        <v>100</v>
      </c>
      <c r="W113" s="25"/>
      <c r="X113" s="25"/>
      <c r="Y113" s="25"/>
      <c r="Z113" s="25">
        <v>228.5</v>
      </c>
      <c r="AA113" s="25"/>
      <c r="AB113" s="25"/>
      <c r="AC113" s="25"/>
      <c r="AD113" s="25"/>
      <c r="AE113" s="25"/>
      <c r="AF113" s="106"/>
      <c r="AG113" s="17"/>
      <c r="AH113" s="17"/>
      <c r="AI113" s="17"/>
    </row>
    <row r="114" spans="1:35" s="20" customFormat="1" ht="21.6" customHeight="1" x14ac:dyDescent="0.3">
      <c r="A114" s="24" t="s">
        <v>30</v>
      </c>
      <c r="B114" s="30">
        <f t="shared" ref="B114:B115" si="113">H114+J114+L114+N114+P114+R114+T114+V114+X114+Z114+AB114+AD114</f>
        <v>0</v>
      </c>
      <c r="C114" s="31">
        <f t="shared" ref="C114:C115" si="114">H114</f>
        <v>0</v>
      </c>
      <c r="D114" s="31"/>
      <c r="E114" s="30">
        <f t="shared" ref="E114:E115" si="115">I114+K114+M114+O114+Q114+S114+U114+W114+Y114+AA114+AC114+AE114</f>
        <v>0</v>
      </c>
      <c r="F114" s="26" t="e">
        <f t="shared" ref="F114:F115" si="116">E114/B114*100</f>
        <v>#DIV/0!</v>
      </c>
      <c r="G114" s="26" t="e">
        <f t="shared" ref="G114:G115" si="117">E114/C114*100</f>
        <v>#DIV/0!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06"/>
      <c r="AG114" s="17"/>
      <c r="AH114" s="17"/>
      <c r="AI114" s="17"/>
    </row>
    <row r="115" spans="1:35" s="20" customFormat="1" ht="23.65" customHeight="1" x14ac:dyDescent="0.3">
      <c r="A115" s="24" t="s">
        <v>31</v>
      </c>
      <c r="B115" s="30">
        <f t="shared" si="113"/>
        <v>0</v>
      </c>
      <c r="C115" s="31">
        <f t="shared" si="114"/>
        <v>0</v>
      </c>
      <c r="D115" s="31"/>
      <c r="E115" s="30">
        <f t="shared" si="115"/>
        <v>0</v>
      </c>
      <c r="F115" s="26" t="e">
        <f t="shared" si="116"/>
        <v>#DIV/0!</v>
      </c>
      <c r="G115" s="26" t="e">
        <f t="shared" si="117"/>
        <v>#DIV/0!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07"/>
      <c r="AG115" s="17"/>
      <c r="AH115" s="17"/>
      <c r="AI115" s="17"/>
    </row>
    <row r="116" spans="1:35" s="20" customFormat="1" ht="42.75" customHeight="1" x14ac:dyDescent="0.25">
      <c r="A116" s="104" t="s">
        <v>98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2"/>
      <c r="AF116" s="105" t="s">
        <v>51</v>
      </c>
      <c r="AG116" s="17"/>
      <c r="AH116" s="17"/>
      <c r="AI116" s="17"/>
    </row>
    <row r="117" spans="1:35" s="20" customFormat="1" ht="22.35" customHeight="1" x14ac:dyDescent="0.3">
      <c r="A117" s="21" t="s">
        <v>27</v>
      </c>
      <c r="B117" s="29">
        <f>H117+J117+L117+N117+P117+R117+T117+V117+X117+Z117+AB117+AD117</f>
        <v>56087.3</v>
      </c>
      <c r="C117" s="22">
        <f>C118+C119+C120+C121</f>
        <v>31159.5</v>
      </c>
      <c r="D117" s="22">
        <f>D118+D119+D120+D121</f>
        <v>31159.5</v>
      </c>
      <c r="E117" s="22">
        <f>E118+E119+E120+E121</f>
        <v>31159.5</v>
      </c>
      <c r="F117" s="23">
        <f>E117/B117*100</f>
        <v>55.555357451686923</v>
      </c>
      <c r="G117" s="23">
        <f>E117/C117*100</f>
        <v>100</v>
      </c>
      <c r="H117" s="15">
        <f>SUM(H118:H121)</f>
        <v>6231.9</v>
      </c>
      <c r="I117" s="15">
        <f t="shared" ref="I117:AE117" si="118">SUM(I118:I121)</f>
        <v>6231.9</v>
      </c>
      <c r="J117" s="15">
        <f t="shared" si="118"/>
        <v>6231.9</v>
      </c>
      <c r="K117" s="15">
        <f t="shared" si="118"/>
        <v>6231.9</v>
      </c>
      <c r="L117" s="15">
        <f t="shared" si="118"/>
        <v>6231.9</v>
      </c>
      <c r="M117" s="15">
        <f t="shared" si="118"/>
        <v>6231.9</v>
      </c>
      <c r="N117" s="15">
        <f t="shared" si="118"/>
        <v>6231.9</v>
      </c>
      <c r="O117" s="15">
        <f t="shared" si="118"/>
        <v>6231.9</v>
      </c>
      <c r="P117" s="15">
        <f t="shared" si="118"/>
        <v>6231.9</v>
      </c>
      <c r="Q117" s="15">
        <f t="shared" si="118"/>
        <v>6231.9</v>
      </c>
      <c r="R117" s="15">
        <f t="shared" si="118"/>
        <v>0</v>
      </c>
      <c r="S117" s="15">
        <f t="shared" si="118"/>
        <v>0</v>
      </c>
      <c r="T117" s="15">
        <f t="shared" si="118"/>
        <v>0</v>
      </c>
      <c r="U117" s="15">
        <f t="shared" si="118"/>
        <v>0</v>
      </c>
      <c r="V117" s="15">
        <f t="shared" si="118"/>
        <v>0</v>
      </c>
      <c r="W117" s="15">
        <f t="shared" si="118"/>
        <v>0</v>
      </c>
      <c r="X117" s="15">
        <f t="shared" si="118"/>
        <v>6231.9</v>
      </c>
      <c r="Y117" s="15">
        <f t="shared" si="118"/>
        <v>0</v>
      </c>
      <c r="Z117" s="15">
        <f t="shared" si="118"/>
        <v>6231.9</v>
      </c>
      <c r="AA117" s="15">
        <f t="shared" si="118"/>
        <v>0</v>
      </c>
      <c r="AB117" s="15">
        <f t="shared" si="118"/>
        <v>6232</v>
      </c>
      <c r="AC117" s="15">
        <f t="shared" si="118"/>
        <v>0</v>
      </c>
      <c r="AD117" s="15">
        <f t="shared" si="118"/>
        <v>6232</v>
      </c>
      <c r="AE117" s="15">
        <f t="shared" si="118"/>
        <v>0</v>
      </c>
      <c r="AF117" s="106"/>
      <c r="AG117" s="17"/>
      <c r="AH117" s="17"/>
      <c r="AI117" s="17"/>
    </row>
    <row r="118" spans="1:35" s="20" customFormat="1" ht="18.75" x14ac:dyDescent="0.3">
      <c r="A118" s="24" t="s">
        <v>28</v>
      </c>
      <c r="B118" s="30">
        <f>H118+J118+L118+N118+P118+R118+T118+V118+X118+Z118+AB118+AD118</f>
        <v>0</v>
      </c>
      <c r="C118" s="31">
        <f>H118</f>
        <v>0</v>
      </c>
      <c r="D118" s="31"/>
      <c r="E118" s="30">
        <f>I118+K118+M118+O118+Q118+S118+U118+W118+Y118+AA118+AC118+AE118</f>
        <v>0</v>
      </c>
      <c r="F118" s="26" t="e">
        <f>E118/B118*100</f>
        <v>#DIV/0!</v>
      </c>
      <c r="G118" s="26" t="e">
        <f>E118/C118*100</f>
        <v>#DIV/0!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06"/>
      <c r="AG118" s="17"/>
      <c r="AH118" s="17"/>
      <c r="AI118" s="17"/>
    </row>
    <row r="119" spans="1:35" s="20" customFormat="1" ht="21.6" customHeight="1" x14ac:dyDescent="0.3">
      <c r="A119" s="24" t="s">
        <v>29</v>
      </c>
      <c r="B119" s="30">
        <f>H119+J119+L119+N119+P119+R119+T119+V119+X119+Z119+AB119+AD119</f>
        <v>56087.3</v>
      </c>
      <c r="C119" s="31">
        <f>H119+J119+L119+N119+P119</f>
        <v>31159.5</v>
      </c>
      <c r="D119" s="31">
        <f>E119</f>
        <v>31159.5</v>
      </c>
      <c r="E119" s="30">
        <f>I119+K119+M119+O119+Q119+S119+U119+W119+Y119+AA119+AC119+AE119</f>
        <v>31159.5</v>
      </c>
      <c r="F119" s="27">
        <f>E119/B119*100</f>
        <v>55.555357451686923</v>
      </c>
      <c r="G119" s="27">
        <f>E119/C119*100</f>
        <v>100</v>
      </c>
      <c r="H119" s="15">
        <v>6231.9</v>
      </c>
      <c r="I119" s="15">
        <v>6231.9</v>
      </c>
      <c r="J119" s="15">
        <v>6231.9</v>
      </c>
      <c r="K119" s="15">
        <v>6231.9</v>
      </c>
      <c r="L119" s="15">
        <v>6231.9</v>
      </c>
      <c r="M119" s="15">
        <v>6231.9</v>
      </c>
      <c r="N119" s="15">
        <v>6231.9</v>
      </c>
      <c r="O119" s="15">
        <v>6231.9</v>
      </c>
      <c r="P119" s="15">
        <v>6231.9</v>
      </c>
      <c r="Q119" s="15">
        <v>6231.9</v>
      </c>
      <c r="R119" s="15"/>
      <c r="S119" s="15"/>
      <c r="T119" s="15"/>
      <c r="U119" s="15"/>
      <c r="V119" s="15"/>
      <c r="W119" s="15"/>
      <c r="X119" s="15">
        <v>6231.9</v>
      </c>
      <c r="Y119" s="15"/>
      <c r="Z119" s="15">
        <v>6231.9</v>
      </c>
      <c r="AA119" s="15"/>
      <c r="AB119" s="15">
        <v>6232</v>
      </c>
      <c r="AC119" s="15"/>
      <c r="AD119" s="15">
        <v>6232</v>
      </c>
      <c r="AE119" s="15"/>
      <c r="AF119" s="106"/>
      <c r="AG119" s="17"/>
      <c r="AH119" s="17"/>
      <c r="AI119" s="17"/>
    </row>
    <row r="120" spans="1:35" s="20" customFormat="1" ht="21.6" customHeight="1" x14ac:dyDescent="0.3">
      <c r="A120" s="24" t="s">
        <v>30</v>
      </c>
      <c r="B120" s="30">
        <f t="shared" ref="B120:B121" si="119">H120+J120+L120+N120+P120+R120+T120+V120+X120+Z120+AB120+AD120</f>
        <v>0</v>
      </c>
      <c r="C120" s="31">
        <f t="shared" ref="C120:C121" si="120">H120</f>
        <v>0</v>
      </c>
      <c r="D120" s="31"/>
      <c r="E120" s="30">
        <f t="shared" ref="E120:E121" si="121">I120+K120+M120+O120+Q120+S120+U120+W120+Y120+AA120+AC120+AE120</f>
        <v>0</v>
      </c>
      <c r="F120" s="26" t="e">
        <f t="shared" ref="F120:F121" si="122">E120/B120*100</f>
        <v>#DIV/0!</v>
      </c>
      <c r="G120" s="26" t="e">
        <f t="shared" ref="G120:G121" si="123">E120/C120*100</f>
        <v>#DIV/0!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06"/>
      <c r="AG120" s="17"/>
      <c r="AH120" s="17"/>
      <c r="AI120" s="17"/>
    </row>
    <row r="121" spans="1:35" s="20" customFormat="1" ht="20.100000000000001" customHeight="1" x14ac:dyDescent="0.3">
      <c r="A121" s="24" t="s">
        <v>31</v>
      </c>
      <c r="B121" s="30">
        <f t="shared" si="119"/>
        <v>0</v>
      </c>
      <c r="C121" s="31">
        <f t="shared" si="120"/>
        <v>0</v>
      </c>
      <c r="D121" s="31"/>
      <c r="E121" s="30">
        <f t="shared" si="121"/>
        <v>0</v>
      </c>
      <c r="F121" s="26" t="e">
        <f t="shared" si="122"/>
        <v>#DIV/0!</v>
      </c>
      <c r="G121" s="26" t="e">
        <f t="shared" si="123"/>
        <v>#DIV/0!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07"/>
      <c r="AG121" s="17"/>
      <c r="AH121" s="17"/>
      <c r="AI121" s="17"/>
    </row>
    <row r="122" spans="1:35" s="20" customFormat="1" ht="39.75" customHeight="1" x14ac:dyDescent="0.25">
      <c r="A122" s="104" t="s">
        <v>52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2"/>
      <c r="AF122" s="105" t="s">
        <v>53</v>
      </c>
      <c r="AG122" s="17"/>
      <c r="AH122" s="17"/>
      <c r="AI122" s="17"/>
    </row>
    <row r="123" spans="1:35" s="20" customFormat="1" ht="21.75" customHeight="1" x14ac:dyDescent="0.3">
      <c r="A123" s="21" t="s">
        <v>27</v>
      </c>
      <c r="B123" s="29">
        <f>H123+J123+L123+N123+P123+R123+T123+V123+X123+Z123+AB123+AD123</f>
        <v>2837</v>
      </c>
      <c r="C123" s="22">
        <f>C124+C125+C126+C127</f>
        <v>0</v>
      </c>
      <c r="D123" s="22">
        <f>D124+D125+D126+D127</f>
        <v>0</v>
      </c>
      <c r="E123" s="22">
        <f>E124+E125+E126+E127</f>
        <v>0</v>
      </c>
      <c r="F123" s="23">
        <f>E123/B123*100</f>
        <v>0</v>
      </c>
      <c r="G123" s="23" t="e">
        <f>E123/C123*100</f>
        <v>#DIV/0!</v>
      </c>
      <c r="H123" s="15">
        <f>SUM(H124:H127)</f>
        <v>0</v>
      </c>
      <c r="I123" s="15">
        <f t="shared" ref="I123:AE123" si="124">SUM(I124:I127)</f>
        <v>0</v>
      </c>
      <c r="J123" s="15">
        <f t="shared" si="124"/>
        <v>0</v>
      </c>
      <c r="K123" s="15">
        <f t="shared" si="124"/>
        <v>0</v>
      </c>
      <c r="L123" s="15">
        <f t="shared" si="124"/>
        <v>0</v>
      </c>
      <c r="M123" s="15">
        <f t="shared" si="124"/>
        <v>0</v>
      </c>
      <c r="N123" s="15">
        <f t="shared" si="124"/>
        <v>0</v>
      </c>
      <c r="O123" s="15">
        <f t="shared" si="124"/>
        <v>0</v>
      </c>
      <c r="P123" s="15">
        <f t="shared" si="124"/>
        <v>0</v>
      </c>
      <c r="Q123" s="15">
        <f t="shared" si="124"/>
        <v>0</v>
      </c>
      <c r="R123" s="15">
        <f t="shared" si="124"/>
        <v>0</v>
      </c>
      <c r="S123" s="15">
        <f t="shared" si="124"/>
        <v>0</v>
      </c>
      <c r="T123" s="15">
        <f t="shared" si="124"/>
        <v>0</v>
      </c>
      <c r="U123" s="15">
        <f t="shared" si="124"/>
        <v>0</v>
      </c>
      <c r="V123" s="15">
        <f t="shared" si="124"/>
        <v>0</v>
      </c>
      <c r="W123" s="15">
        <f t="shared" si="124"/>
        <v>0</v>
      </c>
      <c r="X123" s="15">
        <f t="shared" si="124"/>
        <v>0</v>
      </c>
      <c r="Y123" s="15">
        <f t="shared" si="124"/>
        <v>0</v>
      </c>
      <c r="Z123" s="15">
        <f t="shared" si="124"/>
        <v>2837</v>
      </c>
      <c r="AA123" s="15">
        <f t="shared" si="124"/>
        <v>0</v>
      </c>
      <c r="AB123" s="15">
        <f t="shared" si="124"/>
        <v>0</v>
      </c>
      <c r="AC123" s="15">
        <f t="shared" si="124"/>
        <v>0</v>
      </c>
      <c r="AD123" s="15">
        <f t="shared" si="124"/>
        <v>0</v>
      </c>
      <c r="AE123" s="15">
        <f t="shared" si="124"/>
        <v>0</v>
      </c>
      <c r="AF123" s="106"/>
      <c r="AG123" s="17"/>
      <c r="AH123" s="17"/>
      <c r="AI123" s="17"/>
    </row>
    <row r="124" spans="1:35" s="20" customFormat="1" ht="29.25" customHeight="1" x14ac:dyDescent="0.3">
      <c r="A124" s="24" t="s">
        <v>28</v>
      </c>
      <c r="B124" s="30">
        <f>H124+J124+L124+N124+P124+R124+T124+V124+X124+Z124+AB124+AD124</f>
        <v>1600.8</v>
      </c>
      <c r="C124" s="31">
        <f>H124</f>
        <v>0</v>
      </c>
      <c r="D124" s="31"/>
      <c r="E124" s="30">
        <f>I124+K124+M124+O124+Q124+S124+U124+W124+Y124+AA124+AC124+AE124</f>
        <v>0</v>
      </c>
      <c r="F124" s="26">
        <f>E124/B124*100</f>
        <v>0</v>
      </c>
      <c r="G124" s="26" t="e">
        <f>E124/C124*100</f>
        <v>#DIV/0!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>
        <v>1600.8</v>
      </c>
      <c r="AA124" s="15"/>
      <c r="AB124" s="15"/>
      <c r="AC124" s="15"/>
      <c r="AD124" s="15"/>
      <c r="AE124" s="15"/>
      <c r="AF124" s="106"/>
      <c r="AG124" s="17"/>
      <c r="AH124" s="17"/>
      <c r="AI124" s="17"/>
    </row>
    <row r="125" spans="1:35" s="36" customFormat="1" ht="27" customHeight="1" x14ac:dyDescent="0.3">
      <c r="A125" s="24" t="s">
        <v>29</v>
      </c>
      <c r="B125" s="30">
        <f>H125+J125+L125+N125+P125+R125+T125+V125+X125+Z125+AB125+AD125</f>
        <v>212.8</v>
      </c>
      <c r="C125" s="31">
        <f>H125</f>
        <v>0</v>
      </c>
      <c r="D125" s="31">
        <f>E125</f>
        <v>0</v>
      </c>
      <c r="E125" s="30">
        <f>I125+K125+M125+O125+Q125+S125+U125+W125+Y125+AA125+AC125+AE125</f>
        <v>0</v>
      </c>
      <c r="F125" s="27">
        <f>E125/B125*100</f>
        <v>0</v>
      </c>
      <c r="G125" s="27" t="e">
        <f>E125/C125*100</f>
        <v>#DIV/0!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>
        <v>212.8</v>
      </c>
      <c r="AA125" s="25"/>
      <c r="AB125" s="25"/>
      <c r="AC125" s="25"/>
      <c r="AD125" s="25"/>
      <c r="AE125" s="25"/>
      <c r="AF125" s="106"/>
      <c r="AG125" s="17"/>
      <c r="AH125" s="35"/>
      <c r="AI125" s="35"/>
    </row>
    <row r="126" spans="1:35" s="20" customFormat="1" ht="27.75" customHeight="1" x14ac:dyDescent="0.3">
      <c r="A126" s="24" t="s">
        <v>30</v>
      </c>
      <c r="B126" s="30">
        <f t="shared" ref="B126:B127" si="125">H126+J126+L126+N126+P126+R126+T126+V126+X126+Z126+AB126+AD126</f>
        <v>1023.4</v>
      </c>
      <c r="C126" s="31">
        <f t="shared" ref="C126:C127" si="126">H126</f>
        <v>0</v>
      </c>
      <c r="D126" s="31"/>
      <c r="E126" s="30">
        <f t="shared" ref="E126:E127" si="127">I126+K126+M126+O126+Q126+S126+U126+W126+Y126+AA126+AC126+AE126</f>
        <v>0</v>
      </c>
      <c r="F126" s="26">
        <f t="shared" ref="F126:F127" si="128">E126/B126*100</f>
        <v>0</v>
      </c>
      <c r="G126" s="26" t="e">
        <f t="shared" ref="G126:G127" si="129">E126/C126*100</f>
        <v>#DIV/0!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>
        <v>1023.4</v>
      </c>
      <c r="AA126" s="15"/>
      <c r="AB126" s="15"/>
      <c r="AC126" s="15"/>
      <c r="AD126" s="15"/>
      <c r="AE126" s="15"/>
      <c r="AF126" s="106"/>
      <c r="AG126" s="17"/>
      <c r="AH126" s="17"/>
      <c r="AI126" s="17"/>
    </row>
    <row r="127" spans="1:35" s="20" customFormat="1" ht="24.75" customHeight="1" x14ac:dyDescent="0.3">
      <c r="A127" s="24" t="s">
        <v>31</v>
      </c>
      <c r="B127" s="30">
        <f t="shared" si="125"/>
        <v>0</v>
      </c>
      <c r="C127" s="31">
        <f t="shared" si="126"/>
        <v>0</v>
      </c>
      <c r="D127" s="31"/>
      <c r="E127" s="30">
        <f t="shared" si="127"/>
        <v>0</v>
      </c>
      <c r="F127" s="26" t="e">
        <f t="shared" si="128"/>
        <v>#DIV/0!</v>
      </c>
      <c r="G127" s="26" t="e">
        <f t="shared" si="129"/>
        <v>#DIV/0!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07"/>
      <c r="AG127" s="17"/>
      <c r="AH127" s="17"/>
      <c r="AI127" s="17"/>
    </row>
    <row r="128" spans="1:35" s="20" customFormat="1" ht="68.25" customHeight="1" x14ac:dyDescent="0.3">
      <c r="A128" s="46" t="s">
        <v>54</v>
      </c>
      <c r="B128" s="22">
        <f>H128+J128+L128+N128+P128+R128+T128+V128+X128+Z128+AB128+AD128</f>
        <v>2230426.23</v>
      </c>
      <c r="C128" s="15">
        <f>C129+C130+C132+C133</f>
        <v>1216472.1000000001</v>
      </c>
      <c r="D128" s="15">
        <f t="shared" ref="D128:E128" si="130">D129+D130+D132+D133</f>
        <v>1208378.3999999999</v>
      </c>
      <c r="E128" s="15">
        <f t="shared" si="130"/>
        <v>1208378.3999999999</v>
      </c>
      <c r="F128" s="23">
        <f>E128/B128*100</f>
        <v>54.177017098655625</v>
      </c>
      <c r="G128" s="23">
        <f>E128/C128*100</f>
        <v>99.334657983524636</v>
      </c>
      <c r="H128" s="15">
        <f>H129+H130+H132+H133</f>
        <v>157113.69999999998</v>
      </c>
      <c r="I128" s="15">
        <f t="shared" ref="I128:AE128" si="131">I129+I130+I132+I133</f>
        <v>151408.4</v>
      </c>
      <c r="J128" s="15">
        <f t="shared" si="131"/>
        <v>265529.3</v>
      </c>
      <c r="K128" s="15">
        <f t="shared" si="131"/>
        <v>253676.2</v>
      </c>
      <c r="L128" s="15">
        <f t="shared" si="131"/>
        <v>210839.9</v>
      </c>
      <c r="M128" s="15">
        <f t="shared" si="131"/>
        <v>216684.80000000002</v>
      </c>
      <c r="N128" s="15">
        <f t="shared" si="131"/>
        <v>213094.69999999998</v>
      </c>
      <c r="O128" s="15">
        <f t="shared" si="131"/>
        <v>205274.69999999998</v>
      </c>
      <c r="P128" s="15">
        <f t="shared" si="131"/>
        <v>395543.10000000003</v>
      </c>
      <c r="Q128" s="15">
        <f t="shared" si="131"/>
        <v>381334.30000000005</v>
      </c>
      <c r="R128" s="15">
        <f t="shared" si="131"/>
        <v>198912.83000000002</v>
      </c>
      <c r="S128" s="15">
        <f t="shared" si="131"/>
        <v>0</v>
      </c>
      <c r="T128" s="15">
        <f t="shared" si="131"/>
        <v>129844.79999999999</v>
      </c>
      <c r="U128" s="15">
        <f t="shared" si="131"/>
        <v>0</v>
      </c>
      <c r="V128" s="15">
        <f t="shared" si="131"/>
        <v>88506.200000000012</v>
      </c>
      <c r="W128" s="15">
        <f t="shared" si="131"/>
        <v>0</v>
      </c>
      <c r="X128" s="15">
        <f t="shared" si="131"/>
        <v>128626.6</v>
      </c>
      <c r="Y128" s="15">
        <f t="shared" si="131"/>
        <v>0</v>
      </c>
      <c r="Z128" s="15">
        <f t="shared" si="131"/>
        <v>148157.69999999998</v>
      </c>
      <c r="AA128" s="15">
        <f t="shared" si="131"/>
        <v>0</v>
      </c>
      <c r="AB128" s="15">
        <f t="shared" si="131"/>
        <v>129406.49999999999</v>
      </c>
      <c r="AC128" s="15">
        <f t="shared" si="131"/>
        <v>0</v>
      </c>
      <c r="AD128" s="15">
        <f t="shared" si="131"/>
        <v>164850.90000000002</v>
      </c>
      <c r="AE128" s="15">
        <f t="shared" si="131"/>
        <v>0</v>
      </c>
      <c r="AF128" s="47"/>
      <c r="AG128" s="17"/>
      <c r="AH128" s="17"/>
      <c r="AI128" s="17"/>
    </row>
    <row r="129" spans="1:35" s="20" customFormat="1" ht="18.75" x14ac:dyDescent="0.3">
      <c r="A129" s="21" t="s">
        <v>28</v>
      </c>
      <c r="B129" s="22">
        <f>H129+J129+L129+N129+P129+R129+T129+V129+X129+Z129+AB129+AD129</f>
        <v>1644550.9000000001</v>
      </c>
      <c r="C129" s="29">
        <f>C106+C79+C55+C43+C13</f>
        <v>916340.60000000009</v>
      </c>
      <c r="D129" s="29">
        <f t="shared" ref="C129:E130" si="132">D106+D79+D55+D43+D13</f>
        <v>895827.40000000014</v>
      </c>
      <c r="E129" s="29">
        <f t="shared" si="132"/>
        <v>895827.40000000014</v>
      </c>
      <c r="F129" s="23">
        <f>E129/B129*100</f>
        <v>54.472464184598969</v>
      </c>
      <c r="G129" s="23">
        <f>E129/C129*100</f>
        <v>97.761400073291526</v>
      </c>
      <c r="H129" s="29">
        <f t="shared" ref="H129:AE130" si="133">H106+H79+H55+H43+H13</f>
        <v>99100.7</v>
      </c>
      <c r="I129" s="29">
        <f t="shared" si="133"/>
        <v>97670.7</v>
      </c>
      <c r="J129" s="29">
        <f t="shared" si="133"/>
        <v>178518.6</v>
      </c>
      <c r="K129" s="29">
        <f t="shared" si="133"/>
        <v>168740.7</v>
      </c>
      <c r="L129" s="29">
        <f t="shared" si="133"/>
        <v>156797.5</v>
      </c>
      <c r="M129" s="29">
        <f t="shared" si="133"/>
        <v>158360.80000000002</v>
      </c>
      <c r="N129" s="29">
        <f t="shared" si="133"/>
        <v>151203.4</v>
      </c>
      <c r="O129" s="29">
        <f t="shared" si="133"/>
        <v>144525.19999999998</v>
      </c>
      <c r="P129" s="29">
        <f t="shared" si="133"/>
        <v>330720.40000000002</v>
      </c>
      <c r="Q129" s="29">
        <f t="shared" si="133"/>
        <v>326530</v>
      </c>
      <c r="R129" s="29">
        <f t="shared" si="133"/>
        <v>161601</v>
      </c>
      <c r="S129" s="29">
        <f t="shared" si="133"/>
        <v>0</v>
      </c>
      <c r="T129" s="29">
        <f t="shared" si="133"/>
        <v>102682.2</v>
      </c>
      <c r="U129" s="29">
        <f t="shared" si="133"/>
        <v>0</v>
      </c>
      <c r="V129" s="29">
        <f t="shared" si="133"/>
        <v>68142.3</v>
      </c>
      <c r="W129" s="29">
        <f t="shared" si="133"/>
        <v>0</v>
      </c>
      <c r="X129" s="29">
        <f t="shared" si="133"/>
        <v>99812.6</v>
      </c>
      <c r="Y129" s="29">
        <f t="shared" si="133"/>
        <v>0</v>
      </c>
      <c r="Z129" s="29">
        <f t="shared" si="133"/>
        <v>109970.59999999999</v>
      </c>
      <c r="AA129" s="29">
        <f t="shared" si="133"/>
        <v>0</v>
      </c>
      <c r="AB129" s="29">
        <f t="shared" si="133"/>
        <v>95399.4</v>
      </c>
      <c r="AC129" s="29">
        <f t="shared" si="133"/>
        <v>0</v>
      </c>
      <c r="AD129" s="29">
        <f t="shared" si="133"/>
        <v>90602.200000000012</v>
      </c>
      <c r="AE129" s="29">
        <f t="shared" si="133"/>
        <v>0</v>
      </c>
      <c r="AF129" s="47"/>
      <c r="AG129" s="17"/>
      <c r="AH129" s="17"/>
      <c r="AI129" s="17"/>
    </row>
    <row r="130" spans="1:35" s="20" customFormat="1" ht="18.75" x14ac:dyDescent="0.3">
      <c r="A130" s="21" t="s">
        <v>29</v>
      </c>
      <c r="B130" s="22">
        <f>B107+B80+B56+B44+B14</f>
        <v>525803</v>
      </c>
      <c r="C130" s="29">
        <f t="shared" si="132"/>
        <v>257504.3</v>
      </c>
      <c r="D130" s="29">
        <f t="shared" si="132"/>
        <v>280012.7</v>
      </c>
      <c r="E130" s="29">
        <f t="shared" si="132"/>
        <v>280012.7</v>
      </c>
      <c r="F130" s="23">
        <f>E130/B130*100</f>
        <v>53.254298663187548</v>
      </c>
      <c r="G130" s="23">
        <f>E130/C130*100</f>
        <v>108.74098024770848</v>
      </c>
      <c r="H130" s="29">
        <f t="shared" si="133"/>
        <v>53937.700000000004</v>
      </c>
      <c r="I130" s="29">
        <f t="shared" si="133"/>
        <v>53737.700000000004</v>
      </c>
      <c r="J130" s="29">
        <f t="shared" si="133"/>
        <v>76910.399999999994</v>
      </c>
      <c r="K130" s="29">
        <f t="shared" si="133"/>
        <v>74943.900000000009</v>
      </c>
      <c r="L130" s="29">
        <f t="shared" si="133"/>
        <v>49967.1</v>
      </c>
      <c r="M130" s="29">
        <f t="shared" si="133"/>
        <v>51004.299999999996</v>
      </c>
      <c r="N130" s="29">
        <f t="shared" si="133"/>
        <v>53816</v>
      </c>
      <c r="O130" s="29">
        <f t="shared" si="133"/>
        <v>52882.9</v>
      </c>
      <c r="P130" s="29">
        <f t="shared" si="133"/>
        <v>48521.7</v>
      </c>
      <c r="Q130" s="29">
        <f t="shared" si="133"/>
        <v>47443.9</v>
      </c>
      <c r="R130" s="29">
        <f t="shared" si="133"/>
        <v>37191.599999999999</v>
      </c>
      <c r="S130" s="29">
        <f t="shared" si="133"/>
        <v>0</v>
      </c>
      <c r="T130" s="29">
        <f t="shared" si="133"/>
        <v>27162.6</v>
      </c>
      <c r="U130" s="29">
        <f t="shared" si="133"/>
        <v>0</v>
      </c>
      <c r="V130" s="29">
        <f t="shared" si="133"/>
        <v>20363.900000000001</v>
      </c>
      <c r="W130" s="29">
        <f t="shared" si="133"/>
        <v>0</v>
      </c>
      <c r="X130" s="29">
        <f t="shared" si="133"/>
        <v>24738.699999999997</v>
      </c>
      <c r="Y130" s="29">
        <f t="shared" si="133"/>
        <v>0</v>
      </c>
      <c r="Z130" s="29">
        <f t="shared" si="133"/>
        <v>33088.5</v>
      </c>
      <c r="AA130" s="29">
        <f t="shared" si="133"/>
        <v>0</v>
      </c>
      <c r="AB130" s="29">
        <f t="shared" si="133"/>
        <v>29931.899999999998</v>
      </c>
      <c r="AC130" s="29">
        <f t="shared" si="133"/>
        <v>0</v>
      </c>
      <c r="AD130" s="29">
        <f t="shared" si="133"/>
        <v>70172.899999999994</v>
      </c>
      <c r="AE130" s="29">
        <f t="shared" si="133"/>
        <v>0</v>
      </c>
      <c r="AF130" s="47"/>
      <c r="AG130" s="17"/>
      <c r="AH130" s="17"/>
      <c r="AI130" s="17"/>
    </row>
    <row r="131" spans="1:35" s="20" customFormat="1" ht="37.5" x14ac:dyDescent="0.3">
      <c r="A131" s="21" t="s">
        <v>44</v>
      </c>
      <c r="B131" s="22">
        <f>B81</f>
        <v>4148.3</v>
      </c>
      <c r="C131" s="29">
        <f>C81</f>
        <v>334</v>
      </c>
      <c r="D131" s="29">
        <f>D81</f>
        <v>334</v>
      </c>
      <c r="E131" s="29">
        <f>E81</f>
        <v>334</v>
      </c>
      <c r="F131" s="23">
        <f t="shared" ref="F131:F133" si="134">E131/B131*100</f>
        <v>8.0514909722054817</v>
      </c>
      <c r="G131" s="23">
        <f t="shared" ref="G131:G133" si="135">E131/C131*100</f>
        <v>100</v>
      </c>
      <c r="H131" s="29">
        <f>H81</f>
        <v>0</v>
      </c>
      <c r="I131" s="29">
        <f t="shared" ref="I131:AE131" si="136">I81</f>
        <v>0</v>
      </c>
      <c r="J131" s="29">
        <f t="shared" si="136"/>
        <v>0</v>
      </c>
      <c r="K131" s="29">
        <f t="shared" si="136"/>
        <v>0</v>
      </c>
      <c r="L131" s="29">
        <f t="shared" si="136"/>
        <v>0</v>
      </c>
      <c r="M131" s="29">
        <f t="shared" si="136"/>
        <v>0</v>
      </c>
      <c r="N131" s="29">
        <f t="shared" si="136"/>
        <v>334</v>
      </c>
      <c r="O131" s="29">
        <f t="shared" si="136"/>
        <v>334</v>
      </c>
      <c r="P131" s="29">
        <f t="shared" si="136"/>
        <v>0</v>
      </c>
      <c r="Q131" s="29">
        <f t="shared" si="136"/>
        <v>0</v>
      </c>
      <c r="R131" s="29">
        <f t="shared" si="136"/>
        <v>0</v>
      </c>
      <c r="S131" s="29">
        <f t="shared" si="136"/>
        <v>0</v>
      </c>
      <c r="T131" s="29">
        <f t="shared" si="136"/>
        <v>129.30000000000001</v>
      </c>
      <c r="U131" s="29">
        <f t="shared" si="136"/>
        <v>0</v>
      </c>
      <c r="V131" s="29">
        <f t="shared" si="136"/>
        <v>0</v>
      </c>
      <c r="W131" s="29">
        <f t="shared" si="136"/>
        <v>0</v>
      </c>
      <c r="X131" s="29">
        <f t="shared" si="136"/>
        <v>0</v>
      </c>
      <c r="Y131" s="29">
        <f t="shared" si="136"/>
        <v>0</v>
      </c>
      <c r="Z131" s="29">
        <f t="shared" si="136"/>
        <v>0</v>
      </c>
      <c r="AA131" s="29">
        <f t="shared" si="136"/>
        <v>0</v>
      </c>
      <c r="AB131" s="29">
        <f t="shared" si="136"/>
        <v>0</v>
      </c>
      <c r="AC131" s="29">
        <f t="shared" si="136"/>
        <v>0</v>
      </c>
      <c r="AD131" s="29">
        <f t="shared" si="136"/>
        <v>3685</v>
      </c>
      <c r="AE131" s="29">
        <f t="shared" si="136"/>
        <v>0</v>
      </c>
      <c r="AF131" s="47"/>
      <c r="AG131" s="17"/>
      <c r="AH131" s="17"/>
      <c r="AI131" s="17"/>
    </row>
    <row r="132" spans="1:35" s="20" customFormat="1" ht="18.75" x14ac:dyDescent="0.3">
      <c r="A132" s="21" t="s">
        <v>30</v>
      </c>
      <c r="B132" s="22">
        <f t="shared" ref="B132:B133" si="137">H132+J132+L132+N132+P132+R132+T132+V132+X132+Z132+AB132+AD132</f>
        <v>49926.499999999993</v>
      </c>
      <c r="C132" s="29">
        <f t="shared" ref="C132:E133" si="138">C15+C45+C57+C82+C108</f>
        <v>32602.2</v>
      </c>
      <c r="D132" s="29">
        <f t="shared" si="138"/>
        <v>22822.9</v>
      </c>
      <c r="E132" s="29">
        <f t="shared" si="138"/>
        <v>22822.9</v>
      </c>
      <c r="F132" s="23">
        <f t="shared" si="134"/>
        <v>45.712998107217615</v>
      </c>
      <c r="G132" s="23">
        <f t="shared" si="135"/>
        <v>70.004171497629002</v>
      </c>
      <c r="H132" s="29">
        <f t="shared" ref="H132:AE133" si="139">H15+H45+H57+H82+H108</f>
        <v>4075.3</v>
      </c>
      <c r="I132" s="29">
        <f t="shared" si="139"/>
        <v>0</v>
      </c>
      <c r="J132" s="29">
        <f t="shared" si="139"/>
        <v>4075.3</v>
      </c>
      <c r="K132" s="29">
        <f t="shared" si="139"/>
        <v>7689.8</v>
      </c>
      <c r="L132" s="29">
        <f t="shared" si="139"/>
        <v>4075.3</v>
      </c>
      <c r="M132" s="29">
        <f t="shared" si="139"/>
        <v>3906.1</v>
      </c>
      <c r="N132" s="29">
        <f t="shared" si="139"/>
        <v>4075.3</v>
      </c>
      <c r="O132" s="29">
        <f t="shared" si="139"/>
        <v>3866.6</v>
      </c>
      <c r="P132" s="29">
        <f t="shared" si="139"/>
        <v>16301</v>
      </c>
      <c r="Q132" s="29">
        <f t="shared" si="139"/>
        <v>7360.4</v>
      </c>
      <c r="R132" s="29">
        <f t="shared" si="139"/>
        <v>0</v>
      </c>
      <c r="S132" s="29">
        <f t="shared" si="139"/>
        <v>0</v>
      </c>
      <c r="T132" s="29">
        <f t="shared" si="139"/>
        <v>0</v>
      </c>
      <c r="U132" s="29">
        <f t="shared" si="139"/>
        <v>0</v>
      </c>
      <c r="V132" s="29">
        <f t="shared" si="139"/>
        <v>0</v>
      </c>
      <c r="W132" s="29">
        <f t="shared" si="139"/>
        <v>0</v>
      </c>
      <c r="X132" s="29">
        <f t="shared" si="139"/>
        <v>4075.3</v>
      </c>
      <c r="Y132" s="29">
        <f t="shared" si="139"/>
        <v>0</v>
      </c>
      <c r="Z132" s="29">
        <f t="shared" si="139"/>
        <v>5098.5999999999995</v>
      </c>
      <c r="AA132" s="29">
        <f t="shared" si="139"/>
        <v>0</v>
      </c>
      <c r="AB132" s="29">
        <f t="shared" si="139"/>
        <v>4075.2</v>
      </c>
      <c r="AC132" s="29">
        <f t="shared" si="139"/>
        <v>0</v>
      </c>
      <c r="AD132" s="29">
        <f t="shared" si="139"/>
        <v>4075.2</v>
      </c>
      <c r="AE132" s="29">
        <f t="shared" si="139"/>
        <v>0</v>
      </c>
      <c r="AF132" s="47"/>
      <c r="AG132" s="17"/>
      <c r="AH132" s="17"/>
      <c r="AI132" s="17"/>
    </row>
    <row r="133" spans="1:35" s="20" customFormat="1" ht="18.75" x14ac:dyDescent="0.3">
      <c r="A133" s="21" t="s">
        <v>31</v>
      </c>
      <c r="B133" s="22">
        <f t="shared" si="137"/>
        <v>10145.83</v>
      </c>
      <c r="C133" s="29">
        <f t="shared" si="138"/>
        <v>10025</v>
      </c>
      <c r="D133" s="29">
        <f t="shared" si="138"/>
        <v>9715.4</v>
      </c>
      <c r="E133" s="29">
        <f t="shared" si="138"/>
        <v>9715.4</v>
      </c>
      <c r="F133" s="23">
        <f t="shared" si="134"/>
        <v>95.757567394683335</v>
      </c>
      <c r="G133" s="23">
        <f t="shared" si="135"/>
        <v>96.911720698254356</v>
      </c>
      <c r="H133" s="29">
        <f t="shared" si="139"/>
        <v>0</v>
      </c>
      <c r="I133" s="29">
        <f t="shared" si="139"/>
        <v>0</v>
      </c>
      <c r="J133" s="29">
        <f t="shared" si="139"/>
        <v>6025</v>
      </c>
      <c r="K133" s="29">
        <f t="shared" si="139"/>
        <v>2301.8000000000002</v>
      </c>
      <c r="L133" s="29">
        <f t="shared" si="139"/>
        <v>0</v>
      </c>
      <c r="M133" s="29">
        <f t="shared" si="139"/>
        <v>3413.6</v>
      </c>
      <c r="N133" s="29">
        <f t="shared" si="139"/>
        <v>4000</v>
      </c>
      <c r="O133" s="29">
        <f t="shared" si="139"/>
        <v>4000</v>
      </c>
      <c r="P133" s="29">
        <f t="shared" si="139"/>
        <v>0</v>
      </c>
      <c r="Q133" s="29">
        <f t="shared" si="139"/>
        <v>0</v>
      </c>
      <c r="R133" s="29">
        <f t="shared" si="139"/>
        <v>120.23</v>
      </c>
      <c r="S133" s="29">
        <f t="shared" si="139"/>
        <v>0</v>
      </c>
      <c r="T133" s="29">
        <f t="shared" si="139"/>
        <v>0</v>
      </c>
      <c r="U133" s="29">
        <f t="shared" si="139"/>
        <v>0</v>
      </c>
      <c r="V133" s="29">
        <f t="shared" si="139"/>
        <v>0</v>
      </c>
      <c r="W133" s="29">
        <f t="shared" si="139"/>
        <v>0</v>
      </c>
      <c r="X133" s="29">
        <f t="shared" si="139"/>
        <v>0</v>
      </c>
      <c r="Y133" s="29">
        <f t="shared" si="139"/>
        <v>0</v>
      </c>
      <c r="Z133" s="29">
        <f t="shared" si="139"/>
        <v>0</v>
      </c>
      <c r="AA133" s="29">
        <f t="shared" si="139"/>
        <v>0</v>
      </c>
      <c r="AB133" s="29">
        <f t="shared" si="139"/>
        <v>0</v>
      </c>
      <c r="AC133" s="29">
        <f t="shared" si="139"/>
        <v>0</v>
      </c>
      <c r="AD133" s="29">
        <f t="shared" si="139"/>
        <v>0.6</v>
      </c>
      <c r="AE133" s="29">
        <f t="shared" si="139"/>
        <v>0</v>
      </c>
      <c r="AF133" s="47"/>
      <c r="AG133" s="17"/>
      <c r="AH133" s="17"/>
      <c r="AI133" s="17"/>
    </row>
    <row r="134" spans="1:35" s="20" customFormat="1" ht="46.5" customHeight="1" x14ac:dyDescent="0.25">
      <c r="A134" s="109" t="s">
        <v>55</v>
      </c>
      <c r="B134" s="110">
        <f>H134+J134+L134+N134+P134+R134+T134+V134+X134+Z134+AB134+AD134</f>
        <v>0</v>
      </c>
      <c r="C134" s="110">
        <f>C136</f>
        <v>0</v>
      </c>
      <c r="D134" s="110">
        <f>D136</f>
        <v>0</v>
      </c>
      <c r="E134" s="110">
        <f>E136</f>
        <v>0</v>
      </c>
      <c r="F134" s="110"/>
      <c r="G134" s="110"/>
      <c r="H134" s="110">
        <f>H136</f>
        <v>0</v>
      </c>
      <c r="I134" s="110">
        <f>I136</f>
        <v>0</v>
      </c>
      <c r="J134" s="110">
        <f t="shared" ref="J134:AD134" si="140">J136</f>
        <v>0</v>
      </c>
      <c r="K134" s="110">
        <f>K136</f>
        <v>0</v>
      </c>
      <c r="L134" s="110">
        <f t="shared" si="140"/>
        <v>0</v>
      </c>
      <c r="M134" s="110">
        <f>M136</f>
        <v>0</v>
      </c>
      <c r="N134" s="110">
        <f t="shared" si="140"/>
        <v>0</v>
      </c>
      <c r="O134" s="110">
        <f>O136</f>
        <v>0</v>
      </c>
      <c r="P134" s="110">
        <f t="shared" si="140"/>
        <v>0</v>
      </c>
      <c r="Q134" s="110">
        <f>Q136</f>
        <v>0</v>
      </c>
      <c r="R134" s="110">
        <f t="shared" si="140"/>
        <v>0</v>
      </c>
      <c r="S134" s="110">
        <f>S136</f>
        <v>0</v>
      </c>
      <c r="T134" s="110">
        <f t="shared" si="140"/>
        <v>0</v>
      </c>
      <c r="U134" s="110">
        <f>U136</f>
        <v>0</v>
      </c>
      <c r="V134" s="110">
        <f t="shared" si="140"/>
        <v>0</v>
      </c>
      <c r="W134" s="110">
        <f>W136</f>
        <v>0</v>
      </c>
      <c r="X134" s="110">
        <f t="shared" si="140"/>
        <v>0</v>
      </c>
      <c r="Y134" s="110">
        <f>Y136</f>
        <v>0</v>
      </c>
      <c r="Z134" s="110">
        <f t="shared" si="140"/>
        <v>0</v>
      </c>
      <c r="AA134" s="110">
        <f>AA136</f>
        <v>0</v>
      </c>
      <c r="AB134" s="110">
        <f t="shared" si="140"/>
        <v>0</v>
      </c>
      <c r="AC134" s="110">
        <f>AC136</f>
        <v>0</v>
      </c>
      <c r="AD134" s="114">
        <f t="shared" si="140"/>
        <v>0</v>
      </c>
      <c r="AE134" s="15">
        <f>AE136</f>
        <v>0</v>
      </c>
      <c r="AF134" s="38"/>
      <c r="AG134" s="17"/>
      <c r="AH134" s="17"/>
      <c r="AI134" s="17"/>
    </row>
    <row r="135" spans="1:35" s="20" customFormat="1" ht="54" customHeight="1" x14ac:dyDescent="0.25">
      <c r="A135" s="109" t="s">
        <v>56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4"/>
      <c r="AF135" s="38"/>
      <c r="AG135" s="17"/>
      <c r="AH135" s="17"/>
      <c r="AI135" s="17"/>
    </row>
    <row r="136" spans="1:35" s="20" customFormat="1" ht="18.75" x14ac:dyDescent="0.3">
      <c r="A136" s="21" t="s">
        <v>27</v>
      </c>
      <c r="B136" s="15">
        <f>H136+J136+L136+N136+P136+R136+T136+V136+X136+Z136+AB136+AD136</f>
        <v>0</v>
      </c>
      <c r="C136" s="15">
        <f>SUM(C137:C140)</f>
        <v>0</v>
      </c>
      <c r="D136" s="15">
        <f t="shared" ref="D136:E136" si="141">SUM(D137:D140)</f>
        <v>0</v>
      </c>
      <c r="E136" s="15">
        <f t="shared" si="141"/>
        <v>0</v>
      </c>
      <c r="F136" s="23" t="e">
        <f>E136/B136*100</f>
        <v>#DIV/0!</v>
      </c>
      <c r="G136" s="23" t="e">
        <f>E136/C136*100</f>
        <v>#DIV/0!</v>
      </c>
      <c r="H136" s="15">
        <f>SUM(H137:H140)</f>
        <v>0</v>
      </c>
      <c r="I136" s="15">
        <f t="shared" ref="I136:AE136" si="142">SUM(I137:I140)</f>
        <v>0</v>
      </c>
      <c r="J136" s="15">
        <f t="shared" si="142"/>
        <v>0</v>
      </c>
      <c r="K136" s="15">
        <f t="shared" si="142"/>
        <v>0</v>
      </c>
      <c r="L136" s="15">
        <f t="shared" si="142"/>
        <v>0</v>
      </c>
      <c r="M136" s="15">
        <f t="shared" si="142"/>
        <v>0</v>
      </c>
      <c r="N136" s="15">
        <f t="shared" si="142"/>
        <v>0</v>
      </c>
      <c r="O136" s="15">
        <f t="shared" si="142"/>
        <v>0</v>
      </c>
      <c r="P136" s="15">
        <f t="shared" si="142"/>
        <v>0</v>
      </c>
      <c r="Q136" s="15">
        <f t="shared" si="142"/>
        <v>0</v>
      </c>
      <c r="R136" s="15">
        <f t="shared" si="142"/>
        <v>0</v>
      </c>
      <c r="S136" s="15">
        <f t="shared" si="142"/>
        <v>0</v>
      </c>
      <c r="T136" s="15">
        <f t="shared" si="142"/>
        <v>0</v>
      </c>
      <c r="U136" s="15">
        <f t="shared" si="142"/>
        <v>0</v>
      </c>
      <c r="V136" s="15">
        <f t="shared" si="142"/>
        <v>0</v>
      </c>
      <c r="W136" s="15">
        <f t="shared" si="142"/>
        <v>0</v>
      </c>
      <c r="X136" s="15">
        <f t="shared" si="142"/>
        <v>0</v>
      </c>
      <c r="Y136" s="15">
        <f t="shared" si="142"/>
        <v>0</v>
      </c>
      <c r="Z136" s="15">
        <f t="shared" si="142"/>
        <v>0</v>
      </c>
      <c r="AA136" s="15">
        <f t="shared" si="142"/>
        <v>0</v>
      </c>
      <c r="AB136" s="15">
        <f t="shared" si="142"/>
        <v>0</v>
      </c>
      <c r="AC136" s="15">
        <f t="shared" si="142"/>
        <v>0</v>
      </c>
      <c r="AD136" s="15">
        <f t="shared" si="142"/>
        <v>0</v>
      </c>
      <c r="AE136" s="15">
        <f t="shared" si="142"/>
        <v>0</v>
      </c>
      <c r="AF136" s="38"/>
      <c r="AG136" s="17"/>
      <c r="AH136" s="17"/>
      <c r="AI136" s="17"/>
    </row>
    <row r="137" spans="1:35" s="20" customFormat="1" ht="18.75" x14ac:dyDescent="0.3">
      <c r="A137" s="24" t="s">
        <v>28</v>
      </c>
      <c r="B137" s="25">
        <f t="shared" ref="B137:B140" si="143">H137+J137+L137+N137+P137+R137+T137+V137+X137+Z137+AB137+AD137</f>
        <v>0</v>
      </c>
      <c r="C137" s="25">
        <f>H137</f>
        <v>0</v>
      </c>
      <c r="D137" s="25">
        <f>D143</f>
        <v>0</v>
      </c>
      <c r="E137" s="25">
        <f>I137+K137+M137+O137+Q137+S137+U137+W137+Y137+AA137+AC137+AE137</f>
        <v>0</v>
      </c>
      <c r="F137" s="26" t="e">
        <f t="shared" ref="F137:F140" si="144">E137/B137*100</f>
        <v>#DIV/0!</v>
      </c>
      <c r="G137" s="26" t="e">
        <f t="shared" ref="G137:G140" si="145">E137/C137*100</f>
        <v>#DIV/0!</v>
      </c>
      <c r="H137" s="25">
        <f>H143</f>
        <v>0</v>
      </c>
      <c r="I137" s="25">
        <f t="shared" ref="I137:AE140" si="146">I143</f>
        <v>0</v>
      </c>
      <c r="J137" s="25">
        <f t="shared" si="146"/>
        <v>0</v>
      </c>
      <c r="K137" s="25">
        <f t="shared" si="146"/>
        <v>0</v>
      </c>
      <c r="L137" s="25">
        <f t="shared" si="146"/>
        <v>0</v>
      </c>
      <c r="M137" s="25">
        <f t="shared" si="146"/>
        <v>0</v>
      </c>
      <c r="N137" s="25">
        <f t="shared" si="146"/>
        <v>0</v>
      </c>
      <c r="O137" s="25">
        <f t="shared" si="146"/>
        <v>0</v>
      </c>
      <c r="P137" s="25">
        <f t="shared" si="146"/>
        <v>0</v>
      </c>
      <c r="Q137" s="25">
        <f t="shared" si="146"/>
        <v>0</v>
      </c>
      <c r="R137" s="25">
        <f t="shared" si="146"/>
        <v>0</v>
      </c>
      <c r="S137" s="25">
        <f t="shared" si="146"/>
        <v>0</v>
      </c>
      <c r="T137" s="25">
        <f t="shared" si="146"/>
        <v>0</v>
      </c>
      <c r="U137" s="25">
        <f t="shared" si="146"/>
        <v>0</v>
      </c>
      <c r="V137" s="25">
        <f t="shared" si="146"/>
        <v>0</v>
      </c>
      <c r="W137" s="25">
        <f t="shared" si="146"/>
        <v>0</v>
      </c>
      <c r="X137" s="25">
        <f t="shared" si="146"/>
        <v>0</v>
      </c>
      <c r="Y137" s="25">
        <f t="shared" si="146"/>
        <v>0</v>
      </c>
      <c r="Z137" s="25">
        <f t="shared" si="146"/>
        <v>0</v>
      </c>
      <c r="AA137" s="25">
        <f t="shared" si="146"/>
        <v>0</v>
      </c>
      <c r="AB137" s="25">
        <f t="shared" si="146"/>
        <v>0</v>
      </c>
      <c r="AC137" s="25">
        <f t="shared" si="146"/>
        <v>0</v>
      </c>
      <c r="AD137" s="25">
        <f t="shared" si="146"/>
        <v>0</v>
      </c>
      <c r="AE137" s="25">
        <f t="shared" si="146"/>
        <v>0</v>
      </c>
      <c r="AF137" s="38"/>
      <c r="AG137" s="17"/>
      <c r="AH137" s="17"/>
      <c r="AI137" s="17"/>
    </row>
    <row r="138" spans="1:35" s="20" customFormat="1" ht="18.75" x14ac:dyDescent="0.3">
      <c r="A138" s="24" t="s">
        <v>29</v>
      </c>
      <c r="B138" s="25">
        <f t="shared" si="143"/>
        <v>0</v>
      </c>
      <c r="C138" s="25">
        <f t="shared" ref="C138:C140" si="147">H138</f>
        <v>0</v>
      </c>
      <c r="D138" s="25">
        <f t="shared" ref="D138:D140" si="148">D144</f>
        <v>0</v>
      </c>
      <c r="E138" s="25">
        <f t="shared" ref="E138:E140" si="149">I138+K138+M138+O138+Q138+S138+U138+W138+Y138+AA138+AC138+AE138</f>
        <v>0</v>
      </c>
      <c r="F138" s="26" t="e">
        <f t="shared" si="144"/>
        <v>#DIV/0!</v>
      </c>
      <c r="G138" s="26" t="e">
        <f t="shared" si="145"/>
        <v>#DIV/0!</v>
      </c>
      <c r="H138" s="25">
        <f t="shared" ref="H138:W140" si="150">H144</f>
        <v>0</v>
      </c>
      <c r="I138" s="25">
        <f t="shared" si="150"/>
        <v>0</v>
      </c>
      <c r="J138" s="25">
        <f t="shared" si="150"/>
        <v>0</v>
      </c>
      <c r="K138" s="25">
        <f t="shared" si="150"/>
        <v>0</v>
      </c>
      <c r="L138" s="25">
        <f t="shared" si="150"/>
        <v>0</v>
      </c>
      <c r="M138" s="25">
        <f t="shared" si="150"/>
        <v>0</v>
      </c>
      <c r="N138" s="25">
        <f t="shared" si="150"/>
        <v>0</v>
      </c>
      <c r="O138" s="25">
        <f t="shared" si="150"/>
        <v>0</v>
      </c>
      <c r="P138" s="25">
        <f t="shared" si="150"/>
        <v>0</v>
      </c>
      <c r="Q138" s="25">
        <f t="shared" si="150"/>
        <v>0</v>
      </c>
      <c r="R138" s="25">
        <f t="shared" si="150"/>
        <v>0</v>
      </c>
      <c r="S138" s="25">
        <f t="shared" si="150"/>
        <v>0</v>
      </c>
      <c r="T138" s="25">
        <f t="shared" si="150"/>
        <v>0</v>
      </c>
      <c r="U138" s="25">
        <f t="shared" si="150"/>
        <v>0</v>
      </c>
      <c r="V138" s="25">
        <f t="shared" si="150"/>
        <v>0</v>
      </c>
      <c r="W138" s="25">
        <f t="shared" si="150"/>
        <v>0</v>
      </c>
      <c r="X138" s="25">
        <f t="shared" si="146"/>
        <v>0</v>
      </c>
      <c r="Y138" s="25">
        <f t="shared" si="146"/>
        <v>0</v>
      </c>
      <c r="Z138" s="25">
        <f t="shared" si="146"/>
        <v>0</v>
      </c>
      <c r="AA138" s="25">
        <f t="shared" si="146"/>
        <v>0</v>
      </c>
      <c r="AB138" s="25">
        <f t="shared" si="146"/>
        <v>0</v>
      </c>
      <c r="AC138" s="25">
        <f t="shared" si="146"/>
        <v>0</v>
      </c>
      <c r="AD138" s="25">
        <f t="shared" si="146"/>
        <v>0</v>
      </c>
      <c r="AE138" s="25">
        <f t="shared" si="146"/>
        <v>0</v>
      </c>
      <c r="AF138" s="38"/>
      <c r="AG138" s="17"/>
      <c r="AH138" s="17"/>
      <c r="AI138" s="17"/>
    </row>
    <row r="139" spans="1:35" s="20" customFormat="1" ht="18.75" x14ac:dyDescent="0.3">
      <c r="A139" s="24" t="s">
        <v>30</v>
      </c>
      <c r="B139" s="25">
        <f t="shared" si="143"/>
        <v>0</v>
      </c>
      <c r="C139" s="25">
        <f t="shared" si="147"/>
        <v>0</v>
      </c>
      <c r="D139" s="25">
        <f t="shared" si="148"/>
        <v>0</v>
      </c>
      <c r="E139" s="25">
        <f t="shared" si="149"/>
        <v>0</v>
      </c>
      <c r="F139" s="26" t="e">
        <f t="shared" si="144"/>
        <v>#DIV/0!</v>
      </c>
      <c r="G139" s="26" t="e">
        <f t="shared" si="145"/>
        <v>#DIV/0!</v>
      </c>
      <c r="H139" s="25">
        <f t="shared" si="150"/>
        <v>0</v>
      </c>
      <c r="I139" s="25">
        <f t="shared" si="146"/>
        <v>0</v>
      </c>
      <c r="J139" s="25">
        <f t="shared" si="146"/>
        <v>0</v>
      </c>
      <c r="K139" s="25">
        <f t="shared" si="146"/>
        <v>0</v>
      </c>
      <c r="L139" s="25">
        <f t="shared" si="146"/>
        <v>0</v>
      </c>
      <c r="M139" s="25">
        <f t="shared" si="146"/>
        <v>0</v>
      </c>
      <c r="N139" s="25">
        <f t="shared" si="146"/>
        <v>0</v>
      </c>
      <c r="O139" s="25">
        <f t="shared" si="146"/>
        <v>0</v>
      </c>
      <c r="P139" s="25">
        <f t="shared" si="146"/>
        <v>0</v>
      </c>
      <c r="Q139" s="25">
        <f t="shared" si="146"/>
        <v>0</v>
      </c>
      <c r="R139" s="25">
        <f t="shared" si="146"/>
        <v>0</v>
      </c>
      <c r="S139" s="25">
        <f t="shared" si="146"/>
        <v>0</v>
      </c>
      <c r="T139" s="25">
        <f t="shared" si="146"/>
        <v>0</v>
      </c>
      <c r="U139" s="25">
        <f t="shared" si="146"/>
        <v>0</v>
      </c>
      <c r="V139" s="25">
        <f t="shared" si="146"/>
        <v>0</v>
      </c>
      <c r="W139" s="25">
        <f t="shared" si="146"/>
        <v>0</v>
      </c>
      <c r="X139" s="25">
        <f t="shared" si="146"/>
        <v>0</v>
      </c>
      <c r="Y139" s="25">
        <f t="shared" si="146"/>
        <v>0</v>
      </c>
      <c r="Z139" s="25">
        <f t="shared" si="146"/>
        <v>0</v>
      </c>
      <c r="AA139" s="25">
        <f t="shared" si="146"/>
        <v>0</v>
      </c>
      <c r="AB139" s="25">
        <f t="shared" si="146"/>
        <v>0</v>
      </c>
      <c r="AC139" s="25">
        <f t="shared" si="146"/>
        <v>0</v>
      </c>
      <c r="AD139" s="25">
        <f t="shared" si="146"/>
        <v>0</v>
      </c>
      <c r="AE139" s="25">
        <f t="shared" si="146"/>
        <v>0</v>
      </c>
      <c r="AF139" s="38"/>
      <c r="AG139" s="17"/>
      <c r="AH139" s="17"/>
      <c r="AI139" s="17"/>
    </row>
    <row r="140" spans="1:35" s="20" customFormat="1" ht="18.75" x14ac:dyDescent="0.3">
      <c r="A140" s="24" t="s">
        <v>31</v>
      </c>
      <c r="B140" s="25">
        <f t="shared" si="143"/>
        <v>0</v>
      </c>
      <c r="C140" s="25">
        <f t="shared" si="147"/>
        <v>0</v>
      </c>
      <c r="D140" s="25">
        <f t="shared" si="148"/>
        <v>0</v>
      </c>
      <c r="E140" s="25">
        <f t="shared" si="149"/>
        <v>0</v>
      </c>
      <c r="F140" s="26" t="e">
        <f t="shared" si="144"/>
        <v>#DIV/0!</v>
      </c>
      <c r="G140" s="26" t="e">
        <f t="shared" si="145"/>
        <v>#DIV/0!</v>
      </c>
      <c r="H140" s="25">
        <f t="shared" si="150"/>
        <v>0</v>
      </c>
      <c r="I140" s="25">
        <f t="shared" si="146"/>
        <v>0</v>
      </c>
      <c r="J140" s="25">
        <f t="shared" si="146"/>
        <v>0</v>
      </c>
      <c r="K140" s="25">
        <f t="shared" si="146"/>
        <v>0</v>
      </c>
      <c r="L140" s="25">
        <f t="shared" si="146"/>
        <v>0</v>
      </c>
      <c r="M140" s="25">
        <f t="shared" si="146"/>
        <v>0</v>
      </c>
      <c r="N140" s="25">
        <f t="shared" si="146"/>
        <v>0</v>
      </c>
      <c r="O140" s="25">
        <f t="shared" si="146"/>
        <v>0</v>
      </c>
      <c r="P140" s="25">
        <f t="shared" si="146"/>
        <v>0</v>
      </c>
      <c r="Q140" s="25">
        <f t="shared" si="146"/>
        <v>0</v>
      </c>
      <c r="R140" s="25">
        <f t="shared" si="146"/>
        <v>0</v>
      </c>
      <c r="S140" s="25">
        <f t="shared" si="146"/>
        <v>0</v>
      </c>
      <c r="T140" s="25">
        <f t="shared" si="146"/>
        <v>0</v>
      </c>
      <c r="U140" s="25">
        <f t="shared" si="146"/>
        <v>0</v>
      </c>
      <c r="V140" s="25">
        <f t="shared" si="146"/>
        <v>0</v>
      </c>
      <c r="W140" s="25">
        <f t="shared" si="146"/>
        <v>0</v>
      </c>
      <c r="X140" s="25">
        <f t="shared" si="146"/>
        <v>0</v>
      </c>
      <c r="Y140" s="25">
        <f t="shared" si="146"/>
        <v>0</v>
      </c>
      <c r="Z140" s="25">
        <f t="shared" si="146"/>
        <v>0</v>
      </c>
      <c r="AA140" s="25">
        <f t="shared" si="146"/>
        <v>0</v>
      </c>
      <c r="AB140" s="25">
        <f t="shared" si="146"/>
        <v>0</v>
      </c>
      <c r="AC140" s="25">
        <f t="shared" si="146"/>
        <v>0</v>
      </c>
      <c r="AD140" s="25">
        <f t="shared" si="146"/>
        <v>0</v>
      </c>
      <c r="AE140" s="25">
        <f t="shared" si="146"/>
        <v>0</v>
      </c>
      <c r="AF140" s="38"/>
      <c r="AG140" s="17"/>
      <c r="AH140" s="17"/>
      <c r="AI140" s="17"/>
    </row>
    <row r="141" spans="1:35" s="20" customFormat="1" ht="32.25" customHeight="1" x14ac:dyDescent="0.25">
      <c r="A141" s="104" t="s">
        <v>57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2"/>
      <c r="AF141" s="38"/>
      <c r="AG141" s="17"/>
      <c r="AH141" s="17"/>
      <c r="AI141" s="17"/>
    </row>
    <row r="142" spans="1:35" s="20" customFormat="1" ht="18.75" x14ac:dyDescent="0.3">
      <c r="A142" s="21" t="s">
        <v>27</v>
      </c>
      <c r="B142" s="29">
        <f>H142+J142+L142+N142+P142+R142+T142+V142+X142+Z142+AB142+AD142</f>
        <v>0</v>
      </c>
      <c r="C142" s="22">
        <f>SUM(C143:C146)</f>
        <v>0</v>
      </c>
      <c r="D142" s="22">
        <f t="shared" ref="D142:E142" si="151">SUM(D143:D146)</f>
        <v>0</v>
      </c>
      <c r="E142" s="22">
        <f t="shared" si="151"/>
        <v>0</v>
      </c>
      <c r="F142" s="23" t="e">
        <f>E142/B142*100</f>
        <v>#DIV/0!</v>
      </c>
      <c r="G142" s="23" t="e">
        <f>E142/C142*100</f>
        <v>#DIV/0!</v>
      </c>
      <c r="H142" s="15">
        <f t="shared" ref="H142:AE142" si="152">H143+H144+H145+H146</f>
        <v>0</v>
      </c>
      <c r="I142" s="15">
        <f t="shared" si="152"/>
        <v>0</v>
      </c>
      <c r="J142" s="15">
        <f t="shared" si="152"/>
        <v>0</v>
      </c>
      <c r="K142" s="15">
        <f t="shared" si="152"/>
        <v>0</v>
      </c>
      <c r="L142" s="15">
        <f t="shared" si="152"/>
        <v>0</v>
      </c>
      <c r="M142" s="15">
        <f t="shared" si="152"/>
        <v>0</v>
      </c>
      <c r="N142" s="15">
        <f t="shared" si="152"/>
        <v>0</v>
      </c>
      <c r="O142" s="15">
        <f t="shared" si="152"/>
        <v>0</v>
      </c>
      <c r="P142" s="15">
        <f t="shared" si="152"/>
        <v>0</v>
      </c>
      <c r="Q142" s="15">
        <f t="shared" si="152"/>
        <v>0</v>
      </c>
      <c r="R142" s="15">
        <f t="shared" si="152"/>
        <v>0</v>
      </c>
      <c r="S142" s="15">
        <f t="shared" si="152"/>
        <v>0</v>
      </c>
      <c r="T142" s="15">
        <f t="shared" si="152"/>
        <v>0</v>
      </c>
      <c r="U142" s="15">
        <f t="shared" si="152"/>
        <v>0</v>
      </c>
      <c r="V142" s="15">
        <f t="shared" si="152"/>
        <v>0</v>
      </c>
      <c r="W142" s="15">
        <f t="shared" si="152"/>
        <v>0</v>
      </c>
      <c r="X142" s="15">
        <f t="shared" si="152"/>
        <v>0</v>
      </c>
      <c r="Y142" s="15">
        <f t="shared" si="152"/>
        <v>0</v>
      </c>
      <c r="Z142" s="15">
        <f t="shared" si="152"/>
        <v>0</v>
      </c>
      <c r="AA142" s="15">
        <f t="shared" si="152"/>
        <v>0</v>
      </c>
      <c r="AB142" s="15">
        <f t="shared" si="152"/>
        <v>0</v>
      </c>
      <c r="AC142" s="15">
        <f t="shared" si="152"/>
        <v>0</v>
      </c>
      <c r="AD142" s="15">
        <f t="shared" si="152"/>
        <v>0</v>
      </c>
      <c r="AE142" s="15">
        <f t="shared" si="152"/>
        <v>0</v>
      </c>
      <c r="AF142" s="38"/>
      <c r="AG142" s="17"/>
      <c r="AH142" s="17"/>
      <c r="AI142" s="17"/>
    </row>
    <row r="143" spans="1:35" s="20" customFormat="1" ht="24.75" customHeight="1" x14ac:dyDescent="0.3">
      <c r="A143" s="24" t="s">
        <v>28</v>
      </c>
      <c r="B143" s="30">
        <f>H143+J143+L143+N143+P143+R143+T143+V143+X143+Z143+AB143+AD143</f>
        <v>0</v>
      </c>
      <c r="C143" s="30">
        <f>H143</f>
        <v>0</v>
      </c>
      <c r="D143" s="31"/>
      <c r="E143" s="31">
        <f>I143+K143+M143+O143+Q143+S143+U143+W143+Y143+AA143+AC143+AE143</f>
        <v>0</v>
      </c>
      <c r="F143" s="26" t="e">
        <f t="shared" ref="F143:F146" si="153">E143/B143*100</f>
        <v>#DIV/0!</v>
      </c>
      <c r="G143" s="26" t="e">
        <f t="shared" ref="G143:G146" si="154">E143/C143*100</f>
        <v>#DIV/0!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38"/>
      <c r="AG143" s="17"/>
      <c r="AH143" s="17"/>
      <c r="AI143" s="17"/>
    </row>
    <row r="144" spans="1:35" s="20" customFormat="1" ht="18.75" x14ac:dyDescent="0.3">
      <c r="A144" s="24" t="s">
        <v>29</v>
      </c>
      <c r="B144" s="30">
        <f t="shared" ref="B144:B146" si="155">H144+J144+L144+N144+P144+R144+T144+V144+X144+Z144+AB144+AD144</f>
        <v>0</v>
      </c>
      <c r="C144" s="30">
        <f t="shared" ref="C144:C146" si="156">H144</f>
        <v>0</v>
      </c>
      <c r="D144" s="30"/>
      <c r="E144" s="31">
        <f t="shared" ref="E144:E146" si="157">I144+K144+M144+O144+Q144+S144+U144+W144+Y144+AA144+AC144+AE144</f>
        <v>0</v>
      </c>
      <c r="F144" s="26" t="e">
        <f t="shared" si="153"/>
        <v>#DIV/0!</v>
      </c>
      <c r="G144" s="26" t="e">
        <f t="shared" si="154"/>
        <v>#DIV/0!</v>
      </c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38"/>
      <c r="AG144" s="17"/>
      <c r="AH144" s="17"/>
      <c r="AI144" s="17"/>
    </row>
    <row r="145" spans="1:35" s="20" customFormat="1" ht="18.75" x14ac:dyDescent="0.3">
      <c r="A145" s="24" t="s">
        <v>30</v>
      </c>
      <c r="B145" s="30">
        <f t="shared" si="155"/>
        <v>0</v>
      </c>
      <c r="C145" s="30">
        <f t="shared" si="156"/>
        <v>0</v>
      </c>
      <c r="D145" s="31"/>
      <c r="E145" s="31">
        <f t="shared" si="157"/>
        <v>0</v>
      </c>
      <c r="F145" s="26" t="e">
        <f t="shared" si="153"/>
        <v>#DIV/0!</v>
      </c>
      <c r="G145" s="26" t="e">
        <f t="shared" si="154"/>
        <v>#DIV/0!</v>
      </c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38"/>
      <c r="AG145" s="17"/>
      <c r="AH145" s="17"/>
      <c r="AI145" s="17"/>
    </row>
    <row r="146" spans="1:35" s="20" customFormat="1" ht="18.75" x14ac:dyDescent="0.3">
      <c r="A146" s="24" t="s">
        <v>31</v>
      </c>
      <c r="B146" s="30">
        <f t="shared" si="155"/>
        <v>0</v>
      </c>
      <c r="C146" s="30">
        <f t="shared" si="156"/>
        <v>0</v>
      </c>
      <c r="D146" s="31"/>
      <c r="E146" s="31">
        <f t="shared" si="157"/>
        <v>0</v>
      </c>
      <c r="F146" s="26" t="e">
        <f t="shared" si="153"/>
        <v>#DIV/0!</v>
      </c>
      <c r="G146" s="26" t="e">
        <f t="shared" si="154"/>
        <v>#DIV/0!</v>
      </c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38"/>
      <c r="AG146" s="17"/>
      <c r="AH146" s="17"/>
      <c r="AI146" s="17"/>
    </row>
    <row r="147" spans="1:35" s="20" customFormat="1" ht="20.25" x14ac:dyDescent="0.25">
      <c r="A147" s="109" t="s">
        <v>58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4"/>
      <c r="AE147" s="15"/>
      <c r="AF147" s="38"/>
      <c r="AG147" s="17"/>
      <c r="AH147" s="17"/>
      <c r="AI147" s="17"/>
    </row>
    <row r="148" spans="1:35" s="20" customFormat="1" ht="44.25" customHeight="1" x14ac:dyDescent="0.25">
      <c r="A148" s="109" t="s">
        <v>59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4"/>
      <c r="AF148" s="38"/>
      <c r="AG148" s="17"/>
      <c r="AH148" s="17"/>
      <c r="AI148" s="17"/>
    </row>
    <row r="149" spans="1:35" s="20" customFormat="1" ht="18.75" x14ac:dyDescent="0.3">
      <c r="A149" s="21" t="s">
        <v>27</v>
      </c>
      <c r="B149" s="29">
        <f>H149+J149+L149+N149+P149+R149+T149+V149+X149+Z149+AB149+AD149</f>
        <v>1494.8</v>
      </c>
      <c r="C149" s="29">
        <f>SUM(C150:C153)</f>
        <v>984.6</v>
      </c>
      <c r="D149" s="29">
        <f t="shared" ref="D149:E149" si="158">SUM(D150:D153)</f>
        <v>380.40000000000003</v>
      </c>
      <c r="E149" s="29">
        <f t="shared" si="158"/>
        <v>380.40000000000003</v>
      </c>
      <c r="F149" s="23">
        <f>E149/B149*100</f>
        <v>25.448220497725448</v>
      </c>
      <c r="G149" s="23">
        <f>E149/C149*100</f>
        <v>38.634978671541745</v>
      </c>
      <c r="H149" s="15">
        <f>SUM(H150:H153)</f>
        <v>0</v>
      </c>
      <c r="I149" s="15">
        <f t="shared" ref="I149:AE149" si="159">SUM(I150:I153)</f>
        <v>0</v>
      </c>
      <c r="J149" s="15">
        <f t="shared" si="159"/>
        <v>174</v>
      </c>
      <c r="K149" s="15">
        <f t="shared" si="159"/>
        <v>77.3</v>
      </c>
      <c r="L149" s="15">
        <f t="shared" si="159"/>
        <v>634.29999999999995</v>
      </c>
      <c r="M149" s="15">
        <f t="shared" si="159"/>
        <v>92.1</v>
      </c>
      <c r="N149" s="15">
        <f t="shared" si="159"/>
        <v>11.7</v>
      </c>
      <c r="O149" s="15">
        <f t="shared" si="159"/>
        <v>186.3</v>
      </c>
      <c r="P149" s="15">
        <f t="shared" si="159"/>
        <v>164.6</v>
      </c>
      <c r="Q149" s="15">
        <f t="shared" si="159"/>
        <v>24.7</v>
      </c>
      <c r="R149" s="15">
        <f t="shared" si="159"/>
        <v>0</v>
      </c>
      <c r="S149" s="15">
        <f t="shared" si="159"/>
        <v>0</v>
      </c>
      <c r="T149" s="15">
        <f t="shared" si="159"/>
        <v>227.7</v>
      </c>
      <c r="U149" s="15">
        <f t="shared" si="159"/>
        <v>0</v>
      </c>
      <c r="V149" s="15">
        <f t="shared" si="159"/>
        <v>0</v>
      </c>
      <c r="W149" s="15">
        <f t="shared" si="159"/>
        <v>0</v>
      </c>
      <c r="X149" s="15">
        <f t="shared" si="159"/>
        <v>59.5</v>
      </c>
      <c r="Y149" s="15">
        <f t="shared" si="159"/>
        <v>0</v>
      </c>
      <c r="Z149" s="15">
        <f t="shared" si="159"/>
        <v>178</v>
      </c>
      <c r="AA149" s="15">
        <f t="shared" si="159"/>
        <v>0</v>
      </c>
      <c r="AB149" s="15">
        <f t="shared" si="159"/>
        <v>45</v>
      </c>
      <c r="AC149" s="15">
        <f t="shared" si="159"/>
        <v>0</v>
      </c>
      <c r="AD149" s="15">
        <f t="shared" si="159"/>
        <v>0</v>
      </c>
      <c r="AE149" s="15">
        <f t="shared" si="159"/>
        <v>0</v>
      </c>
      <c r="AF149" s="38"/>
      <c r="AG149" s="17"/>
      <c r="AH149" s="17"/>
      <c r="AI149" s="17"/>
    </row>
    <row r="150" spans="1:35" s="20" customFormat="1" ht="18.75" x14ac:dyDescent="0.3">
      <c r="A150" s="24" t="s">
        <v>28</v>
      </c>
      <c r="B150" s="30">
        <f>H150+J150+L150+N150+P150+R150+T150+V150+X150+Z150+AB150+AD150</f>
        <v>0</v>
      </c>
      <c r="C150" s="31">
        <f t="shared" ref="C150:E150" si="160">C156+C162</f>
        <v>0</v>
      </c>
      <c r="D150" s="31">
        <f t="shared" si="160"/>
        <v>0</v>
      </c>
      <c r="E150" s="31">
        <f t="shared" si="160"/>
        <v>0</v>
      </c>
      <c r="F150" s="26" t="e">
        <f>E150/B150*100</f>
        <v>#DIV/0!</v>
      </c>
      <c r="G150" s="26" t="e">
        <f>E150/C150*100</f>
        <v>#DIV/0!</v>
      </c>
      <c r="H150" s="25">
        <f>H156+H162</f>
        <v>0</v>
      </c>
      <c r="I150" s="25">
        <f t="shared" ref="I150:AE153" si="161">I156+I162</f>
        <v>0</v>
      </c>
      <c r="J150" s="25">
        <f t="shared" si="161"/>
        <v>0</v>
      </c>
      <c r="K150" s="25">
        <f t="shared" si="161"/>
        <v>0</v>
      </c>
      <c r="L150" s="25">
        <f t="shared" si="161"/>
        <v>0</v>
      </c>
      <c r="M150" s="25">
        <f t="shared" si="161"/>
        <v>0</v>
      </c>
      <c r="N150" s="25">
        <f t="shared" si="161"/>
        <v>0</v>
      </c>
      <c r="O150" s="25">
        <f t="shared" si="161"/>
        <v>0</v>
      </c>
      <c r="P150" s="25">
        <f t="shared" si="161"/>
        <v>0</v>
      </c>
      <c r="Q150" s="25">
        <f t="shared" si="161"/>
        <v>0</v>
      </c>
      <c r="R150" s="25">
        <f t="shared" si="161"/>
        <v>0</v>
      </c>
      <c r="S150" s="25">
        <f t="shared" si="161"/>
        <v>0</v>
      </c>
      <c r="T150" s="25">
        <f t="shared" si="161"/>
        <v>0</v>
      </c>
      <c r="U150" s="25">
        <f t="shared" si="161"/>
        <v>0</v>
      </c>
      <c r="V150" s="25">
        <f t="shared" si="161"/>
        <v>0</v>
      </c>
      <c r="W150" s="25">
        <f t="shared" si="161"/>
        <v>0</v>
      </c>
      <c r="X150" s="25">
        <f t="shared" si="161"/>
        <v>0</v>
      </c>
      <c r="Y150" s="25">
        <f t="shared" si="161"/>
        <v>0</v>
      </c>
      <c r="Z150" s="25">
        <f t="shared" si="161"/>
        <v>0</v>
      </c>
      <c r="AA150" s="25">
        <f t="shared" si="161"/>
        <v>0</v>
      </c>
      <c r="AB150" s="25">
        <f t="shared" si="161"/>
        <v>0</v>
      </c>
      <c r="AC150" s="25">
        <f t="shared" si="161"/>
        <v>0</v>
      </c>
      <c r="AD150" s="25">
        <f t="shared" si="161"/>
        <v>0</v>
      </c>
      <c r="AE150" s="25">
        <f t="shared" si="161"/>
        <v>0</v>
      </c>
      <c r="AF150" s="38"/>
      <c r="AG150" s="17"/>
      <c r="AH150" s="17"/>
      <c r="AI150" s="17"/>
    </row>
    <row r="151" spans="1:35" s="20" customFormat="1" ht="18.75" x14ac:dyDescent="0.3">
      <c r="A151" s="24" t="s">
        <v>29</v>
      </c>
      <c r="B151" s="30">
        <f>H151+J151+L151+N151+P151+R151+T151+V151+X151+Z151+AB151+AD151</f>
        <v>1494.8</v>
      </c>
      <c r="C151" s="31">
        <f>C157+C163</f>
        <v>984.6</v>
      </c>
      <c r="D151" s="31">
        <f>D157+D163</f>
        <v>380.40000000000003</v>
      </c>
      <c r="E151" s="31">
        <f>E157+E163</f>
        <v>380.40000000000003</v>
      </c>
      <c r="F151" s="26">
        <f>E151/B151*100</f>
        <v>25.448220497725448</v>
      </c>
      <c r="G151" s="26">
        <f>E151/C151*100</f>
        <v>38.634978671541745</v>
      </c>
      <c r="H151" s="25">
        <f>H157+H163</f>
        <v>0</v>
      </c>
      <c r="I151" s="25">
        <f t="shared" si="161"/>
        <v>0</v>
      </c>
      <c r="J151" s="25">
        <f t="shared" si="161"/>
        <v>174</v>
      </c>
      <c r="K151" s="25">
        <f t="shared" si="161"/>
        <v>77.3</v>
      </c>
      <c r="L151" s="25">
        <f t="shared" si="161"/>
        <v>634.29999999999995</v>
      </c>
      <c r="M151" s="25">
        <f t="shared" si="161"/>
        <v>92.1</v>
      </c>
      <c r="N151" s="25">
        <f t="shared" si="161"/>
        <v>11.7</v>
      </c>
      <c r="O151" s="25">
        <f t="shared" si="161"/>
        <v>186.3</v>
      </c>
      <c r="P151" s="25">
        <f t="shared" si="161"/>
        <v>164.6</v>
      </c>
      <c r="Q151" s="25">
        <f t="shared" si="161"/>
        <v>24.7</v>
      </c>
      <c r="R151" s="25">
        <f t="shared" si="161"/>
        <v>0</v>
      </c>
      <c r="S151" s="25">
        <f t="shared" si="161"/>
        <v>0</v>
      </c>
      <c r="T151" s="25">
        <f t="shared" si="161"/>
        <v>227.7</v>
      </c>
      <c r="U151" s="25">
        <f t="shared" si="161"/>
        <v>0</v>
      </c>
      <c r="V151" s="25">
        <f t="shared" si="161"/>
        <v>0</v>
      </c>
      <c r="W151" s="25">
        <f t="shared" si="161"/>
        <v>0</v>
      </c>
      <c r="X151" s="25">
        <f t="shared" si="161"/>
        <v>59.5</v>
      </c>
      <c r="Y151" s="25">
        <f t="shared" si="161"/>
        <v>0</v>
      </c>
      <c r="Z151" s="25">
        <f t="shared" si="161"/>
        <v>178</v>
      </c>
      <c r="AA151" s="25">
        <f t="shared" si="161"/>
        <v>0</v>
      </c>
      <c r="AB151" s="25">
        <f t="shared" si="161"/>
        <v>45</v>
      </c>
      <c r="AC151" s="25">
        <f t="shared" si="161"/>
        <v>0</v>
      </c>
      <c r="AD151" s="25">
        <f t="shared" si="161"/>
        <v>0</v>
      </c>
      <c r="AE151" s="25">
        <f t="shared" si="161"/>
        <v>0</v>
      </c>
      <c r="AF151" s="38"/>
      <c r="AG151" s="17"/>
      <c r="AH151" s="17"/>
      <c r="AI151" s="17"/>
    </row>
    <row r="152" spans="1:35" s="20" customFormat="1" ht="18.75" x14ac:dyDescent="0.3">
      <c r="A152" s="24" t="s">
        <v>30</v>
      </c>
      <c r="B152" s="30">
        <f t="shared" ref="B152:B153" si="162">H152+J152+L152+N152+P152+R152+T152+V152+X152+Z152+AB152+AD152</f>
        <v>0</v>
      </c>
      <c r="C152" s="31">
        <f t="shared" ref="C152:E153" si="163">C158+C164</f>
        <v>0</v>
      </c>
      <c r="D152" s="31">
        <f t="shared" si="163"/>
        <v>0</v>
      </c>
      <c r="E152" s="31">
        <f t="shared" si="163"/>
        <v>0</v>
      </c>
      <c r="F152" s="26" t="e">
        <f t="shared" ref="F152:F153" si="164">E152/B152*100</f>
        <v>#DIV/0!</v>
      </c>
      <c r="G152" s="26" t="e">
        <f t="shared" ref="G152:G153" si="165">E152/C152*100</f>
        <v>#DIV/0!</v>
      </c>
      <c r="H152" s="25">
        <f t="shared" ref="H152:W153" si="166">H158+H164</f>
        <v>0</v>
      </c>
      <c r="I152" s="25">
        <f t="shared" si="166"/>
        <v>0</v>
      </c>
      <c r="J152" s="25">
        <f t="shared" si="166"/>
        <v>0</v>
      </c>
      <c r="K152" s="25">
        <f t="shared" si="166"/>
        <v>0</v>
      </c>
      <c r="L152" s="25">
        <f t="shared" si="166"/>
        <v>0</v>
      </c>
      <c r="M152" s="25">
        <f t="shared" si="166"/>
        <v>0</v>
      </c>
      <c r="N152" s="25">
        <f t="shared" si="166"/>
        <v>0</v>
      </c>
      <c r="O152" s="25">
        <f t="shared" si="166"/>
        <v>0</v>
      </c>
      <c r="P152" s="25">
        <f t="shared" si="166"/>
        <v>0</v>
      </c>
      <c r="Q152" s="25">
        <f t="shared" si="166"/>
        <v>0</v>
      </c>
      <c r="R152" s="25">
        <f t="shared" si="166"/>
        <v>0</v>
      </c>
      <c r="S152" s="25">
        <f t="shared" si="166"/>
        <v>0</v>
      </c>
      <c r="T152" s="25">
        <f t="shared" si="166"/>
        <v>0</v>
      </c>
      <c r="U152" s="25">
        <f t="shared" si="166"/>
        <v>0</v>
      </c>
      <c r="V152" s="25">
        <f t="shared" si="166"/>
        <v>0</v>
      </c>
      <c r="W152" s="25">
        <f t="shared" si="166"/>
        <v>0</v>
      </c>
      <c r="X152" s="25">
        <f t="shared" si="161"/>
        <v>0</v>
      </c>
      <c r="Y152" s="25">
        <f t="shared" si="161"/>
        <v>0</v>
      </c>
      <c r="Z152" s="25">
        <f t="shared" si="161"/>
        <v>0</v>
      </c>
      <c r="AA152" s="25">
        <f t="shared" si="161"/>
        <v>0</v>
      </c>
      <c r="AB152" s="25">
        <f t="shared" si="161"/>
        <v>0</v>
      </c>
      <c r="AC152" s="25">
        <f t="shared" si="161"/>
        <v>0</v>
      </c>
      <c r="AD152" s="25">
        <f t="shared" si="161"/>
        <v>0</v>
      </c>
      <c r="AE152" s="25">
        <f t="shared" si="161"/>
        <v>0</v>
      </c>
      <c r="AF152" s="38"/>
      <c r="AG152" s="17"/>
      <c r="AH152" s="17"/>
      <c r="AI152" s="17"/>
    </row>
    <row r="153" spans="1:35" s="20" customFormat="1" ht="18.75" x14ac:dyDescent="0.3">
      <c r="A153" s="24" t="s">
        <v>31</v>
      </c>
      <c r="B153" s="30">
        <f t="shared" si="162"/>
        <v>0</v>
      </c>
      <c r="C153" s="31">
        <f t="shared" si="163"/>
        <v>0</v>
      </c>
      <c r="D153" s="31">
        <f t="shared" si="163"/>
        <v>0</v>
      </c>
      <c r="E153" s="31">
        <f t="shared" si="163"/>
        <v>0</v>
      </c>
      <c r="F153" s="26" t="e">
        <f t="shared" si="164"/>
        <v>#DIV/0!</v>
      </c>
      <c r="G153" s="26" t="e">
        <f t="shared" si="165"/>
        <v>#DIV/0!</v>
      </c>
      <c r="H153" s="25">
        <f t="shared" si="166"/>
        <v>0</v>
      </c>
      <c r="I153" s="25">
        <f t="shared" si="161"/>
        <v>0</v>
      </c>
      <c r="J153" s="25">
        <f t="shared" si="161"/>
        <v>0</v>
      </c>
      <c r="K153" s="25">
        <f t="shared" si="161"/>
        <v>0</v>
      </c>
      <c r="L153" s="25">
        <f t="shared" si="161"/>
        <v>0</v>
      </c>
      <c r="M153" s="25">
        <f t="shared" si="161"/>
        <v>0</v>
      </c>
      <c r="N153" s="25">
        <f t="shared" si="161"/>
        <v>0</v>
      </c>
      <c r="O153" s="25">
        <f t="shared" si="161"/>
        <v>0</v>
      </c>
      <c r="P153" s="25">
        <f t="shared" si="161"/>
        <v>0</v>
      </c>
      <c r="Q153" s="25">
        <f t="shared" si="161"/>
        <v>0</v>
      </c>
      <c r="R153" s="25">
        <f t="shared" si="161"/>
        <v>0</v>
      </c>
      <c r="S153" s="25">
        <f t="shared" si="161"/>
        <v>0</v>
      </c>
      <c r="T153" s="25">
        <f t="shared" si="161"/>
        <v>0</v>
      </c>
      <c r="U153" s="25">
        <f t="shared" si="161"/>
        <v>0</v>
      </c>
      <c r="V153" s="25">
        <f t="shared" si="161"/>
        <v>0</v>
      </c>
      <c r="W153" s="25">
        <f t="shared" si="161"/>
        <v>0</v>
      </c>
      <c r="X153" s="25">
        <f t="shared" si="161"/>
        <v>0</v>
      </c>
      <c r="Y153" s="25">
        <f t="shared" si="161"/>
        <v>0</v>
      </c>
      <c r="Z153" s="25">
        <f t="shared" si="161"/>
        <v>0</v>
      </c>
      <c r="AA153" s="25">
        <f t="shared" si="161"/>
        <v>0</v>
      </c>
      <c r="AB153" s="25">
        <f t="shared" si="161"/>
        <v>0</v>
      </c>
      <c r="AC153" s="25">
        <f t="shared" si="161"/>
        <v>0</v>
      </c>
      <c r="AD153" s="25">
        <f t="shared" si="161"/>
        <v>0</v>
      </c>
      <c r="AE153" s="25">
        <f t="shared" si="161"/>
        <v>0</v>
      </c>
      <c r="AF153" s="38"/>
      <c r="AG153" s="17"/>
      <c r="AH153" s="17"/>
      <c r="AI153" s="17"/>
    </row>
    <row r="154" spans="1:35" s="20" customFormat="1" ht="47.25" customHeight="1" x14ac:dyDescent="0.25">
      <c r="A154" s="104" t="s">
        <v>60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2"/>
      <c r="AF154" s="105" t="s">
        <v>99</v>
      </c>
      <c r="AG154" s="17"/>
      <c r="AH154" s="17"/>
      <c r="AI154" s="17"/>
    </row>
    <row r="155" spans="1:35" s="20" customFormat="1" ht="22.5" customHeight="1" x14ac:dyDescent="0.3">
      <c r="A155" s="21" t="s">
        <v>27</v>
      </c>
      <c r="B155" s="29">
        <f>H155+J155+L155+N155+P155+R155+T155+V155+X155+Z155+AB155+AD155</f>
        <v>1394.8</v>
      </c>
      <c r="C155" s="29">
        <f>C156+C157+C158+C159</f>
        <v>884.6</v>
      </c>
      <c r="D155" s="29">
        <f>D156+D157+D158+D159</f>
        <v>280.40000000000003</v>
      </c>
      <c r="E155" s="29">
        <f>E156+E157+E158+E159</f>
        <v>280.40000000000003</v>
      </c>
      <c r="F155" s="23">
        <f>E155/B155*100</f>
        <v>20.103240607972474</v>
      </c>
      <c r="G155" s="23">
        <f>E155/C155*100</f>
        <v>31.697942572914318</v>
      </c>
      <c r="H155" s="15">
        <f>SUM(H156:H159)</f>
        <v>0</v>
      </c>
      <c r="I155" s="15">
        <f t="shared" ref="I155:AE155" si="167">SUM(I156:I159)</f>
        <v>0</v>
      </c>
      <c r="J155" s="15">
        <f t="shared" si="167"/>
        <v>74</v>
      </c>
      <c r="K155" s="15">
        <f t="shared" si="167"/>
        <v>12.3</v>
      </c>
      <c r="L155" s="15">
        <f t="shared" si="167"/>
        <v>634.29999999999995</v>
      </c>
      <c r="M155" s="15">
        <f t="shared" si="167"/>
        <v>57.1</v>
      </c>
      <c r="N155" s="15">
        <f t="shared" si="167"/>
        <v>11.7</v>
      </c>
      <c r="O155" s="15">
        <f t="shared" si="167"/>
        <v>186.3</v>
      </c>
      <c r="P155" s="15">
        <f t="shared" si="167"/>
        <v>164.6</v>
      </c>
      <c r="Q155" s="15">
        <f t="shared" si="167"/>
        <v>24.7</v>
      </c>
      <c r="R155" s="15">
        <f t="shared" si="167"/>
        <v>0</v>
      </c>
      <c r="S155" s="15">
        <f t="shared" si="167"/>
        <v>0</v>
      </c>
      <c r="T155" s="15">
        <f t="shared" si="167"/>
        <v>227.7</v>
      </c>
      <c r="U155" s="15">
        <f t="shared" si="167"/>
        <v>0</v>
      </c>
      <c r="V155" s="15">
        <f t="shared" si="167"/>
        <v>0</v>
      </c>
      <c r="W155" s="15">
        <f t="shared" si="167"/>
        <v>0</v>
      </c>
      <c r="X155" s="15">
        <f t="shared" si="167"/>
        <v>59.5</v>
      </c>
      <c r="Y155" s="15">
        <f t="shared" si="167"/>
        <v>0</v>
      </c>
      <c r="Z155" s="15">
        <f t="shared" si="167"/>
        <v>178</v>
      </c>
      <c r="AA155" s="15">
        <f t="shared" si="167"/>
        <v>0</v>
      </c>
      <c r="AB155" s="15">
        <f t="shared" si="167"/>
        <v>45</v>
      </c>
      <c r="AC155" s="15">
        <f t="shared" si="167"/>
        <v>0</v>
      </c>
      <c r="AD155" s="15">
        <f t="shared" si="167"/>
        <v>0</v>
      </c>
      <c r="AE155" s="15">
        <f t="shared" si="167"/>
        <v>0</v>
      </c>
      <c r="AF155" s="106"/>
      <c r="AG155" s="17"/>
      <c r="AH155" s="17"/>
      <c r="AI155" s="17"/>
    </row>
    <row r="156" spans="1:35" s="20" customFormat="1" ht="22.5" customHeight="1" x14ac:dyDescent="0.3">
      <c r="A156" s="24" t="s">
        <v>28</v>
      </c>
      <c r="B156" s="30">
        <f>H156+J156+L156+N156+P156+R156+T156+V156+X156+Z156+AB156+AD156</f>
        <v>0</v>
      </c>
      <c r="C156" s="31">
        <f>H156</f>
        <v>0</v>
      </c>
      <c r="D156" s="31"/>
      <c r="E156" s="30">
        <f>I156+K156+M156+O156+Q156+S156+U156+W156+Y156+AA156+AC156+AE156</f>
        <v>0</v>
      </c>
      <c r="F156" s="26" t="e">
        <f>E156/B156*100</f>
        <v>#DIV/0!</v>
      </c>
      <c r="G156" s="26" t="e">
        <f>E156/C156*100</f>
        <v>#DIV/0!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06"/>
      <c r="AG156" s="17"/>
      <c r="AH156" s="17"/>
      <c r="AI156" s="17"/>
    </row>
    <row r="157" spans="1:35" s="20" customFormat="1" ht="22.5" customHeight="1" x14ac:dyDescent="0.3">
      <c r="A157" s="24" t="s">
        <v>29</v>
      </c>
      <c r="B157" s="30">
        <f>H157+J157+L157+N157+P157+R157+T157+V157+X157+Z157+AB157+AD157</f>
        <v>1394.8</v>
      </c>
      <c r="C157" s="31">
        <f>H157+J157+L157+N157+P157</f>
        <v>884.6</v>
      </c>
      <c r="D157" s="31">
        <f>E157</f>
        <v>280.40000000000003</v>
      </c>
      <c r="E157" s="30">
        <f>I157+K157+M157+O157+Q157+S157+U157+W157+Y157+AA157+AC157+AE157</f>
        <v>280.40000000000003</v>
      </c>
      <c r="F157" s="26">
        <f>E157/B157*100</f>
        <v>20.103240607972474</v>
      </c>
      <c r="G157" s="26">
        <f>E157/C157*100</f>
        <v>31.697942572914318</v>
      </c>
      <c r="H157" s="15"/>
      <c r="I157" s="15"/>
      <c r="J157" s="15">
        <v>74</v>
      </c>
      <c r="K157" s="15">
        <v>12.3</v>
      </c>
      <c r="L157" s="15">
        <v>634.29999999999995</v>
      </c>
      <c r="M157" s="15">
        <v>57.1</v>
      </c>
      <c r="N157" s="15">
        <v>11.7</v>
      </c>
      <c r="O157" s="15">
        <v>186.3</v>
      </c>
      <c r="P157" s="15">
        <v>164.6</v>
      </c>
      <c r="Q157" s="15">
        <v>24.7</v>
      </c>
      <c r="R157" s="15"/>
      <c r="S157" s="15"/>
      <c r="T157" s="15">
        <v>227.7</v>
      </c>
      <c r="U157" s="15"/>
      <c r="V157" s="15"/>
      <c r="W157" s="15"/>
      <c r="X157" s="15">
        <v>59.5</v>
      </c>
      <c r="Y157" s="15"/>
      <c r="Z157" s="15">
        <v>178</v>
      </c>
      <c r="AA157" s="15"/>
      <c r="AB157" s="15">
        <v>45</v>
      </c>
      <c r="AC157" s="15"/>
      <c r="AD157" s="15"/>
      <c r="AE157" s="15"/>
      <c r="AF157" s="106"/>
      <c r="AG157" s="17"/>
      <c r="AH157" s="17"/>
      <c r="AI157" s="17"/>
    </row>
    <row r="158" spans="1:35" s="20" customFormat="1" ht="22.5" customHeight="1" x14ac:dyDescent="0.3">
      <c r="A158" s="24" t="s">
        <v>30</v>
      </c>
      <c r="B158" s="30">
        <f t="shared" ref="B158:B159" si="168">H158+J158+L158+N158+P158+R158+T158+V158+X158+Z158+AB158+AD158</f>
        <v>0</v>
      </c>
      <c r="C158" s="31">
        <f t="shared" ref="C158:C159" si="169">H158</f>
        <v>0</v>
      </c>
      <c r="D158" s="31"/>
      <c r="E158" s="30">
        <f t="shared" ref="E158:E159" si="170">I158+K158+M158+O158+Q158+S158+U158+W158+Y158+AA158+AC158+AE158</f>
        <v>0</v>
      </c>
      <c r="F158" s="26" t="e">
        <f t="shared" ref="F158:F159" si="171">E158/B158*100</f>
        <v>#DIV/0!</v>
      </c>
      <c r="G158" s="26" t="e">
        <f t="shared" ref="G158:G159" si="172">E158/C158*100</f>
        <v>#DIV/0!</v>
      </c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06"/>
      <c r="AG158" s="17"/>
      <c r="AH158" s="17"/>
      <c r="AI158" s="17"/>
    </row>
    <row r="159" spans="1:35" s="20" customFormat="1" ht="22.5" customHeight="1" x14ac:dyDescent="0.3">
      <c r="A159" s="24" t="s">
        <v>31</v>
      </c>
      <c r="B159" s="30">
        <f t="shared" si="168"/>
        <v>0</v>
      </c>
      <c r="C159" s="31">
        <f t="shared" si="169"/>
        <v>0</v>
      </c>
      <c r="D159" s="31"/>
      <c r="E159" s="30">
        <f t="shared" si="170"/>
        <v>0</v>
      </c>
      <c r="F159" s="26" t="e">
        <f t="shared" si="171"/>
        <v>#DIV/0!</v>
      </c>
      <c r="G159" s="26" t="e">
        <f t="shared" si="172"/>
        <v>#DIV/0!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07"/>
      <c r="AG159" s="17"/>
      <c r="AH159" s="17"/>
      <c r="AI159" s="17"/>
    </row>
    <row r="160" spans="1:35" s="20" customFormat="1" ht="42.75" customHeight="1" x14ac:dyDescent="0.25">
      <c r="A160" s="104" t="s">
        <v>61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2"/>
      <c r="AF160" s="105" t="s">
        <v>62</v>
      </c>
      <c r="AG160" s="17"/>
      <c r="AH160" s="17"/>
      <c r="AI160" s="17"/>
    </row>
    <row r="161" spans="1:35" s="20" customFormat="1" ht="18.75" x14ac:dyDescent="0.3">
      <c r="A161" s="21" t="s">
        <v>27</v>
      </c>
      <c r="B161" s="29">
        <f>H161+J161+L161+N161+P161+R161+T161+V161+X161+Z161+AB161+AD161</f>
        <v>100</v>
      </c>
      <c r="C161" s="29">
        <f>C162+C163+C164+C165</f>
        <v>100</v>
      </c>
      <c r="D161" s="29">
        <f>D162+D163+D164+D165</f>
        <v>100</v>
      </c>
      <c r="E161" s="29">
        <f>E162+E163+E164+E165</f>
        <v>100</v>
      </c>
      <c r="F161" s="23">
        <f>E161/B161*100</f>
        <v>100</v>
      </c>
      <c r="G161" s="23">
        <f>E161/C161*100</f>
        <v>100</v>
      </c>
      <c r="H161" s="15">
        <f>SUM(H162:H165)</f>
        <v>0</v>
      </c>
      <c r="I161" s="15">
        <f t="shared" ref="I161:AE161" si="173">SUM(I162:I165)</f>
        <v>0</v>
      </c>
      <c r="J161" s="15">
        <f t="shared" si="173"/>
        <v>100</v>
      </c>
      <c r="K161" s="15">
        <f t="shared" si="173"/>
        <v>65</v>
      </c>
      <c r="L161" s="15">
        <f t="shared" si="173"/>
        <v>0</v>
      </c>
      <c r="M161" s="15">
        <f t="shared" si="173"/>
        <v>35</v>
      </c>
      <c r="N161" s="15">
        <f t="shared" si="173"/>
        <v>0</v>
      </c>
      <c r="O161" s="15">
        <f t="shared" si="173"/>
        <v>0</v>
      </c>
      <c r="P161" s="15">
        <f t="shared" si="173"/>
        <v>0</v>
      </c>
      <c r="Q161" s="15">
        <f t="shared" si="173"/>
        <v>0</v>
      </c>
      <c r="R161" s="15">
        <f t="shared" si="173"/>
        <v>0</v>
      </c>
      <c r="S161" s="15">
        <f t="shared" si="173"/>
        <v>0</v>
      </c>
      <c r="T161" s="15">
        <f t="shared" si="173"/>
        <v>0</v>
      </c>
      <c r="U161" s="15">
        <f t="shared" si="173"/>
        <v>0</v>
      </c>
      <c r="V161" s="15">
        <f t="shared" si="173"/>
        <v>0</v>
      </c>
      <c r="W161" s="15">
        <f t="shared" si="173"/>
        <v>0</v>
      </c>
      <c r="X161" s="15">
        <f t="shared" si="173"/>
        <v>0</v>
      </c>
      <c r="Y161" s="15">
        <f t="shared" si="173"/>
        <v>0</v>
      </c>
      <c r="Z161" s="15">
        <f t="shared" si="173"/>
        <v>0</v>
      </c>
      <c r="AA161" s="15">
        <f t="shared" si="173"/>
        <v>0</v>
      </c>
      <c r="AB161" s="15">
        <f t="shared" si="173"/>
        <v>0</v>
      </c>
      <c r="AC161" s="15">
        <f t="shared" si="173"/>
        <v>0</v>
      </c>
      <c r="AD161" s="15">
        <f t="shared" si="173"/>
        <v>0</v>
      </c>
      <c r="AE161" s="15">
        <f t="shared" si="173"/>
        <v>0</v>
      </c>
      <c r="AF161" s="106"/>
      <c r="AG161" s="17"/>
      <c r="AH161" s="17"/>
      <c r="AI161" s="17"/>
    </row>
    <row r="162" spans="1:35" s="20" customFormat="1" ht="18.75" x14ac:dyDescent="0.3">
      <c r="A162" s="24" t="s">
        <v>28</v>
      </c>
      <c r="B162" s="30">
        <f>H162+J162+L162+N162+P162+R162+T162+V162+X162+Z162+AB162+AD162</f>
        <v>0</v>
      </c>
      <c r="C162" s="31">
        <f>H162</f>
        <v>0</v>
      </c>
      <c r="D162" s="31"/>
      <c r="E162" s="30">
        <f>I162+K162+M162+O162+Q162+S162+U162+W162+Y162+AA162+AC162+AE162</f>
        <v>0</v>
      </c>
      <c r="F162" s="26" t="e">
        <f>E162/B162*100</f>
        <v>#DIV/0!</v>
      </c>
      <c r="G162" s="26" t="e">
        <f>E162/C162*100</f>
        <v>#DIV/0!</v>
      </c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06"/>
      <c r="AG162" s="17"/>
      <c r="AH162" s="17"/>
      <c r="AI162" s="17"/>
    </row>
    <row r="163" spans="1:35" s="20" customFormat="1" ht="22.5" customHeight="1" x14ac:dyDescent="0.3">
      <c r="A163" s="24" t="s">
        <v>29</v>
      </c>
      <c r="B163" s="30">
        <f>H163+J163+L163+N163+P163+R163+T163+V163+X163+Z163+AB163+AD163</f>
        <v>100</v>
      </c>
      <c r="C163" s="31">
        <f>H163+J163</f>
        <v>100</v>
      </c>
      <c r="D163" s="31">
        <f>E163</f>
        <v>100</v>
      </c>
      <c r="E163" s="30">
        <f>I163+K163+M163+O163+Q163+S163+U163+W163+Y163+AA163+AC163+AE163</f>
        <v>100</v>
      </c>
      <c r="F163" s="26">
        <f>E163/B163*100</f>
        <v>100</v>
      </c>
      <c r="G163" s="26">
        <f>E163/C163*100</f>
        <v>100</v>
      </c>
      <c r="H163" s="15"/>
      <c r="I163" s="15"/>
      <c r="J163" s="25">
        <v>100</v>
      </c>
      <c r="K163" s="25">
        <v>65</v>
      </c>
      <c r="L163" s="15"/>
      <c r="M163" s="15">
        <v>35</v>
      </c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07"/>
      <c r="AG163" s="17"/>
      <c r="AH163" s="17"/>
      <c r="AI163" s="17"/>
    </row>
    <row r="164" spans="1:35" s="20" customFormat="1" ht="18.75" x14ac:dyDescent="0.3">
      <c r="A164" s="24" t="s">
        <v>30</v>
      </c>
      <c r="B164" s="30">
        <f t="shared" ref="B164:B165" si="174">H164+J164+L164+N164+P164+R164+T164+V164+X164+Z164+AB164+AD164</f>
        <v>0</v>
      </c>
      <c r="C164" s="31">
        <f t="shared" ref="C164:C165" si="175">H164</f>
        <v>0</v>
      </c>
      <c r="D164" s="31"/>
      <c r="E164" s="30">
        <f t="shared" ref="E164:E165" si="176">I164+K164+M164+O164+Q164+S164+U164+W164+Y164+AA164+AC164+AE164</f>
        <v>0</v>
      </c>
      <c r="F164" s="26" t="e">
        <f t="shared" ref="F164:F165" si="177">E164/B164*100</f>
        <v>#DIV/0!</v>
      </c>
      <c r="G164" s="26" t="e">
        <f t="shared" ref="G164:G165" si="178">E164/C164*100</f>
        <v>#DIV/0!</v>
      </c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38"/>
      <c r="AG164" s="17"/>
      <c r="AH164" s="17"/>
      <c r="AI164" s="17"/>
    </row>
    <row r="165" spans="1:35" s="20" customFormat="1" ht="18.75" x14ac:dyDescent="0.3">
      <c r="A165" s="24" t="s">
        <v>31</v>
      </c>
      <c r="B165" s="30">
        <f t="shared" si="174"/>
        <v>0</v>
      </c>
      <c r="C165" s="31">
        <f t="shared" si="175"/>
        <v>0</v>
      </c>
      <c r="D165" s="31"/>
      <c r="E165" s="30">
        <f t="shared" si="176"/>
        <v>0</v>
      </c>
      <c r="F165" s="26" t="e">
        <f t="shared" si="177"/>
        <v>#DIV/0!</v>
      </c>
      <c r="G165" s="26" t="e">
        <f t="shared" si="178"/>
        <v>#DIV/0!</v>
      </c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38"/>
      <c r="AG165" s="17"/>
      <c r="AH165" s="17"/>
      <c r="AI165" s="17"/>
    </row>
    <row r="166" spans="1:35" s="20" customFormat="1" ht="40.5" customHeight="1" x14ac:dyDescent="0.25">
      <c r="A166" s="109" t="s">
        <v>63</v>
      </c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4"/>
      <c r="AF166" s="38"/>
      <c r="AG166" s="17"/>
      <c r="AH166" s="17"/>
      <c r="AI166" s="17"/>
    </row>
    <row r="167" spans="1:35" s="20" customFormat="1" ht="18.75" x14ac:dyDescent="0.3">
      <c r="A167" s="21" t="s">
        <v>27</v>
      </c>
      <c r="B167" s="15">
        <f>H167+J167+L167+N167+P167+R167+T167+V167+X167+Z167+AB167+AD167</f>
        <v>2393.3000000000002</v>
      </c>
      <c r="C167" s="15">
        <f>C168+C169+C170+C171</f>
        <v>1031.5</v>
      </c>
      <c r="D167" s="15">
        <f>D168+D169+D170+D171</f>
        <v>354.40000000000003</v>
      </c>
      <c r="E167" s="15">
        <f>E168+E169+E170+E171</f>
        <v>354.40000000000003</v>
      </c>
      <c r="F167" s="23">
        <f>E167/B167*100</f>
        <v>14.808005682530398</v>
      </c>
      <c r="G167" s="23">
        <f>E167/C167*100</f>
        <v>34.357731459040238</v>
      </c>
      <c r="H167" s="15">
        <f>H168+H169+H170+H171</f>
        <v>0</v>
      </c>
      <c r="I167" s="15">
        <f t="shared" ref="I167:AE167" si="179">I168+I169+I170+I171</f>
        <v>0</v>
      </c>
      <c r="J167" s="15">
        <f t="shared" si="179"/>
        <v>296.2</v>
      </c>
      <c r="K167" s="15">
        <f t="shared" si="179"/>
        <v>269.8</v>
      </c>
      <c r="L167" s="15">
        <f t="shared" si="179"/>
        <v>128.80000000000001</v>
      </c>
      <c r="M167" s="15">
        <f t="shared" si="179"/>
        <v>84.6</v>
      </c>
      <c r="N167" s="15">
        <f t="shared" si="179"/>
        <v>135</v>
      </c>
      <c r="O167" s="15">
        <f t="shared" si="179"/>
        <v>0</v>
      </c>
      <c r="P167" s="15">
        <f t="shared" si="179"/>
        <v>471.5</v>
      </c>
      <c r="Q167" s="15">
        <f t="shared" si="179"/>
        <v>0</v>
      </c>
      <c r="R167" s="15">
        <f t="shared" si="179"/>
        <v>402</v>
      </c>
      <c r="S167" s="15">
        <f t="shared" si="179"/>
        <v>0</v>
      </c>
      <c r="T167" s="15">
        <f t="shared" si="179"/>
        <v>0</v>
      </c>
      <c r="U167" s="15">
        <f t="shared" si="179"/>
        <v>0</v>
      </c>
      <c r="V167" s="15">
        <f t="shared" si="179"/>
        <v>0</v>
      </c>
      <c r="W167" s="15">
        <f t="shared" si="179"/>
        <v>0</v>
      </c>
      <c r="X167" s="15">
        <f t="shared" si="179"/>
        <v>123.8</v>
      </c>
      <c r="Y167" s="15">
        <f t="shared" si="179"/>
        <v>0</v>
      </c>
      <c r="Z167" s="15">
        <f t="shared" si="179"/>
        <v>387.1</v>
      </c>
      <c r="AA167" s="15">
        <f t="shared" si="179"/>
        <v>0</v>
      </c>
      <c r="AB167" s="15">
        <f t="shared" si="179"/>
        <v>298.89999999999998</v>
      </c>
      <c r="AC167" s="15">
        <f t="shared" si="179"/>
        <v>0</v>
      </c>
      <c r="AD167" s="15">
        <f t="shared" si="179"/>
        <v>150</v>
      </c>
      <c r="AE167" s="15">
        <f t="shared" si="179"/>
        <v>0</v>
      </c>
      <c r="AF167" s="38"/>
      <c r="AG167" s="17"/>
      <c r="AH167" s="17"/>
      <c r="AI167" s="17"/>
    </row>
    <row r="168" spans="1:35" s="20" customFormat="1" ht="18.75" x14ac:dyDescent="0.3">
      <c r="A168" s="24" t="s">
        <v>28</v>
      </c>
      <c r="B168" s="31">
        <f t="shared" ref="B168:E168" si="180">B174+B180</f>
        <v>0</v>
      </c>
      <c r="C168" s="31">
        <f>C174+C180</f>
        <v>0</v>
      </c>
      <c r="D168" s="31">
        <f t="shared" si="180"/>
        <v>0</v>
      </c>
      <c r="E168" s="31">
        <f t="shared" si="180"/>
        <v>0</v>
      </c>
      <c r="F168" s="48"/>
      <c r="G168" s="48"/>
      <c r="H168" s="31">
        <f t="shared" ref="H168:AE171" si="181">H174+H180</f>
        <v>0</v>
      </c>
      <c r="I168" s="31">
        <f t="shared" si="181"/>
        <v>0</v>
      </c>
      <c r="J168" s="31">
        <f t="shared" si="181"/>
        <v>0</v>
      </c>
      <c r="K168" s="31">
        <f t="shared" si="181"/>
        <v>0</v>
      </c>
      <c r="L168" s="31">
        <f t="shared" si="181"/>
        <v>0</v>
      </c>
      <c r="M168" s="31">
        <f t="shared" si="181"/>
        <v>0</v>
      </c>
      <c r="N168" s="31">
        <f t="shared" si="181"/>
        <v>0</v>
      </c>
      <c r="O168" s="31">
        <f t="shared" si="181"/>
        <v>0</v>
      </c>
      <c r="P168" s="31">
        <f t="shared" si="181"/>
        <v>0</v>
      </c>
      <c r="Q168" s="31">
        <f t="shared" si="181"/>
        <v>0</v>
      </c>
      <c r="R168" s="31">
        <f t="shared" si="181"/>
        <v>0</v>
      </c>
      <c r="S168" s="31">
        <f t="shared" si="181"/>
        <v>0</v>
      </c>
      <c r="T168" s="31">
        <f t="shared" si="181"/>
        <v>0</v>
      </c>
      <c r="U168" s="31">
        <f t="shared" si="181"/>
        <v>0</v>
      </c>
      <c r="V168" s="31">
        <f t="shared" si="181"/>
        <v>0</v>
      </c>
      <c r="W168" s="31">
        <f t="shared" si="181"/>
        <v>0</v>
      </c>
      <c r="X168" s="31">
        <f t="shared" si="181"/>
        <v>0</v>
      </c>
      <c r="Y168" s="31">
        <f t="shared" si="181"/>
        <v>0</v>
      </c>
      <c r="Z168" s="31">
        <f t="shared" si="181"/>
        <v>0</v>
      </c>
      <c r="AA168" s="31">
        <f t="shared" si="181"/>
        <v>0</v>
      </c>
      <c r="AB168" s="31">
        <f t="shared" si="181"/>
        <v>0</v>
      </c>
      <c r="AC168" s="31">
        <f t="shared" si="181"/>
        <v>0</v>
      </c>
      <c r="AD168" s="31">
        <f t="shared" si="181"/>
        <v>0</v>
      </c>
      <c r="AE168" s="31">
        <f t="shared" si="181"/>
        <v>0</v>
      </c>
      <c r="AF168" s="38"/>
      <c r="AG168" s="17"/>
      <c r="AH168" s="17"/>
      <c r="AI168" s="17"/>
    </row>
    <row r="169" spans="1:35" s="20" customFormat="1" ht="18.75" x14ac:dyDescent="0.3">
      <c r="A169" s="24" t="s">
        <v>29</v>
      </c>
      <c r="B169" s="31">
        <f>B175+B181+B187</f>
        <v>2393.3000000000002</v>
      </c>
      <c r="C169" s="31">
        <f>C175+C181+C187</f>
        <v>1031.5</v>
      </c>
      <c r="D169" s="31">
        <f>D175+D181+D187</f>
        <v>354.40000000000003</v>
      </c>
      <c r="E169" s="31">
        <f>E175+E181+E187</f>
        <v>354.40000000000003</v>
      </c>
      <c r="F169" s="26">
        <f>E169/B169*100</f>
        <v>14.808005682530398</v>
      </c>
      <c r="G169" s="26">
        <f>E169/C169*100</f>
        <v>34.357731459040238</v>
      </c>
      <c r="H169" s="31">
        <f>H175+H181+H187</f>
        <v>0</v>
      </c>
      <c r="I169" s="31">
        <f t="shared" ref="I169:AE169" si="182">I175+I181+I187</f>
        <v>0</v>
      </c>
      <c r="J169" s="31">
        <f t="shared" si="182"/>
        <v>296.2</v>
      </c>
      <c r="K169" s="31">
        <f t="shared" si="182"/>
        <v>269.8</v>
      </c>
      <c r="L169" s="31">
        <f t="shared" si="182"/>
        <v>128.80000000000001</v>
      </c>
      <c r="M169" s="31">
        <f t="shared" si="182"/>
        <v>84.6</v>
      </c>
      <c r="N169" s="31">
        <f t="shared" si="182"/>
        <v>135</v>
      </c>
      <c r="O169" s="31">
        <f t="shared" si="182"/>
        <v>0</v>
      </c>
      <c r="P169" s="31">
        <f t="shared" si="182"/>
        <v>471.5</v>
      </c>
      <c r="Q169" s="31">
        <f t="shared" si="182"/>
        <v>0</v>
      </c>
      <c r="R169" s="31">
        <f t="shared" si="182"/>
        <v>402</v>
      </c>
      <c r="S169" s="31">
        <f t="shared" si="182"/>
        <v>0</v>
      </c>
      <c r="T169" s="31">
        <f t="shared" si="182"/>
        <v>0</v>
      </c>
      <c r="U169" s="31">
        <f t="shared" si="182"/>
        <v>0</v>
      </c>
      <c r="V169" s="31">
        <f t="shared" si="182"/>
        <v>0</v>
      </c>
      <c r="W169" s="31">
        <f t="shared" si="182"/>
        <v>0</v>
      </c>
      <c r="X169" s="31">
        <f t="shared" si="182"/>
        <v>123.8</v>
      </c>
      <c r="Y169" s="31">
        <f t="shared" si="182"/>
        <v>0</v>
      </c>
      <c r="Z169" s="31">
        <f t="shared" si="182"/>
        <v>387.1</v>
      </c>
      <c r="AA169" s="31">
        <f t="shared" si="182"/>
        <v>0</v>
      </c>
      <c r="AB169" s="31">
        <f t="shared" si="182"/>
        <v>298.89999999999998</v>
      </c>
      <c r="AC169" s="31">
        <f t="shared" si="182"/>
        <v>0</v>
      </c>
      <c r="AD169" s="31">
        <f t="shared" si="182"/>
        <v>150</v>
      </c>
      <c r="AE169" s="31">
        <f t="shared" si="182"/>
        <v>0</v>
      </c>
      <c r="AF169" s="38"/>
      <c r="AG169" s="17"/>
      <c r="AH169" s="17"/>
      <c r="AI169" s="17"/>
    </row>
    <row r="170" spans="1:35" s="20" customFormat="1" ht="18.75" x14ac:dyDescent="0.3">
      <c r="A170" s="24" t="s">
        <v>30</v>
      </c>
      <c r="B170" s="31">
        <f t="shared" ref="B170:E171" si="183">B176+B182</f>
        <v>0</v>
      </c>
      <c r="C170" s="31">
        <f t="shared" si="183"/>
        <v>0</v>
      </c>
      <c r="D170" s="31">
        <f t="shared" si="183"/>
        <v>0</v>
      </c>
      <c r="E170" s="31">
        <f t="shared" si="183"/>
        <v>0</v>
      </c>
      <c r="F170" s="48"/>
      <c r="G170" s="48"/>
      <c r="H170" s="31">
        <f t="shared" si="181"/>
        <v>0</v>
      </c>
      <c r="I170" s="31">
        <f t="shared" si="181"/>
        <v>0</v>
      </c>
      <c r="J170" s="31">
        <f t="shared" si="181"/>
        <v>0</v>
      </c>
      <c r="K170" s="31">
        <f t="shared" si="181"/>
        <v>0</v>
      </c>
      <c r="L170" s="31">
        <f t="shared" si="181"/>
        <v>0</v>
      </c>
      <c r="M170" s="31">
        <f t="shared" si="181"/>
        <v>0</v>
      </c>
      <c r="N170" s="31">
        <f t="shared" si="181"/>
        <v>0</v>
      </c>
      <c r="O170" s="31">
        <f t="shared" si="181"/>
        <v>0</v>
      </c>
      <c r="P170" s="31">
        <f t="shared" si="181"/>
        <v>0</v>
      </c>
      <c r="Q170" s="31">
        <f t="shared" si="181"/>
        <v>0</v>
      </c>
      <c r="R170" s="31">
        <f t="shared" si="181"/>
        <v>0</v>
      </c>
      <c r="S170" s="31">
        <f t="shared" si="181"/>
        <v>0</v>
      </c>
      <c r="T170" s="31">
        <f t="shared" si="181"/>
        <v>0</v>
      </c>
      <c r="U170" s="31">
        <f t="shared" si="181"/>
        <v>0</v>
      </c>
      <c r="V170" s="31">
        <f t="shared" si="181"/>
        <v>0</v>
      </c>
      <c r="W170" s="31">
        <f t="shared" si="181"/>
        <v>0</v>
      </c>
      <c r="X170" s="31">
        <f t="shared" si="181"/>
        <v>0</v>
      </c>
      <c r="Y170" s="31">
        <f t="shared" si="181"/>
        <v>0</v>
      </c>
      <c r="Z170" s="31">
        <f t="shared" si="181"/>
        <v>0</v>
      </c>
      <c r="AA170" s="31">
        <f t="shared" si="181"/>
        <v>0</v>
      </c>
      <c r="AB170" s="31">
        <f t="shared" si="181"/>
        <v>0</v>
      </c>
      <c r="AC170" s="31">
        <f t="shared" si="181"/>
        <v>0</v>
      </c>
      <c r="AD170" s="31">
        <f t="shared" si="181"/>
        <v>0</v>
      </c>
      <c r="AE170" s="31">
        <f t="shared" si="181"/>
        <v>0</v>
      </c>
      <c r="AF170" s="38"/>
      <c r="AG170" s="17"/>
      <c r="AH170" s="17"/>
      <c r="AI170" s="17"/>
    </row>
    <row r="171" spans="1:35" s="20" customFormat="1" ht="18.75" x14ac:dyDescent="0.3">
      <c r="A171" s="24" t="s">
        <v>31</v>
      </c>
      <c r="B171" s="31">
        <f t="shared" si="183"/>
        <v>0</v>
      </c>
      <c r="C171" s="31">
        <f t="shared" si="183"/>
        <v>0</v>
      </c>
      <c r="D171" s="31">
        <f t="shared" si="183"/>
        <v>0</v>
      </c>
      <c r="E171" s="31">
        <f t="shared" si="183"/>
        <v>0</v>
      </c>
      <c r="F171" s="48"/>
      <c r="G171" s="48"/>
      <c r="H171" s="31">
        <f t="shared" si="181"/>
        <v>0</v>
      </c>
      <c r="I171" s="31">
        <f t="shared" si="181"/>
        <v>0</v>
      </c>
      <c r="J171" s="31">
        <f t="shared" si="181"/>
        <v>0</v>
      </c>
      <c r="K171" s="31">
        <f t="shared" si="181"/>
        <v>0</v>
      </c>
      <c r="L171" s="31">
        <f t="shared" si="181"/>
        <v>0</v>
      </c>
      <c r="M171" s="31">
        <f t="shared" si="181"/>
        <v>0</v>
      </c>
      <c r="N171" s="31">
        <f t="shared" si="181"/>
        <v>0</v>
      </c>
      <c r="O171" s="31">
        <f t="shared" si="181"/>
        <v>0</v>
      </c>
      <c r="P171" s="31">
        <f t="shared" si="181"/>
        <v>0</v>
      </c>
      <c r="Q171" s="31">
        <f t="shared" si="181"/>
        <v>0</v>
      </c>
      <c r="R171" s="31">
        <f t="shared" si="181"/>
        <v>0</v>
      </c>
      <c r="S171" s="31">
        <f t="shared" si="181"/>
        <v>0</v>
      </c>
      <c r="T171" s="31">
        <f t="shared" si="181"/>
        <v>0</v>
      </c>
      <c r="U171" s="31">
        <f t="shared" si="181"/>
        <v>0</v>
      </c>
      <c r="V171" s="31">
        <f t="shared" si="181"/>
        <v>0</v>
      </c>
      <c r="W171" s="31">
        <f t="shared" si="181"/>
        <v>0</v>
      </c>
      <c r="X171" s="31">
        <f t="shared" si="181"/>
        <v>0</v>
      </c>
      <c r="Y171" s="31">
        <f t="shared" si="181"/>
        <v>0</v>
      </c>
      <c r="Z171" s="31">
        <f t="shared" si="181"/>
        <v>0</v>
      </c>
      <c r="AA171" s="31">
        <f t="shared" si="181"/>
        <v>0</v>
      </c>
      <c r="AB171" s="31">
        <f t="shared" si="181"/>
        <v>0</v>
      </c>
      <c r="AC171" s="31">
        <f t="shared" si="181"/>
        <v>0</v>
      </c>
      <c r="AD171" s="31">
        <f t="shared" si="181"/>
        <v>0</v>
      </c>
      <c r="AE171" s="31">
        <f t="shared" si="181"/>
        <v>0</v>
      </c>
      <c r="AF171" s="38"/>
      <c r="AG171" s="17"/>
      <c r="AH171" s="17"/>
      <c r="AI171" s="17"/>
    </row>
    <row r="172" spans="1:35" s="20" customFormat="1" ht="39" customHeight="1" x14ac:dyDescent="0.25">
      <c r="A172" s="104" t="s">
        <v>64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2"/>
      <c r="AF172" s="105" t="s">
        <v>65</v>
      </c>
      <c r="AG172" s="17"/>
      <c r="AH172" s="17"/>
      <c r="AI172" s="17"/>
    </row>
    <row r="173" spans="1:35" s="20" customFormat="1" ht="24.75" customHeight="1" x14ac:dyDescent="0.3">
      <c r="A173" s="21" t="s">
        <v>27</v>
      </c>
      <c r="B173" s="29">
        <f>H173+J173+L173+N173+P173+R173+T173+V173+X173+Z173+AB173+AD173</f>
        <v>1430</v>
      </c>
      <c r="C173" s="29">
        <f>C174+C175+C176+C177</f>
        <v>833.5</v>
      </c>
      <c r="D173" s="29">
        <f>D174+D175+D176+D177</f>
        <v>319.10000000000002</v>
      </c>
      <c r="E173" s="29">
        <f>E174+E175+E176+E177</f>
        <v>319.10000000000002</v>
      </c>
      <c r="F173" s="23">
        <f>E173/B173*100</f>
        <v>22.314685314685317</v>
      </c>
      <c r="G173" s="23">
        <f>E173/C173*100</f>
        <v>38.284343131373724</v>
      </c>
      <c r="H173" s="15">
        <f t="shared" ref="H173:AE173" si="184">H174+H175+H176+H177</f>
        <v>0</v>
      </c>
      <c r="I173" s="15">
        <f t="shared" si="184"/>
        <v>0</v>
      </c>
      <c r="J173" s="15">
        <f t="shared" si="184"/>
        <v>292.89999999999998</v>
      </c>
      <c r="K173" s="15">
        <f t="shared" si="184"/>
        <v>266.5</v>
      </c>
      <c r="L173" s="15">
        <f t="shared" si="184"/>
        <v>61.1</v>
      </c>
      <c r="M173" s="15">
        <f t="shared" si="184"/>
        <v>52.6</v>
      </c>
      <c r="N173" s="15">
        <f t="shared" si="184"/>
        <v>8</v>
      </c>
      <c r="O173" s="15">
        <f t="shared" si="184"/>
        <v>0</v>
      </c>
      <c r="P173" s="15">
        <f t="shared" si="184"/>
        <v>471.5</v>
      </c>
      <c r="Q173" s="15">
        <f t="shared" si="184"/>
        <v>0</v>
      </c>
      <c r="R173" s="15">
        <f t="shared" si="184"/>
        <v>122</v>
      </c>
      <c r="S173" s="15">
        <f t="shared" si="184"/>
        <v>0</v>
      </c>
      <c r="T173" s="15">
        <f t="shared" si="184"/>
        <v>0</v>
      </c>
      <c r="U173" s="15">
        <f t="shared" si="184"/>
        <v>0</v>
      </c>
      <c r="V173" s="15">
        <f t="shared" si="184"/>
        <v>0</v>
      </c>
      <c r="W173" s="15">
        <f t="shared" si="184"/>
        <v>0</v>
      </c>
      <c r="X173" s="15">
        <f t="shared" si="184"/>
        <v>123.8</v>
      </c>
      <c r="Y173" s="15">
        <f t="shared" si="184"/>
        <v>0</v>
      </c>
      <c r="Z173" s="15">
        <f t="shared" si="184"/>
        <v>51.8</v>
      </c>
      <c r="AA173" s="15">
        <f t="shared" si="184"/>
        <v>0</v>
      </c>
      <c r="AB173" s="15">
        <f t="shared" si="184"/>
        <v>298.89999999999998</v>
      </c>
      <c r="AC173" s="15">
        <f t="shared" si="184"/>
        <v>0</v>
      </c>
      <c r="AD173" s="15">
        <f t="shared" si="184"/>
        <v>0</v>
      </c>
      <c r="AE173" s="15">
        <f t="shared" si="184"/>
        <v>0</v>
      </c>
      <c r="AF173" s="106"/>
      <c r="AG173" s="17"/>
      <c r="AH173" s="17"/>
      <c r="AI173" s="17"/>
    </row>
    <row r="174" spans="1:35" s="20" customFormat="1" ht="20.100000000000001" customHeight="1" x14ac:dyDescent="0.3">
      <c r="A174" s="24" t="s">
        <v>28</v>
      </c>
      <c r="B174" s="30">
        <f>H174+J174+L174+N174+P174+R174+T174+V174+X174+Z174+AB174+AD174</f>
        <v>0</v>
      </c>
      <c r="C174" s="31">
        <f>H174</f>
        <v>0</v>
      </c>
      <c r="D174" s="31"/>
      <c r="E174" s="30">
        <f>I174+K174+M174+O174+Q174+S174+U174+W174+Y174+AA174+AC174+AE174</f>
        <v>0</v>
      </c>
      <c r="F174" s="26" t="e">
        <f>E174/B174*100</f>
        <v>#DIV/0!</v>
      </c>
      <c r="G174" s="26" t="e">
        <f>E174/C174*100</f>
        <v>#DIV/0!</v>
      </c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06"/>
      <c r="AG174" s="17"/>
      <c r="AH174" s="17"/>
      <c r="AI174" s="17"/>
    </row>
    <row r="175" spans="1:35" s="20" customFormat="1" ht="20.65" customHeight="1" x14ac:dyDescent="0.3">
      <c r="A175" s="24" t="s">
        <v>29</v>
      </c>
      <c r="B175" s="30">
        <f>H175+J175+L175+N175+P175+R175+T175+V175+X175+Z175+AB175+AD175</f>
        <v>1430</v>
      </c>
      <c r="C175" s="31">
        <f>H175+J175+L175+N175+P175</f>
        <v>833.5</v>
      </c>
      <c r="D175" s="31">
        <f>E175</f>
        <v>319.10000000000002</v>
      </c>
      <c r="E175" s="30">
        <f>I175+K175+M175+O175+Q175+S175+U175+W175+Y175+AA175+AC175+AE175</f>
        <v>319.10000000000002</v>
      </c>
      <c r="F175" s="26">
        <f>E175/B175*100</f>
        <v>22.314685314685317</v>
      </c>
      <c r="G175" s="26">
        <f>E175/C175*100</f>
        <v>38.284343131373724</v>
      </c>
      <c r="H175" s="15"/>
      <c r="I175" s="15"/>
      <c r="J175" s="25">
        <v>292.89999999999998</v>
      </c>
      <c r="K175" s="25">
        <v>266.5</v>
      </c>
      <c r="L175" s="25">
        <v>61.1</v>
      </c>
      <c r="M175" s="25">
        <v>52.6</v>
      </c>
      <c r="N175" s="25">
        <v>8</v>
      </c>
      <c r="O175" s="25"/>
      <c r="P175" s="25">
        <v>471.5</v>
      </c>
      <c r="Q175" s="25"/>
      <c r="R175" s="25">
        <v>122</v>
      </c>
      <c r="S175" s="25"/>
      <c r="T175" s="25"/>
      <c r="U175" s="25"/>
      <c r="V175" s="25"/>
      <c r="W175" s="25"/>
      <c r="X175" s="25">
        <v>123.8</v>
      </c>
      <c r="Y175" s="25"/>
      <c r="Z175" s="25">
        <v>51.8</v>
      </c>
      <c r="AA175" s="25"/>
      <c r="AB175" s="25">
        <v>298.89999999999998</v>
      </c>
      <c r="AC175" s="25"/>
      <c r="AD175" s="25"/>
      <c r="AE175" s="25"/>
      <c r="AF175" s="106"/>
      <c r="AG175" s="17"/>
      <c r="AH175" s="17"/>
      <c r="AI175" s="17"/>
    </row>
    <row r="176" spans="1:35" s="20" customFormat="1" ht="17.100000000000001" customHeight="1" x14ac:dyDescent="0.3">
      <c r="A176" s="24" t="s">
        <v>30</v>
      </c>
      <c r="B176" s="30">
        <f t="shared" ref="B176:B177" si="185">H176+J176+L176+N176+P176+R176+T176+V176+X176+Z176+AB176+AD176</f>
        <v>0</v>
      </c>
      <c r="C176" s="31">
        <f t="shared" ref="C176:C177" si="186">H176</f>
        <v>0</v>
      </c>
      <c r="D176" s="31"/>
      <c r="E176" s="30">
        <f t="shared" ref="E176:E177" si="187">I176+K176+M176+O176+Q176+S176+U176+W176+Y176+AA176+AC176+AE176</f>
        <v>0</v>
      </c>
      <c r="F176" s="26" t="e">
        <f t="shared" ref="F176:F177" si="188">E176/B176*100</f>
        <v>#DIV/0!</v>
      </c>
      <c r="G176" s="26" t="e">
        <f t="shared" ref="G176:G177" si="189">E176/C176*100</f>
        <v>#DIV/0!</v>
      </c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06"/>
      <c r="AG176" s="17"/>
      <c r="AH176" s="17"/>
      <c r="AI176" s="17"/>
    </row>
    <row r="177" spans="1:35" s="20" customFormat="1" ht="20.100000000000001" customHeight="1" x14ac:dyDescent="0.3">
      <c r="A177" s="24" t="s">
        <v>31</v>
      </c>
      <c r="B177" s="30">
        <f t="shared" si="185"/>
        <v>0</v>
      </c>
      <c r="C177" s="31">
        <f t="shared" si="186"/>
        <v>0</v>
      </c>
      <c r="D177" s="31"/>
      <c r="E177" s="30">
        <f t="shared" si="187"/>
        <v>0</v>
      </c>
      <c r="F177" s="26" t="e">
        <f t="shared" si="188"/>
        <v>#DIV/0!</v>
      </c>
      <c r="G177" s="26" t="e">
        <f t="shared" si="189"/>
        <v>#DIV/0!</v>
      </c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07"/>
      <c r="AG177" s="17"/>
      <c r="AH177" s="17"/>
      <c r="AI177" s="17"/>
    </row>
    <row r="178" spans="1:35" s="20" customFormat="1" ht="37.5" customHeight="1" x14ac:dyDescent="0.25">
      <c r="A178" s="104" t="s">
        <v>66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2"/>
      <c r="AF178" s="38"/>
      <c r="AG178" s="17"/>
      <c r="AH178" s="17"/>
      <c r="AI178" s="17"/>
    </row>
    <row r="179" spans="1:35" s="20" customFormat="1" ht="18.75" x14ac:dyDescent="0.3">
      <c r="A179" s="21" t="s">
        <v>27</v>
      </c>
      <c r="B179" s="29">
        <f>H179+J179+L179+N179+P179+R179+T179+V179+X179+Z179+AB179+AD179</f>
        <v>813.3</v>
      </c>
      <c r="C179" s="29">
        <f>C180+C181+C182+C183</f>
        <v>198</v>
      </c>
      <c r="D179" s="29">
        <f>D180+D181+D182+D183</f>
        <v>35.299999999999997</v>
      </c>
      <c r="E179" s="29">
        <f>E180+E181+E182+E183</f>
        <v>35.299999999999997</v>
      </c>
      <c r="F179" s="23">
        <f>E179/B179*100</f>
        <v>4.3403418172875936</v>
      </c>
      <c r="G179" s="23">
        <f>E179/C179*100</f>
        <v>17.828282828282827</v>
      </c>
      <c r="H179" s="15">
        <f>H180+H181+H182+H183</f>
        <v>0</v>
      </c>
      <c r="I179" s="15">
        <f t="shared" ref="I179:AE179" si="190">I180+I181+I182+I183</f>
        <v>0</v>
      </c>
      <c r="J179" s="15">
        <f t="shared" si="190"/>
        <v>3.3</v>
      </c>
      <c r="K179" s="15">
        <f t="shared" si="190"/>
        <v>3.3</v>
      </c>
      <c r="L179" s="15">
        <f t="shared" si="190"/>
        <v>67.7</v>
      </c>
      <c r="M179" s="15">
        <f t="shared" si="190"/>
        <v>32</v>
      </c>
      <c r="N179" s="15">
        <f t="shared" si="190"/>
        <v>127</v>
      </c>
      <c r="O179" s="15">
        <f t="shared" si="190"/>
        <v>0</v>
      </c>
      <c r="P179" s="15">
        <f t="shared" si="190"/>
        <v>0</v>
      </c>
      <c r="Q179" s="15">
        <f t="shared" si="190"/>
        <v>0</v>
      </c>
      <c r="R179" s="15">
        <f t="shared" si="190"/>
        <v>280</v>
      </c>
      <c r="S179" s="15">
        <f t="shared" si="190"/>
        <v>0</v>
      </c>
      <c r="T179" s="15">
        <f t="shared" si="190"/>
        <v>0</v>
      </c>
      <c r="U179" s="15">
        <f t="shared" si="190"/>
        <v>0</v>
      </c>
      <c r="V179" s="15">
        <f t="shared" si="190"/>
        <v>0</v>
      </c>
      <c r="W179" s="15">
        <f t="shared" si="190"/>
        <v>0</v>
      </c>
      <c r="X179" s="15">
        <f t="shared" si="190"/>
        <v>0</v>
      </c>
      <c r="Y179" s="15">
        <f t="shared" si="190"/>
        <v>0</v>
      </c>
      <c r="Z179" s="15">
        <f t="shared" si="190"/>
        <v>335.3</v>
      </c>
      <c r="AA179" s="15">
        <f t="shared" si="190"/>
        <v>0</v>
      </c>
      <c r="AB179" s="15">
        <f t="shared" si="190"/>
        <v>0</v>
      </c>
      <c r="AC179" s="15">
        <f t="shared" si="190"/>
        <v>0</v>
      </c>
      <c r="AD179" s="15">
        <f t="shared" si="190"/>
        <v>0</v>
      </c>
      <c r="AE179" s="15">
        <f t="shared" si="190"/>
        <v>0</v>
      </c>
      <c r="AF179" s="38"/>
      <c r="AG179" s="17"/>
      <c r="AH179" s="17"/>
      <c r="AI179" s="17"/>
    </row>
    <row r="180" spans="1:35" s="20" customFormat="1" ht="37.5" x14ac:dyDescent="0.3">
      <c r="A180" s="24" t="s">
        <v>28</v>
      </c>
      <c r="B180" s="30">
        <f>H180+J180+L180+N180+P180+R180+T180+V180+X180+Z180+AB180+AD180</f>
        <v>0</v>
      </c>
      <c r="C180" s="31">
        <f>H180</f>
        <v>0</v>
      </c>
      <c r="D180" s="31"/>
      <c r="E180" s="30">
        <f>I180+K180+M180+O180+Q180+S180+U180+W180+Y180+AA180+AC180+AE180</f>
        <v>0</v>
      </c>
      <c r="F180" s="26" t="e">
        <f>E180/B180*100</f>
        <v>#DIV/0!</v>
      </c>
      <c r="G180" s="26" t="e">
        <f>E180/C180*100</f>
        <v>#DIV/0!</v>
      </c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38" t="s">
        <v>67</v>
      </c>
      <c r="AG180" s="17"/>
      <c r="AH180" s="17"/>
      <c r="AI180" s="17"/>
    </row>
    <row r="181" spans="1:35" s="20" customFormat="1" ht="18.75" x14ac:dyDescent="0.3">
      <c r="A181" s="24" t="s">
        <v>29</v>
      </c>
      <c r="B181" s="30">
        <f>H181+J181+L181+N181+P181+R181+T181+V181+X181+Z181+AB181+AD181</f>
        <v>813.3</v>
      </c>
      <c r="C181" s="31">
        <f>H181+J181+L181+N181</f>
        <v>198</v>
      </c>
      <c r="D181" s="31">
        <f>E181</f>
        <v>35.299999999999997</v>
      </c>
      <c r="E181" s="30">
        <f>I181+K181+M181+O181+Q181+S181+U181+W181+Y181+AA181+AC181+AE181</f>
        <v>35.299999999999997</v>
      </c>
      <c r="F181" s="26">
        <f>E181/B181*100</f>
        <v>4.3403418172875936</v>
      </c>
      <c r="G181" s="26">
        <f>E181/C181*100</f>
        <v>17.828282828282827</v>
      </c>
      <c r="H181" s="15"/>
      <c r="I181" s="15"/>
      <c r="J181" s="15">
        <v>3.3</v>
      </c>
      <c r="K181" s="15">
        <v>3.3</v>
      </c>
      <c r="L181" s="25">
        <v>67.7</v>
      </c>
      <c r="M181" s="15">
        <v>32</v>
      </c>
      <c r="N181" s="15">
        <v>127</v>
      </c>
      <c r="O181" s="15"/>
      <c r="P181" s="15"/>
      <c r="Q181" s="15"/>
      <c r="R181" s="15">
        <v>280</v>
      </c>
      <c r="S181" s="15"/>
      <c r="T181" s="15"/>
      <c r="U181" s="15"/>
      <c r="V181" s="15"/>
      <c r="W181" s="15"/>
      <c r="X181" s="15"/>
      <c r="Y181" s="15"/>
      <c r="Z181" s="15">
        <v>335.3</v>
      </c>
      <c r="AA181" s="15"/>
      <c r="AB181" s="25"/>
      <c r="AC181" s="15"/>
      <c r="AD181" s="15"/>
      <c r="AE181" s="15"/>
      <c r="AF181" s="38"/>
      <c r="AG181" s="17"/>
      <c r="AH181" s="17"/>
      <c r="AI181" s="17"/>
    </row>
    <row r="182" spans="1:35" s="20" customFormat="1" ht="18.75" x14ac:dyDescent="0.3">
      <c r="A182" s="24" t="s">
        <v>30</v>
      </c>
      <c r="B182" s="30">
        <f t="shared" ref="B182:B183" si="191">H182+J182+L182+N182+P182+R182+T182+V182+X182+Z182+AB182+AD182</f>
        <v>0</v>
      </c>
      <c r="C182" s="31">
        <f t="shared" ref="C182:C183" si="192">H182</f>
        <v>0</v>
      </c>
      <c r="D182" s="31"/>
      <c r="E182" s="30">
        <f t="shared" ref="E182:E183" si="193">I182+K182+M182+O182+Q182+S182+U182+W182+Y182+AA182+AC182+AE182</f>
        <v>0</v>
      </c>
      <c r="F182" s="26" t="e">
        <f t="shared" ref="F182:F183" si="194">E182/B182*100</f>
        <v>#DIV/0!</v>
      </c>
      <c r="G182" s="26" t="e">
        <f t="shared" ref="G182:G183" si="195">E182/C182*100</f>
        <v>#DIV/0!</v>
      </c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38"/>
      <c r="AG182" s="17"/>
      <c r="AH182" s="17"/>
      <c r="AI182" s="17"/>
    </row>
    <row r="183" spans="1:35" s="20" customFormat="1" ht="18.75" x14ac:dyDescent="0.3">
      <c r="A183" s="24" t="s">
        <v>31</v>
      </c>
      <c r="B183" s="30">
        <f t="shared" si="191"/>
        <v>0</v>
      </c>
      <c r="C183" s="31">
        <f t="shared" si="192"/>
        <v>0</v>
      </c>
      <c r="D183" s="31"/>
      <c r="E183" s="30">
        <f t="shared" si="193"/>
        <v>0</v>
      </c>
      <c r="F183" s="26" t="e">
        <f t="shared" si="194"/>
        <v>#DIV/0!</v>
      </c>
      <c r="G183" s="26" t="e">
        <f t="shared" si="195"/>
        <v>#DIV/0!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38"/>
      <c r="AG183" s="17"/>
      <c r="AH183" s="17"/>
      <c r="AI183" s="17"/>
    </row>
    <row r="184" spans="1:35" s="20" customFormat="1" ht="38.25" customHeight="1" x14ac:dyDescent="0.25">
      <c r="A184" s="104" t="s">
        <v>68</v>
      </c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2"/>
      <c r="AF184" s="38"/>
      <c r="AG184" s="17"/>
      <c r="AH184" s="17"/>
      <c r="AI184" s="17"/>
    </row>
    <row r="185" spans="1:35" s="20" customFormat="1" ht="18.75" x14ac:dyDescent="0.3">
      <c r="A185" s="21" t="s">
        <v>27</v>
      </c>
      <c r="B185" s="29">
        <f>H185+J185+L185+N185+P185+R185+T185+V185+X185+Z185+AB185+AD185</f>
        <v>150</v>
      </c>
      <c r="C185" s="29">
        <f>C186+C187+C188+C189</f>
        <v>0</v>
      </c>
      <c r="D185" s="29">
        <f>D186+D187+D188+D189</f>
        <v>0</v>
      </c>
      <c r="E185" s="29">
        <f>E186+E187+E188+E189</f>
        <v>0</v>
      </c>
      <c r="F185" s="23">
        <f>E185/B185*100</f>
        <v>0</v>
      </c>
      <c r="G185" s="23" t="e">
        <f>E185/C185*100</f>
        <v>#DIV/0!</v>
      </c>
      <c r="H185" s="15">
        <f>H186+H187+H188+H189</f>
        <v>0</v>
      </c>
      <c r="I185" s="15">
        <f t="shared" ref="I185:AE185" si="196">I186+I187+I188+I189</f>
        <v>0</v>
      </c>
      <c r="J185" s="15">
        <f t="shared" si="196"/>
        <v>0</v>
      </c>
      <c r="K185" s="15">
        <f t="shared" si="196"/>
        <v>0</v>
      </c>
      <c r="L185" s="15">
        <f t="shared" si="196"/>
        <v>0</v>
      </c>
      <c r="M185" s="15">
        <f t="shared" si="196"/>
        <v>0</v>
      </c>
      <c r="N185" s="15">
        <f t="shared" si="196"/>
        <v>0</v>
      </c>
      <c r="O185" s="15">
        <f t="shared" si="196"/>
        <v>0</v>
      </c>
      <c r="P185" s="15">
        <f t="shared" si="196"/>
        <v>0</v>
      </c>
      <c r="Q185" s="15">
        <f t="shared" si="196"/>
        <v>0</v>
      </c>
      <c r="R185" s="15">
        <f t="shared" si="196"/>
        <v>0</v>
      </c>
      <c r="S185" s="15">
        <f t="shared" si="196"/>
        <v>0</v>
      </c>
      <c r="T185" s="15">
        <f t="shared" si="196"/>
        <v>0</v>
      </c>
      <c r="U185" s="15">
        <f t="shared" si="196"/>
        <v>0</v>
      </c>
      <c r="V185" s="15">
        <f t="shared" si="196"/>
        <v>0</v>
      </c>
      <c r="W185" s="15">
        <f t="shared" si="196"/>
        <v>0</v>
      </c>
      <c r="X185" s="15">
        <f t="shared" si="196"/>
        <v>0</v>
      </c>
      <c r="Y185" s="15">
        <f t="shared" si="196"/>
        <v>0</v>
      </c>
      <c r="Z185" s="15">
        <f t="shared" si="196"/>
        <v>0</v>
      </c>
      <c r="AA185" s="15">
        <f t="shared" si="196"/>
        <v>0</v>
      </c>
      <c r="AB185" s="15">
        <f t="shared" si="196"/>
        <v>0</v>
      </c>
      <c r="AC185" s="15">
        <f t="shared" si="196"/>
        <v>0</v>
      </c>
      <c r="AD185" s="15">
        <f t="shared" si="196"/>
        <v>150</v>
      </c>
      <c r="AE185" s="15">
        <f t="shared" si="196"/>
        <v>0</v>
      </c>
      <c r="AF185" s="38"/>
      <c r="AG185" s="17"/>
      <c r="AH185" s="17"/>
      <c r="AI185" s="17"/>
    </row>
    <row r="186" spans="1:35" s="20" customFormat="1" ht="18.75" x14ac:dyDescent="0.3">
      <c r="A186" s="24" t="s">
        <v>28</v>
      </c>
      <c r="B186" s="30">
        <f>H186+J186+L186+N186+P186+R186+T186+V186+X186+Z186+AB186+AD186</f>
        <v>0</v>
      </c>
      <c r="C186" s="31">
        <f>H186</f>
        <v>0</v>
      </c>
      <c r="D186" s="31"/>
      <c r="E186" s="30">
        <f>I186+K186+M186+O186+Q186+S186+U186+W186+Y186+AA186+AC186+AE186</f>
        <v>0</v>
      </c>
      <c r="F186" s="26" t="e">
        <f>E186/B186*100</f>
        <v>#DIV/0!</v>
      </c>
      <c r="G186" s="26" t="e">
        <f>E186/C186*100</f>
        <v>#DIV/0!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38"/>
      <c r="AG186" s="17"/>
      <c r="AH186" s="17"/>
      <c r="AI186" s="17"/>
    </row>
    <row r="187" spans="1:35" s="20" customFormat="1" ht="18.75" x14ac:dyDescent="0.3">
      <c r="A187" s="24" t="s">
        <v>29</v>
      </c>
      <c r="B187" s="30">
        <f>H187+J187+L187+N187+P187+R187+T187+V187+X187+Z187+AB187+AD187</f>
        <v>150</v>
      </c>
      <c r="C187" s="31">
        <f>H187</f>
        <v>0</v>
      </c>
      <c r="D187" s="31">
        <f>E187</f>
        <v>0</v>
      </c>
      <c r="E187" s="30">
        <f>I187+K187+M187+O187+Q187+S187+U187+W187+Y187+AA187+AC187+AE187</f>
        <v>0</v>
      </c>
      <c r="F187" s="26">
        <f>E187/B187*100</f>
        <v>0</v>
      </c>
      <c r="G187" s="26" t="e">
        <f>E187/C187*100</f>
        <v>#DIV/0!</v>
      </c>
      <c r="H187" s="15"/>
      <c r="I187" s="15"/>
      <c r="J187" s="15"/>
      <c r="K187" s="15"/>
      <c r="L187" s="2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25"/>
      <c r="AC187" s="15"/>
      <c r="AD187" s="15">
        <v>150</v>
      </c>
      <c r="AE187" s="15"/>
      <c r="AF187" s="38"/>
      <c r="AG187" s="17"/>
      <c r="AH187" s="17"/>
      <c r="AI187" s="17"/>
    </row>
    <row r="188" spans="1:35" s="20" customFormat="1" ht="18.75" x14ac:dyDescent="0.3">
      <c r="A188" s="24" t="s">
        <v>30</v>
      </c>
      <c r="B188" s="30">
        <f t="shared" ref="B188:B189" si="197">H188+J188+L188+N188+P188+R188+T188+V188+X188+Z188+AB188+AD188</f>
        <v>0</v>
      </c>
      <c r="C188" s="31">
        <f t="shared" ref="C188:C189" si="198">H188</f>
        <v>0</v>
      </c>
      <c r="D188" s="31"/>
      <c r="E188" s="30">
        <f t="shared" ref="E188:E189" si="199">I188+K188+M188+O188+Q188+S188+U188+W188+Y188+AA188+AC188+AE188</f>
        <v>0</v>
      </c>
      <c r="F188" s="26" t="e">
        <f t="shared" ref="F188:F189" si="200">E188/B188*100</f>
        <v>#DIV/0!</v>
      </c>
      <c r="G188" s="26" t="e">
        <f t="shared" ref="G188:G189" si="201">E188/C188*100</f>
        <v>#DIV/0!</v>
      </c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38"/>
      <c r="AG188" s="17"/>
      <c r="AH188" s="17"/>
      <c r="AI188" s="17"/>
    </row>
    <row r="189" spans="1:35" s="20" customFormat="1" ht="18.75" x14ac:dyDescent="0.3">
      <c r="A189" s="24" t="s">
        <v>31</v>
      </c>
      <c r="B189" s="30">
        <f t="shared" si="197"/>
        <v>0</v>
      </c>
      <c r="C189" s="31">
        <f t="shared" si="198"/>
        <v>0</v>
      </c>
      <c r="D189" s="31"/>
      <c r="E189" s="30">
        <f t="shared" si="199"/>
        <v>0</v>
      </c>
      <c r="F189" s="26" t="e">
        <f t="shared" si="200"/>
        <v>#DIV/0!</v>
      </c>
      <c r="G189" s="26" t="e">
        <f t="shared" si="201"/>
        <v>#DIV/0!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38"/>
      <c r="AG189" s="17"/>
      <c r="AH189" s="17"/>
      <c r="AI189" s="17"/>
    </row>
    <row r="190" spans="1:35" s="20" customFormat="1" ht="42.75" customHeight="1" x14ac:dyDescent="0.25">
      <c r="A190" s="109" t="s">
        <v>69</v>
      </c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4"/>
      <c r="AF190" s="38"/>
      <c r="AG190" s="17"/>
      <c r="AH190" s="17"/>
      <c r="AI190" s="17"/>
    </row>
    <row r="191" spans="1:35" s="20" customFormat="1" ht="18.75" x14ac:dyDescent="0.3">
      <c r="A191" s="21" t="s">
        <v>27</v>
      </c>
      <c r="B191" s="9">
        <f>B192+B193+B194+B195</f>
        <v>34419.800000000003</v>
      </c>
      <c r="C191" s="9">
        <f t="shared" ref="C191:E191" si="202">C192+C193+C194+C195</f>
        <v>15611.300000000001</v>
      </c>
      <c r="D191" s="9">
        <f t="shared" si="202"/>
        <v>13220.599999999999</v>
      </c>
      <c r="E191" s="9">
        <f t="shared" si="202"/>
        <v>13220.599999999999</v>
      </c>
      <c r="F191" s="23">
        <f>E191/B191*100</f>
        <v>38.409868738342453</v>
      </c>
      <c r="G191" s="23">
        <f>E191/C191*100</f>
        <v>84.686092766137335</v>
      </c>
      <c r="H191" s="15">
        <f t="shared" ref="H191:AD191" si="203">H192+H193+H194+H195</f>
        <v>2945.3</v>
      </c>
      <c r="I191" s="15">
        <f>I192+I193+I194+I195</f>
        <v>1558.4</v>
      </c>
      <c r="J191" s="15">
        <f t="shared" si="203"/>
        <v>3576.4</v>
      </c>
      <c r="K191" s="15">
        <f>K192+K193+K194+K195</f>
        <v>3745.5</v>
      </c>
      <c r="L191" s="15">
        <f t="shared" si="203"/>
        <v>2920.7</v>
      </c>
      <c r="M191" s="15">
        <f>M192+M193+M194+M195</f>
        <v>2471.6999999999998</v>
      </c>
      <c r="N191" s="15">
        <f t="shared" si="203"/>
        <v>3170</v>
      </c>
      <c r="O191" s="15">
        <f>O192+O193+O194+O195</f>
        <v>3280.1</v>
      </c>
      <c r="P191" s="15">
        <f t="shared" si="203"/>
        <v>2998.9</v>
      </c>
      <c r="Q191" s="15">
        <f>Q192+Q193+Q194+Q195</f>
        <v>2164.9</v>
      </c>
      <c r="R191" s="15">
        <f t="shared" si="203"/>
        <v>3292.4</v>
      </c>
      <c r="S191" s="15">
        <f>S192+S193+S194+S195</f>
        <v>0</v>
      </c>
      <c r="T191" s="15">
        <f t="shared" si="203"/>
        <v>3428.2</v>
      </c>
      <c r="U191" s="15">
        <f>U192+U193+U194+U195</f>
        <v>0</v>
      </c>
      <c r="V191" s="15">
        <f t="shared" si="203"/>
        <v>2079.1999999999998</v>
      </c>
      <c r="W191" s="15">
        <f>W192+W193+W194+W195</f>
        <v>0</v>
      </c>
      <c r="X191" s="15">
        <f t="shared" si="203"/>
        <v>2133.3000000000002</v>
      </c>
      <c r="Y191" s="15">
        <f>Y192+Y193+Y194+Y195</f>
        <v>0</v>
      </c>
      <c r="Z191" s="15">
        <f t="shared" si="203"/>
        <v>2969.3</v>
      </c>
      <c r="AA191" s="15">
        <f>AA192+AA193+AA194+AA195</f>
        <v>0</v>
      </c>
      <c r="AB191" s="15">
        <f t="shared" si="203"/>
        <v>2402.3000000000002</v>
      </c>
      <c r="AC191" s="15">
        <f>AC192+AC193+AC194+AC195</f>
        <v>0</v>
      </c>
      <c r="AD191" s="15">
        <f t="shared" si="203"/>
        <v>2503.8000000000002</v>
      </c>
      <c r="AE191" s="15">
        <f>AE192+AE193+AE194+AE195</f>
        <v>0</v>
      </c>
      <c r="AF191" s="105" t="s">
        <v>70</v>
      </c>
      <c r="AG191" s="17"/>
      <c r="AH191" s="17"/>
      <c r="AI191" s="17"/>
    </row>
    <row r="192" spans="1:35" s="20" customFormat="1" ht="18.75" x14ac:dyDescent="0.3">
      <c r="A192" s="24" t="s">
        <v>28</v>
      </c>
      <c r="B192" s="48"/>
      <c r="C192" s="15"/>
      <c r="D192" s="48"/>
      <c r="E192" s="48"/>
      <c r="F192" s="48"/>
      <c r="G192" s="48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06"/>
      <c r="AG192" s="17"/>
      <c r="AH192" s="17"/>
      <c r="AI192" s="17"/>
    </row>
    <row r="193" spans="1:35" s="20" customFormat="1" ht="18.75" x14ac:dyDescent="0.3">
      <c r="A193" s="24" t="s">
        <v>29</v>
      </c>
      <c r="B193" s="32">
        <f>B199</f>
        <v>34419.800000000003</v>
      </c>
      <c r="C193" s="32">
        <f>C199</f>
        <v>15611.300000000001</v>
      </c>
      <c r="D193" s="32">
        <f t="shared" ref="D193:E193" si="204">D199</f>
        <v>13220.599999999999</v>
      </c>
      <c r="E193" s="32">
        <f t="shared" si="204"/>
        <v>13220.599999999999</v>
      </c>
      <c r="F193" s="26">
        <f>E193/B193*100</f>
        <v>38.409868738342453</v>
      </c>
      <c r="G193" s="26">
        <f>E193/C193*100</f>
        <v>84.686092766137335</v>
      </c>
      <c r="H193" s="25">
        <f>H199</f>
        <v>2945.3</v>
      </c>
      <c r="I193" s="25">
        <f t="shared" ref="I193:AE193" si="205">I199</f>
        <v>1558.4</v>
      </c>
      <c r="J193" s="25">
        <f t="shared" si="205"/>
        <v>3576.4</v>
      </c>
      <c r="K193" s="25">
        <f t="shared" si="205"/>
        <v>3745.5</v>
      </c>
      <c r="L193" s="25">
        <f t="shared" si="205"/>
        <v>2920.7</v>
      </c>
      <c r="M193" s="25">
        <f t="shared" si="205"/>
        <v>2471.6999999999998</v>
      </c>
      <c r="N193" s="25">
        <f t="shared" si="205"/>
        <v>3170</v>
      </c>
      <c r="O193" s="25">
        <f t="shared" si="205"/>
        <v>3280.1</v>
      </c>
      <c r="P193" s="25">
        <f t="shared" si="205"/>
        <v>2998.9</v>
      </c>
      <c r="Q193" s="25">
        <f t="shared" si="205"/>
        <v>2164.9</v>
      </c>
      <c r="R193" s="25">
        <f t="shared" si="205"/>
        <v>3292.4</v>
      </c>
      <c r="S193" s="25">
        <f t="shared" si="205"/>
        <v>0</v>
      </c>
      <c r="T193" s="25">
        <f t="shared" si="205"/>
        <v>3428.2</v>
      </c>
      <c r="U193" s="25">
        <f t="shared" si="205"/>
        <v>0</v>
      </c>
      <c r="V193" s="25">
        <f t="shared" si="205"/>
        <v>2079.1999999999998</v>
      </c>
      <c r="W193" s="25">
        <f t="shared" si="205"/>
        <v>0</v>
      </c>
      <c r="X193" s="25">
        <f t="shared" si="205"/>
        <v>2133.3000000000002</v>
      </c>
      <c r="Y193" s="25">
        <f t="shared" si="205"/>
        <v>0</v>
      </c>
      <c r="Z193" s="25">
        <f t="shared" si="205"/>
        <v>2969.3</v>
      </c>
      <c r="AA193" s="25">
        <f t="shared" si="205"/>
        <v>0</v>
      </c>
      <c r="AB193" s="25">
        <f t="shared" si="205"/>
        <v>2402.3000000000002</v>
      </c>
      <c r="AC193" s="25">
        <f t="shared" si="205"/>
        <v>0</v>
      </c>
      <c r="AD193" s="25">
        <f t="shared" si="205"/>
        <v>2503.8000000000002</v>
      </c>
      <c r="AE193" s="25">
        <f t="shared" si="205"/>
        <v>0</v>
      </c>
      <c r="AF193" s="106"/>
      <c r="AG193" s="17"/>
      <c r="AH193" s="17"/>
      <c r="AI193" s="17"/>
    </row>
    <row r="194" spans="1:35" s="20" customFormat="1" ht="18.75" x14ac:dyDescent="0.3">
      <c r="A194" s="24" t="s">
        <v>30</v>
      </c>
      <c r="B194" s="48"/>
      <c r="C194" s="48"/>
      <c r="D194" s="48"/>
      <c r="E194" s="48"/>
      <c r="F194" s="48"/>
      <c r="G194" s="48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06"/>
      <c r="AG194" s="17"/>
      <c r="AH194" s="17"/>
      <c r="AI194" s="17"/>
    </row>
    <row r="195" spans="1:35" s="20" customFormat="1" ht="18.75" x14ac:dyDescent="0.3">
      <c r="A195" s="24" t="s">
        <v>31</v>
      </c>
      <c r="B195" s="48"/>
      <c r="C195" s="48"/>
      <c r="D195" s="48"/>
      <c r="E195" s="48"/>
      <c r="F195" s="48"/>
      <c r="G195" s="48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06"/>
      <c r="AG195" s="17"/>
      <c r="AH195" s="17"/>
      <c r="AI195" s="17"/>
    </row>
    <row r="196" spans="1:35" s="20" customFormat="1" ht="40.5" customHeight="1" x14ac:dyDescent="0.25">
      <c r="A196" s="104" t="s">
        <v>71</v>
      </c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2"/>
      <c r="AF196" s="106"/>
      <c r="AG196" s="17"/>
      <c r="AH196" s="17"/>
      <c r="AI196" s="17"/>
    </row>
    <row r="197" spans="1:35" s="20" customFormat="1" ht="18.75" x14ac:dyDescent="0.3">
      <c r="A197" s="21" t="s">
        <v>27</v>
      </c>
      <c r="B197" s="15">
        <f>H197+J197+L197+N197+P197+R197+T197+V197+X197+Z197+AB197+AD197</f>
        <v>34419.800000000003</v>
      </c>
      <c r="C197" s="15">
        <f>C198+C199+C200+C201</f>
        <v>15611.300000000001</v>
      </c>
      <c r="D197" s="15">
        <f>D198+D199+D200+D201</f>
        <v>13220.599999999999</v>
      </c>
      <c r="E197" s="15">
        <f>E198+E199+E200+E201</f>
        <v>13220.599999999999</v>
      </c>
      <c r="F197" s="23">
        <f>E197/B197*100</f>
        <v>38.409868738342453</v>
      </c>
      <c r="G197" s="23">
        <f>E197/C197*100</f>
        <v>84.686092766137335</v>
      </c>
      <c r="H197" s="15">
        <f t="shared" ref="H197:AE197" si="206">H198+H199+H200+H201</f>
        <v>2945.3</v>
      </c>
      <c r="I197" s="15">
        <f t="shared" si="206"/>
        <v>1558.4</v>
      </c>
      <c r="J197" s="15">
        <f t="shared" si="206"/>
        <v>3576.4</v>
      </c>
      <c r="K197" s="15">
        <f t="shared" si="206"/>
        <v>3745.5</v>
      </c>
      <c r="L197" s="15">
        <f t="shared" si="206"/>
        <v>2920.7</v>
      </c>
      <c r="M197" s="15">
        <f t="shared" si="206"/>
        <v>2471.6999999999998</v>
      </c>
      <c r="N197" s="15">
        <f t="shared" si="206"/>
        <v>3170</v>
      </c>
      <c r="O197" s="15">
        <f t="shared" si="206"/>
        <v>3280.1</v>
      </c>
      <c r="P197" s="15">
        <f t="shared" si="206"/>
        <v>2998.9</v>
      </c>
      <c r="Q197" s="15">
        <f t="shared" si="206"/>
        <v>2164.9</v>
      </c>
      <c r="R197" s="15">
        <f t="shared" si="206"/>
        <v>3292.4</v>
      </c>
      <c r="S197" s="15">
        <f t="shared" si="206"/>
        <v>0</v>
      </c>
      <c r="T197" s="15">
        <f t="shared" si="206"/>
        <v>3428.2</v>
      </c>
      <c r="U197" s="15">
        <f t="shared" si="206"/>
        <v>0</v>
      </c>
      <c r="V197" s="15">
        <f t="shared" si="206"/>
        <v>2079.1999999999998</v>
      </c>
      <c r="W197" s="15">
        <f t="shared" si="206"/>
        <v>0</v>
      </c>
      <c r="X197" s="15">
        <f t="shared" si="206"/>
        <v>2133.3000000000002</v>
      </c>
      <c r="Y197" s="15">
        <f t="shared" si="206"/>
        <v>0</v>
      </c>
      <c r="Z197" s="15">
        <f t="shared" si="206"/>
        <v>2969.3</v>
      </c>
      <c r="AA197" s="15">
        <f t="shared" si="206"/>
        <v>0</v>
      </c>
      <c r="AB197" s="15">
        <f t="shared" si="206"/>
        <v>2402.3000000000002</v>
      </c>
      <c r="AC197" s="15">
        <f t="shared" si="206"/>
        <v>0</v>
      </c>
      <c r="AD197" s="15">
        <f t="shared" si="206"/>
        <v>2503.8000000000002</v>
      </c>
      <c r="AE197" s="15">
        <f t="shared" si="206"/>
        <v>0</v>
      </c>
      <c r="AF197" s="106"/>
      <c r="AG197" s="17"/>
      <c r="AH197" s="17"/>
      <c r="AI197" s="17"/>
    </row>
    <row r="198" spans="1:35" s="20" customFormat="1" ht="18.75" x14ac:dyDescent="0.3">
      <c r="A198" s="24" t="s">
        <v>28</v>
      </c>
      <c r="B198" s="48"/>
      <c r="C198" s="48"/>
      <c r="D198" s="48"/>
      <c r="E198" s="48"/>
      <c r="F198" s="48"/>
      <c r="G198" s="48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06"/>
      <c r="AG198" s="17"/>
      <c r="AH198" s="17"/>
      <c r="AI198" s="17"/>
    </row>
    <row r="199" spans="1:35" s="50" customFormat="1" ht="18.75" x14ac:dyDescent="0.3">
      <c r="A199" s="49" t="s">
        <v>29</v>
      </c>
      <c r="B199" s="32">
        <f>H199+J199+L199+N199+P199+R199+T199+V199+X199+Z199+AB199+AD199</f>
        <v>34419.800000000003</v>
      </c>
      <c r="C199" s="32">
        <f>H199+J199+L199+N199+P199</f>
        <v>15611.300000000001</v>
      </c>
      <c r="D199" s="25">
        <f>E199</f>
        <v>13220.599999999999</v>
      </c>
      <c r="E199" s="32">
        <f>I199+K199+M199+O199+Q199+S199+U199+W199+Y199+AA199+AC199+AE199</f>
        <v>13220.599999999999</v>
      </c>
      <c r="F199" s="26">
        <f>E199/B199*100</f>
        <v>38.409868738342453</v>
      </c>
      <c r="G199" s="26">
        <f>E199/C199*100</f>
        <v>84.686092766137335</v>
      </c>
      <c r="H199" s="32">
        <v>2945.3</v>
      </c>
      <c r="I199" s="32">
        <v>1558.4</v>
      </c>
      <c r="J199" s="32">
        <v>3576.4</v>
      </c>
      <c r="K199" s="32">
        <v>3745.5</v>
      </c>
      <c r="L199" s="32">
        <v>2920.7</v>
      </c>
      <c r="M199" s="32">
        <v>2471.6999999999998</v>
      </c>
      <c r="N199" s="32">
        <v>3170</v>
      </c>
      <c r="O199" s="32">
        <v>3280.1</v>
      </c>
      <c r="P199" s="32">
        <v>2998.9</v>
      </c>
      <c r="Q199" s="32">
        <v>2164.9</v>
      </c>
      <c r="R199" s="32">
        <v>3292.4</v>
      </c>
      <c r="S199" s="32"/>
      <c r="T199" s="32">
        <v>3428.2</v>
      </c>
      <c r="U199" s="32"/>
      <c r="V199" s="32">
        <v>2079.1999999999998</v>
      </c>
      <c r="W199" s="32"/>
      <c r="X199" s="32">
        <v>2133.3000000000002</v>
      </c>
      <c r="Y199" s="32"/>
      <c r="Z199" s="32">
        <v>2969.3</v>
      </c>
      <c r="AA199" s="32"/>
      <c r="AB199" s="32">
        <v>2402.3000000000002</v>
      </c>
      <c r="AC199" s="32"/>
      <c r="AD199" s="32">
        <v>2503.8000000000002</v>
      </c>
      <c r="AE199" s="32"/>
      <c r="AF199" s="107"/>
      <c r="AG199" s="17"/>
      <c r="AH199" s="17"/>
      <c r="AI199" s="17"/>
    </row>
    <row r="200" spans="1:35" s="20" customFormat="1" ht="18.75" x14ac:dyDescent="0.3">
      <c r="A200" s="24" t="s">
        <v>30</v>
      </c>
      <c r="B200" s="48"/>
      <c r="C200" s="48"/>
      <c r="D200" s="48"/>
      <c r="E200" s="48"/>
      <c r="F200" s="48"/>
      <c r="G200" s="48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38"/>
      <c r="AG200" s="17"/>
      <c r="AH200" s="17"/>
      <c r="AI200" s="17"/>
    </row>
    <row r="201" spans="1:35" s="20" customFormat="1" ht="18.75" x14ac:dyDescent="0.3">
      <c r="A201" s="24" t="s">
        <v>31</v>
      </c>
      <c r="B201" s="48"/>
      <c r="C201" s="48"/>
      <c r="D201" s="48"/>
      <c r="E201" s="48"/>
      <c r="F201" s="48"/>
      <c r="G201" s="48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38"/>
      <c r="AG201" s="17"/>
      <c r="AH201" s="17"/>
      <c r="AI201" s="17"/>
    </row>
    <row r="202" spans="1:35" s="20" customFormat="1" ht="35.25" customHeight="1" x14ac:dyDescent="0.25">
      <c r="A202" s="109" t="s">
        <v>72</v>
      </c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4"/>
      <c r="AF202" s="38"/>
      <c r="AG202" s="17"/>
      <c r="AH202" s="17"/>
      <c r="AI202" s="17"/>
    </row>
    <row r="203" spans="1:35" s="20" customFormat="1" ht="27.75" customHeight="1" x14ac:dyDescent="0.3">
      <c r="A203" s="21" t="s">
        <v>27</v>
      </c>
      <c r="B203" s="51">
        <f>B204</f>
        <v>11</v>
      </c>
      <c r="C203" s="51">
        <f t="shared" ref="C203:AE203" si="207">C204</f>
        <v>7</v>
      </c>
      <c r="D203" s="51">
        <f t="shared" si="207"/>
        <v>2</v>
      </c>
      <c r="E203" s="51">
        <f t="shared" si="207"/>
        <v>2</v>
      </c>
      <c r="F203" s="52">
        <f>E203/B203*100</f>
        <v>18.181818181818183</v>
      </c>
      <c r="G203" s="52">
        <f>E203/C203*100</f>
        <v>28.571428571428569</v>
      </c>
      <c r="H203" s="53">
        <f t="shared" si="207"/>
        <v>2</v>
      </c>
      <c r="I203" s="53">
        <f t="shared" si="207"/>
        <v>0</v>
      </c>
      <c r="J203" s="53">
        <f t="shared" si="207"/>
        <v>2</v>
      </c>
      <c r="K203" s="53">
        <f t="shared" si="207"/>
        <v>0</v>
      </c>
      <c r="L203" s="53">
        <f t="shared" si="207"/>
        <v>0</v>
      </c>
      <c r="M203" s="53">
        <f t="shared" si="207"/>
        <v>0</v>
      </c>
      <c r="N203" s="53">
        <f t="shared" si="207"/>
        <v>3</v>
      </c>
      <c r="O203" s="53">
        <f t="shared" si="207"/>
        <v>2</v>
      </c>
      <c r="P203" s="53">
        <f t="shared" si="207"/>
        <v>0</v>
      </c>
      <c r="Q203" s="53">
        <f t="shared" si="207"/>
        <v>0</v>
      </c>
      <c r="R203" s="53">
        <f t="shared" si="207"/>
        <v>0</v>
      </c>
      <c r="S203" s="53">
        <f t="shared" si="207"/>
        <v>0</v>
      </c>
      <c r="T203" s="53">
        <f t="shared" si="207"/>
        <v>0</v>
      </c>
      <c r="U203" s="53">
        <f t="shared" si="207"/>
        <v>0</v>
      </c>
      <c r="V203" s="53">
        <f t="shared" si="207"/>
        <v>2</v>
      </c>
      <c r="W203" s="53">
        <f t="shared" si="207"/>
        <v>0</v>
      </c>
      <c r="X203" s="53">
        <f t="shared" si="207"/>
        <v>0</v>
      </c>
      <c r="Y203" s="53">
        <f t="shared" si="207"/>
        <v>0</v>
      </c>
      <c r="Z203" s="53">
        <f t="shared" si="207"/>
        <v>0</v>
      </c>
      <c r="AA203" s="53">
        <f t="shared" si="207"/>
        <v>0</v>
      </c>
      <c r="AB203" s="53">
        <f t="shared" si="207"/>
        <v>2</v>
      </c>
      <c r="AC203" s="53">
        <f t="shared" si="207"/>
        <v>0</v>
      </c>
      <c r="AD203" s="53">
        <f t="shared" si="207"/>
        <v>0</v>
      </c>
      <c r="AE203" s="53">
        <f t="shared" si="207"/>
        <v>0</v>
      </c>
      <c r="AF203" s="54"/>
      <c r="AG203" s="17"/>
      <c r="AH203" s="17"/>
      <c r="AI203" s="17"/>
    </row>
    <row r="204" spans="1:35" s="20" customFormat="1" ht="26.25" customHeight="1" x14ac:dyDescent="0.3">
      <c r="A204" s="24" t="s">
        <v>29</v>
      </c>
      <c r="B204" s="25">
        <f>B207</f>
        <v>11</v>
      </c>
      <c r="C204" s="25">
        <f t="shared" ref="C204:E204" si="208">C207</f>
        <v>7</v>
      </c>
      <c r="D204" s="25">
        <f t="shared" si="208"/>
        <v>2</v>
      </c>
      <c r="E204" s="25">
        <f t="shared" si="208"/>
        <v>2</v>
      </c>
      <c r="F204" s="55">
        <f>E204/B204*100</f>
        <v>18.181818181818183</v>
      </c>
      <c r="G204" s="55">
        <f>E204/C204*100</f>
        <v>28.571428571428569</v>
      </c>
      <c r="H204" s="25">
        <f>H207</f>
        <v>2</v>
      </c>
      <c r="I204" s="25">
        <f t="shared" ref="I204:AE204" si="209">I207</f>
        <v>0</v>
      </c>
      <c r="J204" s="25">
        <f t="shared" si="209"/>
        <v>2</v>
      </c>
      <c r="K204" s="25">
        <f t="shared" si="209"/>
        <v>0</v>
      </c>
      <c r="L204" s="25">
        <f t="shared" si="209"/>
        <v>0</v>
      </c>
      <c r="M204" s="25">
        <f t="shared" si="209"/>
        <v>0</v>
      </c>
      <c r="N204" s="25">
        <f t="shared" si="209"/>
        <v>3</v>
      </c>
      <c r="O204" s="25">
        <f t="shared" si="209"/>
        <v>2</v>
      </c>
      <c r="P204" s="25">
        <f t="shared" si="209"/>
        <v>0</v>
      </c>
      <c r="Q204" s="25">
        <f t="shared" si="209"/>
        <v>0</v>
      </c>
      <c r="R204" s="25">
        <f t="shared" si="209"/>
        <v>0</v>
      </c>
      <c r="S204" s="25">
        <f t="shared" si="209"/>
        <v>0</v>
      </c>
      <c r="T204" s="25">
        <f t="shared" si="209"/>
        <v>0</v>
      </c>
      <c r="U204" s="25">
        <f t="shared" si="209"/>
        <v>0</v>
      </c>
      <c r="V204" s="25">
        <f t="shared" si="209"/>
        <v>2</v>
      </c>
      <c r="W204" s="25">
        <f t="shared" si="209"/>
        <v>0</v>
      </c>
      <c r="X204" s="25">
        <f t="shared" si="209"/>
        <v>0</v>
      </c>
      <c r="Y204" s="25">
        <f t="shared" si="209"/>
        <v>0</v>
      </c>
      <c r="Z204" s="25">
        <f t="shared" si="209"/>
        <v>0</v>
      </c>
      <c r="AA204" s="25">
        <f t="shared" si="209"/>
        <v>0</v>
      </c>
      <c r="AB204" s="25">
        <f t="shared" si="209"/>
        <v>2</v>
      </c>
      <c r="AC204" s="25">
        <f t="shared" si="209"/>
        <v>0</v>
      </c>
      <c r="AD204" s="25">
        <f t="shared" si="209"/>
        <v>0</v>
      </c>
      <c r="AE204" s="25">
        <f t="shared" si="209"/>
        <v>0</v>
      </c>
      <c r="AF204" s="38"/>
      <c r="AG204" s="17"/>
      <c r="AH204" s="17"/>
      <c r="AI204" s="17"/>
    </row>
    <row r="205" spans="1:35" s="20" customFormat="1" ht="40.5" customHeight="1" x14ac:dyDescent="0.25">
      <c r="A205" s="104" t="s">
        <v>73</v>
      </c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2"/>
      <c r="AF205" s="38"/>
      <c r="AG205" s="17"/>
      <c r="AH205" s="17"/>
      <c r="AI205" s="17"/>
    </row>
    <row r="206" spans="1:35" s="20" customFormat="1" ht="23.25" customHeight="1" x14ac:dyDescent="0.3">
      <c r="A206" s="21" t="s">
        <v>27</v>
      </c>
      <c r="B206" s="51">
        <f>B207</f>
        <v>11</v>
      </c>
      <c r="C206" s="51">
        <f t="shared" ref="C206:AE206" si="210">C207</f>
        <v>7</v>
      </c>
      <c r="D206" s="51">
        <f t="shared" si="210"/>
        <v>2</v>
      </c>
      <c r="E206" s="51">
        <f t="shared" si="210"/>
        <v>2</v>
      </c>
      <c r="F206" s="51">
        <f>E206/B206*100</f>
        <v>18.181818181818183</v>
      </c>
      <c r="G206" s="51">
        <f>E206/C206*100</f>
        <v>28.571428571428569</v>
      </c>
      <c r="H206" s="53">
        <f t="shared" si="210"/>
        <v>2</v>
      </c>
      <c r="I206" s="53">
        <f t="shared" si="210"/>
        <v>0</v>
      </c>
      <c r="J206" s="53">
        <f t="shared" si="210"/>
        <v>2</v>
      </c>
      <c r="K206" s="53">
        <f t="shared" si="210"/>
        <v>0</v>
      </c>
      <c r="L206" s="53">
        <f t="shared" si="210"/>
        <v>0</v>
      </c>
      <c r="M206" s="53">
        <f t="shared" si="210"/>
        <v>0</v>
      </c>
      <c r="N206" s="53">
        <f t="shared" si="210"/>
        <v>3</v>
      </c>
      <c r="O206" s="53">
        <f t="shared" si="210"/>
        <v>2</v>
      </c>
      <c r="P206" s="53">
        <f t="shared" si="210"/>
        <v>0</v>
      </c>
      <c r="Q206" s="53">
        <f t="shared" si="210"/>
        <v>0</v>
      </c>
      <c r="R206" s="53">
        <f t="shared" si="210"/>
        <v>0</v>
      </c>
      <c r="S206" s="53">
        <f t="shared" si="210"/>
        <v>0</v>
      </c>
      <c r="T206" s="53">
        <f t="shared" si="210"/>
        <v>0</v>
      </c>
      <c r="U206" s="53">
        <f t="shared" si="210"/>
        <v>0</v>
      </c>
      <c r="V206" s="53">
        <f t="shared" si="210"/>
        <v>2</v>
      </c>
      <c r="W206" s="53">
        <f t="shared" si="210"/>
        <v>0</v>
      </c>
      <c r="X206" s="53">
        <f t="shared" si="210"/>
        <v>0</v>
      </c>
      <c r="Y206" s="53">
        <f t="shared" si="210"/>
        <v>0</v>
      </c>
      <c r="Z206" s="53">
        <f t="shared" si="210"/>
        <v>0</v>
      </c>
      <c r="AA206" s="53">
        <f t="shared" si="210"/>
        <v>0</v>
      </c>
      <c r="AB206" s="53">
        <f t="shared" si="210"/>
        <v>2</v>
      </c>
      <c r="AC206" s="53">
        <f t="shared" si="210"/>
        <v>0</v>
      </c>
      <c r="AD206" s="53">
        <f t="shared" si="210"/>
        <v>0</v>
      </c>
      <c r="AE206" s="53">
        <f t="shared" si="210"/>
        <v>0</v>
      </c>
      <c r="AF206" s="54"/>
      <c r="AG206" s="17"/>
      <c r="AH206" s="17"/>
      <c r="AI206" s="17"/>
    </row>
    <row r="207" spans="1:35" s="20" customFormat="1" ht="69.75" customHeight="1" x14ac:dyDescent="0.3">
      <c r="A207" s="24" t="s">
        <v>29</v>
      </c>
      <c r="B207" s="25">
        <f>H207+J207+L207+N207+P207+R207+T207+V207+X207+Z207+AB207+AD207</f>
        <v>11</v>
      </c>
      <c r="C207" s="25">
        <f>H207+J207+L207+N207</f>
        <v>7</v>
      </c>
      <c r="D207" s="25">
        <f>E207</f>
        <v>2</v>
      </c>
      <c r="E207" s="25">
        <f>I207+K207+M207+O207+Q207+S207+U207+W207+Y207+AA207+AC207+AE207</f>
        <v>2</v>
      </c>
      <c r="F207" s="56">
        <f>E207/B207*100</f>
        <v>18.181818181818183</v>
      </c>
      <c r="G207" s="56">
        <f>E207/C207*100</f>
        <v>28.571428571428569</v>
      </c>
      <c r="H207" s="15">
        <v>2</v>
      </c>
      <c r="I207" s="15"/>
      <c r="J207" s="15">
        <v>2</v>
      </c>
      <c r="K207" s="15"/>
      <c r="L207" s="15"/>
      <c r="M207" s="15"/>
      <c r="N207" s="15">
        <v>3</v>
      </c>
      <c r="O207" s="15">
        <v>2</v>
      </c>
      <c r="P207" s="15"/>
      <c r="Q207" s="15"/>
      <c r="R207" s="15"/>
      <c r="S207" s="15"/>
      <c r="T207" s="15"/>
      <c r="U207" s="15"/>
      <c r="V207" s="15">
        <v>2</v>
      </c>
      <c r="W207" s="15"/>
      <c r="X207" s="15"/>
      <c r="Y207" s="15"/>
      <c r="Z207" s="15"/>
      <c r="AA207" s="15"/>
      <c r="AB207" s="15">
        <v>2</v>
      </c>
      <c r="AC207" s="15"/>
      <c r="AD207" s="15"/>
      <c r="AE207" s="15"/>
      <c r="AF207" s="38" t="s">
        <v>74</v>
      </c>
      <c r="AG207" s="17"/>
      <c r="AH207" s="17"/>
      <c r="AI207" s="17"/>
    </row>
    <row r="208" spans="1:35" s="20" customFormat="1" ht="276.75" customHeight="1" x14ac:dyDescent="0.25">
      <c r="A208" s="99" t="s">
        <v>100</v>
      </c>
      <c r="B208" s="25"/>
      <c r="C208" s="25"/>
      <c r="D208" s="25"/>
      <c r="E208" s="25"/>
      <c r="F208" s="56"/>
      <c r="G208" s="56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38"/>
      <c r="AG208" s="17"/>
      <c r="AH208" s="17"/>
      <c r="AI208" s="17"/>
    </row>
    <row r="209" spans="1:35" s="20" customFormat="1" ht="69.75" customHeight="1" x14ac:dyDescent="0.3">
      <c r="A209" s="21" t="s">
        <v>27</v>
      </c>
      <c r="B209" s="51">
        <f>B210</f>
        <v>9652.5</v>
      </c>
      <c r="C209" s="51">
        <f>C210</f>
        <v>0</v>
      </c>
      <c r="D209" s="51">
        <f>D210</f>
        <v>0</v>
      </c>
      <c r="E209" s="51">
        <f>E210</f>
        <v>0</v>
      </c>
      <c r="F209" s="52">
        <f>E209/B209*100</f>
        <v>0</v>
      </c>
      <c r="G209" s="52" t="e">
        <f>E209/C209*100</f>
        <v>#DIV/0!</v>
      </c>
      <c r="H209" s="73">
        <f t="shared" ref="H209:AE209" si="211">H210</f>
        <v>0</v>
      </c>
      <c r="I209" s="73">
        <f t="shared" si="211"/>
        <v>0</v>
      </c>
      <c r="J209" s="73">
        <f t="shared" si="211"/>
        <v>0</v>
      </c>
      <c r="K209" s="73">
        <f t="shared" si="211"/>
        <v>0</v>
      </c>
      <c r="L209" s="73">
        <f t="shared" si="211"/>
        <v>0</v>
      </c>
      <c r="M209" s="73">
        <f t="shared" si="211"/>
        <v>0</v>
      </c>
      <c r="N209" s="73">
        <f t="shared" si="211"/>
        <v>0</v>
      </c>
      <c r="O209" s="73">
        <f t="shared" si="211"/>
        <v>0</v>
      </c>
      <c r="P209" s="73">
        <f t="shared" si="211"/>
        <v>0</v>
      </c>
      <c r="Q209" s="73">
        <f t="shared" si="211"/>
        <v>0</v>
      </c>
      <c r="R209" s="73">
        <f t="shared" si="211"/>
        <v>0</v>
      </c>
      <c r="S209" s="73">
        <f t="shared" si="211"/>
        <v>0</v>
      </c>
      <c r="T209" s="73">
        <f t="shared" si="211"/>
        <v>0</v>
      </c>
      <c r="U209" s="73">
        <f t="shared" si="211"/>
        <v>0</v>
      </c>
      <c r="V209" s="73">
        <f t="shared" si="211"/>
        <v>0</v>
      </c>
      <c r="W209" s="73">
        <f t="shared" si="211"/>
        <v>0</v>
      </c>
      <c r="X209" s="73">
        <f t="shared" si="211"/>
        <v>9652.5</v>
      </c>
      <c r="Y209" s="73">
        <f t="shared" si="211"/>
        <v>0</v>
      </c>
      <c r="Z209" s="73">
        <f t="shared" si="211"/>
        <v>0</v>
      </c>
      <c r="AA209" s="73">
        <f t="shared" si="211"/>
        <v>0</v>
      </c>
      <c r="AB209" s="73">
        <f t="shared" si="211"/>
        <v>0</v>
      </c>
      <c r="AC209" s="73">
        <f t="shared" si="211"/>
        <v>0</v>
      </c>
      <c r="AD209" s="73">
        <f t="shared" si="211"/>
        <v>0</v>
      </c>
      <c r="AE209" s="73">
        <f t="shared" si="211"/>
        <v>0</v>
      </c>
      <c r="AF209" s="54"/>
      <c r="AG209" s="17"/>
      <c r="AH209" s="17"/>
      <c r="AI209" s="17"/>
    </row>
    <row r="210" spans="1:35" s="20" customFormat="1" ht="69.75" customHeight="1" x14ac:dyDescent="0.3">
      <c r="A210" s="24" t="s">
        <v>29</v>
      </c>
      <c r="B210" s="25">
        <f>B213</f>
        <v>9652.5</v>
      </c>
      <c r="C210" s="25">
        <f>C213</f>
        <v>0</v>
      </c>
      <c r="D210" s="25">
        <f>D213</f>
        <v>0</v>
      </c>
      <c r="E210" s="25">
        <f>E213</f>
        <v>0</v>
      </c>
      <c r="F210" s="55">
        <f>E210/B210*100</f>
        <v>0</v>
      </c>
      <c r="G210" s="55" t="e">
        <f>E210/C210*100</f>
        <v>#DIV/0!</v>
      </c>
      <c r="H210" s="25">
        <f t="shared" ref="H210:AE210" si="212">H213</f>
        <v>0</v>
      </c>
      <c r="I210" s="25">
        <f t="shared" si="212"/>
        <v>0</v>
      </c>
      <c r="J210" s="25">
        <f t="shared" si="212"/>
        <v>0</v>
      </c>
      <c r="K210" s="25">
        <f t="shared" si="212"/>
        <v>0</v>
      </c>
      <c r="L210" s="25">
        <f t="shared" si="212"/>
        <v>0</v>
      </c>
      <c r="M210" s="25">
        <f t="shared" si="212"/>
        <v>0</v>
      </c>
      <c r="N210" s="25">
        <f t="shared" si="212"/>
        <v>0</v>
      </c>
      <c r="O210" s="25">
        <f t="shared" si="212"/>
        <v>0</v>
      </c>
      <c r="P210" s="25">
        <f t="shared" si="212"/>
        <v>0</v>
      </c>
      <c r="Q210" s="25">
        <f t="shared" si="212"/>
        <v>0</v>
      </c>
      <c r="R210" s="25">
        <f t="shared" si="212"/>
        <v>0</v>
      </c>
      <c r="S210" s="25">
        <f t="shared" si="212"/>
        <v>0</v>
      </c>
      <c r="T210" s="25">
        <f t="shared" si="212"/>
        <v>0</v>
      </c>
      <c r="U210" s="25">
        <f t="shared" si="212"/>
        <v>0</v>
      </c>
      <c r="V210" s="25">
        <f t="shared" si="212"/>
        <v>0</v>
      </c>
      <c r="W210" s="25">
        <f t="shared" si="212"/>
        <v>0</v>
      </c>
      <c r="X210" s="25">
        <f t="shared" si="212"/>
        <v>9652.5</v>
      </c>
      <c r="Y210" s="25">
        <f t="shared" si="212"/>
        <v>0</v>
      </c>
      <c r="Z210" s="25">
        <f t="shared" si="212"/>
        <v>0</v>
      </c>
      <c r="AA210" s="25">
        <f t="shared" si="212"/>
        <v>0</v>
      </c>
      <c r="AB210" s="25">
        <f t="shared" si="212"/>
        <v>0</v>
      </c>
      <c r="AC210" s="25">
        <f t="shared" si="212"/>
        <v>0</v>
      </c>
      <c r="AD210" s="25">
        <f t="shared" si="212"/>
        <v>0</v>
      </c>
      <c r="AE210" s="25">
        <f t="shared" si="212"/>
        <v>0</v>
      </c>
      <c r="AF210" s="38"/>
      <c r="AG210" s="17"/>
      <c r="AH210" s="17"/>
      <c r="AI210" s="17"/>
    </row>
    <row r="211" spans="1:35" s="20" customFormat="1" ht="69.75" customHeight="1" x14ac:dyDescent="0.25">
      <c r="A211" s="94" t="s">
        <v>101</v>
      </c>
      <c r="B211" s="25"/>
      <c r="C211" s="25"/>
      <c r="D211" s="25"/>
      <c r="E211" s="25"/>
      <c r="F211" s="56"/>
      <c r="G211" s="56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38"/>
      <c r="AG211" s="17"/>
      <c r="AH211" s="17"/>
      <c r="AI211" s="17"/>
    </row>
    <row r="212" spans="1:35" s="20" customFormat="1" ht="69.75" customHeight="1" x14ac:dyDescent="0.3">
      <c r="A212" s="21" t="s">
        <v>27</v>
      </c>
      <c r="B212" s="51">
        <f>B213</f>
        <v>9652.5</v>
      </c>
      <c r="C212" s="51">
        <f>C213</f>
        <v>0</v>
      </c>
      <c r="D212" s="51">
        <f>D213</f>
        <v>0</v>
      </c>
      <c r="E212" s="51">
        <f>E213</f>
        <v>0</v>
      </c>
      <c r="F212" s="51">
        <f>E212/B212*100</f>
        <v>0</v>
      </c>
      <c r="G212" s="51" t="e">
        <f>E212/C212*100</f>
        <v>#DIV/0!</v>
      </c>
      <c r="H212" s="73">
        <f t="shared" ref="H212:AE212" si="213">H213</f>
        <v>0</v>
      </c>
      <c r="I212" s="73">
        <f t="shared" si="213"/>
        <v>0</v>
      </c>
      <c r="J212" s="73">
        <f t="shared" si="213"/>
        <v>0</v>
      </c>
      <c r="K212" s="73">
        <f t="shared" si="213"/>
        <v>0</v>
      </c>
      <c r="L212" s="73">
        <f t="shared" si="213"/>
        <v>0</v>
      </c>
      <c r="M212" s="73">
        <f t="shared" si="213"/>
        <v>0</v>
      </c>
      <c r="N212" s="73">
        <f t="shared" si="213"/>
        <v>0</v>
      </c>
      <c r="O212" s="73">
        <f t="shared" si="213"/>
        <v>0</v>
      </c>
      <c r="P212" s="73">
        <f t="shared" si="213"/>
        <v>0</v>
      </c>
      <c r="Q212" s="73">
        <f t="shared" si="213"/>
        <v>0</v>
      </c>
      <c r="R212" s="73">
        <f t="shared" si="213"/>
        <v>0</v>
      </c>
      <c r="S212" s="73">
        <f t="shared" si="213"/>
        <v>0</v>
      </c>
      <c r="T212" s="73">
        <f t="shared" si="213"/>
        <v>0</v>
      </c>
      <c r="U212" s="73">
        <f t="shared" si="213"/>
        <v>0</v>
      </c>
      <c r="V212" s="73">
        <f t="shared" si="213"/>
        <v>0</v>
      </c>
      <c r="W212" s="73">
        <f t="shared" si="213"/>
        <v>0</v>
      </c>
      <c r="X212" s="73">
        <f t="shared" si="213"/>
        <v>9652.5</v>
      </c>
      <c r="Y212" s="73">
        <f t="shared" si="213"/>
        <v>0</v>
      </c>
      <c r="Z212" s="73">
        <f t="shared" si="213"/>
        <v>0</v>
      </c>
      <c r="AA212" s="73">
        <f t="shared" si="213"/>
        <v>0</v>
      </c>
      <c r="AB212" s="73">
        <f t="shared" si="213"/>
        <v>0</v>
      </c>
      <c r="AC212" s="73">
        <f t="shared" si="213"/>
        <v>0</v>
      </c>
      <c r="AD212" s="73">
        <f t="shared" si="213"/>
        <v>0</v>
      </c>
      <c r="AE212" s="73">
        <f t="shared" si="213"/>
        <v>0</v>
      </c>
      <c r="AF212" s="54"/>
      <c r="AG212" s="17"/>
      <c r="AH212" s="17"/>
      <c r="AI212" s="17"/>
    </row>
    <row r="213" spans="1:35" s="20" customFormat="1" ht="69.75" customHeight="1" x14ac:dyDescent="0.3">
      <c r="A213" s="24" t="s">
        <v>29</v>
      </c>
      <c r="B213" s="25">
        <f>H213+J213+L213+N213+P213+R213+T213+V213+X213+Z213+AB213+AD213</f>
        <v>9652.5</v>
      </c>
      <c r="C213" s="25">
        <f>H213+J213+L213</f>
        <v>0</v>
      </c>
      <c r="D213" s="25">
        <f>E213</f>
        <v>0</v>
      </c>
      <c r="E213" s="25">
        <f>I213+K213+M213+O213+Q213+S213+U213+W213+Y213+AA213+AC213+AE213</f>
        <v>0</v>
      </c>
      <c r="F213" s="56">
        <f>E213/B213*100</f>
        <v>0</v>
      </c>
      <c r="G213" s="56" t="e">
        <f>E213/C213*100</f>
        <v>#DIV/0!</v>
      </c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>
        <v>9652.5</v>
      </c>
      <c r="Y213" s="15"/>
      <c r="Z213" s="15"/>
      <c r="AA213" s="15"/>
      <c r="AB213" s="15"/>
      <c r="AC213" s="15"/>
      <c r="AD213" s="15"/>
      <c r="AE213" s="15"/>
      <c r="AF213" s="38" t="s">
        <v>102</v>
      </c>
      <c r="AG213" s="17"/>
      <c r="AH213" s="17"/>
      <c r="AI213" s="17"/>
    </row>
    <row r="214" spans="1:35" s="20" customFormat="1" ht="37.5" x14ac:dyDescent="0.3">
      <c r="A214" s="21" t="s">
        <v>75</v>
      </c>
      <c r="B214" s="57">
        <f>H214+J214+L214+N214+P214+R214+T214+V214+X214+Z214+AB214+AD214</f>
        <v>47971.4</v>
      </c>
      <c r="C214" s="15">
        <f t="shared" ref="C214:E214" si="214">C215+C216+C217+C218</f>
        <v>17627.400000000001</v>
      </c>
      <c r="D214" s="15">
        <f t="shared" si="214"/>
        <v>13955.399999999998</v>
      </c>
      <c r="E214" s="15">
        <f t="shared" si="214"/>
        <v>13955.399999999998</v>
      </c>
      <c r="F214" s="23">
        <f>E214/B214*100</f>
        <v>29.091083437214671</v>
      </c>
      <c r="G214" s="23">
        <f>E214/C214*100</f>
        <v>79.168794036556704</v>
      </c>
      <c r="H214" s="15">
        <f>H215+H216+H217+H218</f>
        <v>2947.3</v>
      </c>
      <c r="I214" s="15">
        <f t="shared" ref="I214:AE214" si="215">I215+I216+I217+I218</f>
        <v>1558.4</v>
      </c>
      <c r="J214" s="15">
        <f t="shared" si="215"/>
        <v>4048.6</v>
      </c>
      <c r="K214" s="15">
        <f t="shared" si="215"/>
        <v>4092.6</v>
      </c>
      <c r="L214" s="15">
        <f t="shared" si="215"/>
        <v>3683.7999999999997</v>
      </c>
      <c r="M214" s="15">
        <f t="shared" si="215"/>
        <v>2648.3999999999996</v>
      </c>
      <c r="N214" s="15">
        <f t="shared" si="215"/>
        <v>3319.7</v>
      </c>
      <c r="O214" s="15">
        <f t="shared" si="215"/>
        <v>3468.4</v>
      </c>
      <c r="P214" s="15">
        <f t="shared" si="215"/>
        <v>3635</v>
      </c>
      <c r="Q214" s="15">
        <f t="shared" si="215"/>
        <v>2189.6</v>
      </c>
      <c r="R214" s="15">
        <f t="shared" si="215"/>
        <v>3694.4</v>
      </c>
      <c r="S214" s="15">
        <f t="shared" si="215"/>
        <v>0</v>
      </c>
      <c r="T214" s="15">
        <f t="shared" si="215"/>
        <v>3655.8999999999996</v>
      </c>
      <c r="U214" s="15">
        <f t="shared" si="215"/>
        <v>0</v>
      </c>
      <c r="V214" s="15">
        <f t="shared" si="215"/>
        <v>2081.1999999999998</v>
      </c>
      <c r="W214" s="15">
        <f t="shared" si="215"/>
        <v>0</v>
      </c>
      <c r="X214" s="15">
        <f t="shared" si="215"/>
        <v>11969.1</v>
      </c>
      <c r="Y214" s="15">
        <f t="shared" si="215"/>
        <v>0</v>
      </c>
      <c r="Z214" s="15">
        <f t="shared" si="215"/>
        <v>3534.4</v>
      </c>
      <c r="AA214" s="15">
        <f t="shared" si="215"/>
        <v>0</v>
      </c>
      <c r="AB214" s="15">
        <f t="shared" si="215"/>
        <v>2748.2000000000003</v>
      </c>
      <c r="AC214" s="15">
        <f t="shared" si="215"/>
        <v>0</v>
      </c>
      <c r="AD214" s="15">
        <f t="shared" si="215"/>
        <v>2653.8</v>
      </c>
      <c r="AE214" s="15">
        <f t="shared" si="215"/>
        <v>0</v>
      </c>
      <c r="AF214" s="47"/>
      <c r="AG214" s="17"/>
      <c r="AH214" s="17"/>
      <c r="AI214" s="17"/>
    </row>
    <row r="215" spans="1:35" s="20" customFormat="1" ht="18.75" x14ac:dyDescent="0.3">
      <c r="A215" s="21" t="s">
        <v>28</v>
      </c>
      <c r="B215" s="57">
        <f t="shared" ref="B215" si="216">H215+J215+L215+N215+P215+R215+T215+V215+X215+Z215+AB215+AD215</f>
        <v>0</v>
      </c>
      <c r="C215" s="15">
        <f t="shared" ref="C215:E216" si="217">C192+C168+C150</f>
        <v>0</v>
      </c>
      <c r="D215" s="15">
        <f t="shared" si="217"/>
        <v>0</v>
      </c>
      <c r="E215" s="15">
        <f t="shared" si="217"/>
        <v>0</v>
      </c>
      <c r="F215" s="53"/>
      <c r="G215" s="53"/>
      <c r="H215" s="15">
        <f t="shared" ref="H215:AE215" si="218">H150+H168+H192</f>
        <v>0</v>
      </c>
      <c r="I215" s="15">
        <f t="shared" si="218"/>
        <v>0</v>
      </c>
      <c r="J215" s="15">
        <f t="shared" si="218"/>
        <v>0</v>
      </c>
      <c r="K215" s="15">
        <f t="shared" si="218"/>
        <v>0</v>
      </c>
      <c r="L215" s="15">
        <f t="shared" si="218"/>
        <v>0</v>
      </c>
      <c r="M215" s="15">
        <f t="shared" si="218"/>
        <v>0</v>
      </c>
      <c r="N215" s="15">
        <f t="shared" si="218"/>
        <v>0</v>
      </c>
      <c r="O215" s="15">
        <f t="shared" si="218"/>
        <v>0</v>
      </c>
      <c r="P215" s="15">
        <f t="shared" si="218"/>
        <v>0</v>
      </c>
      <c r="Q215" s="15">
        <f t="shared" si="218"/>
        <v>0</v>
      </c>
      <c r="R215" s="15">
        <f t="shared" si="218"/>
        <v>0</v>
      </c>
      <c r="S215" s="15">
        <f t="shared" si="218"/>
        <v>0</v>
      </c>
      <c r="T215" s="15">
        <f t="shared" si="218"/>
        <v>0</v>
      </c>
      <c r="U215" s="15">
        <f t="shared" si="218"/>
        <v>0</v>
      </c>
      <c r="V215" s="15">
        <f t="shared" si="218"/>
        <v>0</v>
      </c>
      <c r="W215" s="15">
        <f t="shared" si="218"/>
        <v>0</v>
      </c>
      <c r="X215" s="15">
        <f t="shared" si="218"/>
        <v>0</v>
      </c>
      <c r="Y215" s="15">
        <f t="shared" si="218"/>
        <v>0</v>
      </c>
      <c r="Z215" s="15">
        <f t="shared" si="218"/>
        <v>0</v>
      </c>
      <c r="AA215" s="15">
        <f t="shared" si="218"/>
        <v>0</v>
      </c>
      <c r="AB215" s="15">
        <f t="shared" si="218"/>
        <v>0</v>
      </c>
      <c r="AC215" s="15">
        <f t="shared" si="218"/>
        <v>0</v>
      </c>
      <c r="AD215" s="15">
        <f t="shared" si="218"/>
        <v>0</v>
      </c>
      <c r="AE215" s="15">
        <f t="shared" si="218"/>
        <v>0</v>
      </c>
      <c r="AF215" s="47"/>
      <c r="AG215" s="17"/>
      <c r="AH215" s="17"/>
      <c r="AI215" s="17"/>
    </row>
    <row r="216" spans="1:35" s="20" customFormat="1" ht="18.75" x14ac:dyDescent="0.3">
      <c r="A216" s="21" t="s">
        <v>29</v>
      </c>
      <c r="B216" s="57">
        <f>H216+J216+L216+N216+P216+R216+T216+V216+X216+Z216+AB216+AD216</f>
        <v>47971.4</v>
      </c>
      <c r="C216" s="15">
        <f t="shared" si="217"/>
        <v>17627.400000000001</v>
      </c>
      <c r="D216" s="15">
        <f t="shared" si="217"/>
        <v>13955.399999999998</v>
      </c>
      <c r="E216" s="15">
        <f t="shared" si="217"/>
        <v>13955.399999999998</v>
      </c>
      <c r="F216" s="23">
        <f>E216/B216*100</f>
        <v>29.091083437214671</v>
      </c>
      <c r="G216" s="23">
        <f>E216/C216*100</f>
        <v>79.168794036556704</v>
      </c>
      <c r="H216" s="15">
        <f t="shared" ref="H216:AE216" si="219">H151+H169+H193+H204+H210</f>
        <v>2947.3</v>
      </c>
      <c r="I216" s="15">
        <f t="shared" si="219"/>
        <v>1558.4</v>
      </c>
      <c r="J216" s="15">
        <f t="shared" si="219"/>
        <v>4048.6</v>
      </c>
      <c r="K216" s="15">
        <f t="shared" si="219"/>
        <v>4092.6</v>
      </c>
      <c r="L216" s="15">
        <f t="shared" si="219"/>
        <v>3683.7999999999997</v>
      </c>
      <c r="M216" s="15">
        <f t="shared" si="219"/>
        <v>2648.3999999999996</v>
      </c>
      <c r="N216" s="15">
        <f t="shared" si="219"/>
        <v>3319.7</v>
      </c>
      <c r="O216" s="15">
        <f t="shared" si="219"/>
        <v>3468.4</v>
      </c>
      <c r="P216" s="15">
        <f t="shared" si="219"/>
        <v>3635</v>
      </c>
      <c r="Q216" s="15">
        <f t="shared" si="219"/>
        <v>2189.6</v>
      </c>
      <c r="R216" s="15">
        <f t="shared" si="219"/>
        <v>3694.4</v>
      </c>
      <c r="S216" s="15">
        <f t="shared" si="219"/>
        <v>0</v>
      </c>
      <c r="T216" s="15">
        <f t="shared" si="219"/>
        <v>3655.8999999999996</v>
      </c>
      <c r="U216" s="15">
        <f t="shared" si="219"/>
        <v>0</v>
      </c>
      <c r="V216" s="15">
        <f t="shared" si="219"/>
        <v>2081.1999999999998</v>
      </c>
      <c r="W216" s="15">
        <f t="shared" si="219"/>
        <v>0</v>
      </c>
      <c r="X216" s="15">
        <f t="shared" si="219"/>
        <v>11969.1</v>
      </c>
      <c r="Y216" s="15">
        <f t="shared" si="219"/>
        <v>0</v>
      </c>
      <c r="Z216" s="15">
        <f t="shared" si="219"/>
        <v>3534.4</v>
      </c>
      <c r="AA216" s="15">
        <f t="shared" si="219"/>
        <v>0</v>
      </c>
      <c r="AB216" s="15">
        <f t="shared" si="219"/>
        <v>2748.2000000000003</v>
      </c>
      <c r="AC216" s="15">
        <f t="shared" si="219"/>
        <v>0</v>
      </c>
      <c r="AD216" s="15">
        <f t="shared" si="219"/>
        <v>2653.8</v>
      </c>
      <c r="AE216" s="15">
        <f t="shared" si="219"/>
        <v>0</v>
      </c>
      <c r="AF216" s="47"/>
      <c r="AG216" s="17"/>
      <c r="AH216" s="17"/>
      <c r="AI216" s="17"/>
    </row>
    <row r="217" spans="1:35" s="20" customFormat="1" ht="18.75" x14ac:dyDescent="0.3">
      <c r="A217" s="21" t="s">
        <v>30</v>
      </c>
      <c r="B217" s="57">
        <f t="shared" ref="B217" si="220">H217+J217+L217+N217+P217+R217+T217+V217+X217+Z217+AB217+AD217</f>
        <v>0</v>
      </c>
      <c r="C217" s="15"/>
      <c r="D217" s="15"/>
      <c r="E217" s="15"/>
      <c r="F217" s="53"/>
      <c r="G217" s="53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47"/>
      <c r="AG217" s="17"/>
      <c r="AH217" s="17"/>
      <c r="AI217" s="17"/>
    </row>
    <row r="218" spans="1:35" s="20" customFormat="1" ht="18.75" x14ac:dyDescent="0.3">
      <c r="A218" s="21" t="s">
        <v>31</v>
      </c>
      <c r="B218" s="57">
        <f>H218+J218+L218+N218+P218+R218+T218+V218+X218+Z218+AB218+AD218</f>
        <v>0</v>
      </c>
      <c r="C218" s="15">
        <f>C153+C171+C195</f>
        <v>0</v>
      </c>
      <c r="D218" s="15">
        <f>D153+D171+D195</f>
        <v>0</v>
      </c>
      <c r="E218" s="15">
        <f>E153+E171+E195</f>
        <v>0</v>
      </c>
      <c r="F218" s="23"/>
      <c r="G218" s="23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47"/>
      <c r="AG218" s="17"/>
      <c r="AH218" s="17"/>
      <c r="AI218" s="17"/>
    </row>
    <row r="219" spans="1:35" s="20" customFormat="1" ht="36.75" customHeight="1" x14ac:dyDescent="0.25">
      <c r="A219" s="109" t="s">
        <v>76</v>
      </c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4"/>
      <c r="AE219" s="15"/>
      <c r="AF219" s="38"/>
      <c r="AG219" s="17"/>
      <c r="AH219" s="17"/>
      <c r="AI219" s="17"/>
    </row>
    <row r="220" spans="1:35" s="20" customFormat="1" ht="40.5" customHeight="1" x14ac:dyDescent="0.25">
      <c r="A220" s="109" t="s">
        <v>77</v>
      </c>
      <c r="B220" s="110" t="s">
        <v>78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5"/>
      <c r="AF220" s="38"/>
      <c r="AG220" s="17"/>
      <c r="AH220" s="17"/>
      <c r="AI220" s="17"/>
    </row>
    <row r="221" spans="1:35" s="20" customFormat="1" ht="18.75" x14ac:dyDescent="0.3">
      <c r="A221" s="21" t="s">
        <v>27</v>
      </c>
      <c r="B221" s="15">
        <f>H221+J221+L221+N221+P221+R221+T221+V221+X221+Z221+AB221+AD221</f>
        <v>54815.700000000004</v>
      </c>
      <c r="C221" s="15">
        <f>C222+C223+C224+C225</f>
        <v>27111.699999999997</v>
      </c>
      <c r="D221" s="15">
        <f>D222+D223+D224+D225</f>
        <v>22370.399999999998</v>
      </c>
      <c r="E221" s="15">
        <f>E222+E223+E224+E225</f>
        <v>22370.399999999998</v>
      </c>
      <c r="F221" s="23">
        <f>E221/B221*100</f>
        <v>40.810205835189542</v>
      </c>
      <c r="G221" s="23">
        <f>E221/C221*100</f>
        <v>82.511978223423839</v>
      </c>
      <c r="H221" s="15">
        <f t="shared" ref="H221:AD221" si="221">H222+H223+H224+H225</f>
        <v>4713.8999999999996</v>
      </c>
      <c r="I221" s="15">
        <f>I222+I223+I224+I225</f>
        <v>4702.2</v>
      </c>
      <c r="J221" s="15">
        <f t="shared" si="221"/>
        <v>4187.3</v>
      </c>
      <c r="K221" s="15">
        <f>K222+K223+K224+K225</f>
        <v>3634.2</v>
      </c>
      <c r="L221" s="15">
        <f t="shared" si="221"/>
        <v>4083</v>
      </c>
      <c r="M221" s="15">
        <f>M222+M223+M224+M225</f>
        <v>3426.3</v>
      </c>
      <c r="N221" s="15">
        <f t="shared" si="221"/>
        <v>5647.6</v>
      </c>
      <c r="O221" s="15">
        <f>O222+O223+O224+O225</f>
        <v>5447.7999999999993</v>
      </c>
      <c r="P221" s="15">
        <f t="shared" si="221"/>
        <v>8479.9</v>
      </c>
      <c r="Q221" s="15">
        <f>Q222+Q223+Q224+Q225</f>
        <v>5159.8999999999996</v>
      </c>
      <c r="R221" s="15">
        <f t="shared" si="221"/>
        <v>7497</v>
      </c>
      <c r="S221" s="15">
        <f>S222+S223+S224+S225</f>
        <v>0</v>
      </c>
      <c r="T221" s="15">
        <f t="shared" si="221"/>
        <v>4337.8</v>
      </c>
      <c r="U221" s="15">
        <f>U222+U223+U224+U225</f>
        <v>0</v>
      </c>
      <c r="V221" s="15">
        <f t="shared" si="221"/>
        <v>1479.7</v>
      </c>
      <c r="W221" s="15">
        <f>W222+W223+W224+W225</f>
        <v>0</v>
      </c>
      <c r="X221" s="15">
        <f t="shared" si="221"/>
        <v>2547.9</v>
      </c>
      <c r="Y221" s="15">
        <f>Y222+Y223+Y224+Y225</f>
        <v>0</v>
      </c>
      <c r="Z221" s="15">
        <f>Z222+Z223+Z224+Z225</f>
        <v>4771.3999999999996</v>
      </c>
      <c r="AA221" s="15">
        <f>AA222+AA223+AA224+AA225</f>
        <v>0</v>
      </c>
      <c r="AB221" s="15">
        <f t="shared" si="221"/>
        <v>3464.1</v>
      </c>
      <c r="AC221" s="15">
        <f>AC222+AC223+AC224+AC225</f>
        <v>0</v>
      </c>
      <c r="AD221" s="15">
        <f t="shared" si="221"/>
        <v>3606.1000000000004</v>
      </c>
      <c r="AE221" s="15">
        <f>AE222+AE223+AE224+AE225</f>
        <v>0</v>
      </c>
      <c r="AF221" s="38"/>
      <c r="AG221" s="17"/>
      <c r="AH221" s="17"/>
      <c r="AI221" s="17"/>
    </row>
    <row r="222" spans="1:35" s="20" customFormat="1" ht="18.75" x14ac:dyDescent="0.3">
      <c r="A222" s="24" t="s">
        <v>28</v>
      </c>
      <c r="B222" s="48"/>
      <c r="C222" s="15"/>
      <c r="D222" s="15"/>
      <c r="E222" s="15"/>
      <c r="F222" s="48"/>
      <c r="G222" s="48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38"/>
      <c r="AG222" s="17"/>
      <c r="AH222" s="17"/>
      <c r="AI222" s="17"/>
    </row>
    <row r="223" spans="1:35" s="20" customFormat="1" ht="18.75" x14ac:dyDescent="0.3">
      <c r="A223" s="24" t="s">
        <v>29</v>
      </c>
      <c r="B223" s="25">
        <f>B229+B235+B241</f>
        <v>54815.69999999999</v>
      </c>
      <c r="C223" s="25">
        <f>C229+C235+C241</f>
        <v>27111.699999999997</v>
      </c>
      <c r="D223" s="25">
        <f t="shared" ref="D223:E223" si="222">D229+D235+D241</f>
        <v>22370.399999999998</v>
      </c>
      <c r="E223" s="25">
        <f t="shared" si="222"/>
        <v>22370.399999999998</v>
      </c>
      <c r="F223" s="26">
        <f>E223/B223*100</f>
        <v>40.810205835189556</v>
      </c>
      <c r="G223" s="26">
        <f>E223/C223*100</f>
        <v>82.511978223423839</v>
      </c>
      <c r="H223" s="25">
        <f>H229+H235+H241</f>
        <v>4713.8999999999996</v>
      </c>
      <c r="I223" s="25">
        <f t="shared" ref="I223:AE223" si="223">I229+I235+I241</f>
        <v>4702.2</v>
      </c>
      <c r="J223" s="25">
        <f t="shared" si="223"/>
        <v>4187.3</v>
      </c>
      <c r="K223" s="25">
        <f t="shared" si="223"/>
        <v>3634.2</v>
      </c>
      <c r="L223" s="25">
        <f t="shared" si="223"/>
        <v>4083</v>
      </c>
      <c r="M223" s="25">
        <f t="shared" si="223"/>
        <v>3426.3</v>
      </c>
      <c r="N223" s="25">
        <f t="shared" si="223"/>
        <v>5647.6</v>
      </c>
      <c r="O223" s="25">
        <f t="shared" si="223"/>
        <v>5447.7999999999993</v>
      </c>
      <c r="P223" s="25">
        <f t="shared" si="223"/>
        <v>8479.9</v>
      </c>
      <c r="Q223" s="25">
        <f t="shared" si="223"/>
        <v>5159.8999999999996</v>
      </c>
      <c r="R223" s="25">
        <f t="shared" si="223"/>
        <v>7497</v>
      </c>
      <c r="S223" s="25">
        <f t="shared" si="223"/>
        <v>0</v>
      </c>
      <c r="T223" s="25">
        <f t="shared" si="223"/>
        <v>4337.8</v>
      </c>
      <c r="U223" s="25">
        <f t="shared" si="223"/>
        <v>0</v>
      </c>
      <c r="V223" s="25">
        <f t="shared" si="223"/>
        <v>1479.7</v>
      </c>
      <c r="W223" s="25">
        <f t="shared" si="223"/>
        <v>0</v>
      </c>
      <c r="X223" s="25">
        <f t="shared" si="223"/>
        <v>2547.9</v>
      </c>
      <c r="Y223" s="25">
        <f t="shared" si="223"/>
        <v>0</v>
      </c>
      <c r="Z223" s="25">
        <f t="shared" si="223"/>
        <v>4771.3999999999996</v>
      </c>
      <c r="AA223" s="25">
        <f t="shared" si="223"/>
        <v>0</v>
      </c>
      <c r="AB223" s="25">
        <f t="shared" si="223"/>
        <v>3464.1</v>
      </c>
      <c r="AC223" s="25">
        <f t="shared" si="223"/>
        <v>0</v>
      </c>
      <c r="AD223" s="25">
        <f t="shared" si="223"/>
        <v>3606.1000000000004</v>
      </c>
      <c r="AE223" s="25">
        <f t="shared" si="223"/>
        <v>0</v>
      </c>
      <c r="AF223" s="25"/>
      <c r="AG223" s="17"/>
      <c r="AH223" s="17"/>
      <c r="AI223" s="17"/>
    </row>
    <row r="224" spans="1:35" s="20" customFormat="1" ht="18.75" x14ac:dyDescent="0.3">
      <c r="A224" s="24" t="s">
        <v>30</v>
      </c>
      <c r="B224" s="48"/>
      <c r="C224" s="48"/>
      <c r="D224" s="48"/>
      <c r="E224" s="48"/>
      <c r="F224" s="48"/>
      <c r="G224" s="48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38"/>
      <c r="AG224" s="17"/>
      <c r="AH224" s="17"/>
      <c r="AI224" s="17"/>
    </row>
    <row r="225" spans="1:35" s="20" customFormat="1" ht="18.75" x14ac:dyDescent="0.3">
      <c r="A225" s="24" t="s">
        <v>31</v>
      </c>
      <c r="B225" s="25">
        <f>B237</f>
        <v>0</v>
      </c>
      <c r="C225" s="25">
        <f>C237</f>
        <v>0</v>
      </c>
      <c r="D225" s="25">
        <f>D237</f>
        <v>0</v>
      </c>
      <c r="E225" s="25">
        <f>E237</f>
        <v>0</v>
      </c>
      <c r="F225" s="58" t="e">
        <f>E225/B225*100</f>
        <v>#DIV/0!</v>
      </c>
      <c r="G225" s="58" t="e">
        <f>E225/C225*100</f>
        <v>#DIV/0!</v>
      </c>
      <c r="H225" s="25">
        <f t="shared" ref="H225:AE225" si="224">H237</f>
        <v>0</v>
      </c>
      <c r="I225" s="25">
        <f t="shared" si="224"/>
        <v>0</v>
      </c>
      <c r="J225" s="25">
        <f t="shared" si="224"/>
        <v>0</v>
      </c>
      <c r="K225" s="25">
        <f t="shared" si="224"/>
        <v>0</v>
      </c>
      <c r="L225" s="25">
        <f t="shared" si="224"/>
        <v>0</v>
      </c>
      <c r="M225" s="25">
        <f t="shared" si="224"/>
        <v>0</v>
      </c>
      <c r="N225" s="25">
        <f t="shared" si="224"/>
        <v>0</v>
      </c>
      <c r="O225" s="25">
        <f t="shared" si="224"/>
        <v>0</v>
      </c>
      <c r="P225" s="25">
        <f t="shared" si="224"/>
        <v>0</v>
      </c>
      <c r="Q225" s="25">
        <f t="shared" si="224"/>
        <v>0</v>
      </c>
      <c r="R225" s="25">
        <f t="shared" si="224"/>
        <v>0</v>
      </c>
      <c r="S225" s="25">
        <f t="shared" si="224"/>
        <v>0</v>
      </c>
      <c r="T225" s="25">
        <f t="shared" si="224"/>
        <v>0</v>
      </c>
      <c r="U225" s="25">
        <f t="shared" si="224"/>
        <v>0</v>
      </c>
      <c r="V225" s="25">
        <f t="shared" si="224"/>
        <v>0</v>
      </c>
      <c r="W225" s="25">
        <f t="shared" si="224"/>
        <v>0</v>
      </c>
      <c r="X225" s="25">
        <f t="shared" si="224"/>
        <v>0</v>
      </c>
      <c r="Y225" s="25">
        <f t="shared" si="224"/>
        <v>0</v>
      </c>
      <c r="Z225" s="25">
        <f t="shared" si="224"/>
        <v>0</v>
      </c>
      <c r="AA225" s="25">
        <f t="shared" si="224"/>
        <v>0</v>
      </c>
      <c r="AB225" s="25">
        <f t="shared" si="224"/>
        <v>0</v>
      </c>
      <c r="AC225" s="25">
        <f t="shared" si="224"/>
        <v>0</v>
      </c>
      <c r="AD225" s="25">
        <f t="shared" si="224"/>
        <v>0</v>
      </c>
      <c r="AE225" s="25">
        <f t="shared" si="224"/>
        <v>0</v>
      </c>
      <c r="AF225" s="38"/>
      <c r="AG225" s="17"/>
      <c r="AH225" s="17"/>
      <c r="AI225" s="17"/>
    </row>
    <row r="226" spans="1:35" s="20" customFormat="1" ht="54" customHeight="1" x14ac:dyDescent="0.25">
      <c r="A226" s="104" t="s">
        <v>79</v>
      </c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2"/>
      <c r="AF226" s="38"/>
      <c r="AG226" s="17"/>
      <c r="AH226" s="17"/>
      <c r="AI226" s="17"/>
    </row>
    <row r="227" spans="1:35" s="20" customFormat="1" ht="18.75" x14ac:dyDescent="0.3">
      <c r="A227" s="21" t="s">
        <v>27</v>
      </c>
      <c r="B227" s="15">
        <f>B228+B229+B230+B231</f>
        <v>39423.399999999994</v>
      </c>
      <c r="C227" s="15">
        <f>C228+C229+C230+C231</f>
        <v>20387.5</v>
      </c>
      <c r="D227" s="15">
        <f>D228+D229+D230+D231</f>
        <v>15646.199999999999</v>
      </c>
      <c r="E227" s="15">
        <f>E228+E229+E230+E231</f>
        <v>15646.199999999999</v>
      </c>
      <c r="F227" s="23">
        <f>E227/B227*100</f>
        <v>39.687596706524552</v>
      </c>
      <c r="G227" s="23">
        <f>E227/C227*100</f>
        <v>76.74408338442673</v>
      </c>
      <c r="H227" s="15">
        <f t="shared" ref="H227:AE227" si="225">H228+H229+H230+H231</f>
        <v>3932.1</v>
      </c>
      <c r="I227" s="15">
        <f t="shared" si="225"/>
        <v>3920.4</v>
      </c>
      <c r="J227" s="15">
        <f t="shared" si="225"/>
        <v>2805</v>
      </c>
      <c r="K227" s="15">
        <f t="shared" si="225"/>
        <v>2251.9</v>
      </c>
      <c r="L227" s="15">
        <f t="shared" si="225"/>
        <v>2815.7</v>
      </c>
      <c r="M227" s="15">
        <f t="shared" si="225"/>
        <v>2159</v>
      </c>
      <c r="N227" s="15">
        <f t="shared" si="225"/>
        <v>4418.7</v>
      </c>
      <c r="O227" s="15">
        <f t="shared" si="225"/>
        <v>4218.8999999999996</v>
      </c>
      <c r="P227" s="15">
        <f t="shared" si="225"/>
        <v>6416</v>
      </c>
      <c r="Q227" s="15">
        <f t="shared" si="225"/>
        <v>3096</v>
      </c>
      <c r="R227" s="15">
        <f t="shared" si="225"/>
        <v>5772</v>
      </c>
      <c r="S227" s="15">
        <f t="shared" si="225"/>
        <v>0</v>
      </c>
      <c r="T227" s="15">
        <f t="shared" si="225"/>
        <v>3417</v>
      </c>
      <c r="U227" s="15">
        <f t="shared" si="225"/>
        <v>0</v>
      </c>
      <c r="V227" s="15">
        <f t="shared" si="225"/>
        <v>756.6</v>
      </c>
      <c r="W227" s="15">
        <f t="shared" si="225"/>
        <v>0</v>
      </c>
      <c r="X227" s="15">
        <f t="shared" si="225"/>
        <v>1628</v>
      </c>
      <c r="Y227" s="15">
        <f t="shared" si="225"/>
        <v>0</v>
      </c>
      <c r="Z227" s="15">
        <f t="shared" si="225"/>
        <v>3451.6</v>
      </c>
      <c r="AA227" s="15">
        <f t="shared" si="225"/>
        <v>0</v>
      </c>
      <c r="AB227" s="15">
        <f t="shared" si="225"/>
        <v>2159</v>
      </c>
      <c r="AC227" s="15">
        <f t="shared" si="225"/>
        <v>0</v>
      </c>
      <c r="AD227" s="15">
        <f t="shared" si="225"/>
        <v>1851.7</v>
      </c>
      <c r="AE227" s="15">
        <f t="shared" si="225"/>
        <v>0</v>
      </c>
      <c r="AF227" s="38"/>
      <c r="AG227" s="17"/>
      <c r="AH227" s="17"/>
      <c r="AI227" s="17"/>
    </row>
    <row r="228" spans="1:35" s="20" customFormat="1" ht="18.75" x14ac:dyDescent="0.3">
      <c r="A228" s="24" t="s">
        <v>28</v>
      </c>
      <c r="B228" s="48"/>
      <c r="C228" s="48"/>
      <c r="D228" s="48"/>
      <c r="E228" s="48"/>
      <c r="F228" s="48"/>
      <c r="G228" s="48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38"/>
      <c r="AG228" s="17"/>
      <c r="AH228" s="17"/>
      <c r="AI228" s="17"/>
    </row>
    <row r="229" spans="1:35" s="20" customFormat="1" ht="37.5" x14ac:dyDescent="0.3">
      <c r="A229" s="24" t="s">
        <v>29</v>
      </c>
      <c r="B229" s="25">
        <f>H229+J229+L229+N229+P229+R229+T229+V229+X229+Z229+AB229+AD229</f>
        <v>39423.399999999994</v>
      </c>
      <c r="C229" s="32">
        <f>H229+J229+L229+N229+P229</f>
        <v>20387.5</v>
      </c>
      <c r="D229" s="25">
        <f>E229</f>
        <v>15646.199999999999</v>
      </c>
      <c r="E229" s="32">
        <f>I229+K229+M229+O229+Q229+S229+U229+W229+Y229+AA229+AC229+AE229</f>
        <v>15646.199999999999</v>
      </c>
      <c r="F229" s="26">
        <f>E229/B229*100</f>
        <v>39.687596706524552</v>
      </c>
      <c r="G229" s="26">
        <f>E229/C229*100</f>
        <v>76.74408338442673</v>
      </c>
      <c r="H229" s="25">
        <v>3932.1</v>
      </c>
      <c r="I229" s="25">
        <v>3920.4</v>
      </c>
      <c r="J229" s="25">
        <v>2805</v>
      </c>
      <c r="K229" s="25">
        <v>2251.9</v>
      </c>
      <c r="L229" s="25">
        <v>2815.7</v>
      </c>
      <c r="M229" s="25">
        <v>2159</v>
      </c>
      <c r="N229" s="25">
        <f>3671+747.7</f>
        <v>4418.7</v>
      </c>
      <c r="O229" s="25">
        <v>4218.8999999999996</v>
      </c>
      <c r="P229" s="25">
        <f>6316+100</f>
        <v>6416</v>
      </c>
      <c r="Q229" s="25">
        <v>3096</v>
      </c>
      <c r="R229" s="25">
        <v>5772</v>
      </c>
      <c r="S229" s="25"/>
      <c r="T229" s="25">
        <v>3417</v>
      </c>
      <c r="U229" s="25"/>
      <c r="V229" s="25">
        <v>756.6</v>
      </c>
      <c r="W229" s="25"/>
      <c r="X229" s="25">
        <v>1628</v>
      </c>
      <c r="Y229" s="25"/>
      <c r="Z229" s="25">
        <v>3451.6</v>
      </c>
      <c r="AA229" s="25"/>
      <c r="AB229" s="25">
        <v>2159</v>
      </c>
      <c r="AC229" s="25"/>
      <c r="AD229" s="25">
        <f>2699.4-747.7-100</f>
        <v>1851.7</v>
      </c>
      <c r="AE229" s="25"/>
      <c r="AF229" s="38" t="s">
        <v>80</v>
      </c>
      <c r="AG229" s="17"/>
      <c r="AH229" s="17"/>
      <c r="AI229" s="17"/>
    </row>
    <row r="230" spans="1:35" s="20" customFormat="1" ht="18.75" x14ac:dyDescent="0.3">
      <c r="A230" s="24" t="s">
        <v>30</v>
      </c>
      <c r="B230" s="48"/>
      <c r="C230" s="48"/>
      <c r="D230" s="48"/>
      <c r="E230" s="48"/>
      <c r="F230" s="48"/>
      <c r="G230" s="48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38"/>
      <c r="AG230" s="17"/>
      <c r="AH230" s="17"/>
      <c r="AI230" s="17"/>
    </row>
    <row r="231" spans="1:35" s="20" customFormat="1" ht="18.75" x14ac:dyDescent="0.3">
      <c r="A231" s="24" t="s">
        <v>31</v>
      </c>
      <c r="B231" s="48"/>
      <c r="C231" s="48"/>
      <c r="D231" s="48"/>
      <c r="E231" s="48"/>
      <c r="F231" s="48"/>
      <c r="G231" s="48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38"/>
      <c r="AG231" s="17"/>
      <c r="AH231" s="17"/>
      <c r="AI231" s="17"/>
    </row>
    <row r="232" spans="1:35" s="20" customFormat="1" ht="36.75" customHeight="1" x14ac:dyDescent="0.25">
      <c r="A232" s="104" t="s">
        <v>81</v>
      </c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2"/>
      <c r="AF232" s="38"/>
      <c r="AG232" s="17"/>
      <c r="AH232" s="17"/>
      <c r="AI232" s="17"/>
    </row>
    <row r="233" spans="1:35" s="20" customFormat="1" ht="18.75" x14ac:dyDescent="0.3">
      <c r="A233" s="21" t="s">
        <v>27</v>
      </c>
      <c r="B233" s="15">
        <f>B234+B235+B236+B237</f>
        <v>100</v>
      </c>
      <c r="C233" s="15">
        <f>C234+C235+C236+C237</f>
        <v>42.5</v>
      </c>
      <c r="D233" s="15">
        <f>D234+D235+D236+D237</f>
        <v>42.5</v>
      </c>
      <c r="E233" s="15">
        <f>E234+E235+E236+E237</f>
        <v>42.5</v>
      </c>
      <c r="F233" s="23">
        <f>E233/B233*100</f>
        <v>42.5</v>
      </c>
      <c r="G233" s="23">
        <f>E233/C233*100</f>
        <v>100</v>
      </c>
      <c r="H233" s="15">
        <f>H234+H235+H236+H237</f>
        <v>0</v>
      </c>
      <c r="I233" s="15">
        <f t="shared" ref="I233:AE233" si="226">I234+I235+I236+I237</f>
        <v>0</v>
      </c>
      <c r="J233" s="15">
        <f t="shared" si="226"/>
        <v>42.5</v>
      </c>
      <c r="K233" s="15">
        <f t="shared" si="226"/>
        <v>42.5</v>
      </c>
      <c r="L233" s="15">
        <f t="shared" si="226"/>
        <v>0</v>
      </c>
      <c r="M233" s="15">
        <f t="shared" si="226"/>
        <v>0</v>
      </c>
      <c r="N233" s="15">
        <f t="shared" si="226"/>
        <v>0</v>
      </c>
      <c r="O233" s="15">
        <f t="shared" si="226"/>
        <v>0</v>
      </c>
      <c r="P233" s="15">
        <f t="shared" si="226"/>
        <v>0</v>
      </c>
      <c r="Q233" s="15">
        <f t="shared" si="226"/>
        <v>0</v>
      </c>
      <c r="R233" s="15">
        <f t="shared" si="226"/>
        <v>0</v>
      </c>
      <c r="S233" s="15">
        <f t="shared" si="226"/>
        <v>0</v>
      </c>
      <c r="T233" s="15">
        <f t="shared" si="226"/>
        <v>0</v>
      </c>
      <c r="U233" s="15">
        <f t="shared" si="226"/>
        <v>0</v>
      </c>
      <c r="V233" s="15">
        <f t="shared" si="226"/>
        <v>40</v>
      </c>
      <c r="W233" s="15">
        <f t="shared" si="226"/>
        <v>0</v>
      </c>
      <c r="X233" s="15">
        <f t="shared" si="226"/>
        <v>0</v>
      </c>
      <c r="Y233" s="15">
        <f t="shared" si="226"/>
        <v>0</v>
      </c>
      <c r="Z233" s="15">
        <f t="shared" si="226"/>
        <v>0</v>
      </c>
      <c r="AA233" s="15">
        <f t="shared" si="226"/>
        <v>0</v>
      </c>
      <c r="AB233" s="15">
        <f t="shared" si="226"/>
        <v>17.5</v>
      </c>
      <c r="AC233" s="15">
        <f t="shared" si="226"/>
        <v>0</v>
      </c>
      <c r="AD233" s="15">
        <f t="shared" si="226"/>
        <v>0</v>
      </c>
      <c r="AE233" s="15">
        <f t="shared" si="226"/>
        <v>0</v>
      </c>
      <c r="AF233" s="105"/>
      <c r="AG233" s="17"/>
      <c r="AH233" s="17"/>
      <c r="AI233" s="17"/>
    </row>
    <row r="234" spans="1:35" s="20" customFormat="1" ht="18.75" x14ac:dyDescent="0.3">
      <c r="A234" s="24" t="s">
        <v>28</v>
      </c>
      <c r="B234" s="48"/>
      <c r="C234" s="48"/>
      <c r="D234" s="48"/>
      <c r="E234" s="48"/>
      <c r="F234" s="48"/>
      <c r="G234" s="48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06"/>
      <c r="AG234" s="17"/>
      <c r="AH234" s="17"/>
      <c r="AI234" s="17"/>
    </row>
    <row r="235" spans="1:35" s="20" customFormat="1" ht="20.65" customHeight="1" x14ac:dyDescent="0.3">
      <c r="A235" s="24" t="s">
        <v>29</v>
      </c>
      <c r="B235" s="25">
        <f>H235+J235+L235+N235+P235+R235+T235+V235+X235+Z235+AB235+AD235</f>
        <v>100</v>
      </c>
      <c r="C235" s="32">
        <f>H235+J235</f>
        <v>42.5</v>
      </c>
      <c r="D235" s="25">
        <f>E235</f>
        <v>42.5</v>
      </c>
      <c r="E235" s="32">
        <f>I235+K235+M235+O235+Q235+S235+U235+W235+Y235+AA235+AC235+AE235</f>
        <v>42.5</v>
      </c>
      <c r="F235" s="26">
        <f>E235/B235*100</f>
        <v>42.5</v>
      </c>
      <c r="G235" s="26">
        <f>E235/C235*100</f>
        <v>100</v>
      </c>
      <c r="H235" s="25"/>
      <c r="I235" s="25"/>
      <c r="J235" s="25">
        <v>42.5</v>
      </c>
      <c r="K235" s="25">
        <v>42.5</v>
      </c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>
        <v>40</v>
      </c>
      <c r="W235" s="25"/>
      <c r="X235" s="25"/>
      <c r="Y235" s="25"/>
      <c r="Z235" s="25"/>
      <c r="AA235" s="25"/>
      <c r="AB235" s="25">
        <v>17.5</v>
      </c>
      <c r="AC235" s="25"/>
      <c r="AD235" s="25"/>
      <c r="AE235" s="25"/>
      <c r="AF235" s="106"/>
      <c r="AG235" s="17"/>
      <c r="AH235" s="17"/>
      <c r="AI235" s="17"/>
    </row>
    <row r="236" spans="1:35" s="20" customFormat="1" ht="18.75" x14ac:dyDescent="0.3">
      <c r="A236" s="24" t="s">
        <v>30</v>
      </c>
      <c r="B236" s="48"/>
      <c r="C236" s="48"/>
      <c r="D236" s="48"/>
      <c r="E236" s="48"/>
      <c r="F236" s="48"/>
      <c r="G236" s="48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06"/>
      <c r="AG236" s="17"/>
      <c r="AH236" s="17"/>
      <c r="AI236" s="17"/>
    </row>
    <row r="237" spans="1:35" s="20" customFormat="1" ht="21.75" customHeight="1" x14ac:dyDescent="0.3">
      <c r="A237" s="24" t="s">
        <v>31</v>
      </c>
      <c r="B237" s="25">
        <f>H237+J237+L237+N237+P237+R237+T237+V237+X237+Z237+AB237+AD237</f>
        <v>0</v>
      </c>
      <c r="C237" s="59">
        <f>H237+J237+L237+V237+X237</f>
        <v>0</v>
      </c>
      <c r="D237" s="25">
        <f>E237</f>
        <v>0</v>
      </c>
      <c r="E237" s="59">
        <f>I237+K237+M237+O237+Q237+S237+U237+W237+Y237+AA237+AC237+AE237</f>
        <v>0</v>
      </c>
      <c r="F237" s="58" t="e">
        <f>E237/B237*100</f>
        <v>#DIV/0!</v>
      </c>
      <c r="G237" s="58" t="e">
        <f>E237/C237*100</f>
        <v>#DIV/0!</v>
      </c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07"/>
      <c r="AG237" s="17"/>
      <c r="AH237" s="17"/>
      <c r="AI237" s="17"/>
    </row>
    <row r="238" spans="1:35" s="20" customFormat="1" ht="44.25" customHeight="1" x14ac:dyDescent="0.25">
      <c r="A238" s="104" t="s">
        <v>82</v>
      </c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2"/>
      <c r="AF238" s="38"/>
      <c r="AG238" s="17"/>
      <c r="AH238" s="17"/>
      <c r="AI238" s="17"/>
    </row>
    <row r="239" spans="1:35" s="20" customFormat="1" ht="18.75" x14ac:dyDescent="0.3">
      <c r="A239" s="21" t="s">
        <v>27</v>
      </c>
      <c r="B239" s="15">
        <f>B240+B241+B242+B243</f>
        <v>15292.299999999997</v>
      </c>
      <c r="C239" s="15">
        <f>C240+C241+C242+C243</f>
        <v>6681.6999999999989</v>
      </c>
      <c r="D239" s="15">
        <f>D240+D241+D242+D243</f>
        <v>6681.6999999999989</v>
      </c>
      <c r="E239" s="15">
        <f>E240+E241+E242+E243</f>
        <v>6681.6999999999989</v>
      </c>
      <c r="F239" s="23">
        <f>E239/B239*100</f>
        <v>43.693231234019734</v>
      </c>
      <c r="G239" s="23">
        <f>E239/C239*100</f>
        <v>100</v>
      </c>
      <c r="H239" s="15">
        <f>H240+H241+H242+H243</f>
        <v>781.8</v>
      </c>
      <c r="I239" s="15">
        <f t="shared" ref="I239:AE239" si="227">I240+I241+I242+I243</f>
        <v>781.8</v>
      </c>
      <c r="J239" s="15">
        <f t="shared" si="227"/>
        <v>1339.8</v>
      </c>
      <c r="K239" s="15">
        <f t="shared" si="227"/>
        <v>1339.8</v>
      </c>
      <c r="L239" s="15">
        <f t="shared" si="227"/>
        <v>1267.3</v>
      </c>
      <c r="M239" s="15">
        <f t="shared" si="227"/>
        <v>1267.3</v>
      </c>
      <c r="N239" s="15">
        <f t="shared" si="227"/>
        <v>1228.9000000000001</v>
      </c>
      <c r="O239" s="15">
        <f t="shared" si="227"/>
        <v>1228.9000000000001</v>
      </c>
      <c r="P239" s="15">
        <f t="shared" si="227"/>
        <v>2063.9</v>
      </c>
      <c r="Q239" s="15">
        <f t="shared" si="227"/>
        <v>2063.9</v>
      </c>
      <c r="R239" s="15">
        <f t="shared" si="227"/>
        <v>1725</v>
      </c>
      <c r="S239" s="15">
        <f t="shared" si="227"/>
        <v>0</v>
      </c>
      <c r="T239" s="15">
        <f t="shared" si="227"/>
        <v>920.8</v>
      </c>
      <c r="U239" s="15">
        <f t="shared" si="227"/>
        <v>0</v>
      </c>
      <c r="V239" s="15">
        <f t="shared" si="227"/>
        <v>683.1</v>
      </c>
      <c r="W239" s="15">
        <f t="shared" si="227"/>
        <v>0</v>
      </c>
      <c r="X239" s="15">
        <f t="shared" si="227"/>
        <v>919.9</v>
      </c>
      <c r="Y239" s="15">
        <f t="shared" si="227"/>
        <v>0</v>
      </c>
      <c r="Z239" s="15">
        <f t="shared" si="227"/>
        <v>1319.8</v>
      </c>
      <c r="AA239" s="15">
        <f t="shared" si="227"/>
        <v>0</v>
      </c>
      <c r="AB239" s="15">
        <f t="shared" si="227"/>
        <v>1287.5999999999999</v>
      </c>
      <c r="AC239" s="15">
        <f t="shared" si="227"/>
        <v>0</v>
      </c>
      <c r="AD239" s="15">
        <f t="shared" si="227"/>
        <v>1754.4</v>
      </c>
      <c r="AE239" s="15">
        <f t="shared" si="227"/>
        <v>0</v>
      </c>
      <c r="AF239" s="105" t="s">
        <v>83</v>
      </c>
      <c r="AG239" s="17"/>
      <c r="AH239" s="17"/>
      <c r="AI239" s="17"/>
    </row>
    <row r="240" spans="1:35" s="20" customFormat="1" ht="18.75" x14ac:dyDescent="0.3">
      <c r="A240" s="24" t="s">
        <v>28</v>
      </c>
      <c r="B240" s="48"/>
      <c r="C240" s="48"/>
      <c r="D240" s="48"/>
      <c r="E240" s="48"/>
      <c r="F240" s="48"/>
      <c r="G240" s="48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06"/>
      <c r="AG240" s="17"/>
      <c r="AH240" s="17"/>
      <c r="AI240" s="17"/>
    </row>
    <row r="241" spans="1:35" s="20" customFormat="1" ht="23.65" customHeight="1" x14ac:dyDescent="0.3">
      <c r="A241" s="24" t="s">
        <v>29</v>
      </c>
      <c r="B241" s="25">
        <f>H241+J241+L241+N241+P241+R241+T241+V241+X241+Z241+AB241+AD241</f>
        <v>15292.299999999997</v>
      </c>
      <c r="C241" s="32">
        <f>H241+J241+L241+N241+P241</f>
        <v>6681.6999999999989</v>
      </c>
      <c r="D241" s="25">
        <f>E241</f>
        <v>6681.6999999999989</v>
      </c>
      <c r="E241" s="32">
        <f>I241+K241+M241+O241+Q241+S241+U241+W241+Y241+AA241+AC241+AE241</f>
        <v>6681.6999999999989</v>
      </c>
      <c r="F241" s="26">
        <f>E241/B241*100</f>
        <v>43.693231234019734</v>
      </c>
      <c r="G241" s="26">
        <f>E241/C241*100</f>
        <v>100</v>
      </c>
      <c r="H241" s="25">
        <v>781.8</v>
      </c>
      <c r="I241" s="25">
        <v>781.8</v>
      </c>
      <c r="J241" s="25">
        <v>1339.8</v>
      </c>
      <c r="K241" s="25">
        <v>1339.8</v>
      </c>
      <c r="L241" s="25">
        <v>1267.3</v>
      </c>
      <c r="M241" s="25">
        <v>1267.3</v>
      </c>
      <c r="N241" s="25">
        <v>1228.9000000000001</v>
      </c>
      <c r="O241" s="25">
        <v>1228.9000000000001</v>
      </c>
      <c r="P241" s="25">
        <v>2063.9</v>
      </c>
      <c r="Q241" s="25">
        <v>2063.9</v>
      </c>
      <c r="R241" s="25">
        <v>1725</v>
      </c>
      <c r="S241" s="25"/>
      <c r="T241" s="25">
        <v>920.8</v>
      </c>
      <c r="U241" s="25"/>
      <c r="V241" s="25">
        <v>683.1</v>
      </c>
      <c r="W241" s="25"/>
      <c r="X241" s="25">
        <v>919.9</v>
      </c>
      <c r="Y241" s="25"/>
      <c r="Z241" s="25">
        <v>1319.8</v>
      </c>
      <c r="AA241" s="25"/>
      <c r="AB241" s="25">
        <v>1287.5999999999999</v>
      </c>
      <c r="AC241" s="25"/>
      <c r="AD241" s="25">
        <v>1754.4</v>
      </c>
      <c r="AE241" s="25"/>
      <c r="AF241" s="106"/>
      <c r="AG241" s="17"/>
      <c r="AH241" s="17"/>
      <c r="AI241" s="17"/>
    </row>
    <row r="242" spans="1:35" s="20" customFormat="1" ht="18.75" x14ac:dyDescent="0.3">
      <c r="A242" s="24" t="s">
        <v>30</v>
      </c>
      <c r="B242" s="48"/>
      <c r="C242" s="48"/>
      <c r="D242" s="48"/>
      <c r="E242" s="48"/>
      <c r="F242" s="48"/>
      <c r="G242" s="48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06"/>
      <c r="AG242" s="17"/>
      <c r="AH242" s="17"/>
      <c r="AI242" s="17"/>
    </row>
    <row r="243" spans="1:35" s="20" customFormat="1" ht="21.75" customHeight="1" x14ac:dyDescent="0.3">
      <c r="A243" s="24" t="s">
        <v>31</v>
      </c>
      <c r="B243" s="48"/>
      <c r="C243" s="48"/>
      <c r="D243" s="48"/>
      <c r="E243" s="48"/>
      <c r="F243" s="48"/>
      <c r="G243" s="48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07"/>
      <c r="AG243" s="17"/>
      <c r="AH243" s="17"/>
      <c r="AI243" s="17"/>
    </row>
    <row r="244" spans="1:35" s="20" customFormat="1" ht="57.75" customHeight="1" x14ac:dyDescent="0.25">
      <c r="A244" s="109" t="s">
        <v>84</v>
      </c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5"/>
      <c r="AF244" s="38"/>
      <c r="AG244" s="17"/>
      <c r="AH244" s="17"/>
      <c r="AI244" s="17"/>
    </row>
    <row r="245" spans="1:35" s="20" customFormat="1" ht="26.25" customHeight="1" x14ac:dyDescent="0.25">
      <c r="A245" s="60" t="s">
        <v>27</v>
      </c>
      <c r="B245" s="15">
        <f>B246+B247+B249+B250</f>
        <v>254876.6</v>
      </c>
      <c r="C245" s="15">
        <f>C246+C247+C249+C250</f>
        <v>115047.6</v>
      </c>
      <c r="D245" s="15">
        <f>D246+D247+D249+D250</f>
        <v>76055.299999999988</v>
      </c>
      <c r="E245" s="15">
        <f>E246+E247+E249+E250</f>
        <v>76055.299999999988</v>
      </c>
      <c r="F245" s="23">
        <f>E245/B245*100</f>
        <v>29.840048086014953</v>
      </c>
      <c r="G245" s="23">
        <f>E245/C245*100</f>
        <v>66.107680646966983</v>
      </c>
      <c r="H245" s="15">
        <f t="shared" ref="H245:AE245" si="228">H246+H247+H249+H250</f>
        <v>15942.6</v>
      </c>
      <c r="I245" s="15">
        <f t="shared" si="228"/>
        <v>7178.5999999999995</v>
      </c>
      <c r="J245" s="15">
        <f t="shared" si="228"/>
        <v>22920.5</v>
      </c>
      <c r="K245" s="15">
        <f t="shared" si="228"/>
        <v>8589.7999999999993</v>
      </c>
      <c r="L245" s="15">
        <f>L246+L247+L249+L250</f>
        <v>23315.7</v>
      </c>
      <c r="M245" s="15">
        <f t="shared" si="228"/>
        <v>11509.199999999999</v>
      </c>
      <c r="N245" s="15">
        <f>N246+N247+N249+N250</f>
        <v>23211.9</v>
      </c>
      <c r="O245" s="15">
        <f t="shared" si="228"/>
        <v>23437.800000000003</v>
      </c>
      <c r="P245" s="15">
        <f t="shared" si="228"/>
        <v>29656.899999999998</v>
      </c>
      <c r="Q245" s="15">
        <f t="shared" si="228"/>
        <v>25339.899999999998</v>
      </c>
      <c r="R245" s="15">
        <f t="shared" si="228"/>
        <v>13882.699999999999</v>
      </c>
      <c r="S245" s="15">
        <f t="shared" si="228"/>
        <v>0</v>
      </c>
      <c r="T245" s="15">
        <f t="shared" si="228"/>
        <v>18603.3</v>
      </c>
      <c r="U245" s="15">
        <f t="shared" si="228"/>
        <v>0</v>
      </c>
      <c r="V245" s="15">
        <f t="shared" si="228"/>
        <v>28445.3</v>
      </c>
      <c r="W245" s="15">
        <f t="shared" si="228"/>
        <v>0</v>
      </c>
      <c r="X245" s="15">
        <f t="shared" si="228"/>
        <v>14895.6</v>
      </c>
      <c r="Y245" s="15">
        <f t="shared" si="228"/>
        <v>0</v>
      </c>
      <c r="Z245" s="15">
        <f t="shared" si="228"/>
        <v>22171.100000000002</v>
      </c>
      <c r="AA245" s="15">
        <f t="shared" si="228"/>
        <v>0</v>
      </c>
      <c r="AB245" s="15">
        <f t="shared" si="228"/>
        <v>19830.2</v>
      </c>
      <c r="AC245" s="15">
        <f t="shared" si="228"/>
        <v>0</v>
      </c>
      <c r="AD245" s="15">
        <f t="shared" si="228"/>
        <v>22000.799999999999</v>
      </c>
      <c r="AE245" s="15">
        <f t="shared" si="228"/>
        <v>0</v>
      </c>
      <c r="AF245" s="38"/>
      <c r="AG245" s="17"/>
      <c r="AH245" s="17"/>
      <c r="AI245" s="17"/>
    </row>
    <row r="246" spans="1:35" s="20" customFormat="1" ht="18.75" x14ac:dyDescent="0.3">
      <c r="A246" s="24" t="s">
        <v>28</v>
      </c>
      <c r="B246" s="25">
        <f>B253+B259</f>
        <v>143653.29999999999</v>
      </c>
      <c r="C246" s="25">
        <f>C253+C259</f>
        <v>75176.800000000003</v>
      </c>
      <c r="D246" s="25">
        <f>D253+D259</f>
        <v>48377.1</v>
      </c>
      <c r="E246" s="25">
        <f>E253+E259</f>
        <v>48377.1</v>
      </c>
      <c r="F246" s="26">
        <f>E246/B246*100</f>
        <v>33.676288675582114</v>
      </c>
      <c r="G246" s="26">
        <f>E246/C246*100</f>
        <v>64.351102999861652</v>
      </c>
      <c r="H246" s="25">
        <f>H253+H259</f>
        <v>11764</v>
      </c>
      <c r="I246" s="25">
        <f>I253+I259</f>
        <v>3000</v>
      </c>
      <c r="J246" s="25">
        <f t="shared" ref="J246:AD247" si="229">J253+J259</f>
        <v>16317.5</v>
      </c>
      <c r="K246" s="25">
        <f>K253+K259</f>
        <v>8199.9</v>
      </c>
      <c r="L246" s="25">
        <f t="shared" si="229"/>
        <v>15931.5</v>
      </c>
      <c r="M246" s="25">
        <f>M253+M259</f>
        <v>7824.7</v>
      </c>
      <c r="N246" s="25">
        <f t="shared" si="229"/>
        <v>15927.5</v>
      </c>
      <c r="O246" s="25">
        <f>O253+O259</f>
        <v>16956.900000000001</v>
      </c>
      <c r="P246" s="25">
        <f t="shared" si="229"/>
        <v>15236.3</v>
      </c>
      <c r="Q246" s="25">
        <f>Q253+Q259</f>
        <v>12395.6</v>
      </c>
      <c r="R246" s="25">
        <f t="shared" si="229"/>
        <v>9553.9</v>
      </c>
      <c r="S246" s="25">
        <f>S253+S259</f>
        <v>0</v>
      </c>
      <c r="T246" s="25">
        <f t="shared" si="229"/>
        <v>0</v>
      </c>
      <c r="U246" s="25">
        <f>U253+U259</f>
        <v>0</v>
      </c>
      <c r="V246" s="25">
        <f t="shared" si="229"/>
        <v>0</v>
      </c>
      <c r="W246" s="25">
        <f>W253+W259</f>
        <v>0</v>
      </c>
      <c r="X246" s="25">
        <f t="shared" si="229"/>
        <v>10995.9</v>
      </c>
      <c r="Y246" s="25">
        <f>Y253+Y259</f>
        <v>0</v>
      </c>
      <c r="Z246" s="25">
        <f t="shared" si="229"/>
        <v>16120</v>
      </c>
      <c r="AA246" s="25">
        <f>AA253+AA259</f>
        <v>0</v>
      </c>
      <c r="AB246" s="25">
        <f t="shared" si="229"/>
        <v>15442.9</v>
      </c>
      <c r="AC246" s="25">
        <f>AC253+AC259</f>
        <v>0</v>
      </c>
      <c r="AD246" s="25">
        <f t="shared" si="229"/>
        <v>16363.8</v>
      </c>
      <c r="AE246" s="25">
        <f>AE253+AE259</f>
        <v>0</v>
      </c>
      <c r="AF246" s="38"/>
      <c r="AG246" s="17"/>
      <c r="AH246" s="17"/>
      <c r="AI246" s="17"/>
    </row>
    <row r="247" spans="1:35" s="20" customFormat="1" ht="18.75" x14ac:dyDescent="0.3">
      <c r="A247" s="24" t="s">
        <v>29</v>
      </c>
      <c r="B247" s="25">
        <f>B254+B260</f>
        <v>95737.600000000006</v>
      </c>
      <c r="C247" s="25">
        <f t="shared" ref="C247:E247" si="230">C254+C260</f>
        <v>31934.400000000001</v>
      </c>
      <c r="D247" s="25">
        <f t="shared" si="230"/>
        <v>23022.3</v>
      </c>
      <c r="E247" s="25">
        <f t="shared" si="230"/>
        <v>23022.3</v>
      </c>
      <c r="F247" s="26">
        <f>E247/B247*100</f>
        <v>24.047291764155357</v>
      </c>
      <c r="G247" s="26">
        <f>E247/C247*100</f>
        <v>72.092477078009921</v>
      </c>
      <c r="H247" s="25">
        <f>H254+H260</f>
        <v>3210.7</v>
      </c>
      <c r="I247" s="25">
        <f>I254+I260</f>
        <v>3210.7</v>
      </c>
      <c r="J247" s="25">
        <f>J254+J260</f>
        <v>4764.1000000000004</v>
      </c>
      <c r="K247" s="25">
        <f>K254+K260</f>
        <v>333.6</v>
      </c>
      <c r="L247" s="25">
        <f t="shared" si="229"/>
        <v>5545.3</v>
      </c>
      <c r="M247" s="25">
        <f>M254+M260</f>
        <v>3009.6</v>
      </c>
      <c r="N247" s="25">
        <f t="shared" si="229"/>
        <v>5445.5</v>
      </c>
      <c r="O247" s="25">
        <f>O254+O260</f>
        <v>4862.3999999999996</v>
      </c>
      <c r="P247" s="25">
        <f t="shared" si="229"/>
        <v>12968.8</v>
      </c>
      <c r="Q247" s="25">
        <f>Q254+Q260</f>
        <v>11606</v>
      </c>
      <c r="R247" s="25">
        <f>R254+R260</f>
        <v>3844.9</v>
      </c>
      <c r="S247" s="25">
        <f>S254+S260</f>
        <v>0</v>
      </c>
      <c r="T247" s="25">
        <f t="shared" si="229"/>
        <v>18603.3</v>
      </c>
      <c r="U247" s="25">
        <f>U254+U260</f>
        <v>0</v>
      </c>
      <c r="V247" s="25">
        <f t="shared" si="229"/>
        <v>28445.3</v>
      </c>
      <c r="W247" s="25">
        <f>W254+W260</f>
        <v>0</v>
      </c>
      <c r="X247" s="25">
        <f t="shared" si="229"/>
        <v>2835.1</v>
      </c>
      <c r="Y247" s="25">
        <f>Y254+Y260</f>
        <v>0</v>
      </c>
      <c r="Z247" s="25">
        <f t="shared" si="229"/>
        <v>4212.2</v>
      </c>
      <c r="AA247" s="25">
        <f>AA254+AA260</f>
        <v>0</v>
      </c>
      <c r="AB247" s="25">
        <f t="shared" si="229"/>
        <v>2741.9</v>
      </c>
      <c r="AC247" s="25">
        <f>AC254+AC260</f>
        <v>0</v>
      </c>
      <c r="AD247" s="25">
        <f>AE254+AD260</f>
        <v>3120.5</v>
      </c>
      <c r="AE247" s="25">
        <f>AE254+AE260</f>
        <v>0</v>
      </c>
      <c r="AF247" s="38"/>
      <c r="AG247" s="17"/>
      <c r="AH247" s="17"/>
      <c r="AI247" s="17"/>
    </row>
    <row r="248" spans="1:35" s="20" customFormat="1" ht="37.5" x14ac:dyDescent="0.3">
      <c r="A248" s="24" t="s">
        <v>44</v>
      </c>
      <c r="B248" s="25">
        <f>B261</f>
        <v>1872.2000000000003</v>
      </c>
      <c r="C248" s="25">
        <f>C261</f>
        <v>959.40000000000009</v>
      </c>
      <c r="D248" s="25">
        <f>D261</f>
        <v>562.9</v>
      </c>
      <c r="E248" s="25">
        <f>E261</f>
        <v>562.9</v>
      </c>
      <c r="F248" s="26">
        <f>E248/B248*100</f>
        <v>30.066232240145279</v>
      </c>
      <c r="G248" s="26">
        <f>E248/C248*100</f>
        <v>58.672086720867199</v>
      </c>
      <c r="H248" s="25">
        <f t="shared" ref="H248:AE248" si="231">H261</f>
        <v>117</v>
      </c>
      <c r="I248" s="25">
        <f t="shared" si="231"/>
        <v>117</v>
      </c>
      <c r="J248" s="25">
        <f t="shared" si="231"/>
        <v>222.3</v>
      </c>
      <c r="K248" s="25">
        <f t="shared" si="231"/>
        <v>6.8</v>
      </c>
      <c r="L248" s="25">
        <f t="shared" si="231"/>
        <v>222.3</v>
      </c>
      <c r="M248" s="25">
        <f t="shared" si="231"/>
        <v>81.599999999999994</v>
      </c>
      <c r="N248" s="25">
        <f t="shared" si="231"/>
        <v>222.3</v>
      </c>
      <c r="O248" s="25">
        <f t="shared" si="231"/>
        <v>195.6</v>
      </c>
      <c r="P248" s="25">
        <f t="shared" si="231"/>
        <v>175.5</v>
      </c>
      <c r="Q248" s="25">
        <f t="shared" si="231"/>
        <v>161.9</v>
      </c>
      <c r="R248" s="25">
        <f t="shared" si="231"/>
        <v>58.5</v>
      </c>
      <c r="S248" s="25">
        <f t="shared" si="231"/>
        <v>0</v>
      </c>
      <c r="T248" s="25">
        <f t="shared" si="231"/>
        <v>0</v>
      </c>
      <c r="U248" s="25">
        <f t="shared" si="231"/>
        <v>0</v>
      </c>
      <c r="V248" s="25">
        <f t="shared" si="231"/>
        <v>0</v>
      </c>
      <c r="W248" s="25">
        <f t="shared" si="231"/>
        <v>0</v>
      </c>
      <c r="X248" s="25">
        <f t="shared" si="231"/>
        <v>128.69999999999999</v>
      </c>
      <c r="Y248" s="25">
        <f t="shared" si="231"/>
        <v>0</v>
      </c>
      <c r="Z248" s="25">
        <f t="shared" si="231"/>
        <v>222.4</v>
      </c>
      <c r="AA248" s="25">
        <f t="shared" si="231"/>
        <v>0</v>
      </c>
      <c r="AB248" s="25">
        <f t="shared" si="231"/>
        <v>198.9</v>
      </c>
      <c r="AC248" s="25">
        <f t="shared" si="231"/>
        <v>0</v>
      </c>
      <c r="AD248" s="25">
        <f t="shared" si="231"/>
        <v>304.3</v>
      </c>
      <c r="AE248" s="25">
        <f t="shared" si="231"/>
        <v>0</v>
      </c>
      <c r="AF248" s="38"/>
      <c r="AG248" s="17"/>
      <c r="AH248" s="17"/>
      <c r="AI248" s="17"/>
    </row>
    <row r="249" spans="1:35" s="20" customFormat="1" ht="18.75" x14ac:dyDescent="0.3">
      <c r="A249" s="24" t="s">
        <v>30</v>
      </c>
      <c r="B249" s="31">
        <f t="shared" ref="B249:E250" si="232">B255+B262</f>
        <v>15485.7</v>
      </c>
      <c r="C249" s="31">
        <f t="shared" si="232"/>
        <v>7936.4000000000005</v>
      </c>
      <c r="D249" s="31">
        <f t="shared" si="232"/>
        <v>4655.8999999999996</v>
      </c>
      <c r="E249" s="31">
        <f t="shared" si="232"/>
        <v>4655.8999999999996</v>
      </c>
      <c r="F249" s="26">
        <f>E249/B249*100</f>
        <v>30.065802643729374</v>
      </c>
      <c r="G249" s="26">
        <f>E249/C249*100</f>
        <v>58.665137845874696</v>
      </c>
      <c r="H249" s="31">
        <f t="shared" ref="H249:AE249" si="233">H255+H262</f>
        <v>967.9</v>
      </c>
      <c r="I249" s="31">
        <f t="shared" si="233"/>
        <v>967.9</v>
      </c>
      <c r="J249" s="31">
        <f t="shared" si="233"/>
        <v>1838.9</v>
      </c>
      <c r="K249" s="31">
        <f t="shared" si="233"/>
        <v>56.3</v>
      </c>
      <c r="L249" s="31">
        <f t="shared" si="233"/>
        <v>1838.9</v>
      </c>
      <c r="M249" s="31">
        <f t="shared" si="233"/>
        <v>674.9</v>
      </c>
      <c r="N249" s="31">
        <f t="shared" si="233"/>
        <v>1838.9</v>
      </c>
      <c r="O249" s="31">
        <f t="shared" si="233"/>
        <v>1618.5</v>
      </c>
      <c r="P249" s="31">
        <f t="shared" si="233"/>
        <v>1451.8</v>
      </c>
      <c r="Q249" s="31">
        <f t="shared" si="233"/>
        <v>1338.3</v>
      </c>
      <c r="R249" s="31">
        <f t="shared" si="233"/>
        <v>483.9</v>
      </c>
      <c r="S249" s="31">
        <f t="shared" si="233"/>
        <v>0</v>
      </c>
      <c r="T249" s="31">
        <f t="shared" si="233"/>
        <v>0</v>
      </c>
      <c r="U249" s="31">
        <f t="shared" si="233"/>
        <v>0</v>
      </c>
      <c r="V249" s="31">
        <f t="shared" si="233"/>
        <v>0</v>
      </c>
      <c r="W249" s="31">
        <f t="shared" si="233"/>
        <v>0</v>
      </c>
      <c r="X249" s="31">
        <f t="shared" si="233"/>
        <v>1064.5999999999999</v>
      </c>
      <c r="Y249" s="31">
        <f t="shared" si="233"/>
        <v>0</v>
      </c>
      <c r="Z249" s="31">
        <f t="shared" si="233"/>
        <v>1838.9</v>
      </c>
      <c r="AA249" s="31">
        <f t="shared" si="233"/>
        <v>0</v>
      </c>
      <c r="AB249" s="31">
        <f t="shared" si="233"/>
        <v>1645.4</v>
      </c>
      <c r="AC249" s="31">
        <f t="shared" si="233"/>
        <v>0</v>
      </c>
      <c r="AD249" s="31">
        <f t="shared" si="233"/>
        <v>2516.5</v>
      </c>
      <c r="AE249" s="31">
        <f t="shared" si="233"/>
        <v>0</v>
      </c>
      <c r="AF249" s="38"/>
      <c r="AG249" s="17"/>
      <c r="AH249" s="17"/>
      <c r="AI249" s="17"/>
    </row>
    <row r="250" spans="1:35" s="20" customFormat="1" ht="18.75" x14ac:dyDescent="0.3">
      <c r="A250" s="24" t="s">
        <v>31</v>
      </c>
      <c r="B250" s="25">
        <f t="shared" si="232"/>
        <v>0</v>
      </c>
      <c r="C250" s="25">
        <f t="shared" si="232"/>
        <v>0</v>
      </c>
      <c r="D250" s="25">
        <f t="shared" si="232"/>
        <v>0</v>
      </c>
      <c r="E250" s="25">
        <f t="shared" si="232"/>
        <v>0</v>
      </c>
      <c r="F250" s="26" t="e">
        <f t="shared" ref="F250:F254" si="234">E250/B250*100</f>
        <v>#DIV/0!</v>
      </c>
      <c r="G250" s="26" t="e">
        <f t="shared" ref="G250:G254" si="235">E250/C250*100</f>
        <v>#DIV/0!</v>
      </c>
      <c r="H250" s="25">
        <f>H256</f>
        <v>0</v>
      </c>
      <c r="I250" s="25">
        <f t="shared" ref="I250:AE250" si="236">I256</f>
        <v>0</v>
      </c>
      <c r="J250" s="25">
        <f t="shared" si="236"/>
        <v>0</v>
      </c>
      <c r="K250" s="25">
        <f t="shared" si="236"/>
        <v>0</v>
      </c>
      <c r="L250" s="25">
        <f t="shared" si="236"/>
        <v>0</v>
      </c>
      <c r="M250" s="25">
        <f t="shared" si="236"/>
        <v>0</v>
      </c>
      <c r="N250" s="25">
        <f t="shared" si="236"/>
        <v>0</v>
      </c>
      <c r="O250" s="25">
        <f t="shared" si="236"/>
        <v>0</v>
      </c>
      <c r="P250" s="25">
        <f t="shared" si="236"/>
        <v>0</v>
      </c>
      <c r="Q250" s="25">
        <f t="shared" si="236"/>
        <v>0</v>
      </c>
      <c r="R250" s="25">
        <f>R256</f>
        <v>0</v>
      </c>
      <c r="S250" s="25">
        <f t="shared" si="236"/>
        <v>0</v>
      </c>
      <c r="T250" s="25">
        <f t="shared" si="236"/>
        <v>0</v>
      </c>
      <c r="U250" s="25">
        <f t="shared" si="236"/>
        <v>0</v>
      </c>
      <c r="V250" s="25">
        <f t="shared" si="236"/>
        <v>0</v>
      </c>
      <c r="W250" s="25">
        <f t="shared" si="236"/>
        <v>0</v>
      </c>
      <c r="X250" s="25">
        <f t="shared" si="236"/>
        <v>0</v>
      </c>
      <c r="Y250" s="25">
        <f t="shared" si="236"/>
        <v>0</v>
      </c>
      <c r="Z250" s="25">
        <f t="shared" si="236"/>
        <v>0</v>
      </c>
      <c r="AA250" s="25">
        <f t="shared" si="236"/>
        <v>0</v>
      </c>
      <c r="AB250" s="25">
        <f t="shared" si="236"/>
        <v>0</v>
      </c>
      <c r="AC250" s="25">
        <f t="shared" si="236"/>
        <v>0</v>
      </c>
      <c r="AD250" s="25">
        <f t="shared" si="236"/>
        <v>0</v>
      </c>
      <c r="AE250" s="25">
        <f t="shared" si="236"/>
        <v>0</v>
      </c>
      <c r="AF250" s="38"/>
      <c r="AG250" s="17"/>
      <c r="AH250" s="17"/>
      <c r="AI250" s="17"/>
    </row>
    <row r="251" spans="1:35" s="20" customFormat="1" ht="47.25" customHeight="1" x14ac:dyDescent="0.25">
      <c r="A251" s="104" t="s">
        <v>85</v>
      </c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2"/>
      <c r="AF251" s="38"/>
      <c r="AG251" s="17"/>
      <c r="AH251" s="17"/>
      <c r="AI251" s="17"/>
    </row>
    <row r="252" spans="1:35" s="18" customFormat="1" ht="18.75" x14ac:dyDescent="0.25">
      <c r="A252" s="60" t="s">
        <v>27</v>
      </c>
      <c r="B252" s="15">
        <f>B253+B254+B256+B257</f>
        <v>56602.2</v>
      </c>
      <c r="C252" s="15">
        <f>C253+C254+C256+C257</f>
        <v>9203.6</v>
      </c>
      <c r="D252" s="15">
        <f>D253+D254+D256+D257</f>
        <v>8603.6</v>
      </c>
      <c r="E252" s="15">
        <f>E253+E254+E256+E257</f>
        <v>8603.6</v>
      </c>
      <c r="F252" s="23">
        <f t="shared" si="234"/>
        <v>15.200115896555259</v>
      </c>
      <c r="G252" s="23">
        <f t="shared" si="235"/>
        <v>93.480811856230176</v>
      </c>
      <c r="H252" s="15"/>
      <c r="I252" s="15"/>
      <c r="J252" s="15">
        <f>J253+J254+J255+J256</f>
        <v>0</v>
      </c>
      <c r="K252" s="15">
        <f t="shared" ref="K252:AB252" si="237">K253+K254+K255+K256</f>
        <v>0</v>
      </c>
      <c r="L252" s="15">
        <f t="shared" si="237"/>
        <v>600</v>
      </c>
      <c r="M252" s="15">
        <f t="shared" si="237"/>
        <v>0</v>
      </c>
      <c r="N252" s="15">
        <f t="shared" si="237"/>
        <v>500.2</v>
      </c>
      <c r="O252" s="15">
        <f t="shared" si="237"/>
        <v>500.2</v>
      </c>
      <c r="P252" s="15">
        <f t="shared" si="237"/>
        <v>8103.4</v>
      </c>
      <c r="Q252" s="15">
        <f t="shared" si="237"/>
        <v>8103.4</v>
      </c>
      <c r="R252" s="15">
        <f t="shared" si="237"/>
        <v>350</v>
      </c>
      <c r="S252" s="15">
        <f t="shared" si="237"/>
        <v>0</v>
      </c>
      <c r="T252" s="15">
        <f t="shared" si="237"/>
        <v>18603.3</v>
      </c>
      <c r="U252" s="15">
        <f t="shared" si="237"/>
        <v>0</v>
      </c>
      <c r="V252" s="15">
        <f t="shared" si="237"/>
        <v>28445.3</v>
      </c>
      <c r="W252" s="15">
        <f t="shared" si="237"/>
        <v>0</v>
      </c>
      <c r="X252" s="15">
        <f t="shared" si="237"/>
        <v>0</v>
      </c>
      <c r="Y252" s="15">
        <f t="shared" si="237"/>
        <v>0</v>
      </c>
      <c r="Z252" s="15">
        <f t="shared" si="237"/>
        <v>0</v>
      </c>
      <c r="AA252" s="15">
        <f t="shared" si="237"/>
        <v>0</v>
      </c>
      <c r="AB252" s="15">
        <f t="shared" si="237"/>
        <v>0</v>
      </c>
      <c r="AC252" s="15">
        <f>AC253+AC254+AC255+AC256</f>
        <v>0</v>
      </c>
      <c r="AD252" s="15">
        <f>AD253+AE254+AD255+AD256</f>
        <v>0</v>
      </c>
      <c r="AE252" s="15">
        <f>AE253+AE254+AE255+AE256</f>
        <v>0</v>
      </c>
      <c r="AF252" s="38"/>
      <c r="AG252" s="17"/>
      <c r="AH252" s="17"/>
      <c r="AI252" s="17"/>
    </row>
    <row r="253" spans="1:35" s="18" customFormat="1" ht="18.75" x14ac:dyDescent="0.25">
      <c r="A253" s="61" t="s">
        <v>28</v>
      </c>
      <c r="B253" s="25">
        <f>H253+J253+L253+N253+P253+R253+T253+V253+X253+Z253+AB253+AD253</f>
        <v>0</v>
      </c>
      <c r="C253" s="25"/>
      <c r="D253" s="25"/>
      <c r="E253" s="25"/>
      <c r="F253" s="26"/>
      <c r="G253" s="26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38"/>
      <c r="AG253" s="17"/>
      <c r="AH253" s="17"/>
      <c r="AI253" s="17"/>
    </row>
    <row r="254" spans="1:35" s="18" customFormat="1" ht="69.75" customHeight="1" x14ac:dyDescent="0.25">
      <c r="A254" s="61" t="s">
        <v>86</v>
      </c>
      <c r="B254" s="25">
        <f>H254+J254+L254+N254+P254+R254+T254+V254+X254+Z254+AB254+AD254</f>
        <v>56602.2</v>
      </c>
      <c r="C254" s="32">
        <f>H254+J254+L254+N254+P254</f>
        <v>9203.6</v>
      </c>
      <c r="D254" s="25">
        <f>E254</f>
        <v>8603.6</v>
      </c>
      <c r="E254" s="32">
        <f>I254+K254+M254+O254+Q254+S254+U254+W254+Y254+AA254+AC254+AE254</f>
        <v>8603.6</v>
      </c>
      <c r="F254" s="26">
        <f t="shared" si="234"/>
        <v>15.200115896555259</v>
      </c>
      <c r="G254" s="26">
        <f t="shared" si="235"/>
        <v>93.480811856230176</v>
      </c>
      <c r="H254" s="15"/>
      <c r="I254" s="15"/>
      <c r="J254" s="25"/>
      <c r="K254" s="25"/>
      <c r="L254" s="25">
        <v>600</v>
      </c>
      <c r="M254" s="25"/>
      <c r="N254" s="25">
        <v>500.2</v>
      </c>
      <c r="O254" s="25">
        <v>500.2</v>
      </c>
      <c r="P254" s="25">
        <v>8103.4</v>
      </c>
      <c r="Q254" s="25">
        <v>8103.4</v>
      </c>
      <c r="R254" s="25">
        <v>350</v>
      </c>
      <c r="S254" s="25"/>
      <c r="T254" s="25">
        <v>18603.3</v>
      </c>
      <c r="U254" s="25"/>
      <c r="V254" s="25">
        <v>28445.3</v>
      </c>
      <c r="W254" s="25"/>
      <c r="X254" s="25"/>
      <c r="Y254" s="25"/>
      <c r="Z254" s="25"/>
      <c r="AA254" s="25"/>
      <c r="AB254" s="25"/>
      <c r="AC254" s="25"/>
      <c r="AD254" s="25"/>
      <c r="AE254" s="25"/>
      <c r="AF254" s="38" t="s">
        <v>103</v>
      </c>
      <c r="AG254" s="17"/>
      <c r="AH254" s="17"/>
      <c r="AI254" s="17"/>
    </row>
    <row r="255" spans="1:35" s="20" customFormat="1" ht="18.75" x14ac:dyDescent="0.3">
      <c r="A255" s="24" t="s">
        <v>30</v>
      </c>
      <c r="B255" s="48"/>
      <c r="C255" s="48"/>
      <c r="D255" s="48"/>
      <c r="E255" s="48"/>
      <c r="F255" s="48"/>
      <c r="G255" s="48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38"/>
      <c r="AG255" s="17"/>
      <c r="AH255" s="17"/>
      <c r="AI255" s="17"/>
    </row>
    <row r="256" spans="1:35" s="20" customFormat="1" ht="19.350000000000001" customHeight="1" x14ac:dyDescent="0.3">
      <c r="A256" s="24" t="s">
        <v>31</v>
      </c>
      <c r="B256" s="25">
        <f>R256+X256+Z256+T256+V256</f>
        <v>0</v>
      </c>
      <c r="C256" s="32"/>
      <c r="D256" s="25"/>
      <c r="E256" s="32">
        <f>I256+K256+M256+O256+Q256+S256+U256+W256+Y256+AA256+AC256+AE256</f>
        <v>0</v>
      </c>
      <c r="F256" s="26" t="e">
        <f>E256/B256*100</f>
        <v>#DIV/0!</v>
      </c>
      <c r="G256" s="26" t="e">
        <f>E256/C256*100</f>
        <v>#DIV/0!</v>
      </c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38"/>
      <c r="AG256" s="17"/>
      <c r="AH256" s="17"/>
      <c r="AI256" s="17"/>
    </row>
    <row r="257" spans="1:16384" s="20" customFormat="1" ht="38.25" customHeight="1" x14ac:dyDescent="0.25">
      <c r="A257" s="104" t="s">
        <v>87</v>
      </c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2"/>
      <c r="AF257" s="105" t="s">
        <v>137</v>
      </c>
      <c r="AG257" s="17"/>
      <c r="AH257" s="17"/>
      <c r="AI257" s="17"/>
    </row>
    <row r="258" spans="1:16384" s="20" customFormat="1" ht="18.75" x14ac:dyDescent="0.3">
      <c r="A258" s="21" t="s">
        <v>27</v>
      </c>
      <c r="B258" s="15">
        <f>B259+B260+B262+B263</f>
        <v>198274.4</v>
      </c>
      <c r="C258" s="15">
        <f>C259+C260+C262+C263</f>
        <v>105844</v>
      </c>
      <c r="D258" s="15">
        <f>D259+D260+D262+D263</f>
        <v>67451.7</v>
      </c>
      <c r="E258" s="15">
        <f>E259+E260+E262+E263</f>
        <v>67451.7</v>
      </c>
      <c r="F258" s="23">
        <f>E258/B258*100</f>
        <v>34.01936911673922</v>
      </c>
      <c r="G258" s="23">
        <f>E258/C258*100</f>
        <v>63.727466837987976</v>
      </c>
      <c r="H258" s="15">
        <f t="shared" ref="H258:AE258" si="238">H259+H260+H262+H263</f>
        <v>15942.6</v>
      </c>
      <c r="I258" s="15">
        <f t="shared" si="238"/>
        <v>7178.5999999999995</v>
      </c>
      <c r="J258" s="15">
        <f t="shared" si="238"/>
        <v>22920.5</v>
      </c>
      <c r="K258" s="15">
        <f t="shared" si="238"/>
        <v>8589.7999999999993</v>
      </c>
      <c r="L258" s="15">
        <f>L259+L260+L262+L263</f>
        <v>22715.7</v>
      </c>
      <c r="M258" s="15">
        <f t="shared" si="238"/>
        <v>11509.199999999999</v>
      </c>
      <c r="N258" s="15">
        <f t="shared" si="238"/>
        <v>22711.7</v>
      </c>
      <c r="O258" s="15">
        <f t="shared" si="238"/>
        <v>22937.600000000002</v>
      </c>
      <c r="P258" s="15">
        <f t="shared" si="238"/>
        <v>21553.499999999996</v>
      </c>
      <c r="Q258" s="15">
        <f t="shared" si="238"/>
        <v>17236.5</v>
      </c>
      <c r="R258" s="15">
        <f t="shared" si="238"/>
        <v>13532.699999999999</v>
      </c>
      <c r="S258" s="15">
        <f t="shared" si="238"/>
        <v>0</v>
      </c>
      <c r="T258" s="15">
        <f t="shared" si="238"/>
        <v>0</v>
      </c>
      <c r="U258" s="15">
        <f t="shared" si="238"/>
        <v>0</v>
      </c>
      <c r="V258" s="15">
        <f t="shared" si="238"/>
        <v>0</v>
      </c>
      <c r="W258" s="15">
        <f t="shared" si="238"/>
        <v>0</v>
      </c>
      <c r="X258" s="15">
        <f t="shared" si="238"/>
        <v>14895.6</v>
      </c>
      <c r="Y258" s="15">
        <f t="shared" si="238"/>
        <v>0</v>
      </c>
      <c r="Z258" s="15">
        <f t="shared" si="238"/>
        <v>22171.100000000002</v>
      </c>
      <c r="AA258" s="15">
        <f t="shared" si="238"/>
        <v>0</v>
      </c>
      <c r="AB258" s="15">
        <f t="shared" si="238"/>
        <v>19830.2</v>
      </c>
      <c r="AC258" s="15">
        <f t="shared" si="238"/>
        <v>0</v>
      </c>
      <c r="AD258" s="15">
        <f t="shared" si="238"/>
        <v>22000.799999999999</v>
      </c>
      <c r="AE258" s="15">
        <f t="shared" si="238"/>
        <v>0</v>
      </c>
      <c r="AF258" s="106"/>
      <c r="AG258" s="17"/>
      <c r="AH258" s="17"/>
      <c r="AI258" s="17"/>
    </row>
    <row r="259" spans="1:16384" s="20" customFormat="1" ht="29.25" customHeight="1" x14ac:dyDescent="0.3">
      <c r="A259" s="24" t="s">
        <v>28</v>
      </c>
      <c r="B259" s="25">
        <f>H259+J259+L259+N259+P259+R259+T259+V259+X259+Z259+AB259+AD259</f>
        <v>143653.29999999999</v>
      </c>
      <c r="C259" s="32">
        <f>H259+J259+L259+N259+P259</f>
        <v>75176.800000000003</v>
      </c>
      <c r="D259" s="25">
        <f>E259</f>
        <v>48377.1</v>
      </c>
      <c r="E259" s="32">
        <f>I259+K259+M259+O259+Q259+S259+U259+W259+Y259+AA259+AC259+AE259</f>
        <v>48377.1</v>
      </c>
      <c r="F259" s="26">
        <f>E259/B259*100</f>
        <v>33.676288675582114</v>
      </c>
      <c r="G259" s="26">
        <f>E259/C259*100</f>
        <v>64.351102999861652</v>
      </c>
      <c r="H259" s="25">
        <v>11764</v>
      </c>
      <c r="I259" s="62">
        <v>3000</v>
      </c>
      <c r="J259" s="25">
        <v>16317.5</v>
      </c>
      <c r="K259" s="25">
        <v>8199.9</v>
      </c>
      <c r="L259" s="25">
        <v>15931.5</v>
      </c>
      <c r="M259" s="25">
        <v>7824.7</v>
      </c>
      <c r="N259" s="25">
        <v>15927.5</v>
      </c>
      <c r="O259" s="25">
        <v>16956.900000000001</v>
      </c>
      <c r="P259" s="25">
        <v>15236.3</v>
      </c>
      <c r="Q259" s="25">
        <v>12395.6</v>
      </c>
      <c r="R259" s="25">
        <v>9553.9</v>
      </c>
      <c r="S259" s="25"/>
      <c r="T259" s="25"/>
      <c r="U259" s="25"/>
      <c r="V259" s="25"/>
      <c r="W259" s="25"/>
      <c r="X259" s="25">
        <v>10995.9</v>
      </c>
      <c r="Y259" s="25"/>
      <c r="Z259" s="25">
        <v>16120</v>
      </c>
      <c r="AA259" s="25"/>
      <c r="AB259" s="25">
        <v>15442.9</v>
      </c>
      <c r="AC259" s="25"/>
      <c r="AD259" s="25">
        <v>16363.8</v>
      </c>
      <c r="AE259" s="25"/>
      <c r="AF259" s="106"/>
      <c r="AG259" s="17"/>
      <c r="AH259" s="17"/>
      <c r="AI259" s="17"/>
    </row>
    <row r="260" spans="1:16384" s="20" customFormat="1" ht="29.25" customHeight="1" x14ac:dyDescent="0.3">
      <c r="A260" s="24" t="s">
        <v>29</v>
      </c>
      <c r="B260" s="25">
        <f>H260+J260+L260+N260+P260+R260+T260+V260+X260+Z260+AB260+AD260</f>
        <v>39135.4</v>
      </c>
      <c r="C260" s="32">
        <f t="shared" ref="C260:C262" si="239">H260+J260+L260+N260+P260</f>
        <v>22730.800000000003</v>
      </c>
      <c r="D260" s="25">
        <f>E260</f>
        <v>14418.699999999999</v>
      </c>
      <c r="E260" s="32">
        <f>I260+K260+M260+O260+Q260+S260+U260+W260+Y260+AA260+AC260+AE260</f>
        <v>14418.699999999999</v>
      </c>
      <c r="F260" s="26">
        <f>E260/B260*100</f>
        <v>36.843113907102001</v>
      </c>
      <c r="G260" s="26">
        <f>E260/C260*100</f>
        <v>63.432435286043599</v>
      </c>
      <c r="H260" s="25">
        <v>3210.7</v>
      </c>
      <c r="I260" s="62">
        <v>3210.7</v>
      </c>
      <c r="J260" s="25">
        <v>4764.1000000000004</v>
      </c>
      <c r="K260" s="25">
        <v>333.6</v>
      </c>
      <c r="L260" s="25">
        <v>4945.3</v>
      </c>
      <c r="M260" s="25">
        <v>3009.6</v>
      </c>
      <c r="N260" s="25">
        <v>4945.3</v>
      </c>
      <c r="O260" s="25">
        <v>4362.2</v>
      </c>
      <c r="P260" s="25">
        <v>4865.3999999999996</v>
      </c>
      <c r="Q260" s="25">
        <v>3502.6</v>
      </c>
      <c r="R260" s="25">
        <v>3494.9</v>
      </c>
      <c r="S260" s="25"/>
      <c r="T260" s="25"/>
      <c r="U260" s="25"/>
      <c r="V260" s="25"/>
      <c r="W260" s="25"/>
      <c r="X260" s="25">
        <v>2835.1</v>
      </c>
      <c r="Y260" s="25"/>
      <c r="Z260" s="25">
        <v>4212.2</v>
      </c>
      <c r="AA260" s="25"/>
      <c r="AB260" s="25">
        <v>2741.9</v>
      </c>
      <c r="AC260" s="25"/>
      <c r="AD260" s="25">
        <v>3120.5</v>
      </c>
      <c r="AE260" s="25"/>
      <c r="AF260" s="106"/>
      <c r="AG260" s="17"/>
      <c r="AH260" s="17"/>
      <c r="AI260" s="17"/>
    </row>
    <row r="261" spans="1:16384" s="20" customFormat="1" ht="47.25" customHeight="1" x14ac:dyDescent="0.3">
      <c r="A261" s="24" t="s">
        <v>44</v>
      </c>
      <c r="B261" s="31">
        <f>H261+J261+L261+N261+P261+R261+T261+V261+X261+Z261+AB261+AD261</f>
        <v>1872.2000000000003</v>
      </c>
      <c r="C261" s="32">
        <f t="shared" si="239"/>
        <v>959.40000000000009</v>
      </c>
      <c r="D261" s="25">
        <f>E261</f>
        <v>562.9</v>
      </c>
      <c r="E261" s="32">
        <f>I261+K261+M261+O261+Q261+S261+U261+W261+Y261+AA261+AC261+AE261</f>
        <v>562.9</v>
      </c>
      <c r="F261" s="26">
        <f>E261/B261*100</f>
        <v>30.066232240145279</v>
      </c>
      <c r="G261" s="26">
        <f>E261/C261*100</f>
        <v>58.672086720867199</v>
      </c>
      <c r="H261" s="25">
        <v>117</v>
      </c>
      <c r="I261" s="62">
        <v>117</v>
      </c>
      <c r="J261" s="25">
        <v>222.3</v>
      </c>
      <c r="K261" s="25">
        <v>6.8</v>
      </c>
      <c r="L261" s="25">
        <v>222.3</v>
      </c>
      <c r="M261" s="25">
        <v>81.599999999999994</v>
      </c>
      <c r="N261" s="25">
        <v>222.3</v>
      </c>
      <c r="O261" s="25">
        <v>195.6</v>
      </c>
      <c r="P261" s="25">
        <v>175.5</v>
      </c>
      <c r="Q261" s="25">
        <v>161.9</v>
      </c>
      <c r="R261" s="25">
        <v>58.5</v>
      </c>
      <c r="S261" s="25"/>
      <c r="T261" s="25"/>
      <c r="U261" s="25"/>
      <c r="V261" s="25"/>
      <c r="W261" s="25"/>
      <c r="X261" s="25">
        <v>128.69999999999999</v>
      </c>
      <c r="Y261" s="25"/>
      <c r="Z261" s="25">
        <v>222.4</v>
      </c>
      <c r="AA261" s="25"/>
      <c r="AB261" s="25">
        <v>198.9</v>
      </c>
      <c r="AC261" s="25"/>
      <c r="AD261" s="25">
        <v>304.3</v>
      </c>
      <c r="AE261" s="25"/>
      <c r="AF261" s="96"/>
      <c r="AG261" s="17"/>
      <c r="AH261" s="17"/>
      <c r="AI261" s="17"/>
    </row>
    <row r="262" spans="1:16384" s="36" customFormat="1" ht="27" customHeight="1" x14ac:dyDescent="0.3">
      <c r="A262" s="24" t="s">
        <v>30</v>
      </c>
      <c r="B262" s="31">
        <f>H262+J262+L262+N262+P262+R262+T262+V262+X262+Z262+AB262+AD262</f>
        <v>15485.7</v>
      </c>
      <c r="C262" s="32">
        <f t="shared" si="239"/>
        <v>7936.4000000000005</v>
      </c>
      <c r="D262" s="25">
        <f>E262</f>
        <v>4655.8999999999996</v>
      </c>
      <c r="E262" s="59">
        <f>I262+K262+M262+O262+Q262+S262+U262+W262+Y262+AA262+AC262+AE262</f>
        <v>4655.8999999999996</v>
      </c>
      <c r="F262" s="58">
        <f>E262/B262*100</f>
        <v>30.065802643729374</v>
      </c>
      <c r="G262" s="58">
        <f>E262/C262*100</f>
        <v>58.665137845874696</v>
      </c>
      <c r="H262" s="25">
        <v>967.9</v>
      </c>
      <c r="I262" s="25">
        <v>967.9</v>
      </c>
      <c r="J262" s="25">
        <v>1838.9</v>
      </c>
      <c r="K262" s="25">
        <v>56.3</v>
      </c>
      <c r="L262" s="25">
        <v>1838.9</v>
      </c>
      <c r="M262" s="25">
        <v>674.9</v>
      </c>
      <c r="N262" s="25">
        <v>1838.9</v>
      </c>
      <c r="O262" s="25">
        <v>1618.5</v>
      </c>
      <c r="P262" s="25">
        <v>1451.8</v>
      </c>
      <c r="Q262" s="25">
        <v>1338.3</v>
      </c>
      <c r="R262" s="25">
        <v>483.9</v>
      </c>
      <c r="S262" s="25"/>
      <c r="T262" s="25"/>
      <c r="U262" s="25"/>
      <c r="V262" s="25"/>
      <c r="W262" s="25"/>
      <c r="X262" s="25">
        <v>1064.5999999999999</v>
      </c>
      <c r="Y262" s="25"/>
      <c r="Z262" s="25">
        <v>1838.9</v>
      </c>
      <c r="AA262" s="25"/>
      <c r="AB262" s="25">
        <v>1645.4</v>
      </c>
      <c r="AC262" s="25"/>
      <c r="AD262" s="25">
        <v>2516.5</v>
      </c>
      <c r="AE262" s="25"/>
      <c r="AF262" s="38"/>
      <c r="AG262" s="35"/>
      <c r="AH262" s="35"/>
      <c r="AI262" s="35"/>
    </row>
    <row r="263" spans="1:16384" s="20" customFormat="1" ht="27" customHeight="1" x14ac:dyDescent="0.3">
      <c r="A263" s="24" t="s">
        <v>31</v>
      </c>
      <c r="B263" s="48"/>
      <c r="C263" s="48"/>
      <c r="D263" s="48"/>
      <c r="E263" s="48"/>
      <c r="F263" s="48"/>
      <c r="G263" s="48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38"/>
      <c r="AG263" s="17"/>
      <c r="AH263" s="17"/>
      <c r="AI263" s="17"/>
    </row>
    <row r="264" spans="1:16384" s="20" customFormat="1" ht="39.75" customHeight="1" x14ac:dyDescent="0.25">
      <c r="A264" s="109" t="s">
        <v>88</v>
      </c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5"/>
      <c r="AF264" s="38"/>
      <c r="AG264" s="17"/>
      <c r="AH264" s="17"/>
      <c r="AI264" s="17"/>
    </row>
    <row r="265" spans="1:16384" s="20" customFormat="1" ht="36.75" customHeight="1" x14ac:dyDescent="0.3">
      <c r="A265" s="21" t="s">
        <v>27</v>
      </c>
      <c r="B265" s="15">
        <f>B266+B267+B270+B269</f>
        <v>62193</v>
      </c>
      <c r="C265" s="15">
        <f>C266+C267+C270+C269</f>
        <v>29325.200000000001</v>
      </c>
      <c r="D265" s="15">
        <f t="shared" ref="D265:E265" si="240">D266+D267+D270+D269</f>
        <v>50000</v>
      </c>
      <c r="E265" s="15">
        <f t="shared" si="240"/>
        <v>25000</v>
      </c>
      <c r="F265" s="23">
        <f>E265/B265*100</f>
        <v>40.197449873780009</v>
      </c>
      <c r="G265" s="23">
        <f>E265/C265*100</f>
        <v>85.250910479723913</v>
      </c>
      <c r="H265" s="15">
        <f t="shared" ref="H265:AE265" si="241">H266+H267+H270+H269</f>
        <v>0</v>
      </c>
      <c r="I265" s="15">
        <f t="shared" si="241"/>
        <v>0</v>
      </c>
      <c r="J265" s="15">
        <f t="shared" si="241"/>
        <v>0</v>
      </c>
      <c r="K265" s="15">
        <f t="shared" si="241"/>
        <v>0</v>
      </c>
      <c r="L265" s="15">
        <f>L266+L267+L270+L269</f>
        <v>0</v>
      </c>
      <c r="M265" s="15">
        <f t="shared" si="241"/>
        <v>0</v>
      </c>
      <c r="N265" s="15">
        <f t="shared" si="241"/>
        <v>25000</v>
      </c>
      <c r="O265" s="15">
        <f t="shared" si="241"/>
        <v>0</v>
      </c>
      <c r="P265" s="15">
        <f t="shared" si="241"/>
        <v>6587.2</v>
      </c>
      <c r="Q265" s="15">
        <f t="shared" si="241"/>
        <v>25000</v>
      </c>
      <c r="R265" s="15">
        <f t="shared" si="241"/>
        <v>0</v>
      </c>
      <c r="S265" s="15">
        <f t="shared" si="241"/>
        <v>0</v>
      </c>
      <c r="T265" s="15">
        <f t="shared" si="241"/>
        <v>5605.8</v>
      </c>
      <c r="U265" s="15">
        <f t="shared" si="241"/>
        <v>0</v>
      </c>
      <c r="V265" s="15">
        <f t="shared" si="241"/>
        <v>0</v>
      </c>
      <c r="W265" s="15">
        <f t="shared" si="241"/>
        <v>0</v>
      </c>
      <c r="X265" s="15">
        <f t="shared" si="241"/>
        <v>25000</v>
      </c>
      <c r="Y265" s="15">
        <f t="shared" si="241"/>
        <v>0</v>
      </c>
      <c r="Z265" s="15">
        <f t="shared" si="241"/>
        <v>0</v>
      </c>
      <c r="AA265" s="15">
        <f t="shared" si="241"/>
        <v>0</v>
      </c>
      <c r="AB265" s="15">
        <f t="shared" si="241"/>
        <v>0</v>
      </c>
      <c r="AC265" s="15">
        <f t="shared" si="241"/>
        <v>0</v>
      </c>
      <c r="AD265" s="15">
        <f t="shared" si="241"/>
        <v>0</v>
      </c>
      <c r="AE265" s="15">
        <f t="shared" si="241"/>
        <v>0</v>
      </c>
      <c r="AF265" s="63"/>
      <c r="AG265" s="17"/>
      <c r="AH265" s="17"/>
      <c r="AI265" s="17"/>
    </row>
    <row r="266" spans="1:16384" s="20" customFormat="1" ht="27" customHeight="1" x14ac:dyDescent="0.3">
      <c r="A266" s="24" t="s">
        <v>28</v>
      </c>
      <c r="B266" s="25">
        <f t="shared" ref="B266:E270" si="242">B273+B294</f>
        <v>4408</v>
      </c>
      <c r="C266" s="25">
        <f t="shared" si="242"/>
        <v>2930.2</v>
      </c>
      <c r="D266" s="25">
        <f t="shared" si="242"/>
        <v>0</v>
      </c>
      <c r="E266" s="25">
        <f t="shared" si="242"/>
        <v>0</v>
      </c>
      <c r="F266" s="26">
        <f>E266/B266*100</f>
        <v>0</v>
      </c>
      <c r="G266" s="26">
        <f>E266/C266*100</f>
        <v>0</v>
      </c>
      <c r="H266" s="25">
        <f t="shared" ref="H266:AE266" si="243">H273+H294</f>
        <v>0</v>
      </c>
      <c r="I266" s="25">
        <f t="shared" si="243"/>
        <v>0</v>
      </c>
      <c r="J266" s="25">
        <f t="shared" si="243"/>
        <v>0</v>
      </c>
      <c r="K266" s="25">
        <f t="shared" si="243"/>
        <v>0</v>
      </c>
      <c r="L266" s="25">
        <f t="shared" si="243"/>
        <v>0</v>
      </c>
      <c r="M266" s="25">
        <f t="shared" si="243"/>
        <v>0</v>
      </c>
      <c r="N266" s="25">
        <f t="shared" si="243"/>
        <v>0</v>
      </c>
      <c r="O266" s="25">
        <f t="shared" si="243"/>
        <v>0</v>
      </c>
      <c r="P266" s="25">
        <f t="shared" si="243"/>
        <v>4408</v>
      </c>
      <c r="Q266" s="25">
        <f t="shared" si="243"/>
        <v>0</v>
      </c>
      <c r="R266" s="25">
        <f t="shared" si="243"/>
        <v>0</v>
      </c>
      <c r="S266" s="25">
        <f t="shared" si="243"/>
        <v>0</v>
      </c>
      <c r="T266" s="25">
        <f t="shared" si="243"/>
        <v>0</v>
      </c>
      <c r="U266" s="25">
        <f t="shared" si="243"/>
        <v>0</v>
      </c>
      <c r="V266" s="25">
        <f t="shared" si="243"/>
        <v>0</v>
      </c>
      <c r="W266" s="25">
        <f t="shared" si="243"/>
        <v>0</v>
      </c>
      <c r="X266" s="25">
        <f t="shared" si="243"/>
        <v>0</v>
      </c>
      <c r="Y266" s="25">
        <f t="shared" si="243"/>
        <v>0</v>
      </c>
      <c r="Z266" s="25">
        <f t="shared" si="243"/>
        <v>0</v>
      </c>
      <c r="AA266" s="25">
        <f t="shared" si="243"/>
        <v>0</v>
      </c>
      <c r="AB266" s="25">
        <f t="shared" si="243"/>
        <v>0</v>
      </c>
      <c r="AC266" s="25">
        <f t="shared" si="243"/>
        <v>0</v>
      </c>
      <c r="AD266" s="25">
        <f t="shared" si="243"/>
        <v>0</v>
      </c>
      <c r="AE266" s="25">
        <f t="shared" si="243"/>
        <v>0</v>
      </c>
      <c r="AF266" s="64"/>
      <c r="AG266" s="17"/>
      <c r="AH266" s="17"/>
      <c r="AI266" s="17"/>
    </row>
    <row r="267" spans="1:16384" s="20" customFormat="1" ht="27" customHeight="1" x14ac:dyDescent="0.3">
      <c r="A267" s="24" t="s">
        <v>29</v>
      </c>
      <c r="B267" s="25">
        <f t="shared" si="242"/>
        <v>7785</v>
      </c>
      <c r="C267" s="25">
        <f t="shared" si="242"/>
        <v>1395</v>
      </c>
      <c r="D267" s="25">
        <f t="shared" si="242"/>
        <v>0</v>
      </c>
      <c r="E267" s="25">
        <f t="shared" si="242"/>
        <v>0</v>
      </c>
      <c r="F267" s="26">
        <f>E267/B267*100</f>
        <v>0</v>
      </c>
      <c r="G267" s="26">
        <f>E267/C267*100</f>
        <v>0</v>
      </c>
      <c r="H267" s="25">
        <f t="shared" ref="H267:AE267" si="244">H274+H295</f>
        <v>0</v>
      </c>
      <c r="I267" s="25">
        <f t="shared" si="244"/>
        <v>0</v>
      </c>
      <c r="J267" s="25">
        <f t="shared" si="244"/>
        <v>0</v>
      </c>
      <c r="K267" s="25">
        <f t="shared" si="244"/>
        <v>0</v>
      </c>
      <c r="L267" s="25">
        <f t="shared" si="244"/>
        <v>0</v>
      </c>
      <c r="M267" s="25">
        <f t="shared" si="244"/>
        <v>0</v>
      </c>
      <c r="N267" s="25">
        <f t="shared" si="244"/>
        <v>0</v>
      </c>
      <c r="O267" s="25">
        <f t="shared" si="244"/>
        <v>0</v>
      </c>
      <c r="P267" s="25">
        <f t="shared" si="244"/>
        <v>2179.1999999999998</v>
      </c>
      <c r="Q267" s="25">
        <f t="shared" si="244"/>
        <v>0</v>
      </c>
      <c r="R267" s="25">
        <f t="shared" si="244"/>
        <v>0</v>
      </c>
      <c r="S267" s="25">
        <f t="shared" si="244"/>
        <v>0</v>
      </c>
      <c r="T267" s="25">
        <f t="shared" si="244"/>
        <v>5605.8</v>
      </c>
      <c r="U267" s="25">
        <f t="shared" si="244"/>
        <v>0</v>
      </c>
      <c r="V267" s="25">
        <f t="shared" si="244"/>
        <v>0</v>
      </c>
      <c r="W267" s="25">
        <f t="shared" si="244"/>
        <v>0</v>
      </c>
      <c r="X267" s="25">
        <f t="shared" si="244"/>
        <v>0</v>
      </c>
      <c r="Y267" s="25">
        <f t="shared" si="244"/>
        <v>0</v>
      </c>
      <c r="Z267" s="25">
        <f t="shared" si="244"/>
        <v>0</v>
      </c>
      <c r="AA267" s="25">
        <f t="shared" si="244"/>
        <v>0</v>
      </c>
      <c r="AB267" s="25">
        <f t="shared" si="244"/>
        <v>0</v>
      </c>
      <c r="AC267" s="25">
        <f t="shared" si="244"/>
        <v>0</v>
      </c>
      <c r="AD267" s="25">
        <f t="shared" si="244"/>
        <v>0</v>
      </c>
      <c r="AE267" s="25">
        <f t="shared" si="244"/>
        <v>0</v>
      </c>
      <c r="AF267" s="64"/>
      <c r="AG267" s="17"/>
      <c r="AH267" s="17"/>
      <c r="AI267" s="17"/>
    </row>
    <row r="268" spans="1:16384" s="20" customFormat="1" ht="36.75" customHeight="1" x14ac:dyDescent="0.3">
      <c r="A268" s="24" t="s">
        <v>44</v>
      </c>
      <c r="B268" s="25">
        <f t="shared" si="242"/>
        <v>0</v>
      </c>
      <c r="C268" s="25">
        <f t="shared" si="242"/>
        <v>0</v>
      </c>
      <c r="D268" s="25">
        <f t="shared" si="242"/>
        <v>0</v>
      </c>
      <c r="E268" s="25">
        <f t="shared" si="242"/>
        <v>0</v>
      </c>
      <c r="F268" s="26" t="e">
        <f>E268/B268*100</f>
        <v>#DIV/0!</v>
      </c>
      <c r="G268" s="26" t="e">
        <f>E268/C268*100</f>
        <v>#DIV/0!</v>
      </c>
      <c r="H268" s="25">
        <f t="shared" ref="H268:AE268" si="245">H275+H296</f>
        <v>0</v>
      </c>
      <c r="I268" s="25">
        <f t="shared" si="245"/>
        <v>0</v>
      </c>
      <c r="J268" s="25">
        <f t="shared" si="245"/>
        <v>0</v>
      </c>
      <c r="K268" s="25">
        <f t="shared" si="245"/>
        <v>0</v>
      </c>
      <c r="L268" s="25">
        <f t="shared" si="245"/>
        <v>0</v>
      </c>
      <c r="M268" s="25">
        <f t="shared" si="245"/>
        <v>0</v>
      </c>
      <c r="N268" s="25">
        <f t="shared" si="245"/>
        <v>0</v>
      </c>
      <c r="O268" s="25">
        <f t="shared" si="245"/>
        <v>0</v>
      </c>
      <c r="P268" s="25">
        <f t="shared" si="245"/>
        <v>0</v>
      </c>
      <c r="Q268" s="25">
        <f t="shared" si="245"/>
        <v>0</v>
      </c>
      <c r="R268" s="25">
        <f t="shared" si="245"/>
        <v>0</v>
      </c>
      <c r="S268" s="25">
        <f t="shared" si="245"/>
        <v>0</v>
      </c>
      <c r="T268" s="25">
        <f t="shared" si="245"/>
        <v>0</v>
      </c>
      <c r="U268" s="25">
        <f t="shared" si="245"/>
        <v>0</v>
      </c>
      <c r="V268" s="25">
        <f t="shared" si="245"/>
        <v>0</v>
      </c>
      <c r="W268" s="25">
        <f t="shared" si="245"/>
        <v>0</v>
      </c>
      <c r="X268" s="25">
        <f t="shared" si="245"/>
        <v>0</v>
      </c>
      <c r="Y268" s="25">
        <f t="shared" si="245"/>
        <v>0</v>
      </c>
      <c r="Z268" s="25">
        <f t="shared" si="245"/>
        <v>0</v>
      </c>
      <c r="AA268" s="25">
        <f t="shared" si="245"/>
        <v>0</v>
      </c>
      <c r="AB268" s="25">
        <f t="shared" si="245"/>
        <v>0</v>
      </c>
      <c r="AC268" s="25">
        <f t="shared" si="245"/>
        <v>0</v>
      </c>
      <c r="AD268" s="25">
        <f t="shared" si="245"/>
        <v>0</v>
      </c>
      <c r="AE268" s="25">
        <f t="shared" si="245"/>
        <v>0</v>
      </c>
      <c r="AF268" s="64"/>
      <c r="AG268" s="17"/>
      <c r="AH268" s="17"/>
      <c r="AI268" s="17"/>
    </row>
    <row r="269" spans="1:16384" s="20" customFormat="1" ht="25.5" customHeight="1" x14ac:dyDescent="0.3">
      <c r="A269" s="24" t="s">
        <v>30</v>
      </c>
      <c r="B269" s="25">
        <f t="shared" si="242"/>
        <v>0</v>
      </c>
      <c r="C269" s="25">
        <f t="shared" si="242"/>
        <v>0</v>
      </c>
      <c r="D269" s="25">
        <f t="shared" si="242"/>
        <v>0</v>
      </c>
      <c r="E269" s="25">
        <f t="shared" si="242"/>
        <v>0</v>
      </c>
      <c r="F269" s="26" t="e">
        <f>E269/B269*100</f>
        <v>#DIV/0!</v>
      </c>
      <c r="G269" s="26" t="e">
        <f>E269/C269*100</f>
        <v>#DIV/0!</v>
      </c>
      <c r="H269" s="25">
        <f t="shared" ref="H269:AE269" si="246">H276+H297</f>
        <v>0</v>
      </c>
      <c r="I269" s="25">
        <f t="shared" si="246"/>
        <v>0</v>
      </c>
      <c r="J269" s="25">
        <f t="shared" si="246"/>
        <v>0</v>
      </c>
      <c r="K269" s="25">
        <f t="shared" si="246"/>
        <v>0</v>
      </c>
      <c r="L269" s="25">
        <f t="shared" si="246"/>
        <v>0</v>
      </c>
      <c r="M269" s="25">
        <f t="shared" si="246"/>
        <v>0</v>
      </c>
      <c r="N269" s="25">
        <f t="shared" si="246"/>
        <v>0</v>
      </c>
      <c r="O269" s="25">
        <f t="shared" si="246"/>
        <v>0</v>
      </c>
      <c r="P269" s="25">
        <f t="shared" si="246"/>
        <v>0</v>
      </c>
      <c r="Q269" s="25">
        <f t="shared" si="246"/>
        <v>0</v>
      </c>
      <c r="R269" s="25">
        <f t="shared" si="246"/>
        <v>0</v>
      </c>
      <c r="S269" s="25">
        <f t="shared" si="246"/>
        <v>0</v>
      </c>
      <c r="T269" s="25">
        <f t="shared" si="246"/>
        <v>0</v>
      </c>
      <c r="U269" s="25">
        <f t="shared" si="246"/>
        <v>0</v>
      </c>
      <c r="V269" s="25">
        <f t="shared" si="246"/>
        <v>0</v>
      </c>
      <c r="W269" s="25">
        <f t="shared" si="246"/>
        <v>0</v>
      </c>
      <c r="X269" s="25">
        <f t="shared" si="246"/>
        <v>0</v>
      </c>
      <c r="Y269" s="25">
        <f t="shared" si="246"/>
        <v>0</v>
      </c>
      <c r="Z269" s="25">
        <f t="shared" si="246"/>
        <v>0</v>
      </c>
      <c r="AA269" s="25">
        <f t="shared" si="246"/>
        <v>0</v>
      </c>
      <c r="AB269" s="25">
        <f t="shared" si="246"/>
        <v>0</v>
      </c>
      <c r="AC269" s="25">
        <f t="shared" si="246"/>
        <v>0</v>
      </c>
      <c r="AD269" s="25">
        <f t="shared" si="246"/>
        <v>0</v>
      </c>
      <c r="AE269" s="25">
        <f t="shared" si="246"/>
        <v>0</v>
      </c>
      <c r="AF269" s="64"/>
      <c r="AG269" s="17"/>
      <c r="AH269" s="17"/>
      <c r="AI269" s="17"/>
    </row>
    <row r="270" spans="1:16384" s="20" customFormat="1" ht="25.5" customHeight="1" x14ac:dyDescent="0.3">
      <c r="A270" s="24" t="s">
        <v>31</v>
      </c>
      <c r="B270" s="25">
        <f t="shared" si="242"/>
        <v>50000</v>
      </c>
      <c r="C270" s="25">
        <f t="shared" si="242"/>
        <v>25000</v>
      </c>
      <c r="D270" s="25">
        <f t="shared" si="242"/>
        <v>50000</v>
      </c>
      <c r="E270" s="25">
        <f t="shared" si="242"/>
        <v>25000</v>
      </c>
      <c r="F270" s="26">
        <f t="shared" ref="F270" si="247">E270/B270*100</f>
        <v>50</v>
      </c>
      <c r="G270" s="26">
        <f t="shared" ref="G270" si="248">E270/C270*100</f>
        <v>100</v>
      </c>
      <c r="H270" s="25">
        <f t="shared" ref="H270:AE270" si="249">H277+H298</f>
        <v>0</v>
      </c>
      <c r="I270" s="25">
        <f t="shared" si="249"/>
        <v>0</v>
      </c>
      <c r="J270" s="25">
        <f t="shared" si="249"/>
        <v>0</v>
      </c>
      <c r="K270" s="25">
        <f t="shared" si="249"/>
        <v>0</v>
      </c>
      <c r="L270" s="25">
        <f t="shared" si="249"/>
        <v>0</v>
      </c>
      <c r="M270" s="25">
        <f t="shared" si="249"/>
        <v>0</v>
      </c>
      <c r="N270" s="25">
        <f t="shared" si="249"/>
        <v>25000</v>
      </c>
      <c r="O270" s="25">
        <f t="shared" si="249"/>
        <v>0</v>
      </c>
      <c r="P270" s="25">
        <f t="shared" si="249"/>
        <v>0</v>
      </c>
      <c r="Q270" s="25">
        <f t="shared" si="249"/>
        <v>25000</v>
      </c>
      <c r="R270" s="25">
        <f t="shared" si="249"/>
        <v>0</v>
      </c>
      <c r="S270" s="25">
        <f t="shared" si="249"/>
        <v>0</v>
      </c>
      <c r="T270" s="25">
        <f t="shared" si="249"/>
        <v>0</v>
      </c>
      <c r="U270" s="25">
        <f t="shared" si="249"/>
        <v>0</v>
      </c>
      <c r="V270" s="25">
        <f t="shared" si="249"/>
        <v>0</v>
      </c>
      <c r="W270" s="25">
        <f t="shared" si="249"/>
        <v>0</v>
      </c>
      <c r="X270" s="25">
        <f t="shared" si="249"/>
        <v>25000</v>
      </c>
      <c r="Y270" s="25">
        <f t="shared" si="249"/>
        <v>0</v>
      </c>
      <c r="Z270" s="25">
        <f t="shared" si="249"/>
        <v>0</v>
      </c>
      <c r="AA270" s="25">
        <f t="shared" si="249"/>
        <v>0</v>
      </c>
      <c r="AB270" s="25">
        <f t="shared" si="249"/>
        <v>0</v>
      </c>
      <c r="AC270" s="25">
        <f t="shared" si="249"/>
        <v>0</v>
      </c>
      <c r="AD270" s="25">
        <f t="shared" si="249"/>
        <v>0</v>
      </c>
      <c r="AE270" s="25">
        <f t="shared" si="249"/>
        <v>0</v>
      </c>
      <c r="AF270" s="64"/>
      <c r="AG270" s="17"/>
      <c r="AH270" s="17"/>
      <c r="AI270" s="17"/>
    </row>
    <row r="271" spans="1:16384" s="20" customFormat="1" ht="39" customHeight="1" x14ac:dyDescent="0.25">
      <c r="A271" s="104" t="s">
        <v>89</v>
      </c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2"/>
      <c r="AF271" s="104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1"/>
      <c r="AY271" s="111"/>
      <c r="AZ271" s="111"/>
      <c r="BA271" s="111"/>
      <c r="BB271" s="111"/>
      <c r="BC271" s="111"/>
      <c r="BD271" s="111"/>
      <c r="BE271" s="111"/>
      <c r="BF271" s="111"/>
      <c r="BG271" s="111"/>
      <c r="BH271" s="111"/>
      <c r="BI271" s="111"/>
      <c r="BJ271" s="112"/>
      <c r="BK271" s="104"/>
      <c r="BL271" s="111"/>
      <c r="BM271" s="111"/>
      <c r="BN271" s="111"/>
      <c r="BO271" s="111"/>
      <c r="BP271" s="111"/>
      <c r="BQ271" s="111"/>
      <c r="BR271" s="111"/>
      <c r="BS271" s="111"/>
      <c r="BT271" s="111"/>
      <c r="BU271" s="111"/>
      <c r="BV271" s="111"/>
      <c r="BW271" s="111"/>
      <c r="BX271" s="111"/>
      <c r="BY271" s="111"/>
      <c r="BZ271" s="111"/>
      <c r="CA271" s="111"/>
      <c r="CB271" s="111"/>
      <c r="CC271" s="111"/>
      <c r="CD271" s="111"/>
      <c r="CE271" s="111"/>
      <c r="CF271" s="111"/>
      <c r="CG271" s="111"/>
      <c r="CH271" s="111"/>
      <c r="CI271" s="111"/>
      <c r="CJ271" s="111"/>
      <c r="CK271" s="111"/>
      <c r="CL271" s="111"/>
      <c r="CM271" s="111"/>
      <c r="CN271" s="111"/>
      <c r="CO271" s="112"/>
      <c r="CP271" s="104"/>
      <c r="CQ271" s="111"/>
      <c r="CR271" s="111"/>
      <c r="CS271" s="111"/>
      <c r="CT271" s="111"/>
      <c r="CU271" s="111"/>
      <c r="CV271" s="111"/>
      <c r="CW271" s="111"/>
      <c r="CX271" s="111"/>
      <c r="CY271" s="111"/>
      <c r="CZ271" s="111"/>
      <c r="DA271" s="111"/>
      <c r="DB271" s="111"/>
      <c r="DC271" s="111"/>
      <c r="DD271" s="111"/>
      <c r="DE271" s="111"/>
      <c r="DF271" s="111"/>
      <c r="DG271" s="111"/>
      <c r="DH271" s="111"/>
      <c r="DI271" s="111"/>
      <c r="DJ271" s="111"/>
      <c r="DK271" s="111"/>
      <c r="DL271" s="111"/>
      <c r="DM271" s="111"/>
      <c r="DN271" s="111"/>
      <c r="DO271" s="111"/>
      <c r="DP271" s="111"/>
      <c r="DQ271" s="111"/>
      <c r="DR271" s="111"/>
      <c r="DS271" s="111"/>
      <c r="DT271" s="112"/>
      <c r="DU271" s="104"/>
      <c r="DV271" s="111"/>
      <c r="DW271" s="111"/>
      <c r="DX271" s="111"/>
      <c r="DY271" s="111"/>
      <c r="DZ271" s="111"/>
      <c r="EA271" s="111"/>
      <c r="EB271" s="111"/>
      <c r="EC271" s="111"/>
      <c r="ED271" s="111"/>
      <c r="EE271" s="111"/>
      <c r="EF271" s="111"/>
      <c r="EG271" s="111"/>
      <c r="EH271" s="111"/>
      <c r="EI271" s="111"/>
      <c r="EJ271" s="111"/>
      <c r="EK271" s="111"/>
      <c r="EL271" s="111"/>
      <c r="EM271" s="111"/>
      <c r="EN271" s="111"/>
      <c r="EO271" s="111"/>
      <c r="EP271" s="111"/>
      <c r="EQ271" s="111"/>
      <c r="ER271" s="111"/>
      <c r="ES271" s="111"/>
      <c r="ET271" s="111"/>
      <c r="EU271" s="111"/>
      <c r="EV271" s="111"/>
      <c r="EW271" s="111"/>
      <c r="EX271" s="111"/>
      <c r="EY271" s="112"/>
      <c r="EZ271" s="104"/>
      <c r="FA271" s="111"/>
      <c r="FB271" s="111"/>
      <c r="FC271" s="111"/>
      <c r="FD271" s="111"/>
      <c r="FE271" s="111"/>
      <c r="FF271" s="111"/>
      <c r="FG271" s="111"/>
      <c r="FH271" s="111"/>
      <c r="FI271" s="111"/>
      <c r="FJ271" s="111"/>
      <c r="FK271" s="111"/>
      <c r="FL271" s="111"/>
      <c r="FM271" s="111"/>
      <c r="FN271" s="111"/>
      <c r="FO271" s="111"/>
      <c r="FP271" s="111"/>
      <c r="FQ271" s="111"/>
      <c r="FR271" s="111"/>
      <c r="FS271" s="111"/>
      <c r="FT271" s="111"/>
      <c r="FU271" s="111"/>
      <c r="FV271" s="111"/>
      <c r="FW271" s="111"/>
      <c r="FX271" s="111"/>
      <c r="FY271" s="111"/>
      <c r="FZ271" s="111"/>
      <c r="GA271" s="111"/>
      <c r="GB271" s="111"/>
      <c r="GC271" s="111"/>
      <c r="GD271" s="112"/>
      <c r="GE271" s="104"/>
      <c r="GF271" s="111"/>
      <c r="GG271" s="111"/>
      <c r="GH271" s="111"/>
      <c r="GI271" s="111"/>
      <c r="GJ271" s="111"/>
      <c r="GK271" s="111"/>
      <c r="GL271" s="111"/>
      <c r="GM271" s="111"/>
      <c r="GN271" s="111"/>
      <c r="GO271" s="111"/>
      <c r="GP271" s="111"/>
      <c r="GQ271" s="111"/>
      <c r="GR271" s="111"/>
      <c r="GS271" s="111"/>
      <c r="GT271" s="111"/>
      <c r="GU271" s="111"/>
      <c r="GV271" s="111"/>
      <c r="GW271" s="111"/>
      <c r="GX271" s="111"/>
      <c r="GY271" s="111"/>
      <c r="GZ271" s="111"/>
      <c r="HA271" s="111"/>
      <c r="HB271" s="111"/>
      <c r="HC271" s="111"/>
      <c r="HD271" s="111"/>
      <c r="HE271" s="111"/>
      <c r="HF271" s="111"/>
      <c r="HG271" s="111"/>
      <c r="HH271" s="111"/>
      <c r="HI271" s="112"/>
      <c r="HJ271" s="104"/>
      <c r="HK271" s="111"/>
      <c r="HL271" s="111"/>
      <c r="HM271" s="111"/>
      <c r="HN271" s="111"/>
      <c r="HO271" s="111"/>
      <c r="HP271" s="111"/>
      <c r="HQ271" s="111"/>
      <c r="HR271" s="111"/>
      <c r="HS271" s="111"/>
      <c r="HT271" s="111"/>
      <c r="HU271" s="111"/>
      <c r="HV271" s="111"/>
      <c r="HW271" s="111"/>
      <c r="HX271" s="111"/>
      <c r="HY271" s="111"/>
      <c r="HZ271" s="111"/>
      <c r="IA271" s="111"/>
      <c r="IB271" s="111"/>
      <c r="IC271" s="111"/>
      <c r="ID271" s="111"/>
      <c r="IE271" s="111"/>
      <c r="IF271" s="111"/>
      <c r="IG271" s="111"/>
      <c r="IH271" s="111"/>
      <c r="II271" s="111"/>
      <c r="IJ271" s="111"/>
      <c r="IK271" s="111"/>
      <c r="IL271" s="111"/>
      <c r="IM271" s="111"/>
      <c r="IN271" s="112"/>
      <c r="IO271" s="104"/>
      <c r="IP271" s="111"/>
      <c r="IQ271" s="111"/>
      <c r="IR271" s="111"/>
      <c r="IS271" s="111"/>
      <c r="IT271" s="111"/>
      <c r="IU271" s="111"/>
      <c r="IV271" s="111"/>
      <c r="IW271" s="111"/>
      <c r="IX271" s="111"/>
      <c r="IY271" s="111"/>
      <c r="IZ271" s="111"/>
      <c r="JA271" s="111"/>
      <c r="JB271" s="111"/>
      <c r="JC271" s="111"/>
      <c r="JD271" s="111"/>
      <c r="JE271" s="111"/>
      <c r="JF271" s="111"/>
      <c r="JG271" s="111"/>
      <c r="JH271" s="111"/>
      <c r="JI271" s="111"/>
      <c r="JJ271" s="111"/>
      <c r="JK271" s="111"/>
      <c r="JL271" s="111"/>
      <c r="JM271" s="111"/>
      <c r="JN271" s="111"/>
      <c r="JO271" s="111"/>
      <c r="JP271" s="111"/>
      <c r="JQ271" s="111"/>
      <c r="JR271" s="111"/>
      <c r="JS271" s="112"/>
      <c r="JT271" s="104"/>
      <c r="JU271" s="111"/>
      <c r="JV271" s="111"/>
      <c r="JW271" s="111"/>
      <c r="JX271" s="111"/>
      <c r="JY271" s="111"/>
      <c r="JZ271" s="111"/>
      <c r="KA271" s="111"/>
      <c r="KB271" s="111"/>
      <c r="KC271" s="111"/>
      <c r="KD271" s="111"/>
      <c r="KE271" s="111"/>
      <c r="KF271" s="111"/>
      <c r="KG271" s="111"/>
      <c r="KH271" s="111"/>
      <c r="KI271" s="111"/>
      <c r="KJ271" s="111"/>
      <c r="KK271" s="111"/>
      <c r="KL271" s="111"/>
      <c r="KM271" s="111"/>
      <c r="KN271" s="111"/>
      <c r="KO271" s="111"/>
      <c r="KP271" s="111"/>
      <c r="KQ271" s="111"/>
      <c r="KR271" s="111"/>
      <c r="KS271" s="111"/>
      <c r="KT271" s="111"/>
      <c r="KU271" s="111"/>
      <c r="KV271" s="111"/>
      <c r="KW271" s="111"/>
      <c r="KX271" s="112"/>
      <c r="KY271" s="104"/>
      <c r="KZ271" s="111"/>
      <c r="LA271" s="111"/>
      <c r="LB271" s="111"/>
      <c r="LC271" s="111"/>
      <c r="LD271" s="111"/>
      <c r="LE271" s="111"/>
      <c r="LF271" s="111"/>
      <c r="LG271" s="111"/>
      <c r="LH271" s="111"/>
      <c r="LI271" s="111"/>
      <c r="LJ271" s="111"/>
      <c r="LK271" s="111"/>
      <c r="LL271" s="111"/>
      <c r="LM271" s="111"/>
      <c r="LN271" s="111"/>
      <c r="LO271" s="111"/>
      <c r="LP271" s="111"/>
      <c r="LQ271" s="111"/>
      <c r="LR271" s="111"/>
      <c r="LS271" s="111"/>
      <c r="LT271" s="111"/>
      <c r="LU271" s="111"/>
      <c r="LV271" s="111"/>
      <c r="LW271" s="111"/>
      <c r="LX271" s="111"/>
      <c r="LY271" s="111"/>
      <c r="LZ271" s="111"/>
      <c r="MA271" s="111"/>
      <c r="MB271" s="111"/>
      <c r="MC271" s="112"/>
      <c r="MD271" s="104"/>
      <c r="ME271" s="111"/>
      <c r="MF271" s="111"/>
      <c r="MG271" s="111"/>
      <c r="MH271" s="111"/>
      <c r="MI271" s="111"/>
      <c r="MJ271" s="111"/>
      <c r="MK271" s="111"/>
      <c r="ML271" s="111"/>
      <c r="MM271" s="111"/>
      <c r="MN271" s="111"/>
      <c r="MO271" s="111"/>
      <c r="MP271" s="111"/>
      <c r="MQ271" s="111"/>
      <c r="MR271" s="111"/>
      <c r="MS271" s="111"/>
      <c r="MT271" s="111"/>
      <c r="MU271" s="111"/>
      <c r="MV271" s="111"/>
      <c r="MW271" s="111"/>
      <c r="MX271" s="111"/>
      <c r="MY271" s="111"/>
      <c r="MZ271" s="111"/>
      <c r="NA271" s="111"/>
      <c r="NB271" s="111"/>
      <c r="NC271" s="111"/>
      <c r="ND271" s="111"/>
      <c r="NE271" s="111"/>
      <c r="NF271" s="111"/>
      <c r="NG271" s="111"/>
      <c r="NH271" s="112"/>
      <c r="NI271" s="104"/>
      <c r="NJ271" s="111"/>
      <c r="NK271" s="111"/>
      <c r="NL271" s="111"/>
      <c r="NM271" s="111"/>
      <c r="NN271" s="111"/>
      <c r="NO271" s="111"/>
      <c r="NP271" s="111"/>
      <c r="NQ271" s="111"/>
      <c r="NR271" s="111"/>
      <c r="NS271" s="111"/>
      <c r="NT271" s="111"/>
      <c r="NU271" s="111"/>
      <c r="NV271" s="111"/>
      <c r="NW271" s="111"/>
      <c r="NX271" s="111"/>
      <c r="NY271" s="111"/>
      <c r="NZ271" s="111"/>
      <c r="OA271" s="111"/>
      <c r="OB271" s="111"/>
      <c r="OC271" s="111"/>
      <c r="OD271" s="111"/>
      <c r="OE271" s="111"/>
      <c r="OF271" s="111"/>
      <c r="OG271" s="111"/>
      <c r="OH271" s="111"/>
      <c r="OI271" s="111"/>
      <c r="OJ271" s="111"/>
      <c r="OK271" s="111"/>
      <c r="OL271" s="111"/>
      <c r="OM271" s="112"/>
      <c r="ON271" s="104"/>
      <c r="OO271" s="111"/>
      <c r="OP271" s="111"/>
      <c r="OQ271" s="111"/>
      <c r="OR271" s="111"/>
      <c r="OS271" s="111"/>
      <c r="OT271" s="111"/>
      <c r="OU271" s="111"/>
      <c r="OV271" s="111"/>
      <c r="OW271" s="111"/>
      <c r="OX271" s="111"/>
      <c r="OY271" s="111"/>
      <c r="OZ271" s="111"/>
      <c r="PA271" s="111"/>
      <c r="PB271" s="111"/>
      <c r="PC271" s="111"/>
      <c r="PD271" s="111"/>
      <c r="PE271" s="111"/>
      <c r="PF271" s="111"/>
      <c r="PG271" s="111"/>
      <c r="PH271" s="111"/>
      <c r="PI271" s="111"/>
      <c r="PJ271" s="111"/>
      <c r="PK271" s="111"/>
      <c r="PL271" s="111"/>
      <c r="PM271" s="111"/>
      <c r="PN271" s="111"/>
      <c r="PO271" s="111"/>
      <c r="PP271" s="111"/>
      <c r="PQ271" s="111"/>
      <c r="PR271" s="112"/>
      <c r="PS271" s="104"/>
      <c r="PT271" s="111"/>
      <c r="PU271" s="111"/>
      <c r="PV271" s="111"/>
      <c r="PW271" s="111"/>
      <c r="PX271" s="111"/>
      <c r="PY271" s="111"/>
      <c r="PZ271" s="111"/>
      <c r="QA271" s="111"/>
      <c r="QB271" s="111"/>
      <c r="QC271" s="111"/>
      <c r="QD271" s="111"/>
      <c r="QE271" s="111"/>
      <c r="QF271" s="111"/>
      <c r="QG271" s="111"/>
      <c r="QH271" s="111"/>
      <c r="QI271" s="111"/>
      <c r="QJ271" s="111"/>
      <c r="QK271" s="111"/>
      <c r="QL271" s="111"/>
      <c r="QM271" s="111"/>
      <c r="QN271" s="111"/>
      <c r="QO271" s="111"/>
      <c r="QP271" s="111"/>
      <c r="QQ271" s="111"/>
      <c r="QR271" s="111"/>
      <c r="QS271" s="111"/>
      <c r="QT271" s="111"/>
      <c r="QU271" s="111"/>
      <c r="QV271" s="111"/>
      <c r="QW271" s="112"/>
      <c r="QX271" s="104"/>
      <c r="QY271" s="111"/>
      <c r="QZ271" s="111"/>
      <c r="RA271" s="111"/>
      <c r="RB271" s="111"/>
      <c r="RC271" s="111"/>
      <c r="RD271" s="111"/>
      <c r="RE271" s="111"/>
      <c r="RF271" s="111"/>
      <c r="RG271" s="111"/>
      <c r="RH271" s="111"/>
      <c r="RI271" s="111"/>
      <c r="RJ271" s="111"/>
      <c r="RK271" s="111"/>
      <c r="RL271" s="111"/>
      <c r="RM271" s="111"/>
      <c r="RN271" s="111"/>
      <c r="RO271" s="111"/>
      <c r="RP271" s="111"/>
      <c r="RQ271" s="111"/>
      <c r="RR271" s="111"/>
      <c r="RS271" s="111"/>
      <c r="RT271" s="111"/>
      <c r="RU271" s="111"/>
      <c r="RV271" s="111"/>
      <c r="RW271" s="111"/>
      <c r="RX271" s="111"/>
      <c r="RY271" s="111"/>
      <c r="RZ271" s="111"/>
      <c r="SA271" s="111"/>
      <c r="SB271" s="112"/>
      <c r="SC271" s="104"/>
      <c r="SD271" s="111"/>
      <c r="SE271" s="111"/>
      <c r="SF271" s="111"/>
      <c r="SG271" s="111"/>
      <c r="SH271" s="111"/>
      <c r="SI271" s="111"/>
      <c r="SJ271" s="111"/>
      <c r="SK271" s="111"/>
      <c r="SL271" s="111"/>
      <c r="SM271" s="111"/>
      <c r="SN271" s="111"/>
      <c r="SO271" s="111"/>
      <c r="SP271" s="111"/>
      <c r="SQ271" s="111"/>
      <c r="SR271" s="111"/>
      <c r="SS271" s="111"/>
      <c r="ST271" s="111"/>
      <c r="SU271" s="111"/>
      <c r="SV271" s="111"/>
      <c r="SW271" s="111"/>
      <c r="SX271" s="111"/>
      <c r="SY271" s="111"/>
      <c r="SZ271" s="111"/>
      <c r="TA271" s="111"/>
      <c r="TB271" s="111"/>
      <c r="TC271" s="111"/>
      <c r="TD271" s="111"/>
      <c r="TE271" s="111"/>
      <c r="TF271" s="111"/>
      <c r="TG271" s="112"/>
      <c r="TH271" s="104"/>
      <c r="TI271" s="111"/>
      <c r="TJ271" s="111"/>
      <c r="TK271" s="111"/>
      <c r="TL271" s="111"/>
      <c r="TM271" s="111"/>
      <c r="TN271" s="111"/>
      <c r="TO271" s="111"/>
      <c r="TP271" s="111"/>
      <c r="TQ271" s="111"/>
      <c r="TR271" s="111"/>
      <c r="TS271" s="111"/>
      <c r="TT271" s="111"/>
      <c r="TU271" s="111"/>
      <c r="TV271" s="111"/>
      <c r="TW271" s="111"/>
      <c r="TX271" s="111"/>
      <c r="TY271" s="111"/>
      <c r="TZ271" s="111"/>
      <c r="UA271" s="111"/>
      <c r="UB271" s="111"/>
      <c r="UC271" s="111"/>
      <c r="UD271" s="111"/>
      <c r="UE271" s="111"/>
      <c r="UF271" s="111"/>
      <c r="UG271" s="111"/>
      <c r="UH271" s="111"/>
      <c r="UI271" s="111"/>
      <c r="UJ271" s="111"/>
      <c r="UK271" s="111"/>
      <c r="UL271" s="112"/>
      <c r="UM271" s="104"/>
      <c r="UN271" s="111"/>
      <c r="UO271" s="111"/>
      <c r="UP271" s="111"/>
      <c r="UQ271" s="111"/>
      <c r="UR271" s="111"/>
      <c r="US271" s="111"/>
      <c r="UT271" s="111"/>
      <c r="UU271" s="111"/>
      <c r="UV271" s="111"/>
      <c r="UW271" s="111"/>
      <c r="UX271" s="111"/>
      <c r="UY271" s="111"/>
      <c r="UZ271" s="111"/>
      <c r="VA271" s="111"/>
      <c r="VB271" s="111"/>
      <c r="VC271" s="111"/>
      <c r="VD271" s="111"/>
      <c r="VE271" s="111"/>
      <c r="VF271" s="111"/>
      <c r="VG271" s="111"/>
      <c r="VH271" s="111"/>
      <c r="VI271" s="111"/>
      <c r="VJ271" s="111"/>
      <c r="VK271" s="111"/>
      <c r="VL271" s="111"/>
      <c r="VM271" s="111"/>
      <c r="VN271" s="111"/>
      <c r="VO271" s="111"/>
      <c r="VP271" s="111"/>
      <c r="VQ271" s="112"/>
      <c r="VR271" s="104"/>
      <c r="VS271" s="111"/>
      <c r="VT271" s="111"/>
      <c r="VU271" s="111"/>
      <c r="VV271" s="111"/>
      <c r="VW271" s="111"/>
      <c r="VX271" s="111"/>
      <c r="VY271" s="111"/>
      <c r="VZ271" s="111"/>
      <c r="WA271" s="111"/>
      <c r="WB271" s="111"/>
      <c r="WC271" s="111"/>
      <c r="WD271" s="111"/>
      <c r="WE271" s="111"/>
      <c r="WF271" s="111"/>
      <c r="WG271" s="111"/>
      <c r="WH271" s="111"/>
      <c r="WI271" s="111"/>
      <c r="WJ271" s="111"/>
      <c r="WK271" s="111"/>
      <c r="WL271" s="111"/>
      <c r="WM271" s="111"/>
      <c r="WN271" s="111"/>
      <c r="WO271" s="111"/>
      <c r="WP271" s="111"/>
      <c r="WQ271" s="111"/>
      <c r="WR271" s="111"/>
      <c r="WS271" s="111"/>
      <c r="WT271" s="111"/>
      <c r="WU271" s="111"/>
      <c r="WV271" s="112"/>
      <c r="WW271" s="104"/>
      <c r="WX271" s="111"/>
      <c r="WY271" s="111"/>
      <c r="WZ271" s="111"/>
      <c r="XA271" s="111"/>
      <c r="XB271" s="111"/>
      <c r="XC271" s="111"/>
      <c r="XD271" s="111"/>
      <c r="XE271" s="111"/>
      <c r="XF271" s="111"/>
      <c r="XG271" s="111"/>
      <c r="XH271" s="111"/>
      <c r="XI271" s="111"/>
      <c r="XJ271" s="111"/>
      <c r="XK271" s="111"/>
      <c r="XL271" s="111"/>
      <c r="XM271" s="111"/>
      <c r="XN271" s="111"/>
      <c r="XO271" s="111"/>
      <c r="XP271" s="111"/>
      <c r="XQ271" s="111"/>
      <c r="XR271" s="111"/>
      <c r="XS271" s="111"/>
      <c r="XT271" s="111"/>
      <c r="XU271" s="111"/>
      <c r="XV271" s="111"/>
      <c r="XW271" s="111"/>
      <c r="XX271" s="111"/>
      <c r="XY271" s="111"/>
      <c r="XZ271" s="111"/>
      <c r="YA271" s="112"/>
      <c r="YB271" s="104"/>
      <c r="YC271" s="111"/>
      <c r="YD271" s="111"/>
      <c r="YE271" s="111"/>
      <c r="YF271" s="111"/>
      <c r="YG271" s="111"/>
      <c r="YH271" s="111"/>
      <c r="YI271" s="111"/>
      <c r="YJ271" s="111"/>
      <c r="YK271" s="111"/>
      <c r="YL271" s="111"/>
      <c r="YM271" s="111"/>
      <c r="YN271" s="111"/>
      <c r="YO271" s="111"/>
      <c r="YP271" s="111"/>
      <c r="YQ271" s="111"/>
      <c r="YR271" s="111"/>
      <c r="YS271" s="111"/>
      <c r="YT271" s="111"/>
      <c r="YU271" s="111"/>
      <c r="YV271" s="111"/>
      <c r="YW271" s="111"/>
      <c r="YX271" s="111"/>
      <c r="YY271" s="111"/>
      <c r="YZ271" s="111"/>
      <c r="ZA271" s="111"/>
      <c r="ZB271" s="111"/>
      <c r="ZC271" s="111"/>
      <c r="ZD271" s="111"/>
      <c r="ZE271" s="111"/>
      <c r="ZF271" s="112"/>
      <c r="ZG271" s="104"/>
      <c r="ZH271" s="111"/>
      <c r="ZI271" s="111"/>
      <c r="ZJ271" s="111"/>
      <c r="ZK271" s="111"/>
      <c r="ZL271" s="111"/>
      <c r="ZM271" s="111"/>
      <c r="ZN271" s="111"/>
      <c r="ZO271" s="111"/>
      <c r="ZP271" s="111"/>
      <c r="ZQ271" s="111"/>
      <c r="ZR271" s="111"/>
      <c r="ZS271" s="111"/>
      <c r="ZT271" s="111"/>
      <c r="ZU271" s="111"/>
      <c r="ZV271" s="111"/>
      <c r="ZW271" s="111"/>
      <c r="ZX271" s="111"/>
      <c r="ZY271" s="111"/>
      <c r="ZZ271" s="111"/>
      <c r="AAA271" s="111"/>
      <c r="AAB271" s="111"/>
      <c r="AAC271" s="111"/>
      <c r="AAD271" s="111"/>
      <c r="AAE271" s="111"/>
      <c r="AAF271" s="111"/>
      <c r="AAG271" s="111"/>
      <c r="AAH271" s="111"/>
      <c r="AAI271" s="111"/>
      <c r="AAJ271" s="111"/>
      <c r="AAK271" s="112"/>
      <c r="AAL271" s="104"/>
      <c r="AAM271" s="111"/>
      <c r="AAN271" s="111"/>
      <c r="AAO271" s="111"/>
      <c r="AAP271" s="111"/>
      <c r="AAQ271" s="111"/>
      <c r="AAR271" s="111"/>
      <c r="AAS271" s="111"/>
      <c r="AAT271" s="111"/>
      <c r="AAU271" s="111"/>
      <c r="AAV271" s="111"/>
      <c r="AAW271" s="111"/>
      <c r="AAX271" s="111"/>
      <c r="AAY271" s="111"/>
      <c r="AAZ271" s="111"/>
      <c r="ABA271" s="111"/>
      <c r="ABB271" s="111"/>
      <c r="ABC271" s="111"/>
      <c r="ABD271" s="111"/>
      <c r="ABE271" s="111"/>
      <c r="ABF271" s="111"/>
      <c r="ABG271" s="111"/>
      <c r="ABH271" s="111"/>
      <c r="ABI271" s="111"/>
      <c r="ABJ271" s="111"/>
      <c r="ABK271" s="111"/>
      <c r="ABL271" s="111"/>
      <c r="ABM271" s="111"/>
      <c r="ABN271" s="111"/>
      <c r="ABO271" s="111"/>
      <c r="ABP271" s="112"/>
      <c r="ABQ271" s="104"/>
      <c r="ABR271" s="111"/>
      <c r="ABS271" s="111"/>
      <c r="ABT271" s="111"/>
      <c r="ABU271" s="111"/>
      <c r="ABV271" s="111"/>
      <c r="ABW271" s="111"/>
      <c r="ABX271" s="111"/>
      <c r="ABY271" s="111"/>
      <c r="ABZ271" s="111"/>
      <c r="ACA271" s="111"/>
      <c r="ACB271" s="111"/>
      <c r="ACC271" s="111"/>
      <c r="ACD271" s="111"/>
      <c r="ACE271" s="111"/>
      <c r="ACF271" s="111"/>
      <c r="ACG271" s="111"/>
      <c r="ACH271" s="111"/>
      <c r="ACI271" s="111"/>
      <c r="ACJ271" s="111"/>
      <c r="ACK271" s="111"/>
      <c r="ACL271" s="111"/>
      <c r="ACM271" s="111"/>
      <c r="ACN271" s="111"/>
      <c r="ACO271" s="111"/>
      <c r="ACP271" s="111"/>
      <c r="ACQ271" s="111"/>
      <c r="ACR271" s="111"/>
      <c r="ACS271" s="111"/>
      <c r="ACT271" s="111"/>
      <c r="ACU271" s="112"/>
      <c r="ACV271" s="104"/>
      <c r="ACW271" s="111"/>
      <c r="ACX271" s="111"/>
      <c r="ACY271" s="111"/>
      <c r="ACZ271" s="111"/>
      <c r="ADA271" s="111"/>
      <c r="ADB271" s="111"/>
      <c r="ADC271" s="111"/>
      <c r="ADD271" s="111"/>
      <c r="ADE271" s="111"/>
      <c r="ADF271" s="111"/>
      <c r="ADG271" s="111"/>
      <c r="ADH271" s="111"/>
      <c r="ADI271" s="111"/>
      <c r="ADJ271" s="111"/>
      <c r="ADK271" s="111"/>
      <c r="ADL271" s="111"/>
      <c r="ADM271" s="111"/>
      <c r="ADN271" s="111"/>
      <c r="ADO271" s="111"/>
      <c r="ADP271" s="111"/>
      <c r="ADQ271" s="111"/>
      <c r="ADR271" s="111"/>
      <c r="ADS271" s="111"/>
      <c r="ADT271" s="111"/>
      <c r="ADU271" s="111"/>
      <c r="ADV271" s="111"/>
      <c r="ADW271" s="111"/>
      <c r="ADX271" s="111"/>
      <c r="ADY271" s="111"/>
      <c r="ADZ271" s="112"/>
      <c r="AEA271" s="104"/>
      <c r="AEB271" s="111"/>
      <c r="AEC271" s="111"/>
      <c r="AED271" s="111"/>
      <c r="AEE271" s="111"/>
      <c r="AEF271" s="111"/>
      <c r="AEG271" s="111"/>
      <c r="AEH271" s="111"/>
      <c r="AEI271" s="111"/>
      <c r="AEJ271" s="111"/>
      <c r="AEK271" s="111"/>
      <c r="AEL271" s="111"/>
      <c r="AEM271" s="111"/>
      <c r="AEN271" s="111"/>
      <c r="AEO271" s="111"/>
      <c r="AEP271" s="111"/>
      <c r="AEQ271" s="111"/>
      <c r="AER271" s="111"/>
      <c r="AES271" s="111"/>
      <c r="AET271" s="111"/>
      <c r="AEU271" s="111"/>
      <c r="AEV271" s="111"/>
      <c r="AEW271" s="111"/>
      <c r="AEX271" s="111"/>
      <c r="AEY271" s="111"/>
      <c r="AEZ271" s="111"/>
      <c r="AFA271" s="111"/>
      <c r="AFB271" s="111"/>
      <c r="AFC271" s="111"/>
      <c r="AFD271" s="111"/>
      <c r="AFE271" s="112"/>
      <c r="AFF271" s="104"/>
      <c r="AFG271" s="111"/>
      <c r="AFH271" s="111"/>
      <c r="AFI271" s="111"/>
      <c r="AFJ271" s="111"/>
      <c r="AFK271" s="111"/>
      <c r="AFL271" s="111"/>
      <c r="AFM271" s="111"/>
      <c r="AFN271" s="111"/>
      <c r="AFO271" s="111"/>
      <c r="AFP271" s="111"/>
      <c r="AFQ271" s="111"/>
      <c r="AFR271" s="111"/>
      <c r="AFS271" s="111"/>
      <c r="AFT271" s="111"/>
      <c r="AFU271" s="111"/>
      <c r="AFV271" s="111"/>
      <c r="AFW271" s="111"/>
      <c r="AFX271" s="111"/>
      <c r="AFY271" s="111"/>
      <c r="AFZ271" s="111"/>
      <c r="AGA271" s="111"/>
      <c r="AGB271" s="111"/>
      <c r="AGC271" s="111"/>
      <c r="AGD271" s="111"/>
      <c r="AGE271" s="111"/>
      <c r="AGF271" s="111"/>
      <c r="AGG271" s="111"/>
      <c r="AGH271" s="111"/>
      <c r="AGI271" s="111"/>
      <c r="AGJ271" s="112"/>
      <c r="AGK271" s="104"/>
      <c r="AGL271" s="111"/>
      <c r="AGM271" s="111"/>
      <c r="AGN271" s="111"/>
      <c r="AGO271" s="111"/>
      <c r="AGP271" s="111"/>
      <c r="AGQ271" s="111"/>
      <c r="AGR271" s="111"/>
      <c r="AGS271" s="111"/>
      <c r="AGT271" s="111"/>
      <c r="AGU271" s="111"/>
      <c r="AGV271" s="111"/>
      <c r="AGW271" s="111"/>
      <c r="AGX271" s="111"/>
      <c r="AGY271" s="111"/>
      <c r="AGZ271" s="111"/>
      <c r="AHA271" s="111"/>
      <c r="AHB271" s="111"/>
      <c r="AHC271" s="111"/>
      <c r="AHD271" s="111"/>
      <c r="AHE271" s="111"/>
      <c r="AHF271" s="111"/>
      <c r="AHG271" s="111"/>
      <c r="AHH271" s="111"/>
      <c r="AHI271" s="111"/>
      <c r="AHJ271" s="111"/>
      <c r="AHK271" s="111"/>
      <c r="AHL271" s="111"/>
      <c r="AHM271" s="111"/>
      <c r="AHN271" s="111"/>
      <c r="AHO271" s="112"/>
      <c r="AHP271" s="104"/>
      <c r="AHQ271" s="111"/>
      <c r="AHR271" s="111"/>
      <c r="AHS271" s="111"/>
      <c r="AHT271" s="111"/>
      <c r="AHU271" s="111"/>
      <c r="AHV271" s="111"/>
      <c r="AHW271" s="111"/>
      <c r="AHX271" s="111"/>
      <c r="AHY271" s="111"/>
      <c r="AHZ271" s="111"/>
      <c r="AIA271" s="111"/>
      <c r="AIB271" s="111"/>
      <c r="AIC271" s="111"/>
      <c r="AID271" s="111"/>
      <c r="AIE271" s="111"/>
      <c r="AIF271" s="111"/>
      <c r="AIG271" s="111"/>
      <c r="AIH271" s="111"/>
      <c r="AII271" s="111"/>
      <c r="AIJ271" s="111"/>
      <c r="AIK271" s="111"/>
      <c r="AIL271" s="111"/>
      <c r="AIM271" s="111"/>
      <c r="AIN271" s="111"/>
      <c r="AIO271" s="111"/>
      <c r="AIP271" s="111"/>
      <c r="AIQ271" s="111"/>
      <c r="AIR271" s="111"/>
      <c r="AIS271" s="111"/>
      <c r="AIT271" s="112"/>
      <c r="AIU271" s="104"/>
      <c r="AIV271" s="111"/>
      <c r="AIW271" s="111"/>
      <c r="AIX271" s="111"/>
      <c r="AIY271" s="111"/>
      <c r="AIZ271" s="111"/>
      <c r="AJA271" s="111"/>
      <c r="AJB271" s="111"/>
      <c r="AJC271" s="111"/>
      <c r="AJD271" s="111"/>
      <c r="AJE271" s="111"/>
      <c r="AJF271" s="111"/>
      <c r="AJG271" s="111"/>
      <c r="AJH271" s="111"/>
      <c r="AJI271" s="111"/>
      <c r="AJJ271" s="111"/>
      <c r="AJK271" s="111"/>
      <c r="AJL271" s="111"/>
      <c r="AJM271" s="111"/>
      <c r="AJN271" s="111"/>
      <c r="AJO271" s="111"/>
      <c r="AJP271" s="111"/>
      <c r="AJQ271" s="111"/>
      <c r="AJR271" s="111"/>
      <c r="AJS271" s="111"/>
      <c r="AJT271" s="111"/>
      <c r="AJU271" s="111"/>
      <c r="AJV271" s="111"/>
      <c r="AJW271" s="111"/>
      <c r="AJX271" s="111"/>
      <c r="AJY271" s="112"/>
      <c r="AJZ271" s="104"/>
      <c r="AKA271" s="111"/>
      <c r="AKB271" s="111"/>
      <c r="AKC271" s="111"/>
      <c r="AKD271" s="111"/>
      <c r="AKE271" s="111"/>
      <c r="AKF271" s="111"/>
      <c r="AKG271" s="111"/>
      <c r="AKH271" s="111"/>
      <c r="AKI271" s="111"/>
      <c r="AKJ271" s="111"/>
      <c r="AKK271" s="111"/>
      <c r="AKL271" s="111"/>
      <c r="AKM271" s="111"/>
      <c r="AKN271" s="111"/>
      <c r="AKO271" s="111"/>
      <c r="AKP271" s="111"/>
      <c r="AKQ271" s="111"/>
      <c r="AKR271" s="111"/>
      <c r="AKS271" s="111"/>
      <c r="AKT271" s="111"/>
      <c r="AKU271" s="111"/>
      <c r="AKV271" s="111"/>
      <c r="AKW271" s="111"/>
      <c r="AKX271" s="111"/>
      <c r="AKY271" s="111"/>
      <c r="AKZ271" s="111"/>
      <c r="ALA271" s="111"/>
      <c r="ALB271" s="111"/>
      <c r="ALC271" s="111"/>
      <c r="ALD271" s="112"/>
      <c r="ALE271" s="104"/>
      <c r="ALF271" s="111"/>
      <c r="ALG271" s="111"/>
      <c r="ALH271" s="111"/>
      <c r="ALI271" s="111"/>
      <c r="ALJ271" s="111"/>
      <c r="ALK271" s="111"/>
      <c r="ALL271" s="111"/>
      <c r="ALM271" s="111"/>
      <c r="ALN271" s="111"/>
      <c r="ALO271" s="111"/>
      <c r="ALP271" s="111"/>
      <c r="ALQ271" s="111"/>
      <c r="ALR271" s="111"/>
      <c r="ALS271" s="111"/>
      <c r="ALT271" s="111"/>
      <c r="ALU271" s="111"/>
      <c r="ALV271" s="111"/>
      <c r="ALW271" s="111"/>
      <c r="ALX271" s="111"/>
      <c r="ALY271" s="111"/>
      <c r="ALZ271" s="111"/>
      <c r="AMA271" s="111"/>
      <c r="AMB271" s="111"/>
      <c r="AMC271" s="111"/>
      <c r="AMD271" s="111"/>
      <c r="AME271" s="111"/>
      <c r="AMF271" s="111"/>
      <c r="AMG271" s="111"/>
      <c r="AMH271" s="111"/>
      <c r="AMI271" s="112"/>
      <c r="AMJ271" s="104"/>
      <c r="AMK271" s="111"/>
      <c r="AML271" s="111"/>
      <c r="AMM271" s="111"/>
      <c r="AMN271" s="111"/>
      <c r="AMO271" s="111"/>
      <c r="AMP271" s="111"/>
      <c r="AMQ271" s="111"/>
      <c r="AMR271" s="111"/>
      <c r="AMS271" s="111"/>
      <c r="AMT271" s="111"/>
      <c r="AMU271" s="111"/>
      <c r="AMV271" s="111"/>
      <c r="AMW271" s="111"/>
      <c r="AMX271" s="111"/>
      <c r="AMY271" s="111"/>
      <c r="AMZ271" s="111"/>
      <c r="ANA271" s="111"/>
      <c r="ANB271" s="111"/>
      <c r="ANC271" s="111"/>
      <c r="AND271" s="111"/>
      <c r="ANE271" s="111"/>
      <c r="ANF271" s="111"/>
      <c r="ANG271" s="111"/>
      <c r="ANH271" s="111"/>
      <c r="ANI271" s="111"/>
      <c r="ANJ271" s="111"/>
      <c r="ANK271" s="111"/>
      <c r="ANL271" s="111"/>
      <c r="ANM271" s="111"/>
      <c r="ANN271" s="112"/>
      <c r="ANO271" s="104"/>
      <c r="ANP271" s="111"/>
      <c r="ANQ271" s="111"/>
      <c r="ANR271" s="111"/>
      <c r="ANS271" s="111"/>
      <c r="ANT271" s="111"/>
      <c r="ANU271" s="111"/>
      <c r="ANV271" s="111"/>
      <c r="ANW271" s="111"/>
      <c r="ANX271" s="111"/>
      <c r="ANY271" s="111"/>
      <c r="ANZ271" s="111"/>
      <c r="AOA271" s="111"/>
      <c r="AOB271" s="111"/>
      <c r="AOC271" s="111"/>
      <c r="AOD271" s="111"/>
      <c r="AOE271" s="111"/>
      <c r="AOF271" s="111"/>
      <c r="AOG271" s="111"/>
      <c r="AOH271" s="111"/>
      <c r="AOI271" s="111"/>
      <c r="AOJ271" s="111"/>
      <c r="AOK271" s="111"/>
      <c r="AOL271" s="111"/>
      <c r="AOM271" s="111"/>
      <c r="AON271" s="111"/>
      <c r="AOO271" s="111"/>
      <c r="AOP271" s="111"/>
      <c r="AOQ271" s="111"/>
      <c r="AOR271" s="111"/>
      <c r="AOS271" s="112"/>
      <c r="AOT271" s="104"/>
      <c r="AOU271" s="111"/>
      <c r="AOV271" s="111"/>
      <c r="AOW271" s="111"/>
      <c r="AOX271" s="111"/>
      <c r="AOY271" s="111"/>
      <c r="AOZ271" s="111"/>
      <c r="APA271" s="111"/>
      <c r="APB271" s="111"/>
      <c r="APC271" s="111"/>
      <c r="APD271" s="111"/>
      <c r="APE271" s="111"/>
      <c r="APF271" s="111"/>
      <c r="APG271" s="111"/>
      <c r="APH271" s="111"/>
      <c r="API271" s="111"/>
      <c r="APJ271" s="111"/>
      <c r="APK271" s="111"/>
      <c r="APL271" s="111"/>
      <c r="APM271" s="111"/>
      <c r="APN271" s="111"/>
      <c r="APO271" s="111"/>
      <c r="APP271" s="111"/>
      <c r="APQ271" s="111"/>
      <c r="APR271" s="111"/>
      <c r="APS271" s="111"/>
      <c r="APT271" s="111"/>
      <c r="APU271" s="111"/>
      <c r="APV271" s="111"/>
      <c r="APW271" s="111"/>
      <c r="APX271" s="112"/>
      <c r="APY271" s="104"/>
      <c r="APZ271" s="111"/>
      <c r="AQA271" s="111"/>
      <c r="AQB271" s="111"/>
      <c r="AQC271" s="111"/>
      <c r="AQD271" s="111"/>
      <c r="AQE271" s="111"/>
      <c r="AQF271" s="111"/>
      <c r="AQG271" s="111"/>
      <c r="AQH271" s="111"/>
      <c r="AQI271" s="111"/>
      <c r="AQJ271" s="111"/>
      <c r="AQK271" s="111"/>
      <c r="AQL271" s="111"/>
      <c r="AQM271" s="111"/>
      <c r="AQN271" s="111"/>
      <c r="AQO271" s="111"/>
      <c r="AQP271" s="111"/>
      <c r="AQQ271" s="111"/>
      <c r="AQR271" s="111"/>
      <c r="AQS271" s="111"/>
      <c r="AQT271" s="111"/>
      <c r="AQU271" s="111"/>
      <c r="AQV271" s="111"/>
      <c r="AQW271" s="111"/>
      <c r="AQX271" s="111"/>
      <c r="AQY271" s="111"/>
      <c r="AQZ271" s="111"/>
      <c r="ARA271" s="111"/>
      <c r="ARB271" s="111"/>
      <c r="ARC271" s="112"/>
      <c r="ARD271" s="104"/>
      <c r="ARE271" s="111"/>
      <c r="ARF271" s="111"/>
      <c r="ARG271" s="111"/>
      <c r="ARH271" s="111"/>
      <c r="ARI271" s="111"/>
      <c r="ARJ271" s="111"/>
      <c r="ARK271" s="111"/>
      <c r="ARL271" s="111"/>
      <c r="ARM271" s="111"/>
      <c r="ARN271" s="111"/>
      <c r="ARO271" s="111"/>
      <c r="ARP271" s="111"/>
      <c r="ARQ271" s="111"/>
      <c r="ARR271" s="111"/>
      <c r="ARS271" s="111"/>
      <c r="ART271" s="111"/>
      <c r="ARU271" s="111"/>
      <c r="ARV271" s="111"/>
      <c r="ARW271" s="111"/>
      <c r="ARX271" s="111"/>
      <c r="ARY271" s="111"/>
      <c r="ARZ271" s="111"/>
      <c r="ASA271" s="111"/>
      <c r="ASB271" s="111"/>
      <c r="ASC271" s="111"/>
      <c r="ASD271" s="111"/>
      <c r="ASE271" s="111"/>
      <c r="ASF271" s="111"/>
      <c r="ASG271" s="111"/>
      <c r="ASH271" s="112"/>
      <c r="ASI271" s="104"/>
      <c r="ASJ271" s="111"/>
      <c r="ASK271" s="111"/>
      <c r="ASL271" s="111"/>
      <c r="ASM271" s="111"/>
      <c r="ASN271" s="111"/>
      <c r="ASO271" s="111"/>
      <c r="ASP271" s="111"/>
      <c r="ASQ271" s="111"/>
      <c r="ASR271" s="111"/>
      <c r="ASS271" s="111"/>
      <c r="AST271" s="111"/>
      <c r="ASU271" s="111"/>
      <c r="ASV271" s="111"/>
      <c r="ASW271" s="111"/>
      <c r="ASX271" s="111"/>
      <c r="ASY271" s="111"/>
      <c r="ASZ271" s="111"/>
      <c r="ATA271" s="111"/>
      <c r="ATB271" s="111"/>
      <c r="ATC271" s="111"/>
      <c r="ATD271" s="111"/>
      <c r="ATE271" s="111"/>
      <c r="ATF271" s="111"/>
      <c r="ATG271" s="111"/>
      <c r="ATH271" s="111"/>
      <c r="ATI271" s="111"/>
      <c r="ATJ271" s="111"/>
      <c r="ATK271" s="111"/>
      <c r="ATL271" s="111"/>
      <c r="ATM271" s="112"/>
      <c r="ATN271" s="104"/>
      <c r="ATO271" s="111"/>
      <c r="ATP271" s="111"/>
      <c r="ATQ271" s="111"/>
      <c r="ATR271" s="111"/>
      <c r="ATS271" s="111"/>
      <c r="ATT271" s="111"/>
      <c r="ATU271" s="111"/>
      <c r="ATV271" s="111"/>
      <c r="ATW271" s="111"/>
      <c r="ATX271" s="111"/>
      <c r="ATY271" s="111"/>
      <c r="ATZ271" s="111"/>
      <c r="AUA271" s="111"/>
      <c r="AUB271" s="111"/>
      <c r="AUC271" s="111"/>
      <c r="AUD271" s="111"/>
      <c r="AUE271" s="111"/>
      <c r="AUF271" s="111"/>
      <c r="AUG271" s="111"/>
      <c r="AUH271" s="111"/>
      <c r="AUI271" s="111"/>
      <c r="AUJ271" s="111"/>
      <c r="AUK271" s="111"/>
      <c r="AUL271" s="111"/>
      <c r="AUM271" s="111"/>
      <c r="AUN271" s="111"/>
      <c r="AUO271" s="111"/>
      <c r="AUP271" s="111"/>
      <c r="AUQ271" s="111"/>
      <c r="AUR271" s="112"/>
      <c r="AUS271" s="104"/>
      <c r="AUT271" s="111"/>
      <c r="AUU271" s="111"/>
      <c r="AUV271" s="111"/>
      <c r="AUW271" s="111"/>
      <c r="AUX271" s="111"/>
      <c r="AUY271" s="111"/>
      <c r="AUZ271" s="111"/>
      <c r="AVA271" s="111"/>
      <c r="AVB271" s="111"/>
      <c r="AVC271" s="111"/>
      <c r="AVD271" s="111"/>
      <c r="AVE271" s="111"/>
      <c r="AVF271" s="111"/>
      <c r="AVG271" s="111"/>
      <c r="AVH271" s="111"/>
      <c r="AVI271" s="111"/>
      <c r="AVJ271" s="111"/>
      <c r="AVK271" s="111"/>
      <c r="AVL271" s="111"/>
      <c r="AVM271" s="111"/>
      <c r="AVN271" s="111"/>
      <c r="AVO271" s="111"/>
      <c r="AVP271" s="111"/>
      <c r="AVQ271" s="111"/>
      <c r="AVR271" s="111"/>
      <c r="AVS271" s="111"/>
      <c r="AVT271" s="111"/>
      <c r="AVU271" s="111"/>
      <c r="AVV271" s="111"/>
      <c r="AVW271" s="112"/>
      <c r="AVX271" s="104"/>
      <c r="AVY271" s="111"/>
      <c r="AVZ271" s="111"/>
      <c r="AWA271" s="111"/>
      <c r="AWB271" s="111"/>
      <c r="AWC271" s="111"/>
      <c r="AWD271" s="111"/>
      <c r="AWE271" s="111"/>
      <c r="AWF271" s="111"/>
      <c r="AWG271" s="111"/>
      <c r="AWH271" s="111"/>
      <c r="AWI271" s="111"/>
      <c r="AWJ271" s="111"/>
      <c r="AWK271" s="111"/>
      <c r="AWL271" s="111"/>
      <c r="AWM271" s="111"/>
      <c r="AWN271" s="111"/>
      <c r="AWO271" s="111"/>
      <c r="AWP271" s="111"/>
      <c r="AWQ271" s="111"/>
      <c r="AWR271" s="111"/>
      <c r="AWS271" s="111"/>
      <c r="AWT271" s="111"/>
      <c r="AWU271" s="111"/>
      <c r="AWV271" s="111"/>
      <c r="AWW271" s="111"/>
      <c r="AWX271" s="111"/>
      <c r="AWY271" s="111"/>
      <c r="AWZ271" s="111"/>
      <c r="AXA271" s="111"/>
      <c r="AXB271" s="112"/>
      <c r="AXC271" s="104"/>
      <c r="AXD271" s="111"/>
      <c r="AXE271" s="111"/>
      <c r="AXF271" s="111"/>
      <c r="AXG271" s="111"/>
      <c r="AXH271" s="111"/>
      <c r="AXI271" s="111"/>
      <c r="AXJ271" s="111"/>
      <c r="AXK271" s="111"/>
      <c r="AXL271" s="111"/>
      <c r="AXM271" s="111"/>
      <c r="AXN271" s="111"/>
      <c r="AXO271" s="111"/>
      <c r="AXP271" s="111"/>
      <c r="AXQ271" s="111"/>
      <c r="AXR271" s="111"/>
      <c r="AXS271" s="111"/>
      <c r="AXT271" s="111"/>
      <c r="AXU271" s="111"/>
      <c r="AXV271" s="111"/>
      <c r="AXW271" s="111"/>
      <c r="AXX271" s="111"/>
      <c r="AXY271" s="111"/>
      <c r="AXZ271" s="111"/>
      <c r="AYA271" s="111"/>
      <c r="AYB271" s="111"/>
      <c r="AYC271" s="111"/>
      <c r="AYD271" s="111"/>
      <c r="AYE271" s="111"/>
      <c r="AYF271" s="111"/>
      <c r="AYG271" s="112"/>
      <c r="AYH271" s="104"/>
      <c r="AYI271" s="111"/>
      <c r="AYJ271" s="111"/>
      <c r="AYK271" s="111"/>
      <c r="AYL271" s="111"/>
      <c r="AYM271" s="111"/>
      <c r="AYN271" s="111"/>
      <c r="AYO271" s="111"/>
      <c r="AYP271" s="111"/>
      <c r="AYQ271" s="111"/>
      <c r="AYR271" s="111"/>
      <c r="AYS271" s="111"/>
      <c r="AYT271" s="111"/>
      <c r="AYU271" s="111"/>
      <c r="AYV271" s="111"/>
      <c r="AYW271" s="111"/>
      <c r="AYX271" s="111"/>
      <c r="AYY271" s="111"/>
      <c r="AYZ271" s="111"/>
      <c r="AZA271" s="111"/>
      <c r="AZB271" s="111"/>
      <c r="AZC271" s="111"/>
      <c r="AZD271" s="111"/>
      <c r="AZE271" s="111"/>
      <c r="AZF271" s="111"/>
      <c r="AZG271" s="111"/>
      <c r="AZH271" s="111"/>
      <c r="AZI271" s="111"/>
      <c r="AZJ271" s="111"/>
      <c r="AZK271" s="111"/>
      <c r="AZL271" s="112"/>
      <c r="AZM271" s="104"/>
      <c r="AZN271" s="111"/>
      <c r="AZO271" s="111"/>
      <c r="AZP271" s="111"/>
      <c r="AZQ271" s="111"/>
      <c r="AZR271" s="111"/>
      <c r="AZS271" s="111"/>
      <c r="AZT271" s="111"/>
      <c r="AZU271" s="111"/>
      <c r="AZV271" s="111"/>
      <c r="AZW271" s="111"/>
      <c r="AZX271" s="111"/>
      <c r="AZY271" s="111"/>
      <c r="AZZ271" s="111"/>
      <c r="BAA271" s="111"/>
      <c r="BAB271" s="111"/>
      <c r="BAC271" s="111"/>
      <c r="BAD271" s="111"/>
      <c r="BAE271" s="111"/>
      <c r="BAF271" s="111"/>
      <c r="BAG271" s="111"/>
      <c r="BAH271" s="111"/>
      <c r="BAI271" s="111"/>
      <c r="BAJ271" s="111"/>
      <c r="BAK271" s="111"/>
      <c r="BAL271" s="111"/>
      <c r="BAM271" s="111"/>
      <c r="BAN271" s="111"/>
      <c r="BAO271" s="111"/>
      <c r="BAP271" s="111"/>
      <c r="BAQ271" s="112"/>
      <c r="BAR271" s="104"/>
      <c r="BAS271" s="111"/>
      <c r="BAT271" s="111"/>
      <c r="BAU271" s="111"/>
      <c r="BAV271" s="111"/>
      <c r="BAW271" s="111"/>
      <c r="BAX271" s="111"/>
      <c r="BAY271" s="111"/>
      <c r="BAZ271" s="111"/>
      <c r="BBA271" s="111"/>
      <c r="BBB271" s="111"/>
      <c r="BBC271" s="111"/>
      <c r="BBD271" s="111"/>
      <c r="BBE271" s="111"/>
      <c r="BBF271" s="111"/>
      <c r="BBG271" s="111"/>
      <c r="BBH271" s="111"/>
      <c r="BBI271" s="111"/>
      <c r="BBJ271" s="111"/>
      <c r="BBK271" s="111"/>
      <c r="BBL271" s="111"/>
      <c r="BBM271" s="111"/>
      <c r="BBN271" s="111"/>
      <c r="BBO271" s="111"/>
      <c r="BBP271" s="111"/>
      <c r="BBQ271" s="111"/>
      <c r="BBR271" s="111"/>
      <c r="BBS271" s="111"/>
      <c r="BBT271" s="111"/>
      <c r="BBU271" s="111"/>
      <c r="BBV271" s="112"/>
      <c r="BBW271" s="104"/>
      <c r="BBX271" s="111"/>
      <c r="BBY271" s="111"/>
      <c r="BBZ271" s="111"/>
      <c r="BCA271" s="111"/>
      <c r="BCB271" s="111"/>
      <c r="BCC271" s="111"/>
      <c r="BCD271" s="111"/>
      <c r="BCE271" s="111"/>
      <c r="BCF271" s="111"/>
      <c r="BCG271" s="111"/>
      <c r="BCH271" s="111"/>
      <c r="BCI271" s="111"/>
      <c r="BCJ271" s="111"/>
      <c r="BCK271" s="111"/>
      <c r="BCL271" s="111"/>
      <c r="BCM271" s="111"/>
      <c r="BCN271" s="111"/>
      <c r="BCO271" s="111"/>
      <c r="BCP271" s="111"/>
      <c r="BCQ271" s="111"/>
      <c r="BCR271" s="111"/>
      <c r="BCS271" s="111"/>
      <c r="BCT271" s="111"/>
      <c r="BCU271" s="111"/>
      <c r="BCV271" s="111"/>
      <c r="BCW271" s="111"/>
      <c r="BCX271" s="111"/>
      <c r="BCY271" s="111"/>
      <c r="BCZ271" s="111"/>
      <c r="BDA271" s="112"/>
      <c r="BDB271" s="104"/>
      <c r="BDC271" s="111"/>
      <c r="BDD271" s="111"/>
      <c r="BDE271" s="111"/>
      <c r="BDF271" s="111"/>
      <c r="BDG271" s="111"/>
      <c r="BDH271" s="111"/>
      <c r="BDI271" s="111"/>
      <c r="BDJ271" s="111"/>
      <c r="BDK271" s="111"/>
      <c r="BDL271" s="111"/>
      <c r="BDM271" s="111"/>
      <c r="BDN271" s="111"/>
      <c r="BDO271" s="111"/>
      <c r="BDP271" s="111"/>
      <c r="BDQ271" s="111"/>
      <c r="BDR271" s="111"/>
      <c r="BDS271" s="111"/>
      <c r="BDT271" s="111"/>
      <c r="BDU271" s="111"/>
      <c r="BDV271" s="111"/>
      <c r="BDW271" s="111"/>
      <c r="BDX271" s="111"/>
      <c r="BDY271" s="111"/>
      <c r="BDZ271" s="111"/>
      <c r="BEA271" s="111"/>
      <c r="BEB271" s="111"/>
      <c r="BEC271" s="111"/>
      <c r="BED271" s="111"/>
      <c r="BEE271" s="111"/>
      <c r="BEF271" s="112"/>
      <c r="BEG271" s="104"/>
      <c r="BEH271" s="111"/>
      <c r="BEI271" s="111"/>
      <c r="BEJ271" s="111"/>
      <c r="BEK271" s="111"/>
      <c r="BEL271" s="111"/>
      <c r="BEM271" s="111"/>
      <c r="BEN271" s="111"/>
      <c r="BEO271" s="111"/>
      <c r="BEP271" s="111"/>
      <c r="BEQ271" s="111"/>
      <c r="BER271" s="111"/>
      <c r="BES271" s="111"/>
      <c r="BET271" s="111"/>
      <c r="BEU271" s="111"/>
      <c r="BEV271" s="111"/>
      <c r="BEW271" s="111"/>
      <c r="BEX271" s="111"/>
      <c r="BEY271" s="111"/>
      <c r="BEZ271" s="111"/>
      <c r="BFA271" s="111"/>
      <c r="BFB271" s="111"/>
      <c r="BFC271" s="111"/>
      <c r="BFD271" s="111"/>
      <c r="BFE271" s="111"/>
      <c r="BFF271" s="111"/>
      <c r="BFG271" s="111"/>
      <c r="BFH271" s="111"/>
      <c r="BFI271" s="111"/>
      <c r="BFJ271" s="111"/>
      <c r="BFK271" s="112"/>
      <c r="BFL271" s="104"/>
      <c r="BFM271" s="111"/>
      <c r="BFN271" s="111"/>
      <c r="BFO271" s="111"/>
      <c r="BFP271" s="111"/>
      <c r="BFQ271" s="111"/>
      <c r="BFR271" s="111"/>
      <c r="BFS271" s="111"/>
      <c r="BFT271" s="111"/>
      <c r="BFU271" s="111"/>
      <c r="BFV271" s="111"/>
      <c r="BFW271" s="111"/>
      <c r="BFX271" s="111"/>
      <c r="BFY271" s="111"/>
      <c r="BFZ271" s="111"/>
      <c r="BGA271" s="111"/>
      <c r="BGB271" s="111"/>
      <c r="BGC271" s="111"/>
      <c r="BGD271" s="111"/>
      <c r="BGE271" s="111"/>
      <c r="BGF271" s="111"/>
      <c r="BGG271" s="111"/>
      <c r="BGH271" s="111"/>
      <c r="BGI271" s="111"/>
      <c r="BGJ271" s="111"/>
      <c r="BGK271" s="111"/>
      <c r="BGL271" s="111"/>
      <c r="BGM271" s="111"/>
      <c r="BGN271" s="111"/>
      <c r="BGO271" s="111"/>
      <c r="BGP271" s="112"/>
      <c r="BGQ271" s="104"/>
      <c r="BGR271" s="111"/>
      <c r="BGS271" s="111"/>
      <c r="BGT271" s="111"/>
      <c r="BGU271" s="111"/>
      <c r="BGV271" s="111"/>
      <c r="BGW271" s="111"/>
      <c r="BGX271" s="111"/>
      <c r="BGY271" s="111"/>
      <c r="BGZ271" s="111"/>
      <c r="BHA271" s="111"/>
      <c r="BHB271" s="111"/>
      <c r="BHC271" s="111"/>
      <c r="BHD271" s="111"/>
      <c r="BHE271" s="111"/>
      <c r="BHF271" s="111"/>
      <c r="BHG271" s="111"/>
      <c r="BHH271" s="111"/>
      <c r="BHI271" s="111"/>
      <c r="BHJ271" s="111"/>
      <c r="BHK271" s="111"/>
      <c r="BHL271" s="111"/>
      <c r="BHM271" s="111"/>
      <c r="BHN271" s="111"/>
      <c r="BHO271" s="111"/>
      <c r="BHP271" s="111"/>
      <c r="BHQ271" s="111"/>
      <c r="BHR271" s="111"/>
      <c r="BHS271" s="111"/>
      <c r="BHT271" s="111"/>
      <c r="BHU271" s="112"/>
      <c r="BHV271" s="104"/>
      <c r="BHW271" s="111"/>
      <c r="BHX271" s="111"/>
      <c r="BHY271" s="111"/>
      <c r="BHZ271" s="111"/>
      <c r="BIA271" s="111"/>
      <c r="BIB271" s="111"/>
      <c r="BIC271" s="111"/>
      <c r="BID271" s="111"/>
      <c r="BIE271" s="111"/>
      <c r="BIF271" s="111"/>
      <c r="BIG271" s="111"/>
      <c r="BIH271" s="111"/>
      <c r="BII271" s="111"/>
      <c r="BIJ271" s="111"/>
      <c r="BIK271" s="111"/>
      <c r="BIL271" s="111"/>
      <c r="BIM271" s="111"/>
      <c r="BIN271" s="111"/>
      <c r="BIO271" s="111"/>
      <c r="BIP271" s="111"/>
      <c r="BIQ271" s="111"/>
      <c r="BIR271" s="111"/>
      <c r="BIS271" s="111"/>
      <c r="BIT271" s="111"/>
      <c r="BIU271" s="111"/>
      <c r="BIV271" s="111"/>
      <c r="BIW271" s="111"/>
      <c r="BIX271" s="111"/>
      <c r="BIY271" s="111"/>
      <c r="BIZ271" s="112"/>
      <c r="BJA271" s="104"/>
      <c r="BJB271" s="111"/>
      <c r="BJC271" s="111"/>
      <c r="BJD271" s="111"/>
      <c r="BJE271" s="111"/>
      <c r="BJF271" s="111"/>
      <c r="BJG271" s="111"/>
      <c r="BJH271" s="111"/>
      <c r="BJI271" s="111"/>
      <c r="BJJ271" s="111"/>
      <c r="BJK271" s="111"/>
      <c r="BJL271" s="111"/>
      <c r="BJM271" s="111"/>
      <c r="BJN271" s="111"/>
      <c r="BJO271" s="111"/>
      <c r="BJP271" s="111"/>
      <c r="BJQ271" s="111"/>
      <c r="BJR271" s="111"/>
      <c r="BJS271" s="111"/>
      <c r="BJT271" s="111"/>
      <c r="BJU271" s="111"/>
      <c r="BJV271" s="111"/>
      <c r="BJW271" s="111"/>
      <c r="BJX271" s="111"/>
      <c r="BJY271" s="111"/>
      <c r="BJZ271" s="111"/>
      <c r="BKA271" s="111"/>
      <c r="BKB271" s="111"/>
      <c r="BKC271" s="111"/>
      <c r="BKD271" s="111"/>
      <c r="BKE271" s="112"/>
      <c r="BKF271" s="104"/>
      <c r="BKG271" s="111"/>
      <c r="BKH271" s="111"/>
      <c r="BKI271" s="111"/>
      <c r="BKJ271" s="111"/>
      <c r="BKK271" s="111"/>
      <c r="BKL271" s="111"/>
      <c r="BKM271" s="111"/>
      <c r="BKN271" s="111"/>
      <c r="BKO271" s="111"/>
      <c r="BKP271" s="111"/>
      <c r="BKQ271" s="111"/>
      <c r="BKR271" s="111"/>
      <c r="BKS271" s="111"/>
      <c r="BKT271" s="111"/>
      <c r="BKU271" s="111"/>
      <c r="BKV271" s="111"/>
      <c r="BKW271" s="111"/>
      <c r="BKX271" s="111"/>
      <c r="BKY271" s="111"/>
      <c r="BKZ271" s="111"/>
      <c r="BLA271" s="111"/>
      <c r="BLB271" s="111"/>
      <c r="BLC271" s="111"/>
      <c r="BLD271" s="111"/>
      <c r="BLE271" s="111"/>
      <c r="BLF271" s="111"/>
      <c r="BLG271" s="111"/>
      <c r="BLH271" s="111"/>
      <c r="BLI271" s="111"/>
      <c r="BLJ271" s="112"/>
      <c r="BLK271" s="104"/>
      <c r="BLL271" s="111"/>
      <c r="BLM271" s="111"/>
      <c r="BLN271" s="111"/>
      <c r="BLO271" s="111"/>
      <c r="BLP271" s="111"/>
      <c r="BLQ271" s="111"/>
      <c r="BLR271" s="111"/>
      <c r="BLS271" s="111"/>
      <c r="BLT271" s="111"/>
      <c r="BLU271" s="111"/>
      <c r="BLV271" s="111"/>
      <c r="BLW271" s="111"/>
      <c r="BLX271" s="111"/>
      <c r="BLY271" s="111"/>
      <c r="BLZ271" s="111"/>
      <c r="BMA271" s="111"/>
      <c r="BMB271" s="111"/>
      <c r="BMC271" s="111"/>
      <c r="BMD271" s="111"/>
      <c r="BME271" s="111"/>
      <c r="BMF271" s="111"/>
      <c r="BMG271" s="111"/>
      <c r="BMH271" s="111"/>
      <c r="BMI271" s="111"/>
      <c r="BMJ271" s="111"/>
      <c r="BMK271" s="111"/>
      <c r="BML271" s="111"/>
      <c r="BMM271" s="111"/>
      <c r="BMN271" s="111"/>
      <c r="BMO271" s="112"/>
      <c r="BMP271" s="104"/>
      <c r="BMQ271" s="111"/>
      <c r="BMR271" s="111"/>
      <c r="BMS271" s="111"/>
      <c r="BMT271" s="111"/>
      <c r="BMU271" s="111"/>
      <c r="BMV271" s="111"/>
      <c r="BMW271" s="111"/>
      <c r="BMX271" s="111"/>
      <c r="BMY271" s="111"/>
      <c r="BMZ271" s="111"/>
      <c r="BNA271" s="111"/>
      <c r="BNB271" s="111"/>
      <c r="BNC271" s="111"/>
      <c r="BND271" s="111"/>
      <c r="BNE271" s="111"/>
      <c r="BNF271" s="111"/>
      <c r="BNG271" s="111"/>
      <c r="BNH271" s="111"/>
      <c r="BNI271" s="111"/>
      <c r="BNJ271" s="111"/>
      <c r="BNK271" s="111"/>
      <c r="BNL271" s="111"/>
      <c r="BNM271" s="111"/>
      <c r="BNN271" s="111"/>
      <c r="BNO271" s="111"/>
      <c r="BNP271" s="111"/>
      <c r="BNQ271" s="111"/>
      <c r="BNR271" s="111"/>
      <c r="BNS271" s="111"/>
      <c r="BNT271" s="112"/>
      <c r="BNU271" s="104"/>
      <c r="BNV271" s="111"/>
      <c r="BNW271" s="111"/>
      <c r="BNX271" s="111"/>
      <c r="BNY271" s="111"/>
      <c r="BNZ271" s="111"/>
      <c r="BOA271" s="111"/>
      <c r="BOB271" s="111"/>
      <c r="BOC271" s="111"/>
      <c r="BOD271" s="111"/>
      <c r="BOE271" s="111"/>
      <c r="BOF271" s="111"/>
      <c r="BOG271" s="111"/>
      <c r="BOH271" s="111"/>
      <c r="BOI271" s="111"/>
      <c r="BOJ271" s="111"/>
      <c r="BOK271" s="111"/>
      <c r="BOL271" s="111"/>
      <c r="BOM271" s="111"/>
      <c r="BON271" s="111"/>
      <c r="BOO271" s="111"/>
      <c r="BOP271" s="111"/>
      <c r="BOQ271" s="111"/>
      <c r="BOR271" s="111"/>
      <c r="BOS271" s="111"/>
      <c r="BOT271" s="111"/>
      <c r="BOU271" s="111"/>
      <c r="BOV271" s="111"/>
      <c r="BOW271" s="111"/>
      <c r="BOX271" s="111"/>
      <c r="BOY271" s="112"/>
      <c r="BOZ271" s="104"/>
      <c r="BPA271" s="111"/>
      <c r="BPB271" s="111"/>
      <c r="BPC271" s="111"/>
      <c r="BPD271" s="111"/>
      <c r="BPE271" s="111"/>
      <c r="BPF271" s="111"/>
      <c r="BPG271" s="111"/>
      <c r="BPH271" s="111"/>
      <c r="BPI271" s="111"/>
      <c r="BPJ271" s="111"/>
      <c r="BPK271" s="111"/>
      <c r="BPL271" s="111"/>
      <c r="BPM271" s="111"/>
      <c r="BPN271" s="111"/>
      <c r="BPO271" s="111"/>
      <c r="BPP271" s="111"/>
      <c r="BPQ271" s="111"/>
      <c r="BPR271" s="111"/>
      <c r="BPS271" s="111"/>
      <c r="BPT271" s="111"/>
      <c r="BPU271" s="111"/>
      <c r="BPV271" s="111"/>
      <c r="BPW271" s="111"/>
      <c r="BPX271" s="111"/>
      <c r="BPY271" s="111"/>
      <c r="BPZ271" s="111"/>
      <c r="BQA271" s="111"/>
      <c r="BQB271" s="111"/>
      <c r="BQC271" s="111"/>
      <c r="BQD271" s="112"/>
      <c r="BQE271" s="104"/>
      <c r="BQF271" s="111"/>
      <c r="BQG271" s="111"/>
      <c r="BQH271" s="111"/>
      <c r="BQI271" s="111"/>
      <c r="BQJ271" s="111"/>
      <c r="BQK271" s="111"/>
      <c r="BQL271" s="111"/>
      <c r="BQM271" s="111"/>
      <c r="BQN271" s="111"/>
      <c r="BQO271" s="111"/>
      <c r="BQP271" s="111"/>
      <c r="BQQ271" s="111"/>
      <c r="BQR271" s="111"/>
      <c r="BQS271" s="111"/>
      <c r="BQT271" s="111"/>
      <c r="BQU271" s="111"/>
      <c r="BQV271" s="111"/>
      <c r="BQW271" s="111"/>
      <c r="BQX271" s="111"/>
      <c r="BQY271" s="111"/>
      <c r="BQZ271" s="111"/>
      <c r="BRA271" s="111"/>
      <c r="BRB271" s="111"/>
      <c r="BRC271" s="111"/>
      <c r="BRD271" s="111"/>
      <c r="BRE271" s="111"/>
      <c r="BRF271" s="111"/>
      <c r="BRG271" s="111"/>
      <c r="BRH271" s="111"/>
      <c r="BRI271" s="112"/>
      <c r="BRJ271" s="104"/>
      <c r="BRK271" s="111"/>
      <c r="BRL271" s="111"/>
      <c r="BRM271" s="111"/>
      <c r="BRN271" s="111"/>
      <c r="BRO271" s="111"/>
      <c r="BRP271" s="111"/>
      <c r="BRQ271" s="111"/>
      <c r="BRR271" s="111"/>
      <c r="BRS271" s="111"/>
      <c r="BRT271" s="111"/>
      <c r="BRU271" s="111"/>
      <c r="BRV271" s="111"/>
      <c r="BRW271" s="111"/>
      <c r="BRX271" s="111"/>
      <c r="BRY271" s="111"/>
      <c r="BRZ271" s="111"/>
      <c r="BSA271" s="111"/>
      <c r="BSB271" s="111"/>
      <c r="BSC271" s="111"/>
      <c r="BSD271" s="111"/>
      <c r="BSE271" s="111"/>
      <c r="BSF271" s="111"/>
      <c r="BSG271" s="111"/>
      <c r="BSH271" s="111"/>
      <c r="BSI271" s="111"/>
      <c r="BSJ271" s="111"/>
      <c r="BSK271" s="111"/>
      <c r="BSL271" s="111"/>
      <c r="BSM271" s="111"/>
      <c r="BSN271" s="112"/>
      <c r="BSO271" s="104"/>
      <c r="BSP271" s="111"/>
      <c r="BSQ271" s="111"/>
      <c r="BSR271" s="111"/>
      <c r="BSS271" s="111"/>
      <c r="BST271" s="111"/>
      <c r="BSU271" s="111"/>
      <c r="BSV271" s="111"/>
      <c r="BSW271" s="111"/>
      <c r="BSX271" s="111"/>
      <c r="BSY271" s="111"/>
      <c r="BSZ271" s="111"/>
      <c r="BTA271" s="111"/>
      <c r="BTB271" s="111"/>
      <c r="BTC271" s="111"/>
      <c r="BTD271" s="111"/>
      <c r="BTE271" s="111"/>
      <c r="BTF271" s="111"/>
      <c r="BTG271" s="111"/>
      <c r="BTH271" s="111"/>
      <c r="BTI271" s="111"/>
      <c r="BTJ271" s="111"/>
      <c r="BTK271" s="111"/>
      <c r="BTL271" s="111"/>
      <c r="BTM271" s="111"/>
      <c r="BTN271" s="111"/>
      <c r="BTO271" s="111"/>
      <c r="BTP271" s="111"/>
      <c r="BTQ271" s="111"/>
      <c r="BTR271" s="111"/>
      <c r="BTS271" s="112"/>
      <c r="BTT271" s="104"/>
      <c r="BTU271" s="111"/>
      <c r="BTV271" s="111"/>
      <c r="BTW271" s="111"/>
      <c r="BTX271" s="111"/>
      <c r="BTY271" s="111"/>
      <c r="BTZ271" s="111"/>
      <c r="BUA271" s="111"/>
      <c r="BUB271" s="111"/>
      <c r="BUC271" s="111"/>
      <c r="BUD271" s="111"/>
      <c r="BUE271" s="111"/>
      <c r="BUF271" s="111"/>
      <c r="BUG271" s="111"/>
      <c r="BUH271" s="111"/>
      <c r="BUI271" s="111"/>
      <c r="BUJ271" s="111"/>
      <c r="BUK271" s="111"/>
      <c r="BUL271" s="111"/>
      <c r="BUM271" s="111"/>
      <c r="BUN271" s="111"/>
      <c r="BUO271" s="111"/>
      <c r="BUP271" s="111"/>
      <c r="BUQ271" s="111"/>
      <c r="BUR271" s="111"/>
      <c r="BUS271" s="111"/>
      <c r="BUT271" s="111"/>
      <c r="BUU271" s="111"/>
      <c r="BUV271" s="111"/>
      <c r="BUW271" s="111"/>
      <c r="BUX271" s="112"/>
      <c r="BUY271" s="104"/>
      <c r="BUZ271" s="111"/>
      <c r="BVA271" s="111"/>
      <c r="BVB271" s="111"/>
      <c r="BVC271" s="111"/>
      <c r="BVD271" s="111"/>
      <c r="BVE271" s="111"/>
      <c r="BVF271" s="111"/>
      <c r="BVG271" s="111"/>
      <c r="BVH271" s="111"/>
      <c r="BVI271" s="111"/>
      <c r="BVJ271" s="111"/>
      <c r="BVK271" s="111"/>
      <c r="BVL271" s="111"/>
      <c r="BVM271" s="111"/>
      <c r="BVN271" s="111"/>
      <c r="BVO271" s="111"/>
      <c r="BVP271" s="111"/>
      <c r="BVQ271" s="111"/>
      <c r="BVR271" s="111"/>
      <c r="BVS271" s="111"/>
      <c r="BVT271" s="111"/>
      <c r="BVU271" s="111"/>
      <c r="BVV271" s="111"/>
      <c r="BVW271" s="111"/>
      <c r="BVX271" s="111"/>
      <c r="BVY271" s="111"/>
      <c r="BVZ271" s="111"/>
      <c r="BWA271" s="111"/>
      <c r="BWB271" s="111"/>
      <c r="BWC271" s="112"/>
      <c r="BWD271" s="104"/>
      <c r="BWE271" s="111"/>
      <c r="BWF271" s="111"/>
      <c r="BWG271" s="111"/>
      <c r="BWH271" s="111"/>
      <c r="BWI271" s="111"/>
      <c r="BWJ271" s="111"/>
      <c r="BWK271" s="111"/>
      <c r="BWL271" s="111"/>
      <c r="BWM271" s="111"/>
      <c r="BWN271" s="111"/>
      <c r="BWO271" s="111"/>
      <c r="BWP271" s="111"/>
      <c r="BWQ271" s="111"/>
      <c r="BWR271" s="111"/>
      <c r="BWS271" s="111"/>
      <c r="BWT271" s="111"/>
      <c r="BWU271" s="111"/>
      <c r="BWV271" s="111"/>
      <c r="BWW271" s="111"/>
      <c r="BWX271" s="111"/>
      <c r="BWY271" s="111"/>
      <c r="BWZ271" s="111"/>
      <c r="BXA271" s="111"/>
      <c r="BXB271" s="111"/>
      <c r="BXC271" s="111"/>
      <c r="BXD271" s="111"/>
      <c r="BXE271" s="111"/>
      <c r="BXF271" s="111"/>
      <c r="BXG271" s="111"/>
      <c r="BXH271" s="112"/>
      <c r="BXI271" s="104"/>
      <c r="BXJ271" s="111"/>
      <c r="BXK271" s="111"/>
      <c r="BXL271" s="111"/>
      <c r="BXM271" s="111"/>
      <c r="BXN271" s="111"/>
      <c r="BXO271" s="111"/>
      <c r="BXP271" s="111"/>
      <c r="BXQ271" s="111"/>
      <c r="BXR271" s="111"/>
      <c r="BXS271" s="111"/>
      <c r="BXT271" s="111"/>
      <c r="BXU271" s="111"/>
      <c r="BXV271" s="111"/>
      <c r="BXW271" s="111"/>
      <c r="BXX271" s="111"/>
      <c r="BXY271" s="111"/>
      <c r="BXZ271" s="111"/>
      <c r="BYA271" s="111"/>
      <c r="BYB271" s="111"/>
      <c r="BYC271" s="111"/>
      <c r="BYD271" s="111"/>
      <c r="BYE271" s="111"/>
      <c r="BYF271" s="111"/>
      <c r="BYG271" s="111"/>
      <c r="BYH271" s="111"/>
      <c r="BYI271" s="111"/>
      <c r="BYJ271" s="111"/>
      <c r="BYK271" s="111"/>
      <c r="BYL271" s="111"/>
      <c r="BYM271" s="112"/>
      <c r="BYN271" s="104"/>
      <c r="BYO271" s="111"/>
      <c r="BYP271" s="111"/>
      <c r="BYQ271" s="111"/>
      <c r="BYR271" s="111"/>
      <c r="BYS271" s="111"/>
      <c r="BYT271" s="111"/>
      <c r="BYU271" s="111"/>
      <c r="BYV271" s="111"/>
      <c r="BYW271" s="111"/>
      <c r="BYX271" s="111"/>
      <c r="BYY271" s="111"/>
      <c r="BYZ271" s="111"/>
      <c r="BZA271" s="111"/>
      <c r="BZB271" s="111"/>
      <c r="BZC271" s="111"/>
      <c r="BZD271" s="111"/>
      <c r="BZE271" s="111"/>
      <c r="BZF271" s="111"/>
      <c r="BZG271" s="111"/>
      <c r="BZH271" s="111"/>
      <c r="BZI271" s="111"/>
      <c r="BZJ271" s="111"/>
      <c r="BZK271" s="111"/>
      <c r="BZL271" s="111"/>
      <c r="BZM271" s="111"/>
      <c r="BZN271" s="111"/>
      <c r="BZO271" s="111"/>
      <c r="BZP271" s="111"/>
      <c r="BZQ271" s="111"/>
      <c r="BZR271" s="112"/>
      <c r="BZS271" s="104"/>
      <c r="BZT271" s="111"/>
      <c r="BZU271" s="111"/>
      <c r="BZV271" s="111"/>
      <c r="BZW271" s="111"/>
      <c r="BZX271" s="111"/>
      <c r="BZY271" s="111"/>
      <c r="BZZ271" s="111"/>
      <c r="CAA271" s="111"/>
      <c r="CAB271" s="111"/>
      <c r="CAC271" s="111"/>
      <c r="CAD271" s="111"/>
      <c r="CAE271" s="111"/>
      <c r="CAF271" s="111"/>
      <c r="CAG271" s="111"/>
      <c r="CAH271" s="111"/>
      <c r="CAI271" s="111"/>
      <c r="CAJ271" s="111"/>
      <c r="CAK271" s="111"/>
      <c r="CAL271" s="111"/>
      <c r="CAM271" s="111"/>
      <c r="CAN271" s="111"/>
      <c r="CAO271" s="111"/>
      <c r="CAP271" s="111"/>
      <c r="CAQ271" s="111"/>
      <c r="CAR271" s="111"/>
      <c r="CAS271" s="111"/>
      <c r="CAT271" s="111"/>
      <c r="CAU271" s="111"/>
      <c r="CAV271" s="111"/>
      <c r="CAW271" s="112"/>
      <c r="CAX271" s="104"/>
      <c r="CAY271" s="111"/>
      <c r="CAZ271" s="111"/>
      <c r="CBA271" s="111"/>
      <c r="CBB271" s="111"/>
      <c r="CBC271" s="111"/>
      <c r="CBD271" s="111"/>
      <c r="CBE271" s="111"/>
      <c r="CBF271" s="111"/>
      <c r="CBG271" s="111"/>
      <c r="CBH271" s="111"/>
      <c r="CBI271" s="111"/>
      <c r="CBJ271" s="111"/>
      <c r="CBK271" s="111"/>
      <c r="CBL271" s="111"/>
      <c r="CBM271" s="111"/>
      <c r="CBN271" s="111"/>
      <c r="CBO271" s="111"/>
      <c r="CBP271" s="111"/>
      <c r="CBQ271" s="111"/>
      <c r="CBR271" s="111"/>
      <c r="CBS271" s="111"/>
      <c r="CBT271" s="111"/>
      <c r="CBU271" s="111"/>
      <c r="CBV271" s="111"/>
      <c r="CBW271" s="111"/>
      <c r="CBX271" s="111"/>
      <c r="CBY271" s="111"/>
      <c r="CBZ271" s="111"/>
      <c r="CCA271" s="111"/>
      <c r="CCB271" s="112"/>
      <c r="CCC271" s="104"/>
      <c r="CCD271" s="111"/>
      <c r="CCE271" s="111"/>
      <c r="CCF271" s="111"/>
      <c r="CCG271" s="111"/>
      <c r="CCH271" s="111"/>
      <c r="CCI271" s="111"/>
      <c r="CCJ271" s="111"/>
      <c r="CCK271" s="111"/>
      <c r="CCL271" s="111"/>
      <c r="CCM271" s="111"/>
      <c r="CCN271" s="111"/>
      <c r="CCO271" s="111"/>
      <c r="CCP271" s="111"/>
      <c r="CCQ271" s="111"/>
      <c r="CCR271" s="111"/>
      <c r="CCS271" s="111"/>
      <c r="CCT271" s="111"/>
      <c r="CCU271" s="111"/>
      <c r="CCV271" s="111"/>
      <c r="CCW271" s="111"/>
      <c r="CCX271" s="111"/>
      <c r="CCY271" s="111"/>
      <c r="CCZ271" s="111"/>
      <c r="CDA271" s="111"/>
      <c r="CDB271" s="111"/>
      <c r="CDC271" s="111"/>
      <c r="CDD271" s="111"/>
      <c r="CDE271" s="111"/>
      <c r="CDF271" s="111"/>
      <c r="CDG271" s="112"/>
      <c r="CDH271" s="104"/>
      <c r="CDI271" s="111"/>
      <c r="CDJ271" s="111"/>
      <c r="CDK271" s="111"/>
      <c r="CDL271" s="111"/>
      <c r="CDM271" s="111"/>
      <c r="CDN271" s="111"/>
      <c r="CDO271" s="111"/>
      <c r="CDP271" s="111"/>
      <c r="CDQ271" s="111"/>
      <c r="CDR271" s="111"/>
      <c r="CDS271" s="111"/>
      <c r="CDT271" s="111"/>
      <c r="CDU271" s="111"/>
      <c r="CDV271" s="111"/>
      <c r="CDW271" s="111"/>
      <c r="CDX271" s="111"/>
      <c r="CDY271" s="111"/>
      <c r="CDZ271" s="111"/>
      <c r="CEA271" s="111"/>
      <c r="CEB271" s="111"/>
      <c r="CEC271" s="111"/>
      <c r="CED271" s="111"/>
      <c r="CEE271" s="111"/>
      <c r="CEF271" s="111"/>
      <c r="CEG271" s="111"/>
      <c r="CEH271" s="111"/>
      <c r="CEI271" s="111"/>
      <c r="CEJ271" s="111"/>
      <c r="CEK271" s="111"/>
      <c r="CEL271" s="112"/>
      <c r="CEM271" s="104"/>
      <c r="CEN271" s="111"/>
      <c r="CEO271" s="111"/>
      <c r="CEP271" s="111"/>
      <c r="CEQ271" s="111"/>
      <c r="CER271" s="111"/>
      <c r="CES271" s="111"/>
      <c r="CET271" s="111"/>
      <c r="CEU271" s="111"/>
      <c r="CEV271" s="111"/>
      <c r="CEW271" s="111"/>
      <c r="CEX271" s="111"/>
      <c r="CEY271" s="111"/>
      <c r="CEZ271" s="111"/>
      <c r="CFA271" s="111"/>
      <c r="CFB271" s="111"/>
      <c r="CFC271" s="111"/>
      <c r="CFD271" s="111"/>
      <c r="CFE271" s="111"/>
      <c r="CFF271" s="111"/>
      <c r="CFG271" s="111"/>
      <c r="CFH271" s="111"/>
      <c r="CFI271" s="111"/>
      <c r="CFJ271" s="111"/>
      <c r="CFK271" s="111"/>
      <c r="CFL271" s="111"/>
      <c r="CFM271" s="111"/>
      <c r="CFN271" s="111"/>
      <c r="CFO271" s="111"/>
      <c r="CFP271" s="111"/>
      <c r="CFQ271" s="112"/>
      <c r="CFR271" s="104"/>
      <c r="CFS271" s="111"/>
      <c r="CFT271" s="111"/>
      <c r="CFU271" s="111"/>
      <c r="CFV271" s="111"/>
      <c r="CFW271" s="111"/>
      <c r="CFX271" s="111"/>
      <c r="CFY271" s="111"/>
      <c r="CFZ271" s="111"/>
      <c r="CGA271" s="111"/>
      <c r="CGB271" s="111"/>
      <c r="CGC271" s="111"/>
      <c r="CGD271" s="111"/>
      <c r="CGE271" s="111"/>
      <c r="CGF271" s="111"/>
      <c r="CGG271" s="111"/>
      <c r="CGH271" s="111"/>
      <c r="CGI271" s="111"/>
      <c r="CGJ271" s="111"/>
      <c r="CGK271" s="111"/>
      <c r="CGL271" s="111"/>
      <c r="CGM271" s="111"/>
      <c r="CGN271" s="111"/>
      <c r="CGO271" s="111"/>
      <c r="CGP271" s="111"/>
      <c r="CGQ271" s="111"/>
      <c r="CGR271" s="111"/>
      <c r="CGS271" s="111"/>
      <c r="CGT271" s="111"/>
      <c r="CGU271" s="111"/>
      <c r="CGV271" s="112"/>
      <c r="CGW271" s="104"/>
      <c r="CGX271" s="111"/>
      <c r="CGY271" s="111"/>
      <c r="CGZ271" s="111"/>
      <c r="CHA271" s="111"/>
      <c r="CHB271" s="111"/>
      <c r="CHC271" s="111"/>
      <c r="CHD271" s="111"/>
      <c r="CHE271" s="111"/>
      <c r="CHF271" s="111"/>
      <c r="CHG271" s="111"/>
      <c r="CHH271" s="111"/>
      <c r="CHI271" s="111"/>
      <c r="CHJ271" s="111"/>
      <c r="CHK271" s="111"/>
      <c r="CHL271" s="111"/>
      <c r="CHM271" s="111"/>
      <c r="CHN271" s="111"/>
      <c r="CHO271" s="111"/>
      <c r="CHP271" s="111"/>
      <c r="CHQ271" s="111"/>
      <c r="CHR271" s="111"/>
      <c r="CHS271" s="111"/>
      <c r="CHT271" s="111"/>
      <c r="CHU271" s="111"/>
      <c r="CHV271" s="111"/>
      <c r="CHW271" s="111"/>
      <c r="CHX271" s="111"/>
      <c r="CHY271" s="111"/>
      <c r="CHZ271" s="111"/>
      <c r="CIA271" s="112"/>
      <c r="CIB271" s="104"/>
      <c r="CIC271" s="111"/>
      <c r="CID271" s="111"/>
      <c r="CIE271" s="111"/>
      <c r="CIF271" s="111"/>
      <c r="CIG271" s="111"/>
      <c r="CIH271" s="111"/>
      <c r="CII271" s="111"/>
      <c r="CIJ271" s="111"/>
      <c r="CIK271" s="111"/>
      <c r="CIL271" s="111"/>
      <c r="CIM271" s="111"/>
      <c r="CIN271" s="111"/>
      <c r="CIO271" s="111"/>
      <c r="CIP271" s="111"/>
      <c r="CIQ271" s="111"/>
      <c r="CIR271" s="111"/>
      <c r="CIS271" s="111"/>
      <c r="CIT271" s="111"/>
      <c r="CIU271" s="111"/>
      <c r="CIV271" s="111"/>
      <c r="CIW271" s="111"/>
      <c r="CIX271" s="111"/>
      <c r="CIY271" s="111"/>
      <c r="CIZ271" s="111"/>
      <c r="CJA271" s="111"/>
      <c r="CJB271" s="111"/>
      <c r="CJC271" s="111"/>
      <c r="CJD271" s="111"/>
      <c r="CJE271" s="111"/>
      <c r="CJF271" s="112"/>
      <c r="CJG271" s="104"/>
      <c r="CJH271" s="111"/>
      <c r="CJI271" s="111"/>
      <c r="CJJ271" s="111"/>
      <c r="CJK271" s="111"/>
      <c r="CJL271" s="111"/>
      <c r="CJM271" s="111"/>
      <c r="CJN271" s="111"/>
      <c r="CJO271" s="111"/>
      <c r="CJP271" s="111"/>
      <c r="CJQ271" s="111"/>
      <c r="CJR271" s="111"/>
      <c r="CJS271" s="111"/>
      <c r="CJT271" s="111"/>
      <c r="CJU271" s="111"/>
      <c r="CJV271" s="111"/>
      <c r="CJW271" s="111"/>
      <c r="CJX271" s="111"/>
      <c r="CJY271" s="111"/>
      <c r="CJZ271" s="111"/>
      <c r="CKA271" s="111"/>
      <c r="CKB271" s="111"/>
      <c r="CKC271" s="111"/>
      <c r="CKD271" s="111"/>
      <c r="CKE271" s="111"/>
      <c r="CKF271" s="111"/>
      <c r="CKG271" s="111"/>
      <c r="CKH271" s="111"/>
      <c r="CKI271" s="111"/>
      <c r="CKJ271" s="111"/>
      <c r="CKK271" s="112"/>
      <c r="CKL271" s="104"/>
      <c r="CKM271" s="111"/>
      <c r="CKN271" s="111"/>
      <c r="CKO271" s="111"/>
      <c r="CKP271" s="111"/>
      <c r="CKQ271" s="111"/>
      <c r="CKR271" s="111"/>
      <c r="CKS271" s="111"/>
      <c r="CKT271" s="111"/>
      <c r="CKU271" s="111"/>
      <c r="CKV271" s="111"/>
      <c r="CKW271" s="111"/>
      <c r="CKX271" s="111"/>
      <c r="CKY271" s="111"/>
      <c r="CKZ271" s="111"/>
      <c r="CLA271" s="111"/>
      <c r="CLB271" s="111"/>
      <c r="CLC271" s="111"/>
      <c r="CLD271" s="111"/>
      <c r="CLE271" s="111"/>
      <c r="CLF271" s="111"/>
      <c r="CLG271" s="111"/>
      <c r="CLH271" s="111"/>
      <c r="CLI271" s="111"/>
      <c r="CLJ271" s="111"/>
      <c r="CLK271" s="111"/>
      <c r="CLL271" s="111"/>
      <c r="CLM271" s="111"/>
      <c r="CLN271" s="111"/>
      <c r="CLO271" s="111"/>
      <c r="CLP271" s="112"/>
      <c r="CLQ271" s="104"/>
      <c r="CLR271" s="111"/>
      <c r="CLS271" s="111"/>
      <c r="CLT271" s="111"/>
      <c r="CLU271" s="111"/>
      <c r="CLV271" s="111"/>
      <c r="CLW271" s="111"/>
      <c r="CLX271" s="111"/>
      <c r="CLY271" s="111"/>
      <c r="CLZ271" s="111"/>
      <c r="CMA271" s="111"/>
      <c r="CMB271" s="111"/>
      <c r="CMC271" s="111"/>
      <c r="CMD271" s="111"/>
      <c r="CME271" s="111"/>
      <c r="CMF271" s="111"/>
      <c r="CMG271" s="111"/>
      <c r="CMH271" s="111"/>
      <c r="CMI271" s="111"/>
      <c r="CMJ271" s="111"/>
      <c r="CMK271" s="111"/>
      <c r="CML271" s="111"/>
      <c r="CMM271" s="111"/>
      <c r="CMN271" s="111"/>
      <c r="CMO271" s="111"/>
      <c r="CMP271" s="111"/>
      <c r="CMQ271" s="111"/>
      <c r="CMR271" s="111"/>
      <c r="CMS271" s="111"/>
      <c r="CMT271" s="111"/>
      <c r="CMU271" s="112"/>
      <c r="CMV271" s="104"/>
      <c r="CMW271" s="111"/>
      <c r="CMX271" s="111"/>
      <c r="CMY271" s="111"/>
      <c r="CMZ271" s="111"/>
      <c r="CNA271" s="111"/>
      <c r="CNB271" s="111"/>
      <c r="CNC271" s="111"/>
      <c r="CND271" s="111"/>
      <c r="CNE271" s="111"/>
      <c r="CNF271" s="111"/>
      <c r="CNG271" s="111"/>
      <c r="CNH271" s="111"/>
      <c r="CNI271" s="111"/>
      <c r="CNJ271" s="111"/>
      <c r="CNK271" s="111"/>
      <c r="CNL271" s="111"/>
      <c r="CNM271" s="111"/>
      <c r="CNN271" s="111"/>
      <c r="CNO271" s="111"/>
      <c r="CNP271" s="111"/>
      <c r="CNQ271" s="111"/>
      <c r="CNR271" s="111"/>
      <c r="CNS271" s="111"/>
      <c r="CNT271" s="111"/>
      <c r="CNU271" s="111"/>
      <c r="CNV271" s="111"/>
      <c r="CNW271" s="111"/>
      <c r="CNX271" s="111"/>
      <c r="CNY271" s="111"/>
      <c r="CNZ271" s="112"/>
      <c r="COA271" s="104"/>
      <c r="COB271" s="111"/>
      <c r="COC271" s="111"/>
      <c r="COD271" s="111"/>
      <c r="COE271" s="111"/>
      <c r="COF271" s="111"/>
      <c r="COG271" s="111"/>
      <c r="COH271" s="111"/>
      <c r="COI271" s="111"/>
      <c r="COJ271" s="111"/>
      <c r="COK271" s="111"/>
      <c r="COL271" s="111"/>
      <c r="COM271" s="111"/>
      <c r="CON271" s="111"/>
      <c r="COO271" s="111"/>
      <c r="COP271" s="111"/>
      <c r="COQ271" s="111"/>
      <c r="COR271" s="111"/>
      <c r="COS271" s="111"/>
      <c r="COT271" s="111"/>
      <c r="COU271" s="111"/>
      <c r="COV271" s="111"/>
      <c r="COW271" s="111"/>
      <c r="COX271" s="111"/>
      <c r="COY271" s="111"/>
      <c r="COZ271" s="111"/>
      <c r="CPA271" s="111"/>
      <c r="CPB271" s="111"/>
      <c r="CPC271" s="111"/>
      <c r="CPD271" s="111"/>
      <c r="CPE271" s="112"/>
      <c r="CPF271" s="104"/>
      <c r="CPG271" s="111"/>
      <c r="CPH271" s="111"/>
      <c r="CPI271" s="111"/>
      <c r="CPJ271" s="111"/>
      <c r="CPK271" s="111"/>
      <c r="CPL271" s="111"/>
      <c r="CPM271" s="111"/>
      <c r="CPN271" s="111"/>
      <c r="CPO271" s="111"/>
      <c r="CPP271" s="111"/>
      <c r="CPQ271" s="111"/>
      <c r="CPR271" s="111"/>
      <c r="CPS271" s="111"/>
      <c r="CPT271" s="111"/>
      <c r="CPU271" s="111"/>
      <c r="CPV271" s="111"/>
      <c r="CPW271" s="111"/>
      <c r="CPX271" s="111"/>
      <c r="CPY271" s="111"/>
      <c r="CPZ271" s="111"/>
      <c r="CQA271" s="111"/>
      <c r="CQB271" s="111"/>
      <c r="CQC271" s="111"/>
      <c r="CQD271" s="111"/>
      <c r="CQE271" s="111"/>
      <c r="CQF271" s="111"/>
      <c r="CQG271" s="111"/>
      <c r="CQH271" s="111"/>
      <c r="CQI271" s="111"/>
      <c r="CQJ271" s="112"/>
      <c r="CQK271" s="104"/>
      <c r="CQL271" s="111"/>
      <c r="CQM271" s="111"/>
      <c r="CQN271" s="111"/>
      <c r="CQO271" s="111"/>
      <c r="CQP271" s="111"/>
      <c r="CQQ271" s="111"/>
      <c r="CQR271" s="111"/>
      <c r="CQS271" s="111"/>
      <c r="CQT271" s="111"/>
      <c r="CQU271" s="111"/>
      <c r="CQV271" s="111"/>
      <c r="CQW271" s="111"/>
      <c r="CQX271" s="111"/>
      <c r="CQY271" s="111"/>
      <c r="CQZ271" s="111"/>
      <c r="CRA271" s="111"/>
      <c r="CRB271" s="111"/>
      <c r="CRC271" s="111"/>
      <c r="CRD271" s="111"/>
      <c r="CRE271" s="111"/>
      <c r="CRF271" s="111"/>
      <c r="CRG271" s="111"/>
      <c r="CRH271" s="111"/>
      <c r="CRI271" s="111"/>
      <c r="CRJ271" s="111"/>
      <c r="CRK271" s="111"/>
      <c r="CRL271" s="111"/>
      <c r="CRM271" s="111"/>
      <c r="CRN271" s="111"/>
      <c r="CRO271" s="112"/>
      <c r="CRP271" s="104"/>
      <c r="CRQ271" s="111"/>
      <c r="CRR271" s="111"/>
      <c r="CRS271" s="111"/>
      <c r="CRT271" s="111"/>
      <c r="CRU271" s="111"/>
      <c r="CRV271" s="111"/>
      <c r="CRW271" s="111"/>
      <c r="CRX271" s="111"/>
      <c r="CRY271" s="111"/>
      <c r="CRZ271" s="111"/>
      <c r="CSA271" s="111"/>
      <c r="CSB271" s="111"/>
      <c r="CSC271" s="111"/>
      <c r="CSD271" s="111"/>
      <c r="CSE271" s="111"/>
      <c r="CSF271" s="111"/>
      <c r="CSG271" s="111"/>
      <c r="CSH271" s="111"/>
      <c r="CSI271" s="111"/>
      <c r="CSJ271" s="111"/>
      <c r="CSK271" s="111"/>
      <c r="CSL271" s="111"/>
      <c r="CSM271" s="111"/>
      <c r="CSN271" s="111"/>
      <c r="CSO271" s="111"/>
      <c r="CSP271" s="111"/>
      <c r="CSQ271" s="111"/>
      <c r="CSR271" s="111"/>
      <c r="CSS271" s="111"/>
      <c r="CST271" s="112"/>
      <c r="CSU271" s="104"/>
      <c r="CSV271" s="111"/>
      <c r="CSW271" s="111"/>
      <c r="CSX271" s="111"/>
      <c r="CSY271" s="111"/>
      <c r="CSZ271" s="111"/>
      <c r="CTA271" s="111"/>
      <c r="CTB271" s="111"/>
      <c r="CTC271" s="111"/>
      <c r="CTD271" s="111"/>
      <c r="CTE271" s="111"/>
      <c r="CTF271" s="111"/>
      <c r="CTG271" s="111"/>
      <c r="CTH271" s="111"/>
      <c r="CTI271" s="111"/>
      <c r="CTJ271" s="111"/>
      <c r="CTK271" s="111"/>
      <c r="CTL271" s="111"/>
      <c r="CTM271" s="111"/>
      <c r="CTN271" s="111"/>
      <c r="CTO271" s="111"/>
      <c r="CTP271" s="111"/>
      <c r="CTQ271" s="111"/>
      <c r="CTR271" s="111"/>
      <c r="CTS271" s="111"/>
      <c r="CTT271" s="111"/>
      <c r="CTU271" s="111"/>
      <c r="CTV271" s="111"/>
      <c r="CTW271" s="111"/>
      <c r="CTX271" s="111"/>
      <c r="CTY271" s="112"/>
      <c r="CTZ271" s="104"/>
      <c r="CUA271" s="111"/>
      <c r="CUB271" s="111"/>
      <c r="CUC271" s="111"/>
      <c r="CUD271" s="111"/>
      <c r="CUE271" s="111"/>
      <c r="CUF271" s="111"/>
      <c r="CUG271" s="111"/>
      <c r="CUH271" s="111"/>
      <c r="CUI271" s="111"/>
      <c r="CUJ271" s="111"/>
      <c r="CUK271" s="111"/>
      <c r="CUL271" s="111"/>
      <c r="CUM271" s="111"/>
      <c r="CUN271" s="111"/>
      <c r="CUO271" s="111"/>
      <c r="CUP271" s="111"/>
      <c r="CUQ271" s="111"/>
      <c r="CUR271" s="111"/>
      <c r="CUS271" s="111"/>
      <c r="CUT271" s="111"/>
      <c r="CUU271" s="111"/>
      <c r="CUV271" s="111"/>
      <c r="CUW271" s="111"/>
      <c r="CUX271" s="111"/>
      <c r="CUY271" s="111"/>
      <c r="CUZ271" s="111"/>
      <c r="CVA271" s="111"/>
      <c r="CVB271" s="111"/>
      <c r="CVC271" s="111"/>
      <c r="CVD271" s="112"/>
      <c r="CVE271" s="104"/>
      <c r="CVF271" s="111"/>
      <c r="CVG271" s="111"/>
      <c r="CVH271" s="111"/>
      <c r="CVI271" s="111"/>
      <c r="CVJ271" s="111"/>
      <c r="CVK271" s="111"/>
      <c r="CVL271" s="111"/>
      <c r="CVM271" s="111"/>
      <c r="CVN271" s="111"/>
      <c r="CVO271" s="111"/>
      <c r="CVP271" s="111"/>
      <c r="CVQ271" s="111"/>
      <c r="CVR271" s="111"/>
      <c r="CVS271" s="111"/>
      <c r="CVT271" s="111"/>
      <c r="CVU271" s="111"/>
      <c r="CVV271" s="111"/>
      <c r="CVW271" s="111"/>
      <c r="CVX271" s="111"/>
      <c r="CVY271" s="111"/>
      <c r="CVZ271" s="111"/>
      <c r="CWA271" s="111"/>
      <c r="CWB271" s="111"/>
      <c r="CWC271" s="111"/>
      <c r="CWD271" s="111"/>
      <c r="CWE271" s="111"/>
      <c r="CWF271" s="111"/>
      <c r="CWG271" s="111"/>
      <c r="CWH271" s="111"/>
      <c r="CWI271" s="112"/>
      <c r="CWJ271" s="104"/>
      <c r="CWK271" s="111"/>
      <c r="CWL271" s="111"/>
      <c r="CWM271" s="111"/>
      <c r="CWN271" s="111"/>
      <c r="CWO271" s="111"/>
      <c r="CWP271" s="111"/>
      <c r="CWQ271" s="111"/>
      <c r="CWR271" s="111"/>
      <c r="CWS271" s="111"/>
      <c r="CWT271" s="111"/>
      <c r="CWU271" s="111"/>
      <c r="CWV271" s="111"/>
      <c r="CWW271" s="111"/>
      <c r="CWX271" s="111"/>
      <c r="CWY271" s="111"/>
      <c r="CWZ271" s="111"/>
      <c r="CXA271" s="111"/>
      <c r="CXB271" s="111"/>
      <c r="CXC271" s="111"/>
      <c r="CXD271" s="111"/>
      <c r="CXE271" s="111"/>
      <c r="CXF271" s="111"/>
      <c r="CXG271" s="111"/>
      <c r="CXH271" s="111"/>
      <c r="CXI271" s="111"/>
      <c r="CXJ271" s="111"/>
      <c r="CXK271" s="111"/>
      <c r="CXL271" s="111"/>
      <c r="CXM271" s="111"/>
      <c r="CXN271" s="112"/>
      <c r="CXO271" s="104"/>
      <c r="CXP271" s="111"/>
      <c r="CXQ271" s="111"/>
      <c r="CXR271" s="111"/>
      <c r="CXS271" s="111"/>
      <c r="CXT271" s="111"/>
      <c r="CXU271" s="111"/>
      <c r="CXV271" s="111"/>
      <c r="CXW271" s="111"/>
      <c r="CXX271" s="111"/>
      <c r="CXY271" s="111"/>
      <c r="CXZ271" s="111"/>
      <c r="CYA271" s="111"/>
      <c r="CYB271" s="111"/>
      <c r="CYC271" s="111"/>
      <c r="CYD271" s="111"/>
      <c r="CYE271" s="111"/>
      <c r="CYF271" s="111"/>
      <c r="CYG271" s="111"/>
      <c r="CYH271" s="111"/>
      <c r="CYI271" s="111"/>
      <c r="CYJ271" s="111"/>
      <c r="CYK271" s="111"/>
      <c r="CYL271" s="111"/>
      <c r="CYM271" s="111"/>
      <c r="CYN271" s="111"/>
      <c r="CYO271" s="111"/>
      <c r="CYP271" s="111"/>
      <c r="CYQ271" s="111"/>
      <c r="CYR271" s="111"/>
      <c r="CYS271" s="112"/>
      <c r="CYT271" s="104"/>
      <c r="CYU271" s="111"/>
      <c r="CYV271" s="111"/>
      <c r="CYW271" s="111"/>
      <c r="CYX271" s="111"/>
      <c r="CYY271" s="111"/>
      <c r="CYZ271" s="111"/>
      <c r="CZA271" s="111"/>
      <c r="CZB271" s="111"/>
      <c r="CZC271" s="111"/>
      <c r="CZD271" s="111"/>
      <c r="CZE271" s="111"/>
      <c r="CZF271" s="111"/>
      <c r="CZG271" s="111"/>
      <c r="CZH271" s="111"/>
      <c r="CZI271" s="111"/>
      <c r="CZJ271" s="111"/>
      <c r="CZK271" s="111"/>
      <c r="CZL271" s="111"/>
      <c r="CZM271" s="111"/>
      <c r="CZN271" s="111"/>
      <c r="CZO271" s="111"/>
      <c r="CZP271" s="111"/>
      <c r="CZQ271" s="111"/>
      <c r="CZR271" s="111"/>
      <c r="CZS271" s="111"/>
      <c r="CZT271" s="111"/>
      <c r="CZU271" s="111"/>
      <c r="CZV271" s="111"/>
      <c r="CZW271" s="111"/>
      <c r="CZX271" s="112"/>
      <c r="CZY271" s="104"/>
      <c r="CZZ271" s="111"/>
      <c r="DAA271" s="111"/>
      <c r="DAB271" s="111"/>
      <c r="DAC271" s="111"/>
      <c r="DAD271" s="111"/>
      <c r="DAE271" s="111"/>
      <c r="DAF271" s="111"/>
      <c r="DAG271" s="111"/>
      <c r="DAH271" s="111"/>
      <c r="DAI271" s="111"/>
      <c r="DAJ271" s="111"/>
      <c r="DAK271" s="111"/>
      <c r="DAL271" s="111"/>
      <c r="DAM271" s="111"/>
      <c r="DAN271" s="111"/>
      <c r="DAO271" s="111"/>
      <c r="DAP271" s="111"/>
      <c r="DAQ271" s="111"/>
      <c r="DAR271" s="111"/>
      <c r="DAS271" s="111"/>
      <c r="DAT271" s="111"/>
      <c r="DAU271" s="111"/>
      <c r="DAV271" s="111"/>
      <c r="DAW271" s="111"/>
      <c r="DAX271" s="111"/>
      <c r="DAY271" s="111"/>
      <c r="DAZ271" s="111"/>
      <c r="DBA271" s="111"/>
      <c r="DBB271" s="111"/>
      <c r="DBC271" s="112"/>
      <c r="DBD271" s="104"/>
      <c r="DBE271" s="111"/>
      <c r="DBF271" s="111"/>
      <c r="DBG271" s="111"/>
      <c r="DBH271" s="111"/>
      <c r="DBI271" s="111"/>
      <c r="DBJ271" s="111"/>
      <c r="DBK271" s="111"/>
      <c r="DBL271" s="111"/>
      <c r="DBM271" s="111"/>
      <c r="DBN271" s="111"/>
      <c r="DBO271" s="111"/>
      <c r="DBP271" s="111"/>
      <c r="DBQ271" s="111"/>
      <c r="DBR271" s="111"/>
      <c r="DBS271" s="111"/>
      <c r="DBT271" s="111"/>
      <c r="DBU271" s="111"/>
      <c r="DBV271" s="111"/>
      <c r="DBW271" s="111"/>
      <c r="DBX271" s="111"/>
      <c r="DBY271" s="111"/>
      <c r="DBZ271" s="111"/>
      <c r="DCA271" s="111"/>
      <c r="DCB271" s="111"/>
      <c r="DCC271" s="111"/>
      <c r="DCD271" s="111"/>
      <c r="DCE271" s="111"/>
      <c r="DCF271" s="111"/>
      <c r="DCG271" s="111"/>
      <c r="DCH271" s="112"/>
      <c r="DCI271" s="104"/>
      <c r="DCJ271" s="111"/>
      <c r="DCK271" s="111"/>
      <c r="DCL271" s="111"/>
      <c r="DCM271" s="111"/>
      <c r="DCN271" s="111"/>
      <c r="DCO271" s="111"/>
      <c r="DCP271" s="111"/>
      <c r="DCQ271" s="111"/>
      <c r="DCR271" s="111"/>
      <c r="DCS271" s="111"/>
      <c r="DCT271" s="111"/>
      <c r="DCU271" s="111"/>
      <c r="DCV271" s="111"/>
      <c r="DCW271" s="111"/>
      <c r="DCX271" s="111"/>
      <c r="DCY271" s="111"/>
      <c r="DCZ271" s="111"/>
      <c r="DDA271" s="111"/>
      <c r="DDB271" s="111"/>
      <c r="DDC271" s="111"/>
      <c r="DDD271" s="111"/>
      <c r="DDE271" s="111"/>
      <c r="DDF271" s="111"/>
      <c r="DDG271" s="111"/>
      <c r="DDH271" s="111"/>
      <c r="DDI271" s="111"/>
      <c r="DDJ271" s="111"/>
      <c r="DDK271" s="111"/>
      <c r="DDL271" s="111"/>
      <c r="DDM271" s="112"/>
      <c r="DDN271" s="104"/>
      <c r="DDO271" s="111"/>
      <c r="DDP271" s="111"/>
      <c r="DDQ271" s="111"/>
      <c r="DDR271" s="111"/>
      <c r="DDS271" s="111"/>
      <c r="DDT271" s="111"/>
      <c r="DDU271" s="111"/>
      <c r="DDV271" s="111"/>
      <c r="DDW271" s="111"/>
      <c r="DDX271" s="111"/>
      <c r="DDY271" s="111"/>
      <c r="DDZ271" s="111"/>
      <c r="DEA271" s="111"/>
      <c r="DEB271" s="111"/>
      <c r="DEC271" s="111"/>
      <c r="DED271" s="111"/>
      <c r="DEE271" s="111"/>
      <c r="DEF271" s="111"/>
      <c r="DEG271" s="111"/>
      <c r="DEH271" s="111"/>
      <c r="DEI271" s="111"/>
      <c r="DEJ271" s="111"/>
      <c r="DEK271" s="111"/>
      <c r="DEL271" s="111"/>
      <c r="DEM271" s="111"/>
      <c r="DEN271" s="111"/>
      <c r="DEO271" s="111"/>
      <c r="DEP271" s="111"/>
      <c r="DEQ271" s="111"/>
      <c r="DER271" s="112"/>
      <c r="DES271" s="104"/>
      <c r="DET271" s="111"/>
      <c r="DEU271" s="111"/>
      <c r="DEV271" s="111"/>
      <c r="DEW271" s="111"/>
      <c r="DEX271" s="111"/>
      <c r="DEY271" s="111"/>
      <c r="DEZ271" s="111"/>
      <c r="DFA271" s="111"/>
      <c r="DFB271" s="111"/>
      <c r="DFC271" s="111"/>
      <c r="DFD271" s="111"/>
      <c r="DFE271" s="111"/>
      <c r="DFF271" s="111"/>
      <c r="DFG271" s="111"/>
      <c r="DFH271" s="111"/>
      <c r="DFI271" s="111"/>
      <c r="DFJ271" s="111"/>
      <c r="DFK271" s="111"/>
      <c r="DFL271" s="111"/>
      <c r="DFM271" s="111"/>
      <c r="DFN271" s="111"/>
      <c r="DFO271" s="111"/>
      <c r="DFP271" s="111"/>
      <c r="DFQ271" s="111"/>
      <c r="DFR271" s="111"/>
      <c r="DFS271" s="111"/>
      <c r="DFT271" s="111"/>
      <c r="DFU271" s="111"/>
      <c r="DFV271" s="111"/>
      <c r="DFW271" s="112"/>
      <c r="DFX271" s="104"/>
      <c r="DFY271" s="111"/>
      <c r="DFZ271" s="111"/>
      <c r="DGA271" s="111"/>
      <c r="DGB271" s="111"/>
      <c r="DGC271" s="111"/>
      <c r="DGD271" s="111"/>
      <c r="DGE271" s="111"/>
      <c r="DGF271" s="111"/>
      <c r="DGG271" s="111"/>
      <c r="DGH271" s="111"/>
      <c r="DGI271" s="111"/>
      <c r="DGJ271" s="111"/>
      <c r="DGK271" s="111"/>
      <c r="DGL271" s="111"/>
      <c r="DGM271" s="111"/>
      <c r="DGN271" s="111"/>
      <c r="DGO271" s="111"/>
      <c r="DGP271" s="111"/>
      <c r="DGQ271" s="111"/>
      <c r="DGR271" s="111"/>
      <c r="DGS271" s="111"/>
      <c r="DGT271" s="111"/>
      <c r="DGU271" s="111"/>
      <c r="DGV271" s="111"/>
      <c r="DGW271" s="111"/>
      <c r="DGX271" s="111"/>
      <c r="DGY271" s="111"/>
      <c r="DGZ271" s="111"/>
      <c r="DHA271" s="111"/>
      <c r="DHB271" s="112"/>
      <c r="DHC271" s="104"/>
      <c r="DHD271" s="111"/>
      <c r="DHE271" s="111"/>
      <c r="DHF271" s="111"/>
      <c r="DHG271" s="111"/>
      <c r="DHH271" s="111"/>
      <c r="DHI271" s="111"/>
      <c r="DHJ271" s="111"/>
      <c r="DHK271" s="111"/>
      <c r="DHL271" s="111"/>
      <c r="DHM271" s="111"/>
      <c r="DHN271" s="111"/>
      <c r="DHO271" s="111"/>
      <c r="DHP271" s="111"/>
      <c r="DHQ271" s="111"/>
      <c r="DHR271" s="111"/>
      <c r="DHS271" s="111"/>
      <c r="DHT271" s="111"/>
      <c r="DHU271" s="111"/>
      <c r="DHV271" s="111"/>
      <c r="DHW271" s="111"/>
      <c r="DHX271" s="111"/>
      <c r="DHY271" s="111"/>
      <c r="DHZ271" s="111"/>
      <c r="DIA271" s="111"/>
      <c r="DIB271" s="111"/>
      <c r="DIC271" s="111"/>
      <c r="DID271" s="111"/>
      <c r="DIE271" s="111"/>
      <c r="DIF271" s="111"/>
      <c r="DIG271" s="112"/>
      <c r="DIH271" s="104"/>
      <c r="DII271" s="111"/>
      <c r="DIJ271" s="111"/>
      <c r="DIK271" s="111"/>
      <c r="DIL271" s="111"/>
      <c r="DIM271" s="111"/>
      <c r="DIN271" s="111"/>
      <c r="DIO271" s="111"/>
      <c r="DIP271" s="111"/>
      <c r="DIQ271" s="111"/>
      <c r="DIR271" s="111"/>
      <c r="DIS271" s="111"/>
      <c r="DIT271" s="111"/>
      <c r="DIU271" s="111"/>
      <c r="DIV271" s="111"/>
      <c r="DIW271" s="111"/>
      <c r="DIX271" s="111"/>
      <c r="DIY271" s="111"/>
      <c r="DIZ271" s="111"/>
      <c r="DJA271" s="111"/>
      <c r="DJB271" s="111"/>
      <c r="DJC271" s="111"/>
      <c r="DJD271" s="111"/>
      <c r="DJE271" s="111"/>
      <c r="DJF271" s="111"/>
      <c r="DJG271" s="111"/>
      <c r="DJH271" s="111"/>
      <c r="DJI271" s="111"/>
      <c r="DJJ271" s="111"/>
      <c r="DJK271" s="111"/>
      <c r="DJL271" s="112"/>
      <c r="DJM271" s="104"/>
      <c r="DJN271" s="111"/>
      <c r="DJO271" s="111"/>
      <c r="DJP271" s="111"/>
      <c r="DJQ271" s="111"/>
      <c r="DJR271" s="111"/>
      <c r="DJS271" s="111"/>
      <c r="DJT271" s="111"/>
      <c r="DJU271" s="111"/>
      <c r="DJV271" s="111"/>
      <c r="DJW271" s="111"/>
      <c r="DJX271" s="111"/>
      <c r="DJY271" s="111"/>
      <c r="DJZ271" s="111"/>
      <c r="DKA271" s="111"/>
      <c r="DKB271" s="111"/>
      <c r="DKC271" s="111"/>
      <c r="DKD271" s="111"/>
      <c r="DKE271" s="111"/>
      <c r="DKF271" s="111"/>
      <c r="DKG271" s="111"/>
      <c r="DKH271" s="111"/>
      <c r="DKI271" s="111"/>
      <c r="DKJ271" s="111"/>
      <c r="DKK271" s="111"/>
      <c r="DKL271" s="111"/>
      <c r="DKM271" s="111"/>
      <c r="DKN271" s="111"/>
      <c r="DKO271" s="111"/>
      <c r="DKP271" s="111"/>
      <c r="DKQ271" s="112"/>
      <c r="DKR271" s="104"/>
      <c r="DKS271" s="111"/>
      <c r="DKT271" s="111"/>
      <c r="DKU271" s="111"/>
      <c r="DKV271" s="111"/>
      <c r="DKW271" s="111"/>
      <c r="DKX271" s="111"/>
      <c r="DKY271" s="111"/>
      <c r="DKZ271" s="111"/>
      <c r="DLA271" s="111"/>
      <c r="DLB271" s="111"/>
      <c r="DLC271" s="111"/>
      <c r="DLD271" s="111"/>
      <c r="DLE271" s="111"/>
      <c r="DLF271" s="111"/>
      <c r="DLG271" s="111"/>
      <c r="DLH271" s="111"/>
      <c r="DLI271" s="111"/>
      <c r="DLJ271" s="111"/>
      <c r="DLK271" s="111"/>
      <c r="DLL271" s="111"/>
      <c r="DLM271" s="111"/>
      <c r="DLN271" s="111"/>
      <c r="DLO271" s="111"/>
      <c r="DLP271" s="111"/>
      <c r="DLQ271" s="111"/>
      <c r="DLR271" s="111"/>
      <c r="DLS271" s="111"/>
      <c r="DLT271" s="111"/>
      <c r="DLU271" s="111"/>
      <c r="DLV271" s="112"/>
      <c r="DLW271" s="104"/>
      <c r="DLX271" s="111"/>
      <c r="DLY271" s="111"/>
      <c r="DLZ271" s="111"/>
      <c r="DMA271" s="111"/>
      <c r="DMB271" s="111"/>
      <c r="DMC271" s="111"/>
      <c r="DMD271" s="111"/>
      <c r="DME271" s="111"/>
      <c r="DMF271" s="111"/>
      <c r="DMG271" s="111"/>
      <c r="DMH271" s="111"/>
      <c r="DMI271" s="111"/>
      <c r="DMJ271" s="111"/>
      <c r="DMK271" s="111"/>
      <c r="DML271" s="111"/>
      <c r="DMM271" s="111"/>
      <c r="DMN271" s="111"/>
      <c r="DMO271" s="111"/>
      <c r="DMP271" s="111"/>
      <c r="DMQ271" s="111"/>
      <c r="DMR271" s="111"/>
      <c r="DMS271" s="111"/>
      <c r="DMT271" s="111"/>
      <c r="DMU271" s="111"/>
      <c r="DMV271" s="111"/>
      <c r="DMW271" s="111"/>
      <c r="DMX271" s="111"/>
      <c r="DMY271" s="111"/>
      <c r="DMZ271" s="111"/>
      <c r="DNA271" s="112"/>
      <c r="DNB271" s="104"/>
      <c r="DNC271" s="111"/>
      <c r="DND271" s="111"/>
      <c r="DNE271" s="111"/>
      <c r="DNF271" s="111"/>
      <c r="DNG271" s="111"/>
      <c r="DNH271" s="111"/>
      <c r="DNI271" s="111"/>
      <c r="DNJ271" s="111"/>
      <c r="DNK271" s="111"/>
      <c r="DNL271" s="111"/>
      <c r="DNM271" s="111"/>
      <c r="DNN271" s="111"/>
      <c r="DNO271" s="111"/>
      <c r="DNP271" s="111"/>
      <c r="DNQ271" s="111"/>
      <c r="DNR271" s="111"/>
      <c r="DNS271" s="111"/>
      <c r="DNT271" s="111"/>
      <c r="DNU271" s="111"/>
      <c r="DNV271" s="111"/>
      <c r="DNW271" s="111"/>
      <c r="DNX271" s="111"/>
      <c r="DNY271" s="111"/>
      <c r="DNZ271" s="111"/>
      <c r="DOA271" s="111"/>
      <c r="DOB271" s="111"/>
      <c r="DOC271" s="111"/>
      <c r="DOD271" s="111"/>
      <c r="DOE271" s="111"/>
      <c r="DOF271" s="112"/>
      <c r="DOG271" s="104"/>
      <c r="DOH271" s="111"/>
      <c r="DOI271" s="111"/>
      <c r="DOJ271" s="111"/>
      <c r="DOK271" s="111"/>
      <c r="DOL271" s="111"/>
      <c r="DOM271" s="111"/>
      <c r="DON271" s="111"/>
      <c r="DOO271" s="111"/>
      <c r="DOP271" s="111"/>
      <c r="DOQ271" s="111"/>
      <c r="DOR271" s="111"/>
      <c r="DOS271" s="111"/>
      <c r="DOT271" s="111"/>
      <c r="DOU271" s="111"/>
      <c r="DOV271" s="111"/>
      <c r="DOW271" s="111"/>
      <c r="DOX271" s="111"/>
      <c r="DOY271" s="111"/>
      <c r="DOZ271" s="111"/>
      <c r="DPA271" s="111"/>
      <c r="DPB271" s="111"/>
      <c r="DPC271" s="111"/>
      <c r="DPD271" s="111"/>
      <c r="DPE271" s="111"/>
      <c r="DPF271" s="111"/>
      <c r="DPG271" s="111"/>
      <c r="DPH271" s="111"/>
      <c r="DPI271" s="111"/>
      <c r="DPJ271" s="111"/>
      <c r="DPK271" s="112"/>
      <c r="DPL271" s="104"/>
      <c r="DPM271" s="111"/>
      <c r="DPN271" s="111"/>
      <c r="DPO271" s="111"/>
      <c r="DPP271" s="111"/>
      <c r="DPQ271" s="111"/>
      <c r="DPR271" s="111"/>
      <c r="DPS271" s="111"/>
      <c r="DPT271" s="111"/>
      <c r="DPU271" s="111"/>
      <c r="DPV271" s="111"/>
      <c r="DPW271" s="111"/>
      <c r="DPX271" s="111"/>
      <c r="DPY271" s="111"/>
      <c r="DPZ271" s="111"/>
      <c r="DQA271" s="111"/>
      <c r="DQB271" s="111"/>
      <c r="DQC271" s="111"/>
      <c r="DQD271" s="111"/>
      <c r="DQE271" s="111"/>
      <c r="DQF271" s="111"/>
      <c r="DQG271" s="111"/>
      <c r="DQH271" s="111"/>
      <c r="DQI271" s="111"/>
      <c r="DQJ271" s="111"/>
      <c r="DQK271" s="111"/>
      <c r="DQL271" s="111"/>
      <c r="DQM271" s="111"/>
      <c r="DQN271" s="111"/>
      <c r="DQO271" s="111"/>
      <c r="DQP271" s="112"/>
      <c r="DQQ271" s="104"/>
      <c r="DQR271" s="111"/>
      <c r="DQS271" s="111"/>
      <c r="DQT271" s="111"/>
      <c r="DQU271" s="111"/>
      <c r="DQV271" s="111"/>
      <c r="DQW271" s="111"/>
      <c r="DQX271" s="111"/>
      <c r="DQY271" s="111"/>
      <c r="DQZ271" s="111"/>
      <c r="DRA271" s="111"/>
      <c r="DRB271" s="111"/>
      <c r="DRC271" s="111"/>
      <c r="DRD271" s="111"/>
      <c r="DRE271" s="111"/>
      <c r="DRF271" s="111"/>
      <c r="DRG271" s="111"/>
      <c r="DRH271" s="111"/>
      <c r="DRI271" s="111"/>
      <c r="DRJ271" s="111"/>
      <c r="DRK271" s="111"/>
      <c r="DRL271" s="111"/>
      <c r="DRM271" s="111"/>
      <c r="DRN271" s="111"/>
      <c r="DRO271" s="111"/>
      <c r="DRP271" s="111"/>
      <c r="DRQ271" s="111"/>
      <c r="DRR271" s="111"/>
      <c r="DRS271" s="111"/>
      <c r="DRT271" s="111"/>
      <c r="DRU271" s="112"/>
      <c r="DRV271" s="104"/>
      <c r="DRW271" s="111"/>
      <c r="DRX271" s="111"/>
      <c r="DRY271" s="111"/>
      <c r="DRZ271" s="111"/>
      <c r="DSA271" s="111"/>
      <c r="DSB271" s="111"/>
      <c r="DSC271" s="111"/>
      <c r="DSD271" s="111"/>
      <c r="DSE271" s="111"/>
      <c r="DSF271" s="111"/>
      <c r="DSG271" s="111"/>
      <c r="DSH271" s="111"/>
      <c r="DSI271" s="111"/>
      <c r="DSJ271" s="111"/>
      <c r="DSK271" s="111"/>
      <c r="DSL271" s="111"/>
      <c r="DSM271" s="111"/>
      <c r="DSN271" s="111"/>
      <c r="DSO271" s="111"/>
      <c r="DSP271" s="111"/>
      <c r="DSQ271" s="111"/>
      <c r="DSR271" s="111"/>
      <c r="DSS271" s="111"/>
      <c r="DST271" s="111"/>
      <c r="DSU271" s="111"/>
      <c r="DSV271" s="111"/>
      <c r="DSW271" s="111"/>
      <c r="DSX271" s="111"/>
      <c r="DSY271" s="111"/>
      <c r="DSZ271" s="112"/>
      <c r="DTA271" s="104"/>
      <c r="DTB271" s="111"/>
      <c r="DTC271" s="111"/>
      <c r="DTD271" s="111"/>
      <c r="DTE271" s="111"/>
      <c r="DTF271" s="111"/>
      <c r="DTG271" s="111"/>
      <c r="DTH271" s="111"/>
      <c r="DTI271" s="111"/>
      <c r="DTJ271" s="111"/>
      <c r="DTK271" s="111"/>
      <c r="DTL271" s="111"/>
      <c r="DTM271" s="111"/>
      <c r="DTN271" s="111"/>
      <c r="DTO271" s="111"/>
      <c r="DTP271" s="111"/>
      <c r="DTQ271" s="111"/>
      <c r="DTR271" s="111"/>
      <c r="DTS271" s="111"/>
      <c r="DTT271" s="111"/>
      <c r="DTU271" s="111"/>
      <c r="DTV271" s="111"/>
      <c r="DTW271" s="111"/>
      <c r="DTX271" s="111"/>
      <c r="DTY271" s="111"/>
      <c r="DTZ271" s="111"/>
      <c r="DUA271" s="111"/>
      <c r="DUB271" s="111"/>
      <c r="DUC271" s="111"/>
      <c r="DUD271" s="111"/>
      <c r="DUE271" s="112"/>
      <c r="DUF271" s="104"/>
      <c r="DUG271" s="111"/>
      <c r="DUH271" s="111"/>
      <c r="DUI271" s="111"/>
      <c r="DUJ271" s="111"/>
      <c r="DUK271" s="111"/>
      <c r="DUL271" s="111"/>
      <c r="DUM271" s="111"/>
      <c r="DUN271" s="111"/>
      <c r="DUO271" s="111"/>
      <c r="DUP271" s="111"/>
      <c r="DUQ271" s="111"/>
      <c r="DUR271" s="111"/>
      <c r="DUS271" s="111"/>
      <c r="DUT271" s="111"/>
      <c r="DUU271" s="111"/>
      <c r="DUV271" s="111"/>
      <c r="DUW271" s="111"/>
      <c r="DUX271" s="111"/>
      <c r="DUY271" s="111"/>
      <c r="DUZ271" s="111"/>
      <c r="DVA271" s="111"/>
      <c r="DVB271" s="111"/>
      <c r="DVC271" s="111"/>
      <c r="DVD271" s="111"/>
      <c r="DVE271" s="111"/>
      <c r="DVF271" s="111"/>
      <c r="DVG271" s="111"/>
      <c r="DVH271" s="111"/>
      <c r="DVI271" s="111"/>
      <c r="DVJ271" s="112"/>
      <c r="DVK271" s="104"/>
      <c r="DVL271" s="111"/>
      <c r="DVM271" s="111"/>
      <c r="DVN271" s="111"/>
      <c r="DVO271" s="111"/>
      <c r="DVP271" s="111"/>
      <c r="DVQ271" s="111"/>
      <c r="DVR271" s="111"/>
      <c r="DVS271" s="111"/>
      <c r="DVT271" s="111"/>
      <c r="DVU271" s="111"/>
      <c r="DVV271" s="111"/>
      <c r="DVW271" s="111"/>
      <c r="DVX271" s="111"/>
      <c r="DVY271" s="111"/>
      <c r="DVZ271" s="111"/>
      <c r="DWA271" s="111"/>
      <c r="DWB271" s="111"/>
      <c r="DWC271" s="111"/>
      <c r="DWD271" s="111"/>
      <c r="DWE271" s="111"/>
      <c r="DWF271" s="111"/>
      <c r="DWG271" s="111"/>
      <c r="DWH271" s="111"/>
      <c r="DWI271" s="111"/>
      <c r="DWJ271" s="111"/>
      <c r="DWK271" s="111"/>
      <c r="DWL271" s="111"/>
      <c r="DWM271" s="111"/>
      <c r="DWN271" s="111"/>
      <c r="DWO271" s="112"/>
      <c r="DWP271" s="104"/>
      <c r="DWQ271" s="111"/>
      <c r="DWR271" s="111"/>
      <c r="DWS271" s="111"/>
      <c r="DWT271" s="111"/>
      <c r="DWU271" s="111"/>
      <c r="DWV271" s="111"/>
      <c r="DWW271" s="111"/>
      <c r="DWX271" s="111"/>
      <c r="DWY271" s="111"/>
      <c r="DWZ271" s="111"/>
      <c r="DXA271" s="111"/>
      <c r="DXB271" s="111"/>
      <c r="DXC271" s="111"/>
      <c r="DXD271" s="111"/>
      <c r="DXE271" s="111"/>
      <c r="DXF271" s="111"/>
      <c r="DXG271" s="111"/>
      <c r="DXH271" s="111"/>
      <c r="DXI271" s="111"/>
      <c r="DXJ271" s="111"/>
      <c r="DXK271" s="111"/>
      <c r="DXL271" s="111"/>
      <c r="DXM271" s="111"/>
      <c r="DXN271" s="111"/>
      <c r="DXO271" s="111"/>
      <c r="DXP271" s="111"/>
      <c r="DXQ271" s="111"/>
      <c r="DXR271" s="111"/>
      <c r="DXS271" s="111"/>
      <c r="DXT271" s="112"/>
      <c r="DXU271" s="104"/>
      <c r="DXV271" s="111"/>
      <c r="DXW271" s="111"/>
      <c r="DXX271" s="111"/>
      <c r="DXY271" s="111"/>
      <c r="DXZ271" s="111"/>
      <c r="DYA271" s="111"/>
      <c r="DYB271" s="111"/>
      <c r="DYC271" s="111"/>
      <c r="DYD271" s="111"/>
      <c r="DYE271" s="111"/>
      <c r="DYF271" s="111"/>
      <c r="DYG271" s="111"/>
      <c r="DYH271" s="111"/>
      <c r="DYI271" s="111"/>
      <c r="DYJ271" s="111"/>
      <c r="DYK271" s="111"/>
      <c r="DYL271" s="111"/>
      <c r="DYM271" s="111"/>
      <c r="DYN271" s="111"/>
      <c r="DYO271" s="111"/>
      <c r="DYP271" s="111"/>
      <c r="DYQ271" s="111"/>
      <c r="DYR271" s="111"/>
      <c r="DYS271" s="111"/>
      <c r="DYT271" s="111"/>
      <c r="DYU271" s="111"/>
      <c r="DYV271" s="111"/>
      <c r="DYW271" s="111"/>
      <c r="DYX271" s="111"/>
      <c r="DYY271" s="112"/>
      <c r="DYZ271" s="104"/>
      <c r="DZA271" s="111"/>
      <c r="DZB271" s="111"/>
      <c r="DZC271" s="111"/>
      <c r="DZD271" s="111"/>
      <c r="DZE271" s="111"/>
      <c r="DZF271" s="111"/>
      <c r="DZG271" s="111"/>
      <c r="DZH271" s="111"/>
      <c r="DZI271" s="111"/>
      <c r="DZJ271" s="111"/>
      <c r="DZK271" s="111"/>
      <c r="DZL271" s="111"/>
      <c r="DZM271" s="111"/>
      <c r="DZN271" s="111"/>
      <c r="DZO271" s="111"/>
      <c r="DZP271" s="111"/>
      <c r="DZQ271" s="111"/>
      <c r="DZR271" s="111"/>
      <c r="DZS271" s="111"/>
      <c r="DZT271" s="111"/>
      <c r="DZU271" s="111"/>
      <c r="DZV271" s="111"/>
      <c r="DZW271" s="111"/>
      <c r="DZX271" s="111"/>
      <c r="DZY271" s="111"/>
      <c r="DZZ271" s="111"/>
      <c r="EAA271" s="111"/>
      <c r="EAB271" s="111"/>
      <c r="EAC271" s="111"/>
      <c r="EAD271" s="112"/>
      <c r="EAE271" s="104"/>
      <c r="EAF271" s="111"/>
      <c r="EAG271" s="111"/>
      <c r="EAH271" s="111"/>
      <c r="EAI271" s="111"/>
      <c r="EAJ271" s="111"/>
      <c r="EAK271" s="111"/>
      <c r="EAL271" s="111"/>
      <c r="EAM271" s="111"/>
      <c r="EAN271" s="111"/>
      <c r="EAO271" s="111"/>
      <c r="EAP271" s="111"/>
      <c r="EAQ271" s="111"/>
      <c r="EAR271" s="111"/>
      <c r="EAS271" s="111"/>
      <c r="EAT271" s="111"/>
      <c r="EAU271" s="111"/>
      <c r="EAV271" s="111"/>
      <c r="EAW271" s="111"/>
      <c r="EAX271" s="111"/>
      <c r="EAY271" s="111"/>
      <c r="EAZ271" s="111"/>
      <c r="EBA271" s="111"/>
      <c r="EBB271" s="111"/>
      <c r="EBC271" s="111"/>
      <c r="EBD271" s="111"/>
      <c r="EBE271" s="111"/>
      <c r="EBF271" s="111"/>
      <c r="EBG271" s="111"/>
      <c r="EBH271" s="111"/>
      <c r="EBI271" s="112"/>
      <c r="EBJ271" s="104"/>
      <c r="EBK271" s="111"/>
      <c r="EBL271" s="111"/>
      <c r="EBM271" s="111"/>
      <c r="EBN271" s="111"/>
      <c r="EBO271" s="111"/>
      <c r="EBP271" s="111"/>
      <c r="EBQ271" s="111"/>
      <c r="EBR271" s="111"/>
      <c r="EBS271" s="111"/>
      <c r="EBT271" s="111"/>
      <c r="EBU271" s="111"/>
      <c r="EBV271" s="111"/>
      <c r="EBW271" s="111"/>
      <c r="EBX271" s="111"/>
      <c r="EBY271" s="111"/>
      <c r="EBZ271" s="111"/>
      <c r="ECA271" s="111"/>
      <c r="ECB271" s="111"/>
      <c r="ECC271" s="111"/>
      <c r="ECD271" s="111"/>
      <c r="ECE271" s="111"/>
      <c r="ECF271" s="111"/>
      <c r="ECG271" s="111"/>
      <c r="ECH271" s="111"/>
      <c r="ECI271" s="111"/>
      <c r="ECJ271" s="111"/>
      <c r="ECK271" s="111"/>
      <c r="ECL271" s="111"/>
      <c r="ECM271" s="111"/>
      <c r="ECN271" s="112"/>
      <c r="ECO271" s="104"/>
      <c r="ECP271" s="111"/>
      <c r="ECQ271" s="111"/>
      <c r="ECR271" s="111"/>
      <c r="ECS271" s="111"/>
      <c r="ECT271" s="111"/>
      <c r="ECU271" s="111"/>
      <c r="ECV271" s="111"/>
      <c r="ECW271" s="111"/>
      <c r="ECX271" s="111"/>
      <c r="ECY271" s="111"/>
      <c r="ECZ271" s="111"/>
      <c r="EDA271" s="111"/>
      <c r="EDB271" s="111"/>
      <c r="EDC271" s="111"/>
      <c r="EDD271" s="111"/>
      <c r="EDE271" s="111"/>
      <c r="EDF271" s="111"/>
      <c r="EDG271" s="111"/>
      <c r="EDH271" s="111"/>
      <c r="EDI271" s="111"/>
      <c r="EDJ271" s="111"/>
      <c r="EDK271" s="111"/>
      <c r="EDL271" s="111"/>
      <c r="EDM271" s="111"/>
      <c r="EDN271" s="111"/>
      <c r="EDO271" s="111"/>
      <c r="EDP271" s="111"/>
      <c r="EDQ271" s="111"/>
      <c r="EDR271" s="111"/>
      <c r="EDS271" s="112"/>
      <c r="EDT271" s="104"/>
      <c r="EDU271" s="111"/>
      <c r="EDV271" s="111"/>
      <c r="EDW271" s="111"/>
      <c r="EDX271" s="111"/>
      <c r="EDY271" s="111"/>
      <c r="EDZ271" s="111"/>
      <c r="EEA271" s="111"/>
      <c r="EEB271" s="111"/>
      <c r="EEC271" s="111"/>
      <c r="EED271" s="111"/>
      <c r="EEE271" s="111"/>
      <c r="EEF271" s="111"/>
      <c r="EEG271" s="111"/>
      <c r="EEH271" s="111"/>
      <c r="EEI271" s="111"/>
      <c r="EEJ271" s="111"/>
      <c r="EEK271" s="111"/>
      <c r="EEL271" s="111"/>
      <c r="EEM271" s="111"/>
      <c r="EEN271" s="111"/>
      <c r="EEO271" s="111"/>
      <c r="EEP271" s="111"/>
      <c r="EEQ271" s="111"/>
      <c r="EER271" s="111"/>
      <c r="EES271" s="111"/>
      <c r="EET271" s="111"/>
      <c r="EEU271" s="111"/>
      <c r="EEV271" s="111"/>
      <c r="EEW271" s="111"/>
      <c r="EEX271" s="112"/>
      <c r="EEY271" s="104"/>
      <c r="EEZ271" s="111"/>
      <c r="EFA271" s="111"/>
      <c r="EFB271" s="111"/>
      <c r="EFC271" s="111"/>
      <c r="EFD271" s="111"/>
      <c r="EFE271" s="111"/>
      <c r="EFF271" s="111"/>
      <c r="EFG271" s="111"/>
      <c r="EFH271" s="111"/>
      <c r="EFI271" s="111"/>
      <c r="EFJ271" s="111"/>
      <c r="EFK271" s="111"/>
      <c r="EFL271" s="111"/>
      <c r="EFM271" s="111"/>
      <c r="EFN271" s="111"/>
      <c r="EFO271" s="111"/>
      <c r="EFP271" s="111"/>
      <c r="EFQ271" s="111"/>
      <c r="EFR271" s="111"/>
      <c r="EFS271" s="111"/>
      <c r="EFT271" s="111"/>
      <c r="EFU271" s="111"/>
      <c r="EFV271" s="111"/>
      <c r="EFW271" s="111"/>
      <c r="EFX271" s="111"/>
      <c r="EFY271" s="111"/>
      <c r="EFZ271" s="111"/>
      <c r="EGA271" s="111"/>
      <c r="EGB271" s="111"/>
      <c r="EGC271" s="112"/>
      <c r="EGD271" s="104"/>
      <c r="EGE271" s="111"/>
      <c r="EGF271" s="111"/>
      <c r="EGG271" s="111"/>
      <c r="EGH271" s="111"/>
      <c r="EGI271" s="111"/>
      <c r="EGJ271" s="111"/>
      <c r="EGK271" s="111"/>
      <c r="EGL271" s="111"/>
      <c r="EGM271" s="111"/>
      <c r="EGN271" s="111"/>
      <c r="EGO271" s="111"/>
      <c r="EGP271" s="111"/>
      <c r="EGQ271" s="111"/>
      <c r="EGR271" s="111"/>
      <c r="EGS271" s="111"/>
      <c r="EGT271" s="111"/>
      <c r="EGU271" s="111"/>
      <c r="EGV271" s="111"/>
      <c r="EGW271" s="111"/>
      <c r="EGX271" s="111"/>
      <c r="EGY271" s="111"/>
      <c r="EGZ271" s="111"/>
      <c r="EHA271" s="111"/>
      <c r="EHB271" s="111"/>
      <c r="EHC271" s="111"/>
      <c r="EHD271" s="111"/>
      <c r="EHE271" s="111"/>
      <c r="EHF271" s="111"/>
      <c r="EHG271" s="111"/>
      <c r="EHH271" s="112"/>
      <c r="EHI271" s="104"/>
      <c r="EHJ271" s="111"/>
      <c r="EHK271" s="111"/>
      <c r="EHL271" s="111"/>
      <c r="EHM271" s="111"/>
      <c r="EHN271" s="111"/>
      <c r="EHO271" s="111"/>
      <c r="EHP271" s="111"/>
      <c r="EHQ271" s="111"/>
      <c r="EHR271" s="111"/>
      <c r="EHS271" s="111"/>
      <c r="EHT271" s="111"/>
      <c r="EHU271" s="111"/>
      <c r="EHV271" s="111"/>
      <c r="EHW271" s="111"/>
      <c r="EHX271" s="111"/>
      <c r="EHY271" s="111"/>
      <c r="EHZ271" s="111"/>
      <c r="EIA271" s="111"/>
      <c r="EIB271" s="111"/>
      <c r="EIC271" s="111"/>
      <c r="EID271" s="111"/>
      <c r="EIE271" s="111"/>
      <c r="EIF271" s="111"/>
      <c r="EIG271" s="111"/>
      <c r="EIH271" s="111"/>
      <c r="EII271" s="111"/>
      <c r="EIJ271" s="111"/>
      <c r="EIK271" s="111"/>
      <c r="EIL271" s="111"/>
      <c r="EIM271" s="112"/>
      <c r="EIN271" s="104"/>
      <c r="EIO271" s="111"/>
      <c r="EIP271" s="111"/>
      <c r="EIQ271" s="111"/>
      <c r="EIR271" s="111"/>
      <c r="EIS271" s="111"/>
      <c r="EIT271" s="111"/>
      <c r="EIU271" s="111"/>
      <c r="EIV271" s="111"/>
      <c r="EIW271" s="111"/>
      <c r="EIX271" s="111"/>
      <c r="EIY271" s="111"/>
      <c r="EIZ271" s="111"/>
      <c r="EJA271" s="111"/>
      <c r="EJB271" s="111"/>
      <c r="EJC271" s="111"/>
      <c r="EJD271" s="111"/>
      <c r="EJE271" s="111"/>
      <c r="EJF271" s="111"/>
      <c r="EJG271" s="111"/>
      <c r="EJH271" s="111"/>
      <c r="EJI271" s="111"/>
      <c r="EJJ271" s="111"/>
      <c r="EJK271" s="111"/>
      <c r="EJL271" s="111"/>
      <c r="EJM271" s="111"/>
      <c r="EJN271" s="111"/>
      <c r="EJO271" s="111"/>
      <c r="EJP271" s="111"/>
      <c r="EJQ271" s="111"/>
      <c r="EJR271" s="112"/>
      <c r="EJS271" s="104"/>
      <c r="EJT271" s="111"/>
      <c r="EJU271" s="111"/>
      <c r="EJV271" s="111"/>
      <c r="EJW271" s="111"/>
      <c r="EJX271" s="111"/>
      <c r="EJY271" s="111"/>
      <c r="EJZ271" s="111"/>
      <c r="EKA271" s="111"/>
      <c r="EKB271" s="111"/>
      <c r="EKC271" s="111"/>
      <c r="EKD271" s="111"/>
      <c r="EKE271" s="111"/>
      <c r="EKF271" s="111"/>
      <c r="EKG271" s="111"/>
      <c r="EKH271" s="111"/>
      <c r="EKI271" s="111"/>
      <c r="EKJ271" s="111"/>
      <c r="EKK271" s="111"/>
      <c r="EKL271" s="111"/>
      <c r="EKM271" s="111"/>
      <c r="EKN271" s="111"/>
      <c r="EKO271" s="111"/>
      <c r="EKP271" s="111"/>
      <c r="EKQ271" s="111"/>
      <c r="EKR271" s="111"/>
      <c r="EKS271" s="111"/>
      <c r="EKT271" s="111"/>
      <c r="EKU271" s="111"/>
      <c r="EKV271" s="111"/>
      <c r="EKW271" s="112"/>
      <c r="EKX271" s="104"/>
      <c r="EKY271" s="111"/>
      <c r="EKZ271" s="111"/>
      <c r="ELA271" s="111"/>
      <c r="ELB271" s="111"/>
      <c r="ELC271" s="111"/>
      <c r="ELD271" s="111"/>
      <c r="ELE271" s="111"/>
      <c r="ELF271" s="111"/>
      <c r="ELG271" s="111"/>
      <c r="ELH271" s="111"/>
      <c r="ELI271" s="111"/>
      <c r="ELJ271" s="111"/>
      <c r="ELK271" s="111"/>
      <c r="ELL271" s="111"/>
      <c r="ELM271" s="111"/>
      <c r="ELN271" s="111"/>
      <c r="ELO271" s="111"/>
      <c r="ELP271" s="111"/>
      <c r="ELQ271" s="111"/>
      <c r="ELR271" s="111"/>
      <c r="ELS271" s="111"/>
      <c r="ELT271" s="111"/>
      <c r="ELU271" s="111"/>
      <c r="ELV271" s="111"/>
      <c r="ELW271" s="111"/>
      <c r="ELX271" s="111"/>
      <c r="ELY271" s="111"/>
      <c r="ELZ271" s="111"/>
      <c r="EMA271" s="111"/>
      <c r="EMB271" s="112"/>
      <c r="EMC271" s="104"/>
      <c r="EMD271" s="111"/>
      <c r="EME271" s="111"/>
      <c r="EMF271" s="111"/>
      <c r="EMG271" s="111"/>
      <c r="EMH271" s="111"/>
      <c r="EMI271" s="111"/>
      <c r="EMJ271" s="111"/>
      <c r="EMK271" s="111"/>
      <c r="EML271" s="111"/>
      <c r="EMM271" s="111"/>
      <c r="EMN271" s="111"/>
      <c r="EMO271" s="111"/>
      <c r="EMP271" s="111"/>
      <c r="EMQ271" s="111"/>
      <c r="EMR271" s="111"/>
      <c r="EMS271" s="111"/>
      <c r="EMT271" s="111"/>
      <c r="EMU271" s="111"/>
      <c r="EMV271" s="111"/>
      <c r="EMW271" s="111"/>
      <c r="EMX271" s="111"/>
      <c r="EMY271" s="111"/>
      <c r="EMZ271" s="111"/>
      <c r="ENA271" s="111"/>
      <c r="ENB271" s="111"/>
      <c r="ENC271" s="111"/>
      <c r="END271" s="111"/>
      <c r="ENE271" s="111"/>
      <c r="ENF271" s="111"/>
      <c r="ENG271" s="112"/>
      <c r="ENH271" s="104"/>
      <c r="ENI271" s="111"/>
      <c r="ENJ271" s="111"/>
      <c r="ENK271" s="111"/>
      <c r="ENL271" s="111"/>
      <c r="ENM271" s="111"/>
      <c r="ENN271" s="111"/>
      <c r="ENO271" s="111"/>
      <c r="ENP271" s="111"/>
      <c r="ENQ271" s="111"/>
      <c r="ENR271" s="111"/>
      <c r="ENS271" s="111"/>
      <c r="ENT271" s="111"/>
      <c r="ENU271" s="111"/>
      <c r="ENV271" s="111"/>
      <c r="ENW271" s="111"/>
      <c r="ENX271" s="111"/>
      <c r="ENY271" s="111"/>
      <c r="ENZ271" s="111"/>
      <c r="EOA271" s="111"/>
      <c r="EOB271" s="111"/>
      <c r="EOC271" s="111"/>
      <c r="EOD271" s="111"/>
      <c r="EOE271" s="111"/>
      <c r="EOF271" s="111"/>
      <c r="EOG271" s="111"/>
      <c r="EOH271" s="111"/>
      <c r="EOI271" s="111"/>
      <c r="EOJ271" s="111"/>
      <c r="EOK271" s="111"/>
      <c r="EOL271" s="112"/>
      <c r="EOM271" s="104"/>
      <c r="EON271" s="111"/>
      <c r="EOO271" s="111"/>
      <c r="EOP271" s="111"/>
      <c r="EOQ271" s="111"/>
      <c r="EOR271" s="111"/>
      <c r="EOS271" s="111"/>
      <c r="EOT271" s="111"/>
      <c r="EOU271" s="111"/>
      <c r="EOV271" s="111"/>
      <c r="EOW271" s="111"/>
      <c r="EOX271" s="111"/>
      <c r="EOY271" s="111"/>
      <c r="EOZ271" s="111"/>
      <c r="EPA271" s="111"/>
      <c r="EPB271" s="111"/>
      <c r="EPC271" s="111"/>
      <c r="EPD271" s="111"/>
      <c r="EPE271" s="111"/>
      <c r="EPF271" s="111"/>
      <c r="EPG271" s="111"/>
      <c r="EPH271" s="111"/>
      <c r="EPI271" s="111"/>
      <c r="EPJ271" s="111"/>
      <c r="EPK271" s="111"/>
      <c r="EPL271" s="111"/>
      <c r="EPM271" s="111"/>
      <c r="EPN271" s="111"/>
      <c r="EPO271" s="111"/>
      <c r="EPP271" s="111"/>
      <c r="EPQ271" s="112"/>
      <c r="EPR271" s="104"/>
      <c r="EPS271" s="111"/>
      <c r="EPT271" s="111"/>
      <c r="EPU271" s="111"/>
      <c r="EPV271" s="111"/>
      <c r="EPW271" s="111"/>
      <c r="EPX271" s="111"/>
      <c r="EPY271" s="111"/>
      <c r="EPZ271" s="111"/>
      <c r="EQA271" s="111"/>
      <c r="EQB271" s="111"/>
      <c r="EQC271" s="111"/>
      <c r="EQD271" s="111"/>
      <c r="EQE271" s="111"/>
      <c r="EQF271" s="111"/>
      <c r="EQG271" s="111"/>
      <c r="EQH271" s="111"/>
      <c r="EQI271" s="111"/>
      <c r="EQJ271" s="111"/>
      <c r="EQK271" s="111"/>
      <c r="EQL271" s="111"/>
      <c r="EQM271" s="111"/>
      <c r="EQN271" s="111"/>
      <c r="EQO271" s="111"/>
      <c r="EQP271" s="111"/>
      <c r="EQQ271" s="111"/>
      <c r="EQR271" s="111"/>
      <c r="EQS271" s="111"/>
      <c r="EQT271" s="111"/>
      <c r="EQU271" s="111"/>
      <c r="EQV271" s="112"/>
      <c r="EQW271" s="104"/>
      <c r="EQX271" s="111"/>
      <c r="EQY271" s="111"/>
      <c r="EQZ271" s="111"/>
      <c r="ERA271" s="111"/>
      <c r="ERB271" s="111"/>
      <c r="ERC271" s="111"/>
      <c r="ERD271" s="111"/>
      <c r="ERE271" s="111"/>
      <c r="ERF271" s="111"/>
      <c r="ERG271" s="111"/>
      <c r="ERH271" s="111"/>
      <c r="ERI271" s="111"/>
      <c r="ERJ271" s="111"/>
      <c r="ERK271" s="111"/>
      <c r="ERL271" s="111"/>
      <c r="ERM271" s="111"/>
      <c r="ERN271" s="111"/>
      <c r="ERO271" s="111"/>
      <c r="ERP271" s="111"/>
      <c r="ERQ271" s="111"/>
      <c r="ERR271" s="111"/>
      <c r="ERS271" s="111"/>
      <c r="ERT271" s="111"/>
      <c r="ERU271" s="111"/>
      <c r="ERV271" s="111"/>
      <c r="ERW271" s="111"/>
      <c r="ERX271" s="111"/>
      <c r="ERY271" s="111"/>
      <c r="ERZ271" s="111"/>
      <c r="ESA271" s="112"/>
      <c r="ESB271" s="104"/>
      <c r="ESC271" s="111"/>
      <c r="ESD271" s="111"/>
      <c r="ESE271" s="111"/>
      <c r="ESF271" s="111"/>
      <c r="ESG271" s="111"/>
      <c r="ESH271" s="111"/>
      <c r="ESI271" s="111"/>
      <c r="ESJ271" s="111"/>
      <c r="ESK271" s="111"/>
      <c r="ESL271" s="111"/>
      <c r="ESM271" s="111"/>
      <c r="ESN271" s="111"/>
      <c r="ESO271" s="111"/>
      <c r="ESP271" s="111"/>
      <c r="ESQ271" s="111"/>
      <c r="ESR271" s="111"/>
      <c r="ESS271" s="111"/>
      <c r="EST271" s="111"/>
      <c r="ESU271" s="111"/>
      <c r="ESV271" s="111"/>
      <c r="ESW271" s="111"/>
      <c r="ESX271" s="111"/>
      <c r="ESY271" s="111"/>
      <c r="ESZ271" s="111"/>
      <c r="ETA271" s="111"/>
      <c r="ETB271" s="111"/>
      <c r="ETC271" s="111"/>
      <c r="ETD271" s="111"/>
      <c r="ETE271" s="111"/>
      <c r="ETF271" s="112"/>
      <c r="ETG271" s="104"/>
      <c r="ETH271" s="111"/>
      <c r="ETI271" s="111"/>
      <c r="ETJ271" s="111"/>
      <c r="ETK271" s="111"/>
      <c r="ETL271" s="111"/>
      <c r="ETM271" s="111"/>
      <c r="ETN271" s="111"/>
      <c r="ETO271" s="111"/>
      <c r="ETP271" s="111"/>
      <c r="ETQ271" s="111"/>
      <c r="ETR271" s="111"/>
      <c r="ETS271" s="111"/>
      <c r="ETT271" s="111"/>
      <c r="ETU271" s="111"/>
      <c r="ETV271" s="111"/>
      <c r="ETW271" s="111"/>
      <c r="ETX271" s="111"/>
      <c r="ETY271" s="111"/>
      <c r="ETZ271" s="111"/>
      <c r="EUA271" s="111"/>
      <c r="EUB271" s="111"/>
      <c r="EUC271" s="111"/>
      <c r="EUD271" s="111"/>
      <c r="EUE271" s="111"/>
      <c r="EUF271" s="111"/>
      <c r="EUG271" s="111"/>
      <c r="EUH271" s="111"/>
      <c r="EUI271" s="111"/>
      <c r="EUJ271" s="111"/>
      <c r="EUK271" s="112"/>
      <c r="EUL271" s="104"/>
      <c r="EUM271" s="111"/>
      <c r="EUN271" s="111"/>
      <c r="EUO271" s="111"/>
      <c r="EUP271" s="111"/>
      <c r="EUQ271" s="111"/>
      <c r="EUR271" s="111"/>
      <c r="EUS271" s="111"/>
      <c r="EUT271" s="111"/>
      <c r="EUU271" s="111"/>
      <c r="EUV271" s="111"/>
      <c r="EUW271" s="111"/>
      <c r="EUX271" s="111"/>
      <c r="EUY271" s="111"/>
      <c r="EUZ271" s="111"/>
      <c r="EVA271" s="111"/>
      <c r="EVB271" s="111"/>
      <c r="EVC271" s="111"/>
      <c r="EVD271" s="111"/>
      <c r="EVE271" s="111"/>
      <c r="EVF271" s="111"/>
      <c r="EVG271" s="111"/>
      <c r="EVH271" s="111"/>
      <c r="EVI271" s="111"/>
      <c r="EVJ271" s="111"/>
      <c r="EVK271" s="111"/>
      <c r="EVL271" s="111"/>
      <c r="EVM271" s="111"/>
      <c r="EVN271" s="111"/>
      <c r="EVO271" s="111"/>
      <c r="EVP271" s="112"/>
      <c r="EVQ271" s="104"/>
      <c r="EVR271" s="111"/>
      <c r="EVS271" s="111"/>
      <c r="EVT271" s="111"/>
      <c r="EVU271" s="111"/>
      <c r="EVV271" s="111"/>
      <c r="EVW271" s="111"/>
      <c r="EVX271" s="111"/>
      <c r="EVY271" s="111"/>
      <c r="EVZ271" s="111"/>
      <c r="EWA271" s="111"/>
      <c r="EWB271" s="111"/>
      <c r="EWC271" s="111"/>
      <c r="EWD271" s="111"/>
      <c r="EWE271" s="111"/>
      <c r="EWF271" s="111"/>
      <c r="EWG271" s="111"/>
      <c r="EWH271" s="111"/>
      <c r="EWI271" s="111"/>
      <c r="EWJ271" s="111"/>
      <c r="EWK271" s="111"/>
      <c r="EWL271" s="111"/>
      <c r="EWM271" s="111"/>
      <c r="EWN271" s="111"/>
      <c r="EWO271" s="111"/>
      <c r="EWP271" s="111"/>
      <c r="EWQ271" s="111"/>
      <c r="EWR271" s="111"/>
      <c r="EWS271" s="111"/>
      <c r="EWT271" s="111"/>
      <c r="EWU271" s="112"/>
      <c r="EWV271" s="104"/>
      <c r="EWW271" s="111"/>
      <c r="EWX271" s="111"/>
      <c r="EWY271" s="111"/>
      <c r="EWZ271" s="111"/>
      <c r="EXA271" s="111"/>
      <c r="EXB271" s="111"/>
      <c r="EXC271" s="111"/>
      <c r="EXD271" s="111"/>
      <c r="EXE271" s="111"/>
      <c r="EXF271" s="111"/>
      <c r="EXG271" s="111"/>
      <c r="EXH271" s="111"/>
      <c r="EXI271" s="111"/>
      <c r="EXJ271" s="111"/>
      <c r="EXK271" s="111"/>
      <c r="EXL271" s="111"/>
      <c r="EXM271" s="111"/>
      <c r="EXN271" s="111"/>
      <c r="EXO271" s="111"/>
      <c r="EXP271" s="111"/>
      <c r="EXQ271" s="111"/>
      <c r="EXR271" s="111"/>
      <c r="EXS271" s="111"/>
      <c r="EXT271" s="111"/>
      <c r="EXU271" s="111"/>
      <c r="EXV271" s="111"/>
      <c r="EXW271" s="111"/>
      <c r="EXX271" s="111"/>
      <c r="EXY271" s="111"/>
      <c r="EXZ271" s="112"/>
      <c r="EYA271" s="104"/>
      <c r="EYB271" s="111"/>
      <c r="EYC271" s="111"/>
      <c r="EYD271" s="111"/>
      <c r="EYE271" s="111"/>
      <c r="EYF271" s="111"/>
      <c r="EYG271" s="111"/>
      <c r="EYH271" s="111"/>
      <c r="EYI271" s="111"/>
      <c r="EYJ271" s="111"/>
      <c r="EYK271" s="111"/>
      <c r="EYL271" s="111"/>
      <c r="EYM271" s="111"/>
      <c r="EYN271" s="111"/>
      <c r="EYO271" s="111"/>
      <c r="EYP271" s="111"/>
      <c r="EYQ271" s="111"/>
      <c r="EYR271" s="111"/>
      <c r="EYS271" s="111"/>
      <c r="EYT271" s="111"/>
      <c r="EYU271" s="111"/>
      <c r="EYV271" s="111"/>
      <c r="EYW271" s="111"/>
      <c r="EYX271" s="111"/>
      <c r="EYY271" s="111"/>
      <c r="EYZ271" s="111"/>
      <c r="EZA271" s="111"/>
      <c r="EZB271" s="111"/>
      <c r="EZC271" s="111"/>
      <c r="EZD271" s="111"/>
      <c r="EZE271" s="112"/>
      <c r="EZF271" s="104"/>
      <c r="EZG271" s="111"/>
      <c r="EZH271" s="111"/>
      <c r="EZI271" s="111"/>
      <c r="EZJ271" s="111"/>
      <c r="EZK271" s="111"/>
      <c r="EZL271" s="111"/>
      <c r="EZM271" s="111"/>
      <c r="EZN271" s="111"/>
      <c r="EZO271" s="111"/>
      <c r="EZP271" s="111"/>
      <c r="EZQ271" s="111"/>
      <c r="EZR271" s="111"/>
      <c r="EZS271" s="111"/>
      <c r="EZT271" s="111"/>
      <c r="EZU271" s="111"/>
      <c r="EZV271" s="111"/>
      <c r="EZW271" s="111"/>
      <c r="EZX271" s="111"/>
      <c r="EZY271" s="111"/>
      <c r="EZZ271" s="111"/>
      <c r="FAA271" s="111"/>
      <c r="FAB271" s="111"/>
      <c r="FAC271" s="111"/>
      <c r="FAD271" s="111"/>
      <c r="FAE271" s="111"/>
      <c r="FAF271" s="111"/>
      <c r="FAG271" s="111"/>
      <c r="FAH271" s="111"/>
      <c r="FAI271" s="111"/>
      <c r="FAJ271" s="112"/>
      <c r="FAK271" s="104"/>
      <c r="FAL271" s="111"/>
      <c r="FAM271" s="111"/>
      <c r="FAN271" s="111"/>
      <c r="FAO271" s="111"/>
      <c r="FAP271" s="111"/>
      <c r="FAQ271" s="111"/>
      <c r="FAR271" s="111"/>
      <c r="FAS271" s="111"/>
      <c r="FAT271" s="111"/>
      <c r="FAU271" s="111"/>
      <c r="FAV271" s="111"/>
      <c r="FAW271" s="111"/>
      <c r="FAX271" s="111"/>
      <c r="FAY271" s="111"/>
      <c r="FAZ271" s="111"/>
      <c r="FBA271" s="111"/>
      <c r="FBB271" s="111"/>
      <c r="FBC271" s="111"/>
      <c r="FBD271" s="111"/>
      <c r="FBE271" s="111"/>
      <c r="FBF271" s="111"/>
      <c r="FBG271" s="111"/>
      <c r="FBH271" s="111"/>
      <c r="FBI271" s="111"/>
      <c r="FBJ271" s="111"/>
      <c r="FBK271" s="111"/>
      <c r="FBL271" s="111"/>
      <c r="FBM271" s="111"/>
      <c r="FBN271" s="111"/>
      <c r="FBO271" s="112"/>
      <c r="FBP271" s="104"/>
      <c r="FBQ271" s="111"/>
      <c r="FBR271" s="111"/>
      <c r="FBS271" s="111"/>
      <c r="FBT271" s="111"/>
      <c r="FBU271" s="111"/>
      <c r="FBV271" s="111"/>
      <c r="FBW271" s="111"/>
      <c r="FBX271" s="111"/>
      <c r="FBY271" s="111"/>
      <c r="FBZ271" s="111"/>
      <c r="FCA271" s="111"/>
      <c r="FCB271" s="111"/>
      <c r="FCC271" s="111"/>
      <c r="FCD271" s="111"/>
      <c r="FCE271" s="111"/>
      <c r="FCF271" s="111"/>
      <c r="FCG271" s="111"/>
      <c r="FCH271" s="111"/>
      <c r="FCI271" s="111"/>
      <c r="FCJ271" s="111"/>
      <c r="FCK271" s="111"/>
      <c r="FCL271" s="111"/>
      <c r="FCM271" s="111"/>
      <c r="FCN271" s="111"/>
      <c r="FCO271" s="111"/>
      <c r="FCP271" s="111"/>
      <c r="FCQ271" s="111"/>
      <c r="FCR271" s="111"/>
      <c r="FCS271" s="111"/>
      <c r="FCT271" s="112"/>
      <c r="FCU271" s="104"/>
      <c r="FCV271" s="111"/>
      <c r="FCW271" s="111"/>
      <c r="FCX271" s="111"/>
      <c r="FCY271" s="111"/>
      <c r="FCZ271" s="111"/>
      <c r="FDA271" s="111"/>
      <c r="FDB271" s="111"/>
      <c r="FDC271" s="111"/>
      <c r="FDD271" s="111"/>
      <c r="FDE271" s="111"/>
      <c r="FDF271" s="111"/>
      <c r="FDG271" s="111"/>
      <c r="FDH271" s="111"/>
      <c r="FDI271" s="111"/>
      <c r="FDJ271" s="111"/>
      <c r="FDK271" s="111"/>
      <c r="FDL271" s="111"/>
      <c r="FDM271" s="111"/>
      <c r="FDN271" s="111"/>
      <c r="FDO271" s="111"/>
      <c r="FDP271" s="111"/>
      <c r="FDQ271" s="111"/>
      <c r="FDR271" s="111"/>
      <c r="FDS271" s="111"/>
      <c r="FDT271" s="111"/>
      <c r="FDU271" s="111"/>
      <c r="FDV271" s="111"/>
      <c r="FDW271" s="111"/>
      <c r="FDX271" s="111"/>
      <c r="FDY271" s="112"/>
      <c r="FDZ271" s="104"/>
      <c r="FEA271" s="111"/>
      <c r="FEB271" s="111"/>
      <c r="FEC271" s="111"/>
      <c r="FED271" s="111"/>
      <c r="FEE271" s="111"/>
      <c r="FEF271" s="111"/>
      <c r="FEG271" s="111"/>
      <c r="FEH271" s="111"/>
      <c r="FEI271" s="111"/>
      <c r="FEJ271" s="111"/>
      <c r="FEK271" s="111"/>
      <c r="FEL271" s="111"/>
      <c r="FEM271" s="111"/>
      <c r="FEN271" s="111"/>
      <c r="FEO271" s="111"/>
      <c r="FEP271" s="111"/>
      <c r="FEQ271" s="111"/>
      <c r="FER271" s="111"/>
      <c r="FES271" s="111"/>
      <c r="FET271" s="111"/>
      <c r="FEU271" s="111"/>
      <c r="FEV271" s="111"/>
      <c r="FEW271" s="111"/>
      <c r="FEX271" s="111"/>
      <c r="FEY271" s="111"/>
      <c r="FEZ271" s="111"/>
      <c r="FFA271" s="111"/>
      <c r="FFB271" s="111"/>
      <c r="FFC271" s="111"/>
      <c r="FFD271" s="112"/>
      <c r="FFE271" s="104"/>
      <c r="FFF271" s="111"/>
      <c r="FFG271" s="111"/>
      <c r="FFH271" s="111"/>
      <c r="FFI271" s="111"/>
      <c r="FFJ271" s="111"/>
      <c r="FFK271" s="111"/>
      <c r="FFL271" s="111"/>
      <c r="FFM271" s="111"/>
      <c r="FFN271" s="111"/>
      <c r="FFO271" s="111"/>
      <c r="FFP271" s="111"/>
      <c r="FFQ271" s="111"/>
      <c r="FFR271" s="111"/>
      <c r="FFS271" s="111"/>
      <c r="FFT271" s="111"/>
      <c r="FFU271" s="111"/>
      <c r="FFV271" s="111"/>
      <c r="FFW271" s="111"/>
      <c r="FFX271" s="111"/>
      <c r="FFY271" s="111"/>
      <c r="FFZ271" s="111"/>
      <c r="FGA271" s="111"/>
      <c r="FGB271" s="111"/>
      <c r="FGC271" s="111"/>
      <c r="FGD271" s="111"/>
      <c r="FGE271" s="111"/>
      <c r="FGF271" s="111"/>
      <c r="FGG271" s="111"/>
      <c r="FGH271" s="111"/>
      <c r="FGI271" s="112"/>
      <c r="FGJ271" s="104"/>
      <c r="FGK271" s="111"/>
      <c r="FGL271" s="111"/>
      <c r="FGM271" s="111"/>
      <c r="FGN271" s="111"/>
      <c r="FGO271" s="111"/>
      <c r="FGP271" s="111"/>
      <c r="FGQ271" s="111"/>
      <c r="FGR271" s="111"/>
      <c r="FGS271" s="111"/>
      <c r="FGT271" s="111"/>
      <c r="FGU271" s="111"/>
      <c r="FGV271" s="111"/>
      <c r="FGW271" s="111"/>
      <c r="FGX271" s="111"/>
      <c r="FGY271" s="111"/>
      <c r="FGZ271" s="111"/>
      <c r="FHA271" s="111"/>
      <c r="FHB271" s="111"/>
      <c r="FHC271" s="111"/>
      <c r="FHD271" s="111"/>
      <c r="FHE271" s="111"/>
      <c r="FHF271" s="111"/>
      <c r="FHG271" s="111"/>
      <c r="FHH271" s="111"/>
      <c r="FHI271" s="111"/>
      <c r="FHJ271" s="111"/>
      <c r="FHK271" s="111"/>
      <c r="FHL271" s="111"/>
      <c r="FHM271" s="111"/>
      <c r="FHN271" s="112"/>
      <c r="FHO271" s="104"/>
      <c r="FHP271" s="111"/>
      <c r="FHQ271" s="111"/>
      <c r="FHR271" s="111"/>
      <c r="FHS271" s="111"/>
      <c r="FHT271" s="111"/>
      <c r="FHU271" s="111"/>
      <c r="FHV271" s="111"/>
      <c r="FHW271" s="111"/>
      <c r="FHX271" s="111"/>
      <c r="FHY271" s="111"/>
      <c r="FHZ271" s="111"/>
      <c r="FIA271" s="111"/>
      <c r="FIB271" s="111"/>
      <c r="FIC271" s="111"/>
      <c r="FID271" s="111"/>
      <c r="FIE271" s="111"/>
      <c r="FIF271" s="111"/>
      <c r="FIG271" s="111"/>
      <c r="FIH271" s="111"/>
      <c r="FII271" s="111"/>
      <c r="FIJ271" s="111"/>
      <c r="FIK271" s="111"/>
      <c r="FIL271" s="111"/>
      <c r="FIM271" s="111"/>
      <c r="FIN271" s="111"/>
      <c r="FIO271" s="111"/>
      <c r="FIP271" s="111"/>
      <c r="FIQ271" s="111"/>
      <c r="FIR271" s="111"/>
      <c r="FIS271" s="112"/>
      <c r="FIT271" s="104"/>
      <c r="FIU271" s="111"/>
      <c r="FIV271" s="111"/>
      <c r="FIW271" s="111"/>
      <c r="FIX271" s="111"/>
      <c r="FIY271" s="111"/>
      <c r="FIZ271" s="111"/>
      <c r="FJA271" s="111"/>
      <c r="FJB271" s="111"/>
      <c r="FJC271" s="111"/>
      <c r="FJD271" s="111"/>
      <c r="FJE271" s="111"/>
      <c r="FJF271" s="111"/>
      <c r="FJG271" s="111"/>
      <c r="FJH271" s="111"/>
      <c r="FJI271" s="111"/>
      <c r="FJJ271" s="111"/>
      <c r="FJK271" s="111"/>
      <c r="FJL271" s="111"/>
      <c r="FJM271" s="111"/>
      <c r="FJN271" s="111"/>
      <c r="FJO271" s="111"/>
      <c r="FJP271" s="111"/>
      <c r="FJQ271" s="111"/>
      <c r="FJR271" s="111"/>
      <c r="FJS271" s="111"/>
      <c r="FJT271" s="111"/>
      <c r="FJU271" s="111"/>
      <c r="FJV271" s="111"/>
      <c r="FJW271" s="111"/>
      <c r="FJX271" s="112"/>
      <c r="FJY271" s="104"/>
      <c r="FJZ271" s="111"/>
      <c r="FKA271" s="111"/>
      <c r="FKB271" s="111"/>
      <c r="FKC271" s="111"/>
      <c r="FKD271" s="111"/>
      <c r="FKE271" s="111"/>
      <c r="FKF271" s="111"/>
      <c r="FKG271" s="111"/>
      <c r="FKH271" s="111"/>
      <c r="FKI271" s="111"/>
      <c r="FKJ271" s="111"/>
      <c r="FKK271" s="111"/>
      <c r="FKL271" s="111"/>
      <c r="FKM271" s="111"/>
      <c r="FKN271" s="111"/>
      <c r="FKO271" s="111"/>
      <c r="FKP271" s="111"/>
      <c r="FKQ271" s="111"/>
      <c r="FKR271" s="111"/>
      <c r="FKS271" s="111"/>
      <c r="FKT271" s="111"/>
      <c r="FKU271" s="111"/>
      <c r="FKV271" s="111"/>
      <c r="FKW271" s="111"/>
      <c r="FKX271" s="111"/>
      <c r="FKY271" s="111"/>
      <c r="FKZ271" s="111"/>
      <c r="FLA271" s="111"/>
      <c r="FLB271" s="111"/>
      <c r="FLC271" s="112"/>
      <c r="FLD271" s="104"/>
      <c r="FLE271" s="111"/>
      <c r="FLF271" s="111"/>
      <c r="FLG271" s="111"/>
      <c r="FLH271" s="111"/>
      <c r="FLI271" s="111"/>
      <c r="FLJ271" s="111"/>
      <c r="FLK271" s="111"/>
      <c r="FLL271" s="111"/>
      <c r="FLM271" s="111"/>
      <c r="FLN271" s="111"/>
      <c r="FLO271" s="111"/>
      <c r="FLP271" s="111"/>
      <c r="FLQ271" s="111"/>
      <c r="FLR271" s="111"/>
      <c r="FLS271" s="111"/>
      <c r="FLT271" s="111"/>
      <c r="FLU271" s="111"/>
      <c r="FLV271" s="111"/>
      <c r="FLW271" s="111"/>
      <c r="FLX271" s="111"/>
      <c r="FLY271" s="111"/>
      <c r="FLZ271" s="111"/>
      <c r="FMA271" s="111"/>
      <c r="FMB271" s="111"/>
      <c r="FMC271" s="111"/>
      <c r="FMD271" s="111"/>
      <c r="FME271" s="111"/>
      <c r="FMF271" s="111"/>
      <c r="FMG271" s="111"/>
      <c r="FMH271" s="112"/>
      <c r="FMI271" s="104"/>
      <c r="FMJ271" s="111"/>
      <c r="FMK271" s="111"/>
      <c r="FML271" s="111"/>
      <c r="FMM271" s="111"/>
      <c r="FMN271" s="111"/>
      <c r="FMO271" s="111"/>
      <c r="FMP271" s="111"/>
      <c r="FMQ271" s="111"/>
      <c r="FMR271" s="111"/>
      <c r="FMS271" s="111"/>
      <c r="FMT271" s="111"/>
      <c r="FMU271" s="111"/>
      <c r="FMV271" s="111"/>
      <c r="FMW271" s="111"/>
      <c r="FMX271" s="111"/>
      <c r="FMY271" s="111"/>
      <c r="FMZ271" s="111"/>
      <c r="FNA271" s="111"/>
      <c r="FNB271" s="111"/>
      <c r="FNC271" s="111"/>
      <c r="FND271" s="111"/>
      <c r="FNE271" s="111"/>
      <c r="FNF271" s="111"/>
      <c r="FNG271" s="111"/>
      <c r="FNH271" s="111"/>
      <c r="FNI271" s="111"/>
      <c r="FNJ271" s="111"/>
      <c r="FNK271" s="111"/>
      <c r="FNL271" s="111"/>
      <c r="FNM271" s="112"/>
      <c r="FNN271" s="104"/>
      <c r="FNO271" s="111"/>
      <c r="FNP271" s="111"/>
      <c r="FNQ271" s="111"/>
      <c r="FNR271" s="111"/>
      <c r="FNS271" s="111"/>
      <c r="FNT271" s="111"/>
      <c r="FNU271" s="111"/>
      <c r="FNV271" s="111"/>
      <c r="FNW271" s="111"/>
      <c r="FNX271" s="111"/>
      <c r="FNY271" s="111"/>
      <c r="FNZ271" s="111"/>
      <c r="FOA271" s="111"/>
      <c r="FOB271" s="111"/>
      <c r="FOC271" s="111"/>
      <c r="FOD271" s="111"/>
      <c r="FOE271" s="111"/>
      <c r="FOF271" s="111"/>
      <c r="FOG271" s="111"/>
      <c r="FOH271" s="111"/>
      <c r="FOI271" s="111"/>
      <c r="FOJ271" s="111"/>
      <c r="FOK271" s="111"/>
      <c r="FOL271" s="111"/>
      <c r="FOM271" s="111"/>
      <c r="FON271" s="111"/>
      <c r="FOO271" s="111"/>
      <c r="FOP271" s="111"/>
      <c r="FOQ271" s="111"/>
      <c r="FOR271" s="112"/>
      <c r="FOS271" s="104"/>
      <c r="FOT271" s="111"/>
      <c r="FOU271" s="111"/>
      <c r="FOV271" s="111"/>
      <c r="FOW271" s="111"/>
      <c r="FOX271" s="111"/>
      <c r="FOY271" s="111"/>
      <c r="FOZ271" s="111"/>
      <c r="FPA271" s="111"/>
      <c r="FPB271" s="111"/>
      <c r="FPC271" s="111"/>
      <c r="FPD271" s="111"/>
      <c r="FPE271" s="111"/>
      <c r="FPF271" s="111"/>
      <c r="FPG271" s="111"/>
      <c r="FPH271" s="111"/>
      <c r="FPI271" s="111"/>
      <c r="FPJ271" s="111"/>
      <c r="FPK271" s="111"/>
      <c r="FPL271" s="111"/>
      <c r="FPM271" s="111"/>
      <c r="FPN271" s="111"/>
      <c r="FPO271" s="111"/>
      <c r="FPP271" s="111"/>
      <c r="FPQ271" s="111"/>
      <c r="FPR271" s="111"/>
      <c r="FPS271" s="111"/>
      <c r="FPT271" s="111"/>
      <c r="FPU271" s="111"/>
      <c r="FPV271" s="111"/>
      <c r="FPW271" s="112"/>
      <c r="FPX271" s="104"/>
      <c r="FPY271" s="111"/>
      <c r="FPZ271" s="111"/>
      <c r="FQA271" s="111"/>
      <c r="FQB271" s="111"/>
      <c r="FQC271" s="111"/>
      <c r="FQD271" s="111"/>
      <c r="FQE271" s="111"/>
      <c r="FQF271" s="111"/>
      <c r="FQG271" s="111"/>
      <c r="FQH271" s="111"/>
      <c r="FQI271" s="111"/>
      <c r="FQJ271" s="111"/>
      <c r="FQK271" s="111"/>
      <c r="FQL271" s="111"/>
      <c r="FQM271" s="111"/>
      <c r="FQN271" s="111"/>
      <c r="FQO271" s="111"/>
      <c r="FQP271" s="111"/>
      <c r="FQQ271" s="111"/>
      <c r="FQR271" s="111"/>
      <c r="FQS271" s="111"/>
      <c r="FQT271" s="111"/>
      <c r="FQU271" s="111"/>
      <c r="FQV271" s="111"/>
      <c r="FQW271" s="111"/>
      <c r="FQX271" s="111"/>
      <c r="FQY271" s="111"/>
      <c r="FQZ271" s="111"/>
      <c r="FRA271" s="111"/>
      <c r="FRB271" s="112"/>
      <c r="FRC271" s="104"/>
      <c r="FRD271" s="111"/>
      <c r="FRE271" s="111"/>
      <c r="FRF271" s="111"/>
      <c r="FRG271" s="111"/>
      <c r="FRH271" s="111"/>
      <c r="FRI271" s="111"/>
      <c r="FRJ271" s="111"/>
      <c r="FRK271" s="111"/>
      <c r="FRL271" s="111"/>
      <c r="FRM271" s="111"/>
      <c r="FRN271" s="111"/>
      <c r="FRO271" s="111"/>
      <c r="FRP271" s="111"/>
      <c r="FRQ271" s="111"/>
      <c r="FRR271" s="111"/>
      <c r="FRS271" s="111"/>
      <c r="FRT271" s="111"/>
      <c r="FRU271" s="111"/>
      <c r="FRV271" s="111"/>
      <c r="FRW271" s="111"/>
      <c r="FRX271" s="111"/>
      <c r="FRY271" s="111"/>
      <c r="FRZ271" s="111"/>
      <c r="FSA271" s="111"/>
      <c r="FSB271" s="111"/>
      <c r="FSC271" s="111"/>
      <c r="FSD271" s="111"/>
      <c r="FSE271" s="111"/>
      <c r="FSF271" s="111"/>
      <c r="FSG271" s="112"/>
      <c r="FSH271" s="104"/>
      <c r="FSI271" s="111"/>
      <c r="FSJ271" s="111"/>
      <c r="FSK271" s="111"/>
      <c r="FSL271" s="111"/>
      <c r="FSM271" s="111"/>
      <c r="FSN271" s="111"/>
      <c r="FSO271" s="111"/>
      <c r="FSP271" s="111"/>
      <c r="FSQ271" s="111"/>
      <c r="FSR271" s="111"/>
      <c r="FSS271" s="111"/>
      <c r="FST271" s="111"/>
      <c r="FSU271" s="111"/>
      <c r="FSV271" s="111"/>
      <c r="FSW271" s="111"/>
      <c r="FSX271" s="111"/>
      <c r="FSY271" s="111"/>
      <c r="FSZ271" s="111"/>
      <c r="FTA271" s="111"/>
      <c r="FTB271" s="111"/>
      <c r="FTC271" s="111"/>
      <c r="FTD271" s="111"/>
      <c r="FTE271" s="111"/>
      <c r="FTF271" s="111"/>
      <c r="FTG271" s="111"/>
      <c r="FTH271" s="111"/>
      <c r="FTI271" s="111"/>
      <c r="FTJ271" s="111"/>
      <c r="FTK271" s="111"/>
      <c r="FTL271" s="112"/>
      <c r="FTM271" s="104"/>
      <c r="FTN271" s="111"/>
      <c r="FTO271" s="111"/>
      <c r="FTP271" s="111"/>
      <c r="FTQ271" s="111"/>
      <c r="FTR271" s="111"/>
      <c r="FTS271" s="111"/>
      <c r="FTT271" s="111"/>
      <c r="FTU271" s="111"/>
      <c r="FTV271" s="111"/>
      <c r="FTW271" s="111"/>
      <c r="FTX271" s="111"/>
      <c r="FTY271" s="111"/>
      <c r="FTZ271" s="111"/>
      <c r="FUA271" s="111"/>
      <c r="FUB271" s="111"/>
      <c r="FUC271" s="111"/>
      <c r="FUD271" s="111"/>
      <c r="FUE271" s="111"/>
      <c r="FUF271" s="111"/>
      <c r="FUG271" s="111"/>
      <c r="FUH271" s="111"/>
      <c r="FUI271" s="111"/>
      <c r="FUJ271" s="111"/>
      <c r="FUK271" s="111"/>
      <c r="FUL271" s="111"/>
      <c r="FUM271" s="111"/>
      <c r="FUN271" s="111"/>
      <c r="FUO271" s="111"/>
      <c r="FUP271" s="111"/>
      <c r="FUQ271" s="112"/>
      <c r="FUR271" s="104"/>
      <c r="FUS271" s="111"/>
      <c r="FUT271" s="111"/>
      <c r="FUU271" s="111"/>
      <c r="FUV271" s="111"/>
      <c r="FUW271" s="111"/>
      <c r="FUX271" s="111"/>
      <c r="FUY271" s="111"/>
      <c r="FUZ271" s="111"/>
      <c r="FVA271" s="111"/>
      <c r="FVB271" s="111"/>
      <c r="FVC271" s="111"/>
      <c r="FVD271" s="111"/>
      <c r="FVE271" s="111"/>
      <c r="FVF271" s="111"/>
      <c r="FVG271" s="111"/>
      <c r="FVH271" s="111"/>
      <c r="FVI271" s="111"/>
      <c r="FVJ271" s="111"/>
      <c r="FVK271" s="111"/>
      <c r="FVL271" s="111"/>
      <c r="FVM271" s="111"/>
      <c r="FVN271" s="111"/>
      <c r="FVO271" s="111"/>
      <c r="FVP271" s="111"/>
      <c r="FVQ271" s="111"/>
      <c r="FVR271" s="111"/>
      <c r="FVS271" s="111"/>
      <c r="FVT271" s="111"/>
      <c r="FVU271" s="111"/>
      <c r="FVV271" s="112"/>
      <c r="FVW271" s="104"/>
      <c r="FVX271" s="111"/>
      <c r="FVY271" s="111"/>
      <c r="FVZ271" s="111"/>
      <c r="FWA271" s="111"/>
      <c r="FWB271" s="111"/>
      <c r="FWC271" s="111"/>
      <c r="FWD271" s="111"/>
      <c r="FWE271" s="111"/>
      <c r="FWF271" s="111"/>
      <c r="FWG271" s="111"/>
      <c r="FWH271" s="111"/>
      <c r="FWI271" s="111"/>
      <c r="FWJ271" s="111"/>
      <c r="FWK271" s="111"/>
      <c r="FWL271" s="111"/>
      <c r="FWM271" s="111"/>
      <c r="FWN271" s="111"/>
      <c r="FWO271" s="111"/>
      <c r="FWP271" s="111"/>
      <c r="FWQ271" s="111"/>
      <c r="FWR271" s="111"/>
      <c r="FWS271" s="111"/>
      <c r="FWT271" s="111"/>
      <c r="FWU271" s="111"/>
      <c r="FWV271" s="111"/>
      <c r="FWW271" s="111"/>
      <c r="FWX271" s="111"/>
      <c r="FWY271" s="111"/>
      <c r="FWZ271" s="111"/>
      <c r="FXA271" s="112"/>
      <c r="FXB271" s="104"/>
      <c r="FXC271" s="111"/>
      <c r="FXD271" s="111"/>
      <c r="FXE271" s="111"/>
      <c r="FXF271" s="111"/>
      <c r="FXG271" s="111"/>
      <c r="FXH271" s="111"/>
      <c r="FXI271" s="111"/>
      <c r="FXJ271" s="111"/>
      <c r="FXK271" s="111"/>
      <c r="FXL271" s="111"/>
      <c r="FXM271" s="111"/>
      <c r="FXN271" s="111"/>
      <c r="FXO271" s="111"/>
      <c r="FXP271" s="111"/>
      <c r="FXQ271" s="111"/>
      <c r="FXR271" s="111"/>
      <c r="FXS271" s="111"/>
      <c r="FXT271" s="111"/>
      <c r="FXU271" s="111"/>
      <c r="FXV271" s="111"/>
      <c r="FXW271" s="111"/>
      <c r="FXX271" s="111"/>
      <c r="FXY271" s="111"/>
      <c r="FXZ271" s="111"/>
      <c r="FYA271" s="111"/>
      <c r="FYB271" s="111"/>
      <c r="FYC271" s="111"/>
      <c r="FYD271" s="111"/>
      <c r="FYE271" s="111"/>
      <c r="FYF271" s="112"/>
      <c r="FYG271" s="104"/>
      <c r="FYH271" s="111"/>
      <c r="FYI271" s="111"/>
      <c r="FYJ271" s="111"/>
      <c r="FYK271" s="111"/>
      <c r="FYL271" s="111"/>
      <c r="FYM271" s="111"/>
      <c r="FYN271" s="111"/>
      <c r="FYO271" s="111"/>
      <c r="FYP271" s="111"/>
      <c r="FYQ271" s="111"/>
      <c r="FYR271" s="111"/>
      <c r="FYS271" s="111"/>
      <c r="FYT271" s="111"/>
      <c r="FYU271" s="111"/>
      <c r="FYV271" s="111"/>
      <c r="FYW271" s="111"/>
      <c r="FYX271" s="111"/>
      <c r="FYY271" s="111"/>
      <c r="FYZ271" s="111"/>
      <c r="FZA271" s="111"/>
      <c r="FZB271" s="111"/>
      <c r="FZC271" s="111"/>
      <c r="FZD271" s="111"/>
      <c r="FZE271" s="111"/>
      <c r="FZF271" s="111"/>
      <c r="FZG271" s="111"/>
      <c r="FZH271" s="111"/>
      <c r="FZI271" s="111"/>
      <c r="FZJ271" s="111"/>
      <c r="FZK271" s="112"/>
      <c r="FZL271" s="104"/>
      <c r="FZM271" s="111"/>
      <c r="FZN271" s="111"/>
      <c r="FZO271" s="111"/>
      <c r="FZP271" s="111"/>
      <c r="FZQ271" s="111"/>
      <c r="FZR271" s="111"/>
      <c r="FZS271" s="111"/>
      <c r="FZT271" s="111"/>
      <c r="FZU271" s="111"/>
      <c r="FZV271" s="111"/>
      <c r="FZW271" s="111"/>
      <c r="FZX271" s="111"/>
      <c r="FZY271" s="111"/>
      <c r="FZZ271" s="111"/>
      <c r="GAA271" s="111"/>
      <c r="GAB271" s="111"/>
      <c r="GAC271" s="111"/>
      <c r="GAD271" s="111"/>
      <c r="GAE271" s="111"/>
      <c r="GAF271" s="111"/>
      <c r="GAG271" s="111"/>
      <c r="GAH271" s="111"/>
      <c r="GAI271" s="111"/>
      <c r="GAJ271" s="111"/>
      <c r="GAK271" s="111"/>
      <c r="GAL271" s="111"/>
      <c r="GAM271" s="111"/>
      <c r="GAN271" s="111"/>
      <c r="GAO271" s="111"/>
      <c r="GAP271" s="112"/>
      <c r="GAQ271" s="104"/>
      <c r="GAR271" s="111"/>
      <c r="GAS271" s="111"/>
      <c r="GAT271" s="111"/>
      <c r="GAU271" s="111"/>
      <c r="GAV271" s="111"/>
      <c r="GAW271" s="111"/>
      <c r="GAX271" s="111"/>
      <c r="GAY271" s="111"/>
      <c r="GAZ271" s="111"/>
      <c r="GBA271" s="111"/>
      <c r="GBB271" s="111"/>
      <c r="GBC271" s="111"/>
      <c r="GBD271" s="111"/>
      <c r="GBE271" s="111"/>
      <c r="GBF271" s="111"/>
      <c r="GBG271" s="111"/>
      <c r="GBH271" s="111"/>
      <c r="GBI271" s="111"/>
      <c r="GBJ271" s="111"/>
      <c r="GBK271" s="111"/>
      <c r="GBL271" s="111"/>
      <c r="GBM271" s="111"/>
      <c r="GBN271" s="111"/>
      <c r="GBO271" s="111"/>
      <c r="GBP271" s="111"/>
      <c r="GBQ271" s="111"/>
      <c r="GBR271" s="111"/>
      <c r="GBS271" s="111"/>
      <c r="GBT271" s="111"/>
      <c r="GBU271" s="112"/>
      <c r="GBV271" s="104"/>
      <c r="GBW271" s="111"/>
      <c r="GBX271" s="111"/>
      <c r="GBY271" s="111"/>
      <c r="GBZ271" s="111"/>
      <c r="GCA271" s="111"/>
      <c r="GCB271" s="111"/>
      <c r="GCC271" s="111"/>
      <c r="GCD271" s="111"/>
      <c r="GCE271" s="111"/>
      <c r="GCF271" s="111"/>
      <c r="GCG271" s="111"/>
      <c r="GCH271" s="111"/>
      <c r="GCI271" s="111"/>
      <c r="GCJ271" s="111"/>
      <c r="GCK271" s="111"/>
      <c r="GCL271" s="111"/>
      <c r="GCM271" s="111"/>
      <c r="GCN271" s="111"/>
      <c r="GCO271" s="111"/>
      <c r="GCP271" s="111"/>
      <c r="GCQ271" s="111"/>
      <c r="GCR271" s="111"/>
      <c r="GCS271" s="111"/>
      <c r="GCT271" s="111"/>
      <c r="GCU271" s="111"/>
      <c r="GCV271" s="111"/>
      <c r="GCW271" s="111"/>
      <c r="GCX271" s="111"/>
      <c r="GCY271" s="111"/>
      <c r="GCZ271" s="112"/>
      <c r="GDA271" s="104"/>
      <c r="GDB271" s="111"/>
      <c r="GDC271" s="111"/>
      <c r="GDD271" s="111"/>
      <c r="GDE271" s="111"/>
      <c r="GDF271" s="111"/>
      <c r="GDG271" s="111"/>
      <c r="GDH271" s="111"/>
      <c r="GDI271" s="111"/>
      <c r="GDJ271" s="111"/>
      <c r="GDK271" s="111"/>
      <c r="GDL271" s="111"/>
      <c r="GDM271" s="111"/>
      <c r="GDN271" s="111"/>
      <c r="GDO271" s="111"/>
      <c r="GDP271" s="111"/>
      <c r="GDQ271" s="111"/>
      <c r="GDR271" s="111"/>
      <c r="GDS271" s="111"/>
      <c r="GDT271" s="111"/>
      <c r="GDU271" s="111"/>
      <c r="GDV271" s="111"/>
      <c r="GDW271" s="111"/>
      <c r="GDX271" s="111"/>
      <c r="GDY271" s="111"/>
      <c r="GDZ271" s="111"/>
      <c r="GEA271" s="111"/>
      <c r="GEB271" s="111"/>
      <c r="GEC271" s="111"/>
      <c r="GED271" s="111"/>
      <c r="GEE271" s="112"/>
      <c r="GEF271" s="104"/>
      <c r="GEG271" s="111"/>
      <c r="GEH271" s="111"/>
      <c r="GEI271" s="111"/>
      <c r="GEJ271" s="111"/>
      <c r="GEK271" s="111"/>
      <c r="GEL271" s="111"/>
      <c r="GEM271" s="111"/>
      <c r="GEN271" s="111"/>
      <c r="GEO271" s="111"/>
      <c r="GEP271" s="111"/>
      <c r="GEQ271" s="111"/>
      <c r="GER271" s="111"/>
      <c r="GES271" s="111"/>
      <c r="GET271" s="111"/>
      <c r="GEU271" s="111"/>
      <c r="GEV271" s="111"/>
      <c r="GEW271" s="111"/>
      <c r="GEX271" s="111"/>
      <c r="GEY271" s="111"/>
      <c r="GEZ271" s="111"/>
      <c r="GFA271" s="111"/>
      <c r="GFB271" s="111"/>
      <c r="GFC271" s="111"/>
      <c r="GFD271" s="111"/>
      <c r="GFE271" s="111"/>
      <c r="GFF271" s="111"/>
      <c r="GFG271" s="111"/>
      <c r="GFH271" s="111"/>
      <c r="GFI271" s="111"/>
      <c r="GFJ271" s="112"/>
      <c r="GFK271" s="104"/>
      <c r="GFL271" s="111"/>
      <c r="GFM271" s="111"/>
      <c r="GFN271" s="111"/>
      <c r="GFO271" s="111"/>
      <c r="GFP271" s="111"/>
      <c r="GFQ271" s="111"/>
      <c r="GFR271" s="111"/>
      <c r="GFS271" s="111"/>
      <c r="GFT271" s="111"/>
      <c r="GFU271" s="111"/>
      <c r="GFV271" s="111"/>
      <c r="GFW271" s="111"/>
      <c r="GFX271" s="111"/>
      <c r="GFY271" s="111"/>
      <c r="GFZ271" s="111"/>
      <c r="GGA271" s="111"/>
      <c r="GGB271" s="111"/>
      <c r="GGC271" s="111"/>
      <c r="GGD271" s="111"/>
      <c r="GGE271" s="111"/>
      <c r="GGF271" s="111"/>
      <c r="GGG271" s="111"/>
      <c r="GGH271" s="111"/>
      <c r="GGI271" s="111"/>
      <c r="GGJ271" s="111"/>
      <c r="GGK271" s="111"/>
      <c r="GGL271" s="111"/>
      <c r="GGM271" s="111"/>
      <c r="GGN271" s="111"/>
      <c r="GGO271" s="112"/>
      <c r="GGP271" s="104"/>
      <c r="GGQ271" s="111"/>
      <c r="GGR271" s="111"/>
      <c r="GGS271" s="111"/>
      <c r="GGT271" s="111"/>
      <c r="GGU271" s="111"/>
      <c r="GGV271" s="111"/>
      <c r="GGW271" s="111"/>
      <c r="GGX271" s="111"/>
      <c r="GGY271" s="111"/>
      <c r="GGZ271" s="111"/>
      <c r="GHA271" s="111"/>
      <c r="GHB271" s="111"/>
      <c r="GHC271" s="111"/>
      <c r="GHD271" s="111"/>
      <c r="GHE271" s="111"/>
      <c r="GHF271" s="111"/>
      <c r="GHG271" s="111"/>
      <c r="GHH271" s="111"/>
      <c r="GHI271" s="111"/>
      <c r="GHJ271" s="111"/>
      <c r="GHK271" s="111"/>
      <c r="GHL271" s="111"/>
      <c r="GHM271" s="111"/>
      <c r="GHN271" s="111"/>
      <c r="GHO271" s="111"/>
      <c r="GHP271" s="111"/>
      <c r="GHQ271" s="111"/>
      <c r="GHR271" s="111"/>
      <c r="GHS271" s="111"/>
      <c r="GHT271" s="112"/>
      <c r="GHU271" s="104"/>
      <c r="GHV271" s="111"/>
      <c r="GHW271" s="111"/>
      <c r="GHX271" s="111"/>
      <c r="GHY271" s="111"/>
      <c r="GHZ271" s="111"/>
      <c r="GIA271" s="111"/>
      <c r="GIB271" s="111"/>
      <c r="GIC271" s="111"/>
      <c r="GID271" s="111"/>
      <c r="GIE271" s="111"/>
      <c r="GIF271" s="111"/>
      <c r="GIG271" s="111"/>
      <c r="GIH271" s="111"/>
      <c r="GII271" s="111"/>
      <c r="GIJ271" s="111"/>
      <c r="GIK271" s="111"/>
      <c r="GIL271" s="111"/>
      <c r="GIM271" s="111"/>
      <c r="GIN271" s="111"/>
      <c r="GIO271" s="111"/>
      <c r="GIP271" s="111"/>
      <c r="GIQ271" s="111"/>
      <c r="GIR271" s="111"/>
      <c r="GIS271" s="111"/>
      <c r="GIT271" s="111"/>
      <c r="GIU271" s="111"/>
      <c r="GIV271" s="111"/>
      <c r="GIW271" s="111"/>
      <c r="GIX271" s="111"/>
      <c r="GIY271" s="112"/>
      <c r="GIZ271" s="104"/>
      <c r="GJA271" s="111"/>
      <c r="GJB271" s="111"/>
      <c r="GJC271" s="111"/>
      <c r="GJD271" s="111"/>
      <c r="GJE271" s="111"/>
      <c r="GJF271" s="111"/>
      <c r="GJG271" s="111"/>
      <c r="GJH271" s="111"/>
      <c r="GJI271" s="111"/>
      <c r="GJJ271" s="111"/>
      <c r="GJK271" s="111"/>
      <c r="GJL271" s="111"/>
      <c r="GJM271" s="111"/>
      <c r="GJN271" s="111"/>
      <c r="GJO271" s="111"/>
      <c r="GJP271" s="111"/>
      <c r="GJQ271" s="111"/>
      <c r="GJR271" s="111"/>
      <c r="GJS271" s="111"/>
      <c r="GJT271" s="111"/>
      <c r="GJU271" s="111"/>
      <c r="GJV271" s="111"/>
      <c r="GJW271" s="111"/>
      <c r="GJX271" s="111"/>
      <c r="GJY271" s="111"/>
      <c r="GJZ271" s="111"/>
      <c r="GKA271" s="111"/>
      <c r="GKB271" s="111"/>
      <c r="GKC271" s="111"/>
      <c r="GKD271" s="112"/>
      <c r="GKE271" s="104"/>
      <c r="GKF271" s="111"/>
      <c r="GKG271" s="111"/>
      <c r="GKH271" s="111"/>
      <c r="GKI271" s="111"/>
      <c r="GKJ271" s="111"/>
      <c r="GKK271" s="111"/>
      <c r="GKL271" s="111"/>
      <c r="GKM271" s="111"/>
      <c r="GKN271" s="111"/>
      <c r="GKO271" s="111"/>
      <c r="GKP271" s="111"/>
      <c r="GKQ271" s="111"/>
      <c r="GKR271" s="111"/>
      <c r="GKS271" s="111"/>
      <c r="GKT271" s="111"/>
      <c r="GKU271" s="111"/>
      <c r="GKV271" s="111"/>
      <c r="GKW271" s="111"/>
      <c r="GKX271" s="111"/>
      <c r="GKY271" s="111"/>
      <c r="GKZ271" s="111"/>
      <c r="GLA271" s="111"/>
      <c r="GLB271" s="111"/>
      <c r="GLC271" s="111"/>
      <c r="GLD271" s="111"/>
      <c r="GLE271" s="111"/>
      <c r="GLF271" s="111"/>
      <c r="GLG271" s="111"/>
      <c r="GLH271" s="111"/>
      <c r="GLI271" s="112"/>
      <c r="GLJ271" s="104"/>
      <c r="GLK271" s="111"/>
      <c r="GLL271" s="111"/>
      <c r="GLM271" s="111"/>
      <c r="GLN271" s="111"/>
      <c r="GLO271" s="111"/>
      <c r="GLP271" s="111"/>
      <c r="GLQ271" s="111"/>
      <c r="GLR271" s="111"/>
      <c r="GLS271" s="111"/>
      <c r="GLT271" s="111"/>
      <c r="GLU271" s="111"/>
      <c r="GLV271" s="111"/>
      <c r="GLW271" s="111"/>
      <c r="GLX271" s="111"/>
      <c r="GLY271" s="111"/>
      <c r="GLZ271" s="111"/>
      <c r="GMA271" s="111"/>
      <c r="GMB271" s="111"/>
      <c r="GMC271" s="111"/>
      <c r="GMD271" s="111"/>
      <c r="GME271" s="111"/>
      <c r="GMF271" s="111"/>
      <c r="GMG271" s="111"/>
      <c r="GMH271" s="111"/>
      <c r="GMI271" s="111"/>
      <c r="GMJ271" s="111"/>
      <c r="GMK271" s="111"/>
      <c r="GML271" s="111"/>
      <c r="GMM271" s="111"/>
      <c r="GMN271" s="112"/>
      <c r="GMO271" s="104"/>
      <c r="GMP271" s="111"/>
      <c r="GMQ271" s="111"/>
      <c r="GMR271" s="111"/>
      <c r="GMS271" s="111"/>
      <c r="GMT271" s="111"/>
      <c r="GMU271" s="111"/>
      <c r="GMV271" s="111"/>
      <c r="GMW271" s="111"/>
      <c r="GMX271" s="111"/>
      <c r="GMY271" s="111"/>
      <c r="GMZ271" s="111"/>
      <c r="GNA271" s="111"/>
      <c r="GNB271" s="111"/>
      <c r="GNC271" s="111"/>
      <c r="GND271" s="111"/>
      <c r="GNE271" s="111"/>
      <c r="GNF271" s="111"/>
      <c r="GNG271" s="111"/>
      <c r="GNH271" s="111"/>
      <c r="GNI271" s="111"/>
      <c r="GNJ271" s="111"/>
      <c r="GNK271" s="111"/>
      <c r="GNL271" s="111"/>
      <c r="GNM271" s="111"/>
      <c r="GNN271" s="111"/>
      <c r="GNO271" s="111"/>
      <c r="GNP271" s="111"/>
      <c r="GNQ271" s="111"/>
      <c r="GNR271" s="111"/>
      <c r="GNS271" s="112"/>
      <c r="GNT271" s="104"/>
      <c r="GNU271" s="111"/>
      <c r="GNV271" s="111"/>
      <c r="GNW271" s="111"/>
      <c r="GNX271" s="111"/>
      <c r="GNY271" s="111"/>
      <c r="GNZ271" s="111"/>
      <c r="GOA271" s="111"/>
      <c r="GOB271" s="111"/>
      <c r="GOC271" s="111"/>
      <c r="GOD271" s="111"/>
      <c r="GOE271" s="111"/>
      <c r="GOF271" s="111"/>
      <c r="GOG271" s="111"/>
      <c r="GOH271" s="111"/>
      <c r="GOI271" s="111"/>
      <c r="GOJ271" s="111"/>
      <c r="GOK271" s="111"/>
      <c r="GOL271" s="111"/>
      <c r="GOM271" s="111"/>
      <c r="GON271" s="111"/>
      <c r="GOO271" s="111"/>
      <c r="GOP271" s="111"/>
      <c r="GOQ271" s="111"/>
      <c r="GOR271" s="111"/>
      <c r="GOS271" s="111"/>
      <c r="GOT271" s="111"/>
      <c r="GOU271" s="111"/>
      <c r="GOV271" s="111"/>
      <c r="GOW271" s="111"/>
      <c r="GOX271" s="112"/>
      <c r="GOY271" s="104"/>
      <c r="GOZ271" s="111"/>
      <c r="GPA271" s="111"/>
      <c r="GPB271" s="111"/>
      <c r="GPC271" s="111"/>
      <c r="GPD271" s="111"/>
      <c r="GPE271" s="111"/>
      <c r="GPF271" s="111"/>
      <c r="GPG271" s="111"/>
      <c r="GPH271" s="111"/>
      <c r="GPI271" s="111"/>
      <c r="GPJ271" s="111"/>
      <c r="GPK271" s="111"/>
      <c r="GPL271" s="111"/>
      <c r="GPM271" s="111"/>
      <c r="GPN271" s="111"/>
      <c r="GPO271" s="111"/>
      <c r="GPP271" s="111"/>
      <c r="GPQ271" s="111"/>
      <c r="GPR271" s="111"/>
      <c r="GPS271" s="111"/>
      <c r="GPT271" s="111"/>
      <c r="GPU271" s="111"/>
      <c r="GPV271" s="111"/>
      <c r="GPW271" s="111"/>
      <c r="GPX271" s="111"/>
      <c r="GPY271" s="111"/>
      <c r="GPZ271" s="111"/>
      <c r="GQA271" s="111"/>
      <c r="GQB271" s="111"/>
      <c r="GQC271" s="112"/>
      <c r="GQD271" s="104"/>
      <c r="GQE271" s="111"/>
      <c r="GQF271" s="111"/>
      <c r="GQG271" s="111"/>
      <c r="GQH271" s="111"/>
      <c r="GQI271" s="111"/>
      <c r="GQJ271" s="111"/>
      <c r="GQK271" s="111"/>
      <c r="GQL271" s="111"/>
      <c r="GQM271" s="111"/>
      <c r="GQN271" s="111"/>
      <c r="GQO271" s="111"/>
      <c r="GQP271" s="111"/>
      <c r="GQQ271" s="111"/>
      <c r="GQR271" s="111"/>
      <c r="GQS271" s="111"/>
      <c r="GQT271" s="111"/>
      <c r="GQU271" s="111"/>
      <c r="GQV271" s="111"/>
      <c r="GQW271" s="111"/>
      <c r="GQX271" s="111"/>
      <c r="GQY271" s="111"/>
      <c r="GQZ271" s="111"/>
      <c r="GRA271" s="111"/>
      <c r="GRB271" s="111"/>
      <c r="GRC271" s="111"/>
      <c r="GRD271" s="111"/>
      <c r="GRE271" s="111"/>
      <c r="GRF271" s="111"/>
      <c r="GRG271" s="111"/>
      <c r="GRH271" s="112"/>
      <c r="GRI271" s="104"/>
      <c r="GRJ271" s="111"/>
      <c r="GRK271" s="111"/>
      <c r="GRL271" s="111"/>
      <c r="GRM271" s="111"/>
      <c r="GRN271" s="111"/>
      <c r="GRO271" s="111"/>
      <c r="GRP271" s="111"/>
      <c r="GRQ271" s="111"/>
      <c r="GRR271" s="111"/>
      <c r="GRS271" s="111"/>
      <c r="GRT271" s="111"/>
      <c r="GRU271" s="111"/>
      <c r="GRV271" s="111"/>
      <c r="GRW271" s="111"/>
      <c r="GRX271" s="111"/>
      <c r="GRY271" s="111"/>
      <c r="GRZ271" s="111"/>
      <c r="GSA271" s="111"/>
      <c r="GSB271" s="111"/>
      <c r="GSC271" s="111"/>
      <c r="GSD271" s="111"/>
      <c r="GSE271" s="111"/>
      <c r="GSF271" s="111"/>
      <c r="GSG271" s="111"/>
      <c r="GSH271" s="111"/>
      <c r="GSI271" s="111"/>
      <c r="GSJ271" s="111"/>
      <c r="GSK271" s="111"/>
      <c r="GSL271" s="111"/>
      <c r="GSM271" s="112"/>
      <c r="GSN271" s="104"/>
      <c r="GSO271" s="111"/>
      <c r="GSP271" s="111"/>
      <c r="GSQ271" s="111"/>
      <c r="GSR271" s="111"/>
      <c r="GSS271" s="111"/>
      <c r="GST271" s="111"/>
      <c r="GSU271" s="111"/>
      <c r="GSV271" s="111"/>
      <c r="GSW271" s="111"/>
      <c r="GSX271" s="111"/>
      <c r="GSY271" s="111"/>
      <c r="GSZ271" s="111"/>
      <c r="GTA271" s="111"/>
      <c r="GTB271" s="111"/>
      <c r="GTC271" s="111"/>
      <c r="GTD271" s="111"/>
      <c r="GTE271" s="111"/>
      <c r="GTF271" s="111"/>
      <c r="GTG271" s="111"/>
      <c r="GTH271" s="111"/>
      <c r="GTI271" s="111"/>
      <c r="GTJ271" s="111"/>
      <c r="GTK271" s="111"/>
      <c r="GTL271" s="111"/>
      <c r="GTM271" s="111"/>
      <c r="GTN271" s="111"/>
      <c r="GTO271" s="111"/>
      <c r="GTP271" s="111"/>
      <c r="GTQ271" s="111"/>
      <c r="GTR271" s="112"/>
      <c r="GTS271" s="104"/>
      <c r="GTT271" s="111"/>
      <c r="GTU271" s="111"/>
      <c r="GTV271" s="111"/>
      <c r="GTW271" s="111"/>
      <c r="GTX271" s="111"/>
      <c r="GTY271" s="111"/>
      <c r="GTZ271" s="111"/>
      <c r="GUA271" s="111"/>
      <c r="GUB271" s="111"/>
      <c r="GUC271" s="111"/>
      <c r="GUD271" s="111"/>
      <c r="GUE271" s="111"/>
      <c r="GUF271" s="111"/>
      <c r="GUG271" s="111"/>
      <c r="GUH271" s="111"/>
      <c r="GUI271" s="111"/>
      <c r="GUJ271" s="111"/>
      <c r="GUK271" s="111"/>
      <c r="GUL271" s="111"/>
      <c r="GUM271" s="111"/>
      <c r="GUN271" s="111"/>
      <c r="GUO271" s="111"/>
      <c r="GUP271" s="111"/>
      <c r="GUQ271" s="111"/>
      <c r="GUR271" s="111"/>
      <c r="GUS271" s="111"/>
      <c r="GUT271" s="111"/>
      <c r="GUU271" s="111"/>
      <c r="GUV271" s="111"/>
      <c r="GUW271" s="112"/>
      <c r="GUX271" s="104"/>
      <c r="GUY271" s="111"/>
      <c r="GUZ271" s="111"/>
      <c r="GVA271" s="111"/>
      <c r="GVB271" s="111"/>
      <c r="GVC271" s="111"/>
      <c r="GVD271" s="111"/>
      <c r="GVE271" s="111"/>
      <c r="GVF271" s="111"/>
      <c r="GVG271" s="111"/>
      <c r="GVH271" s="111"/>
      <c r="GVI271" s="111"/>
      <c r="GVJ271" s="111"/>
      <c r="GVK271" s="111"/>
      <c r="GVL271" s="111"/>
      <c r="GVM271" s="111"/>
      <c r="GVN271" s="111"/>
      <c r="GVO271" s="111"/>
      <c r="GVP271" s="111"/>
      <c r="GVQ271" s="111"/>
      <c r="GVR271" s="111"/>
      <c r="GVS271" s="111"/>
      <c r="GVT271" s="111"/>
      <c r="GVU271" s="111"/>
      <c r="GVV271" s="111"/>
      <c r="GVW271" s="111"/>
      <c r="GVX271" s="111"/>
      <c r="GVY271" s="111"/>
      <c r="GVZ271" s="111"/>
      <c r="GWA271" s="111"/>
      <c r="GWB271" s="112"/>
      <c r="GWC271" s="104"/>
      <c r="GWD271" s="111"/>
      <c r="GWE271" s="111"/>
      <c r="GWF271" s="111"/>
      <c r="GWG271" s="111"/>
      <c r="GWH271" s="111"/>
      <c r="GWI271" s="111"/>
      <c r="GWJ271" s="111"/>
      <c r="GWK271" s="111"/>
      <c r="GWL271" s="111"/>
      <c r="GWM271" s="111"/>
      <c r="GWN271" s="111"/>
      <c r="GWO271" s="111"/>
      <c r="GWP271" s="111"/>
      <c r="GWQ271" s="111"/>
      <c r="GWR271" s="111"/>
      <c r="GWS271" s="111"/>
      <c r="GWT271" s="111"/>
      <c r="GWU271" s="111"/>
      <c r="GWV271" s="111"/>
      <c r="GWW271" s="111"/>
      <c r="GWX271" s="111"/>
      <c r="GWY271" s="111"/>
      <c r="GWZ271" s="111"/>
      <c r="GXA271" s="111"/>
      <c r="GXB271" s="111"/>
      <c r="GXC271" s="111"/>
      <c r="GXD271" s="111"/>
      <c r="GXE271" s="111"/>
      <c r="GXF271" s="111"/>
      <c r="GXG271" s="112"/>
      <c r="GXH271" s="104"/>
      <c r="GXI271" s="111"/>
      <c r="GXJ271" s="111"/>
      <c r="GXK271" s="111"/>
      <c r="GXL271" s="111"/>
      <c r="GXM271" s="111"/>
      <c r="GXN271" s="111"/>
      <c r="GXO271" s="111"/>
      <c r="GXP271" s="111"/>
      <c r="GXQ271" s="111"/>
      <c r="GXR271" s="111"/>
      <c r="GXS271" s="111"/>
      <c r="GXT271" s="111"/>
      <c r="GXU271" s="111"/>
      <c r="GXV271" s="111"/>
      <c r="GXW271" s="111"/>
      <c r="GXX271" s="111"/>
      <c r="GXY271" s="111"/>
      <c r="GXZ271" s="111"/>
      <c r="GYA271" s="111"/>
      <c r="GYB271" s="111"/>
      <c r="GYC271" s="111"/>
      <c r="GYD271" s="111"/>
      <c r="GYE271" s="111"/>
      <c r="GYF271" s="111"/>
      <c r="GYG271" s="111"/>
      <c r="GYH271" s="111"/>
      <c r="GYI271" s="111"/>
      <c r="GYJ271" s="111"/>
      <c r="GYK271" s="111"/>
      <c r="GYL271" s="112"/>
      <c r="GYM271" s="104"/>
      <c r="GYN271" s="111"/>
      <c r="GYO271" s="111"/>
      <c r="GYP271" s="111"/>
      <c r="GYQ271" s="111"/>
      <c r="GYR271" s="111"/>
      <c r="GYS271" s="111"/>
      <c r="GYT271" s="111"/>
      <c r="GYU271" s="111"/>
      <c r="GYV271" s="111"/>
      <c r="GYW271" s="111"/>
      <c r="GYX271" s="111"/>
      <c r="GYY271" s="111"/>
      <c r="GYZ271" s="111"/>
      <c r="GZA271" s="111"/>
      <c r="GZB271" s="111"/>
      <c r="GZC271" s="111"/>
      <c r="GZD271" s="111"/>
      <c r="GZE271" s="111"/>
      <c r="GZF271" s="111"/>
      <c r="GZG271" s="111"/>
      <c r="GZH271" s="111"/>
      <c r="GZI271" s="111"/>
      <c r="GZJ271" s="111"/>
      <c r="GZK271" s="111"/>
      <c r="GZL271" s="111"/>
      <c r="GZM271" s="111"/>
      <c r="GZN271" s="111"/>
      <c r="GZO271" s="111"/>
      <c r="GZP271" s="111"/>
      <c r="GZQ271" s="112"/>
      <c r="GZR271" s="104"/>
      <c r="GZS271" s="111"/>
      <c r="GZT271" s="111"/>
      <c r="GZU271" s="111"/>
      <c r="GZV271" s="111"/>
      <c r="GZW271" s="111"/>
      <c r="GZX271" s="111"/>
      <c r="GZY271" s="111"/>
      <c r="GZZ271" s="111"/>
      <c r="HAA271" s="111"/>
      <c r="HAB271" s="111"/>
      <c r="HAC271" s="111"/>
      <c r="HAD271" s="111"/>
      <c r="HAE271" s="111"/>
      <c r="HAF271" s="111"/>
      <c r="HAG271" s="111"/>
      <c r="HAH271" s="111"/>
      <c r="HAI271" s="111"/>
      <c r="HAJ271" s="111"/>
      <c r="HAK271" s="111"/>
      <c r="HAL271" s="111"/>
      <c r="HAM271" s="111"/>
      <c r="HAN271" s="111"/>
      <c r="HAO271" s="111"/>
      <c r="HAP271" s="111"/>
      <c r="HAQ271" s="111"/>
      <c r="HAR271" s="111"/>
      <c r="HAS271" s="111"/>
      <c r="HAT271" s="111"/>
      <c r="HAU271" s="111"/>
      <c r="HAV271" s="112"/>
      <c r="HAW271" s="104"/>
      <c r="HAX271" s="111"/>
      <c r="HAY271" s="111"/>
      <c r="HAZ271" s="111"/>
      <c r="HBA271" s="111"/>
      <c r="HBB271" s="111"/>
      <c r="HBC271" s="111"/>
      <c r="HBD271" s="111"/>
      <c r="HBE271" s="111"/>
      <c r="HBF271" s="111"/>
      <c r="HBG271" s="111"/>
      <c r="HBH271" s="111"/>
      <c r="HBI271" s="111"/>
      <c r="HBJ271" s="111"/>
      <c r="HBK271" s="111"/>
      <c r="HBL271" s="111"/>
      <c r="HBM271" s="111"/>
      <c r="HBN271" s="111"/>
      <c r="HBO271" s="111"/>
      <c r="HBP271" s="111"/>
      <c r="HBQ271" s="111"/>
      <c r="HBR271" s="111"/>
      <c r="HBS271" s="111"/>
      <c r="HBT271" s="111"/>
      <c r="HBU271" s="111"/>
      <c r="HBV271" s="111"/>
      <c r="HBW271" s="111"/>
      <c r="HBX271" s="111"/>
      <c r="HBY271" s="111"/>
      <c r="HBZ271" s="111"/>
      <c r="HCA271" s="112"/>
      <c r="HCB271" s="104"/>
      <c r="HCC271" s="111"/>
      <c r="HCD271" s="111"/>
      <c r="HCE271" s="111"/>
      <c r="HCF271" s="111"/>
      <c r="HCG271" s="111"/>
      <c r="HCH271" s="111"/>
      <c r="HCI271" s="111"/>
      <c r="HCJ271" s="111"/>
      <c r="HCK271" s="111"/>
      <c r="HCL271" s="111"/>
      <c r="HCM271" s="111"/>
      <c r="HCN271" s="111"/>
      <c r="HCO271" s="111"/>
      <c r="HCP271" s="111"/>
      <c r="HCQ271" s="111"/>
      <c r="HCR271" s="111"/>
      <c r="HCS271" s="111"/>
      <c r="HCT271" s="111"/>
      <c r="HCU271" s="111"/>
      <c r="HCV271" s="111"/>
      <c r="HCW271" s="111"/>
      <c r="HCX271" s="111"/>
      <c r="HCY271" s="111"/>
      <c r="HCZ271" s="111"/>
      <c r="HDA271" s="111"/>
      <c r="HDB271" s="111"/>
      <c r="HDC271" s="111"/>
      <c r="HDD271" s="111"/>
      <c r="HDE271" s="111"/>
      <c r="HDF271" s="112"/>
      <c r="HDG271" s="104"/>
      <c r="HDH271" s="111"/>
      <c r="HDI271" s="111"/>
      <c r="HDJ271" s="111"/>
      <c r="HDK271" s="111"/>
      <c r="HDL271" s="111"/>
      <c r="HDM271" s="111"/>
      <c r="HDN271" s="111"/>
      <c r="HDO271" s="111"/>
      <c r="HDP271" s="111"/>
      <c r="HDQ271" s="111"/>
      <c r="HDR271" s="111"/>
      <c r="HDS271" s="111"/>
      <c r="HDT271" s="111"/>
      <c r="HDU271" s="111"/>
      <c r="HDV271" s="111"/>
      <c r="HDW271" s="111"/>
      <c r="HDX271" s="111"/>
      <c r="HDY271" s="111"/>
      <c r="HDZ271" s="111"/>
      <c r="HEA271" s="111"/>
      <c r="HEB271" s="111"/>
      <c r="HEC271" s="111"/>
      <c r="HED271" s="111"/>
      <c r="HEE271" s="111"/>
      <c r="HEF271" s="111"/>
      <c r="HEG271" s="111"/>
      <c r="HEH271" s="111"/>
      <c r="HEI271" s="111"/>
      <c r="HEJ271" s="111"/>
      <c r="HEK271" s="112"/>
      <c r="HEL271" s="104"/>
      <c r="HEM271" s="111"/>
      <c r="HEN271" s="111"/>
      <c r="HEO271" s="111"/>
      <c r="HEP271" s="111"/>
      <c r="HEQ271" s="111"/>
      <c r="HER271" s="111"/>
      <c r="HES271" s="111"/>
      <c r="HET271" s="111"/>
      <c r="HEU271" s="111"/>
      <c r="HEV271" s="111"/>
      <c r="HEW271" s="111"/>
      <c r="HEX271" s="111"/>
      <c r="HEY271" s="111"/>
      <c r="HEZ271" s="111"/>
      <c r="HFA271" s="111"/>
      <c r="HFB271" s="111"/>
      <c r="HFC271" s="111"/>
      <c r="HFD271" s="111"/>
      <c r="HFE271" s="111"/>
      <c r="HFF271" s="111"/>
      <c r="HFG271" s="111"/>
      <c r="HFH271" s="111"/>
      <c r="HFI271" s="111"/>
      <c r="HFJ271" s="111"/>
      <c r="HFK271" s="111"/>
      <c r="HFL271" s="111"/>
      <c r="HFM271" s="111"/>
      <c r="HFN271" s="111"/>
      <c r="HFO271" s="111"/>
      <c r="HFP271" s="112"/>
      <c r="HFQ271" s="104"/>
      <c r="HFR271" s="111"/>
      <c r="HFS271" s="111"/>
      <c r="HFT271" s="111"/>
      <c r="HFU271" s="111"/>
      <c r="HFV271" s="111"/>
      <c r="HFW271" s="111"/>
      <c r="HFX271" s="111"/>
      <c r="HFY271" s="111"/>
      <c r="HFZ271" s="111"/>
      <c r="HGA271" s="111"/>
      <c r="HGB271" s="111"/>
      <c r="HGC271" s="111"/>
      <c r="HGD271" s="111"/>
      <c r="HGE271" s="111"/>
      <c r="HGF271" s="111"/>
      <c r="HGG271" s="111"/>
      <c r="HGH271" s="111"/>
      <c r="HGI271" s="111"/>
      <c r="HGJ271" s="111"/>
      <c r="HGK271" s="111"/>
      <c r="HGL271" s="111"/>
      <c r="HGM271" s="111"/>
      <c r="HGN271" s="111"/>
      <c r="HGO271" s="111"/>
      <c r="HGP271" s="111"/>
      <c r="HGQ271" s="111"/>
      <c r="HGR271" s="111"/>
      <c r="HGS271" s="111"/>
      <c r="HGT271" s="111"/>
      <c r="HGU271" s="112"/>
      <c r="HGV271" s="104"/>
      <c r="HGW271" s="111"/>
      <c r="HGX271" s="111"/>
      <c r="HGY271" s="111"/>
      <c r="HGZ271" s="111"/>
      <c r="HHA271" s="111"/>
      <c r="HHB271" s="111"/>
      <c r="HHC271" s="111"/>
      <c r="HHD271" s="111"/>
      <c r="HHE271" s="111"/>
      <c r="HHF271" s="111"/>
      <c r="HHG271" s="111"/>
      <c r="HHH271" s="111"/>
      <c r="HHI271" s="111"/>
      <c r="HHJ271" s="111"/>
      <c r="HHK271" s="111"/>
      <c r="HHL271" s="111"/>
      <c r="HHM271" s="111"/>
      <c r="HHN271" s="111"/>
      <c r="HHO271" s="111"/>
      <c r="HHP271" s="111"/>
      <c r="HHQ271" s="111"/>
      <c r="HHR271" s="111"/>
      <c r="HHS271" s="111"/>
      <c r="HHT271" s="111"/>
      <c r="HHU271" s="111"/>
      <c r="HHV271" s="111"/>
      <c r="HHW271" s="111"/>
      <c r="HHX271" s="111"/>
      <c r="HHY271" s="111"/>
      <c r="HHZ271" s="112"/>
      <c r="HIA271" s="104"/>
      <c r="HIB271" s="111"/>
      <c r="HIC271" s="111"/>
      <c r="HID271" s="111"/>
      <c r="HIE271" s="111"/>
      <c r="HIF271" s="111"/>
      <c r="HIG271" s="111"/>
      <c r="HIH271" s="111"/>
      <c r="HII271" s="111"/>
      <c r="HIJ271" s="111"/>
      <c r="HIK271" s="111"/>
      <c r="HIL271" s="111"/>
      <c r="HIM271" s="111"/>
      <c r="HIN271" s="111"/>
      <c r="HIO271" s="111"/>
      <c r="HIP271" s="111"/>
      <c r="HIQ271" s="111"/>
      <c r="HIR271" s="111"/>
      <c r="HIS271" s="111"/>
      <c r="HIT271" s="111"/>
      <c r="HIU271" s="111"/>
      <c r="HIV271" s="111"/>
      <c r="HIW271" s="111"/>
      <c r="HIX271" s="111"/>
      <c r="HIY271" s="111"/>
      <c r="HIZ271" s="111"/>
      <c r="HJA271" s="111"/>
      <c r="HJB271" s="111"/>
      <c r="HJC271" s="111"/>
      <c r="HJD271" s="111"/>
      <c r="HJE271" s="112"/>
      <c r="HJF271" s="104"/>
      <c r="HJG271" s="111"/>
      <c r="HJH271" s="111"/>
      <c r="HJI271" s="111"/>
      <c r="HJJ271" s="111"/>
      <c r="HJK271" s="111"/>
      <c r="HJL271" s="111"/>
      <c r="HJM271" s="111"/>
      <c r="HJN271" s="111"/>
      <c r="HJO271" s="111"/>
      <c r="HJP271" s="111"/>
      <c r="HJQ271" s="111"/>
      <c r="HJR271" s="111"/>
      <c r="HJS271" s="111"/>
      <c r="HJT271" s="111"/>
      <c r="HJU271" s="111"/>
      <c r="HJV271" s="111"/>
      <c r="HJW271" s="111"/>
      <c r="HJX271" s="111"/>
      <c r="HJY271" s="111"/>
      <c r="HJZ271" s="111"/>
      <c r="HKA271" s="111"/>
      <c r="HKB271" s="111"/>
      <c r="HKC271" s="111"/>
      <c r="HKD271" s="111"/>
      <c r="HKE271" s="111"/>
      <c r="HKF271" s="111"/>
      <c r="HKG271" s="111"/>
      <c r="HKH271" s="111"/>
      <c r="HKI271" s="111"/>
      <c r="HKJ271" s="112"/>
      <c r="HKK271" s="104"/>
      <c r="HKL271" s="111"/>
      <c r="HKM271" s="111"/>
      <c r="HKN271" s="111"/>
      <c r="HKO271" s="111"/>
      <c r="HKP271" s="111"/>
      <c r="HKQ271" s="111"/>
      <c r="HKR271" s="111"/>
      <c r="HKS271" s="111"/>
      <c r="HKT271" s="111"/>
      <c r="HKU271" s="111"/>
      <c r="HKV271" s="111"/>
      <c r="HKW271" s="111"/>
      <c r="HKX271" s="111"/>
      <c r="HKY271" s="111"/>
      <c r="HKZ271" s="111"/>
      <c r="HLA271" s="111"/>
      <c r="HLB271" s="111"/>
      <c r="HLC271" s="111"/>
      <c r="HLD271" s="111"/>
      <c r="HLE271" s="111"/>
      <c r="HLF271" s="111"/>
      <c r="HLG271" s="111"/>
      <c r="HLH271" s="111"/>
      <c r="HLI271" s="111"/>
      <c r="HLJ271" s="111"/>
      <c r="HLK271" s="111"/>
      <c r="HLL271" s="111"/>
      <c r="HLM271" s="111"/>
      <c r="HLN271" s="111"/>
      <c r="HLO271" s="112"/>
      <c r="HLP271" s="104"/>
      <c r="HLQ271" s="111"/>
      <c r="HLR271" s="111"/>
      <c r="HLS271" s="111"/>
      <c r="HLT271" s="111"/>
      <c r="HLU271" s="111"/>
      <c r="HLV271" s="111"/>
      <c r="HLW271" s="111"/>
      <c r="HLX271" s="111"/>
      <c r="HLY271" s="111"/>
      <c r="HLZ271" s="111"/>
      <c r="HMA271" s="111"/>
      <c r="HMB271" s="111"/>
      <c r="HMC271" s="111"/>
      <c r="HMD271" s="111"/>
      <c r="HME271" s="111"/>
      <c r="HMF271" s="111"/>
      <c r="HMG271" s="111"/>
      <c r="HMH271" s="111"/>
      <c r="HMI271" s="111"/>
      <c r="HMJ271" s="111"/>
      <c r="HMK271" s="111"/>
      <c r="HML271" s="111"/>
      <c r="HMM271" s="111"/>
      <c r="HMN271" s="111"/>
      <c r="HMO271" s="111"/>
      <c r="HMP271" s="111"/>
      <c r="HMQ271" s="111"/>
      <c r="HMR271" s="111"/>
      <c r="HMS271" s="111"/>
      <c r="HMT271" s="112"/>
      <c r="HMU271" s="104"/>
      <c r="HMV271" s="111"/>
      <c r="HMW271" s="111"/>
      <c r="HMX271" s="111"/>
      <c r="HMY271" s="111"/>
      <c r="HMZ271" s="111"/>
      <c r="HNA271" s="111"/>
      <c r="HNB271" s="111"/>
      <c r="HNC271" s="111"/>
      <c r="HND271" s="111"/>
      <c r="HNE271" s="111"/>
      <c r="HNF271" s="111"/>
      <c r="HNG271" s="111"/>
      <c r="HNH271" s="111"/>
      <c r="HNI271" s="111"/>
      <c r="HNJ271" s="111"/>
      <c r="HNK271" s="111"/>
      <c r="HNL271" s="111"/>
      <c r="HNM271" s="111"/>
      <c r="HNN271" s="111"/>
      <c r="HNO271" s="111"/>
      <c r="HNP271" s="111"/>
      <c r="HNQ271" s="111"/>
      <c r="HNR271" s="111"/>
      <c r="HNS271" s="111"/>
      <c r="HNT271" s="111"/>
      <c r="HNU271" s="111"/>
      <c r="HNV271" s="111"/>
      <c r="HNW271" s="111"/>
      <c r="HNX271" s="111"/>
      <c r="HNY271" s="112"/>
      <c r="HNZ271" s="104"/>
      <c r="HOA271" s="111"/>
      <c r="HOB271" s="111"/>
      <c r="HOC271" s="111"/>
      <c r="HOD271" s="111"/>
      <c r="HOE271" s="111"/>
      <c r="HOF271" s="111"/>
      <c r="HOG271" s="111"/>
      <c r="HOH271" s="111"/>
      <c r="HOI271" s="111"/>
      <c r="HOJ271" s="111"/>
      <c r="HOK271" s="111"/>
      <c r="HOL271" s="111"/>
      <c r="HOM271" s="111"/>
      <c r="HON271" s="111"/>
      <c r="HOO271" s="111"/>
      <c r="HOP271" s="111"/>
      <c r="HOQ271" s="111"/>
      <c r="HOR271" s="111"/>
      <c r="HOS271" s="111"/>
      <c r="HOT271" s="111"/>
      <c r="HOU271" s="111"/>
      <c r="HOV271" s="111"/>
      <c r="HOW271" s="111"/>
      <c r="HOX271" s="111"/>
      <c r="HOY271" s="111"/>
      <c r="HOZ271" s="111"/>
      <c r="HPA271" s="111"/>
      <c r="HPB271" s="111"/>
      <c r="HPC271" s="111"/>
      <c r="HPD271" s="112"/>
      <c r="HPE271" s="104"/>
      <c r="HPF271" s="111"/>
      <c r="HPG271" s="111"/>
      <c r="HPH271" s="111"/>
      <c r="HPI271" s="111"/>
      <c r="HPJ271" s="111"/>
      <c r="HPK271" s="111"/>
      <c r="HPL271" s="111"/>
      <c r="HPM271" s="111"/>
      <c r="HPN271" s="111"/>
      <c r="HPO271" s="111"/>
      <c r="HPP271" s="111"/>
      <c r="HPQ271" s="111"/>
      <c r="HPR271" s="111"/>
      <c r="HPS271" s="111"/>
      <c r="HPT271" s="111"/>
      <c r="HPU271" s="111"/>
      <c r="HPV271" s="111"/>
      <c r="HPW271" s="111"/>
      <c r="HPX271" s="111"/>
      <c r="HPY271" s="111"/>
      <c r="HPZ271" s="111"/>
      <c r="HQA271" s="111"/>
      <c r="HQB271" s="111"/>
      <c r="HQC271" s="111"/>
      <c r="HQD271" s="111"/>
      <c r="HQE271" s="111"/>
      <c r="HQF271" s="111"/>
      <c r="HQG271" s="111"/>
      <c r="HQH271" s="111"/>
      <c r="HQI271" s="112"/>
      <c r="HQJ271" s="104"/>
      <c r="HQK271" s="111"/>
      <c r="HQL271" s="111"/>
      <c r="HQM271" s="111"/>
      <c r="HQN271" s="111"/>
      <c r="HQO271" s="111"/>
      <c r="HQP271" s="111"/>
      <c r="HQQ271" s="111"/>
      <c r="HQR271" s="111"/>
      <c r="HQS271" s="111"/>
      <c r="HQT271" s="111"/>
      <c r="HQU271" s="111"/>
      <c r="HQV271" s="111"/>
      <c r="HQW271" s="111"/>
      <c r="HQX271" s="111"/>
      <c r="HQY271" s="111"/>
      <c r="HQZ271" s="111"/>
      <c r="HRA271" s="111"/>
      <c r="HRB271" s="111"/>
      <c r="HRC271" s="111"/>
      <c r="HRD271" s="111"/>
      <c r="HRE271" s="111"/>
      <c r="HRF271" s="111"/>
      <c r="HRG271" s="111"/>
      <c r="HRH271" s="111"/>
      <c r="HRI271" s="111"/>
      <c r="HRJ271" s="111"/>
      <c r="HRK271" s="111"/>
      <c r="HRL271" s="111"/>
      <c r="HRM271" s="111"/>
      <c r="HRN271" s="112"/>
      <c r="HRO271" s="104"/>
      <c r="HRP271" s="111"/>
      <c r="HRQ271" s="111"/>
      <c r="HRR271" s="111"/>
      <c r="HRS271" s="111"/>
      <c r="HRT271" s="111"/>
      <c r="HRU271" s="111"/>
      <c r="HRV271" s="111"/>
      <c r="HRW271" s="111"/>
      <c r="HRX271" s="111"/>
      <c r="HRY271" s="111"/>
      <c r="HRZ271" s="111"/>
      <c r="HSA271" s="111"/>
      <c r="HSB271" s="111"/>
      <c r="HSC271" s="111"/>
      <c r="HSD271" s="111"/>
      <c r="HSE271" s="111"/>
      <c r="HSF271" s="111"/>
      <c r="HSG271" s="111"/>
      <c r="HSH271" s="111"/>
      <c r="HSI271" s="111"/>
      <c r="HSJ271" s="111"/>
      <c r="HSK271" s="111"/>
      <c r="HSL271" s="111"/>
      <c r="HSM271" s="111"/>
      <c r="HSN271" s="111"/>
      <c r="HSO271" s="111"/>
      <c r="HSP271" s="111"/>
      <c r="HSQ271" s="111"/>
      <c r="HSR271" s="111"/>
      <c r="HSS271" s="112"/>
      <c r="HST271" s="104"/>
      <c r="HSU271" s="111"/>
      <c r="HSV271" s="111"/>
      <c r="HSW271" s="111"/>
      <c r="HSX271" s="111"/>
      <c r="HSY271" s="111"/>
      <c r="HSZ271" s="111"/>
      <c r="HTA271" s="111"/>
      <c r="HTB271" s="111"/>
      <c r="HTC271" s="111"/>
      <c r="HTD271" s="111"/>
      <c r="HTE271" s="111"/>
      <c r="HTF271" s="111"/>
      <c r="HTG271" s="111"/>
      <c r="HTH271" s="111"/>
      <c r="HTI271" s="111"/>
      <c r="HTJ271" s="111"/>
      <c r="HTK271" s="111"/>
      <c r="HTL271" s="111"/>
      <c r="HTM271" s="111"/>
      <c r="HTN271" s="111"/>
      <c r="HTO271" s="111"/>
      <c r="HTP271" s="111"/>
      <c r="HTQ271" s="111"/>
      <c r="HTR271" s="111"/>
      <c r="HTS271" s="111"/>
      <c r="HTT271" s="111"/>
      <c r="HTU271" s="111"/>
      <c r="HTV271" s="111"/>
      <c r="HTW271" s="111"/>
      <c r="HTX271" s="112"/>
      <c r="HTY271" s="104"/>
      <c r="HTZ271" s="111"/>
      <c r="HUA271" s="111"/>
      <c r="HUB271" s="111"/>
      <c r="HUC271" s="111"/>
      <c r="HUD271" s="111"/>
      <c r="HUE271" s="111"/>
      <c r="HUF271" s="111"/>
      <c r="HUG271" s="111"/>
      <c r="HUH271" s="111"/>
      <c r="HUI271" s="111"/>
      <c r="HUJ271" s="111"/>
      <c r="HUK271" s="111"/>
      <c r="HUL271" s="111"/>
      <c r="HUM271" s="111"/>
      <c r="HUN271" s="111"/>
      <c r="HUO271" s="111"/>
      <c r="HUP271" s="111"/>
      <c r="HUQ271" s="111"/>
      <c r="HUR271" s="111"/>
      <c r="HUS271" s="111"/>
      <c r="HUT271" s="111"/>
      <c r="HUU271" s="111"/>
      <c r="HUV271" s="111"/>
      <c r="HUW271" s="111"/>
      <c r="HUX271" s="111"/>
      <c r="HUY271" s="111"/>
      <c r="HUZ271" s="111"/>
      <c r="HVA271" s="111"/>
      <c r="HVB271" s="111"/>
      <c r="HVC271" s="112"/>
      <c r="HVD271" s="104"/>
      <c r="HVE271" s="111"/>
      <c r="HVF271" s="111"/>
      <c r="HVG271" s="111"/>
      <c r="HVH271" s="111"/>
      <c r="HVI271" s="111"/>
      <c r="HVJ271" s="111"/>
      <c r="HVK271" s="111"/>
      <c r="HVL271" s="111"/>
      <c r="HVM271" s="111"/>
      <c r="HVN271" s="111"/>
      <c r="HVO271" s="111"/>
      <c r="HVP271" s="111"/>
      <c r="HVQ271" s="111"/>
      <c r="HVR271" s="111"/>
      <c r="HVS271" s="111"/>
      <c r="HVT271" s="111"/>
      <c r="HVU271" s="111"/>
      <c r="HVV271" s="111"/>
      <c r="HVW271" s="111"/>
      <c r="HVX271" s="111"/>
      <c r="HVY271" s="111"/>
      <c r="HVZ271" s="111"/>
      <c r="HWA271" s="111"/>
      <c r="HWB271" s="111"/>
      <c r="HWC271" s="111"/>
      <c r="HWD271" s="111"/>
      <c r="HWE271" s="111"/>
      <c r="HWF271" s="111"/>
      <c r="HWG271" s="111"/>
      <c r="HWH271" s="112"/>
      <c r="HWI271" s="104"/>
      <c r="HWJ271" s="111"/>
      <c r="HWK271" s="111"/>
      <c r="HWL271" s="111"/>
      <c r="HWM271" s="111"/>
      <c r="HWN271" s="111"/>
      <c r="HWO271" s="111"/>
      <c r="HWP271" s="111"/>
      <c r="HWQ271" s="111"/>
      <c r="HWR271" s="111"/>
      <c r="HWS271" s="111"/>
      <c r="HWT271" s="111"/>
      <c r="HWU271" s="111"/>
      <c r="HWV271" s="111"/>
      <c r="HWW271" s="111"/>
      <c r="HWX271" s="111"/>
      <c r="HWY271" s="111"/>
      <c r="HWZ271" s="111"/>
      <c r="HXA271" s="111"/>
      <c r="HXB271" s="111"/>
      <c r="HXC271" s="111"/>
      <c r="HXD271" s="111"/>
      <c r="HXE271" s="111"/>
      <c r="HXF271" s="111"/>
      <c r="HXG271" s="111"/>
      <c r="HXH271" s="111"/>
      <c r="HXI271" s="111"/>
      <c r="HXJ271" s="111"/>
      <c r="HXK271" s="111"/>
      <c r="HXL271" s="111"/>
      <c r="HXM271" s="112"/>
      <c r="HXN271" s="104"/>
      <c r="HXO271" s="111"/>
      <c r="HXP271" s="111"/>
      <c r="HXQ271" s="111"/>
      <c r="HXR271" s="111"/>
      <c r="HXS271" s="111"/>
      <c r="HXT271" s="111"/>
      <c r="HXU271" s="111"/>
      <c r="HXV271" s="111"/>
      <c r="HXW271" s="111"/>
      <c r="HXX271" s="111"/>
      <c r="HXY271" s="111"/>
      <c r="HXZ271" s="111"/>
      <c r="HYA271" s="111"/>
      <c r="HYB271" s="111"/>
      <c r="HYC271" s="111"/>
      <c r="HYD271" s="111"/>
      <c r="HYE271" s="111"/>
      <c r="HYF271" s="111"/>
      <c r="HYG271" s="111"/>
      <c r="HYH271" s="111"/>
      <c r="HYI271" s="111"/>
      <c r="HYJ271" s="111"/>
      <c r="HYK271" s="111"/>
      <c r="HYL271" s="111"/>
      <c r="HYM271" s="111"/>
      <c r="HYN271" s="111"/>
      <c r="HYO271" s="111"/>
      <c r="HYP271" s="111"/>
      <c r="HYQ271" s="111"/>
      <c r="HYR271" s="112"/>
      <c r="HYS271" s="104"/>
      <c r="HYT271" s="111"/>
      <c r="HYU271" s="111"/>
      <c r="HYV271" s="111"/>
      <c r="HYW271" s="111"/>
      <c r="HYX271" s="111"/>
      <c r="HYY271" s="111"/>
      <c r="HYZ271" s="111"/>
      <c r="HZA271" s="111"/>
      <c r="HZB271" s="111"/>
      <c r="HZC271" s="111"/>
      <c r="HZD271" s="111"/>
      <c r="HZE271" s="111"/>
      <c r="HZF271" s="111"/>
      <c r="HZG271" s="111"/>
      <c r="HZH271" s="111"/>
      <c r="HZI271" s="111"/>
      <c r="HZJ271" s="111"/>
      <c r="HZK271" s="111"/>
      <c r="HZL271" s="111"/>
      <c r="HZM271" s="111"/>
      <c r="HZN271" s="111"/>
      <c r="HZO271" s="111"/>
      <c r="HZP271" s="111"/>
      <c r="HZQ271" s="111"/>
      <c r="HZR271" s="111"/>
      <c r="HZS271" s="111"/>
      <c r="HZT271" s="111"/>
      <c r="HZU271" s="111"/>
      <c r="HZV271" s="111"/>
      <c r="HZW271" s="112"/>
      <c r="HZX271" s="104"/>
      <c r="HZY271" s="111"/>
      <c r="HZZ271" s="111"/>
      <c r="IAA271" s="111"/>
      <c r="IAB271" s="111"/>
      <c r="IAC271" s="111"/>
      <c r="IAD271" s="111"/>
      <c r="IAE271" s="111"/>
      <c r="IAF271" s="111"/>
      <c r="IAG271" s="111"/>
      <c r="IAH271" s="111"/>
      <c r="IAI271" s="111"/>
      <c r="IAJ271" s="111"/>
      <c r="IAK271" s="111"/>
      <c r="IAL271" s="111"/>
      <c r="IAM271" s="111"/>
      <c r="IAN271" s="111"/>
      <c r="IAO271" s="111"/>
      <c r="IAP271" s="111"/>
      <c r="IAQ271" s="111"/>
      <c r="IAR271" s="111"/>
      <c r="IAS271" s="111"/>
      <c r="IAT271" s="111"/>
      <c r="IAU271" s="111"/>
      <c r="IAV271" s="111"/>
      <c r="IAW271" s="111"/>
      <c r="IAX271" s="111"/>
      <c r="IAY271" s="111"/>
      <c r="IAZ271" s="111"/>
      <c r="IBA271" s="111"/>
      <c r="IBB271" s="112"/>
      <c r="IBC271" s="104"/>
      <c r="IBD271" s="111"/>
      <c r="IBE271" s="111"/>
      <c r="IBF271" s="111"/>
      <c r="IBG271" s="111"/>
      <c r="IBH271" s="111"/>
      <c r="IBI271" s="111"/>
      <c r="IBJ271" s="111"/>
      <c r="IBK271" s="111"/>
      <c r="IBL271" s="111"/>
      <c r="IBM271" s="111"/>
      <c r="IBN271" s="111"/>
      <c r="IBO271" s="111"/>
      <c r="IBP271" s="111"/>
      <c r="IBQ271" s="111"/>
      <c r="IBR271" s="111"/>
      <c r="IBS271" s="111"/>
      <c r="IBT271" s="111"/>
      <c r="IBU271" s="111"/>
      <c r="IBV271" s="111"/>
      <c r="IBW271" s="111"/>
      <c r="IBX271" s="111"/>
      <c r="IBY271" s="111"/>
      <c r="IBZ271" s="111"/>
      <c r="ICA271" s="111"/>
      <c r="ICB271" s="111"/>
      <c r="ICC271" s="111"/>
      <c r="ICD271" s="111"/>
      <c r="ICE271" s="111"/>
      <c r="ICF271" s="111"/>
      <c r="ICG271" s="112"/>
      <c r="ICH271" s="104"/>
      <c r="ICI271" s="111"/>
      <c r="ICJ271" s="111"/>
      <c r="ICK271" s="111"/>
      <c r="ICL271" s="111"/>
      <c r="ICM271" s="111"/>
      <c r="ICN271" s="111"/>
      <c r="ICO271" s="111"/>
      <c r="ICP271" s="111"/>
      <c r="ICQ271" s="111"/>
      <c r="ICR271" s="111"/>
      <c r="ICS271" s="111"/>
      <c r="ICT271" s="111"/>
      <c r="ICU271" s="111"/>
      <c r="ICV271" s="111"/>
      <c r="ICW271" s="111"/>
      <c r="ICX271" s="111"/>
      <c r="ICY271" s="111"/>
      <c r="ICZ271" s="111"/>
      <c r="IDA271" s="111"/>
      <c r="IDB271" s="111"/>
      <c r="IDC271" s="111"/>
      <c r="IDD271" s="111"/>
      <c r="IDE271" s="111"/>
      <c r="IDF271" s="111"/>
      <c r="IDG271" s="111"/>
      <c r="IDH271" s="111"/>
      <c r="IDI271" s="111"/>
      <c r="IDJ271" s="111"/>
      <c r="IDK271" s="111"/>
      <c r="IDL271" s="112"/>
      <c r="IDM271" s="104"/>
      <c r="IDN271" s="111"/>
      <c r="IDO271" s="111"/>
      <c r="IDP271" s="111"/>
      <c r="IDQ271" s="111"/>
      <c r="IDR271" s="111"/>
      <c r="IDS271" s="111"/>
      <c r="IDT271" s="111"/>
      <c r="IDU271" s="111"/>
      <c r="IDV271" s="111"/>
      <c r="IDW271" s="111"/>
      <c r="IDX271" s="111"/>
      <c r="IDY271" s="111"/>
      <c r="IDZ271" s="111"/>
      <c r="IEA271" s="111"/>
      <c r="IEB271" s="111"/>
      <c r="IEC271" s="111"/>
      <c r="IED271" s="111"/>
      <c r="IEE271" s="111"/>
      <c r="IEF271" s="111"/>
      <c r="IEG271" s="111"/>
      <c r="IEH271" s="111"/>
      <c r="IEI271" s="111"/>
      <c r="IEJ271" s="111"/>
      <c r="IEK271" s="111"/>
      <c r="IEL271" s="111"/>
      <c r="IEM271" s="111"/>
      <c r="IEN271" s="111"/>
      <c r="IEO271" s="111"/>
      <c r="IEP271" s="111"/>
      <c r="IEQ271" s="112"/>
      <c r="IER271" s="104"/>
      <c r="IES271" s="111"/>
      <c r="IET271" s="111"/>
      <c r="IEU271" s="111"/>
      <c r="IEV271" s="111"/>
      <c r="IEW271" s="111"/>
      <c r="IEX271" s="111"/>
      <c r="IEY271" s="111"/>
      <c r="IEZ271" s="111"/>
      <c r="IFA271" s="111"/>
      <c r="IFB271" s="111"/>
      <c r="IFC271" s="111"/>
      <c r="IFD271" s="111"/>
      <c r="IFE271" s="111"/>
      <c r="IFF271" s="111"/>
      <c r="IFG271" s="111"/>
      <c r="IFH271" s="111"/>
      <c r="IFI271" s="111"/>
      <c r="IFJ271" s="111"/>
      <c r="IFK271" s="111"/>
      <c r="IFL271" s="111"/>
      <c r="IFM271" s="111"/>
      <c r="IFN271" s="111"/>
      <c r="IFO271" s="111"/>
      <c r="IFP271" s="111"/>
      <c r="IFQ271" s="111"/>
      <c r="IFR271" s="111"/>
      <c r="IFS271" s="111"/>
      <c r="IFT271" s="111"/>
      <c r="IFU271" s="111"/>
      <c r="IFV271" s="112"/>
      <c r="IFW271" s="104"/>
      <c r="IFX271" s="111"/>
      <c r="IFY271" s="111"/>
      <c r="IFZ271" s="111"/>
      <c r="IGA271" s="111"/>
      <c r="IGB271" s="111"/>
      <c r="IGC271" s="111"/>
      <c r="IGD271" s="111"/>
      <c r="IGE271" s="111"/>
      <c r="IGF271" s="111"/>
      <c r="IGG271" s="111"/>
      <c r="IGH271" s="111"/>
      <c r="IGI271" s="111"/>
      <c r="IGJ271" s="111"/>
      <c r="IGK271" s="111"/>
      <c r="IGL271" s="111"/>
      <c r="IGM271" s="111"/>
      <c r="IGN271" s="111"/>
      <c r="IGO271" s="111"/>
      <c r="IGP271" s="111"/>
      <c r="IGQ271" s="111"/>
      <c r="IGR271" s="111"/>
      <c r="IGS271" s="111"/>
      <c r="IGT271" s="111"/>
      <c r="IGU271" s="111"/>
      <c r="IGV271" s="111"/>
      <c r="IGW271" s="111"/>
      <c r="IGX271" s="111"/>
      <c r="IGY271" s="111"/>
      <c r="IGZ271" s="111"/>
      <c r="IHA271" s="112"/>
      <c r="IHB271" s="104"/>
      <c r="IHC271" s="111"/>
      <c r="IHD271" s="111"/>
      <c r="IHE271" s="111"/>
      <c r="IHF271" s="111"/>
      <c r="IHG271" s="111"/>
      <c r="IHH271" s="111"/>
      <c r="IHI271" s="111"/>
      <c r="IHJ271" s="111"/>
      <c r="IHK271" s="111"/>
      <c r="IHL271" s="111"/>
      <c r="IHM271" s="111"/>
      <c r="IHN271" s="111"/>
      <c r="IHO271" s="111"/>
      <c r="IHP271" s="111"/>
      <c r="IHQ271" s="111"/>
      <c r="IHR271" s="111"/>
      <c r="IHS271" s="111"/>
      <c r="IHT271" s="111"/>
      <c r="IHU271" s="111"/>
      <c r="IHV271" s="111"/>
      <c r="IHW271" s="111"/>
      <c r="IHX271" s="111"/>
      <c r="IHY271" s="111"/>
      <c r="IHZ271" s="111"/>
      <c r="IIA271" s="111"/>
      <c r="IIB271" s="111"/>
      <c r="IIC271" s="111"/>
      <c r="IID271" s="111"/>
      <c r="IIE271" s="111"/>
      <c r="IIF271" s="112"/>
      <c r="IIG271" s="104"/>
      <c r="IIH271" s="111"/>
      <c r="III271" s="111"/>
      <c r="IIJ271" s="111"/>
      <c r="IIK271" s="111"/>
      <c r="IIL271" s="111"/>
      <c r="IIM271" s="111"/>
      <c r="IIN271" s="111"/>
      <c r="IIO271" s="111"/>
      <c r="IIP271" s="111"/>
      <c r="IIQ271" s="111"/>
      <c r="IIR271" s="111"/>
      <c r="IIS271" s="111"/>
      <c r="IIT271" s="111"/>
      <c r="IIU271" s="111"/>
      <c r="IIV271" s="111"/>
      <c r="IIW271" s="111"/>
      <c r="IIX271" s="111"/>
      <c r="IIY271" s="111"/>
      <c r="IIZ271" s="111"/>
      <c r="IJA271" s="111"/>
      <c r="IJB271" s="111"/>
      <c r="IJC271" s="111"/>
      <c r="IJD271" s="111"/>
      <c r="IJE271" s="111"/>
      <c r="IJF271" s="111"/>
      <c r="IJG271" s="111"/>
      <c r="IJH271" s="111"/>
      <c r="IJI271" s="111"/>
      <c r="IJJ271" s="111"/>
      <c r="IJK271" s="112"/>
      <c r="IJL271" s="104"/>
      <c r="IJM271" s="111"/>
      <c r="IJN271" s="111"/>
      <c r="IJO271" s="111"/>
      <c r="IJP271" s="111"/>
      <c r="IJQ271" s="111"/>
      <c r="IJR271" s="111"/>
      <c r="IJS271" s="111"/>
      <c r="IJT271" s="111"/>
      <c r="IJU271" s="111"/>
      <c r="IJV271" s="111"/>
      <c r="IJW271" s="111"/>
      <c r="IJX271" s="111"/>
      <c r="IJY271" s="111"/>
      <c r="IJZ271" s="111"/>
      <c r="IKA271" s="111"/>
      <c r="IKB271" s="111"/>
      <c r="IKC271" s="111"/>
      <c r="IKD271" s="111"/>
      <c r="IKE271" s="111"/>
      <c r="IKF271" s="111"/>
      <c r="IKG271" s="111"/>
      <c r="IKH271" s="111"/>
      <c r="IKI271" s="111"/>
      <c r="IKJ271" s="111"/>
      <c r="IKK271" s="111"/>
      <c r="IKL271" s="111"/>
      <c r="IKM271" s="111"/>
      <c r="IKN271" s="111"/>
      <c r="IKO271" s="111"/>
      <c r="IKP271" s="112"/>
      <c r="IKQ271" s="104"/>
      <c r="IKR271" s="111"/>
      <c r="IKS271" s="111"/>
      <c r="IKT271" s="111"/>
      <c r="IKU271" s="111"/>
      <c r="IKV271" s="111"/>
      <c r="IKW271" s="111"/>
      <c r="IKX271" s="111"/>
      <c r="IKY271" s="111"/>
      <c r="IKZ271" s="111"/>
      <c r="ILA271" s="111"/>
      <c r="ILB271" s="111"/>
      <c r="ILC271" s="111"/>
      <c r="ILD271" s="111"/>
      <c r="ILE271" s="111"/>
      <c r="ILF271" s="111"/>
      <c r="ILG271" s="111"/>
      <c r="ILH271" s="111"/>
      <c r="ILI271" s="111"/>
      <c r="ILJ271" s="111"/>
      <c r="ILK271" s="111"/>
      <c r="ILL271" s="111"/>
      <c r="ILM271" s="111"/>
      <c r="ILN271" s="111"/>
      <c r="ILO271" s="111"/>
      <c r="ILP271" s="111"/>
      <c r="ILQ271" s="111"/>
      <c r="ILR271" s="111"/>
      <c r="ILS271" s="111"/>
      <c r="ILT271" s="111"/>
      <c r="ILU271" s="112"/>
      <c r="ILV271" s="104"/>
      <c r="ILW271" s="111"/>
      <c r="ILX271" s="111"/>
      <c r="ILY271" s="111"/>
      <c r="ILZ271" s="111"/>
      <c r="IMA271" s="111"/>
      <c r="IMB271" s="111"/>
      <c r="IMC271" s="111"/>
      <c r="IMD271" s="111"/>
      <c r="IME271" s="111"/>
      <c r="IMF271" s="111"/>
      <c r="IMG271" s="111"/>
      <c r="IMH271" s="111"/>
      <c r="IMI271" s="111"/>
      <c r="IMJ271" s="111"/>
      <c r="IMK271" s="111"/>
      <c r="IML271" s="111"/>
      <c r="IMM271" s="111"/>
      <c r="IMN271" s="111"/>
      <c r="IMO271" s="111"/>
      <c r="IMP271" s="111"/>
      <c r="IMQ271" s="111"/>
      <c r="IMR271" s="111"/>
      <c r="IMS271" s="111"/>
      <c r="IMT271" s="111"/>
      <c r="IMU271" s="111"/>
      <c r="IMV271" s="111"/>
      <c r="IMW271" s="111"/>
      <c r="IMX271" s="111"/>
      <c r="IMY271" s="111"/>
      <c r="IMZ271" s="112"/>
      <c r="INA271" s="104"/>
      <c r="INB271" s="111"/>
      <c r="INC271" s="111"/>
      <c r="IND271" s="111"/>
      <c r="INE271" s="111"/>
      <c r="INF271" s="111"/>
      <c r="ING271" s="111"/>
      <c r="INH271" s="111"/>
      <c r="INI271" s="111"/>
      <c r="INJ271" s="111"/>
      <c r="INK271" s="111"/>
      <c r="INL271" s="111"/>
      <c r="INM271" s="111"/>
      <c r="INN271" s="111"/>
      <c r="INO271" s="111"/>
      <c r="INP271" s="111"/>
      <c r="INQ271" s="111"/>
      <c r="INR271" s="111"/>
      <c r="INS271" s="111"/>
      <c r="INT271" s="111"/>
      <c r="INU271" s="111"/>
      <c r="INV271" s="111"/>
      <c r="INW271" s="111"/>
      <c r="INX271" s="111"/>
      <c r="INY271" s="111"/>
      <c r="INZ271" s="111"/>
      <c r="IOA271" s="111"/>
      <c r="IOB271" s="111"/>
      <c r="IOC271" s="111"/>
      <c r="IOD271" s="111"/>
      <c r="IOE271" s="112"/>
      <c r="IOF271" s="104"/>
      <c r="IOG271" s="111"/>
      <c r="IOH271" s="111"/>
      <c r="IOI271" s="111"/>
      <c r="IOJ271" s="111"/>
      <c r="IOK271" s="111"/>
      <c r="IOL271" s="111"/>
      <c r="IOM271" s="111"/>
      <c r="ION271" s="111"/>
      <c r="IOO271" s="111"/>
      <c r="IOP271" s="111"/>
      <c r="IOQ271" s="111"/>
      <c r="IOR271" s="111"/>
      <c r="IOS271" s="111"/>
      <c r="IOT271" s="111"/>
      <c r="IOU271" s="111"/>
      <c r="IOV271" s="111"/>
      <c r="IOW271" s="111"/>
      <c r="IOX271" s="111"/>
      <c r="IOY271" s="111"/>
      <c r="IOZ271" s="111"/>
      <c r="IPA271" s="111"/>
      <c r="IPB271" s="111"/>
      <c r="IPC271" s="111"/>
      <c r="IPD271" s="111"/>
      <c r="IPE271" s="111"/>
      <c r="IPF271" s="111"/>
      <c r="IPG271" s="111"/>
      <c r="IPH271" s="111"/>
      <c r="IPI271" s="111"/>
      <c r="IPJ271" s="112"/>
      <c r="IPK271" s="104"/>
      <c r="IPL271" s="111"/>
      <c r="IPM271" s="111"/>
      <c r="IPN271" s="111"/>
      <c r="IPO271" s="111"/>
      <c r="IPP271" s="111"/>
      <c r="IPQ271" s="111"/>
      <c r="IPR271" s="111"/>
      <c r="IPS271" s="111"/>
      <c r="IPT271" s="111"/>
      <c r="IPU271" s="111"/>
      <c r="IPV271" s="111"/>
      <c r="IPW271" s="111"/>
      <c r="IPX271" s="111"/>
      <c r="IPY271" s="111"/>
      <c r="IPZ271" s="111"/>
      <c r="IQA271" s="111"/>
      <c r="IQB271" s="111"/>
      <c r="IQC271" s="111"/>
      <c r="IQD271" s="111"/>
      <c r="IQE271" s="111"/>
      <c r="IQF271" s="111"/>
      <c r="IQG271" s="111"/>
      <c r="IQH271" s="111"/>
      <c r="IQI271" s="111"/>
      <c r="IQJ271" s="111"/>
      <c r="IQK271" s="111"/>
      <c r="IQL271" s="111"/>
      <c r="IQM271" s="111"/>
      <c r="IQN271" s="111"/>
      <c r="IQO271" s="112"/>
      <c r="IQP271" s="104"/>
      <c r="IQQ271" s="111"/>
      <c r="IQR271" s="111"/>
      <c r="IQS271" s="111"/>
      <c r="IQT271" s="111"/>
      <c r="IQU271" s="111"/>
      <c r="IQV271" s="111"/>
      <c r="IQW271" s="111"/>
      <c r="IQX271" s="111"/>
      <c r="IQY271" s="111"/>
      <c r="IQZ271" s="111"/>
      <c r="IRA271" s="111"/>
      <c r="IRB271" s="111"/>
      <c r="IRC271" s="111"/>
      <c r="IRD271" s="111"/>
      <c r="IRE271" s="111"/>
      <c r="IRF271" s="111"/>
      <c r="IRG271" s="111"/>
      <c r="IRH271" s="111"/>
      <c r="IRI271" s="111"/>
      <c r="IRJ271" s="111"/>
      <c r="IRK271" s="111"/>
      <c r="IRL271" s="111"/>
      <c r="IRM271" s="111"/>
      <c r="IRN271" s="111"/>
      <c r="IRO271" s="111"/>
      <c r="IRP271" s="111"/>
      <c r="IRQ271" s="111"/>
      <c r="IRR271" s="111"/>
      <c r="IRS271" s="111"/>
      <c r="IRT271" s="112"/>
      <c r="IRU271" s="104"/>
      <c r="IRV271" s="111"/>
      <c r="IRW271" s="111"/>
      <c r="IRX271" s="111"/>
      <c r="IRY271" s="111"/>
      <c r="IRZ271" s="111"/>
      <c r="ISA271" s="111"/>
      <c r="ISB271" s="111"/>
      <c r="ISC271" s="111"/>
      <c r="ISD271" s="111"/>
      <c r="ISE271" s="111"/>
      <c r="ISF271" s="111"/>
      <c r="ISG271" s="111"/>
      <c r="ISH271" s="111"/>
      <c r="ISI271" s="111"/>
      <c r="ISJ271" s="111"/>
      <c r="ISK271" s="111"/>
      <c r="ISL271" s="111"/>
      <c r="ISM271" s="111"/>
      <c r="ISN271" s="111"/>
      <c r="ISO271" s="111"/>
      <c r="ISP271" s="111"/>
      <c r="ISQ271" s="111"/>
      <c r="ISR271" s="111"/>
      <c r="ISS271" s="111"/>
      <c r="IST271" s="111"/>
      <c r="ISU271" s="111"/>
      <c r="ISV271" s="111"/>
      <c r="ISW271" s="111"/>
      <c r="ISX271" s="111"/>
      <c r="ISY271" s="112"/>
      <c r="ISZ271" s="104"/>
      <c r="ITA271" s="111"/>
      <c r="ITB271" s="111"/>
      <c r="ITC271" s="111"/>
      <c r="ITD271" s="111"/>
      <c r="ITE271" s="111"/>
      <c r="ITF271" s="111"/>
      <c r="ITG271" s="111"/>
      <c r="ITH271" s="111"/>
      <c r="ITI271" s="111"/>
      <c r="ITJ271" s="111"/>
      <c r="ITK271" s="111"/>
      <c r="ITL271" s="111"/>
      <c r="ITM271" s="111"/>
      <c r="ITN271" s="111"/>
      <c r="ITO271" s="111"/>
      <c r="ITP271" s="111"/>
      <c r="ITQ271" s="111"/>
      <c r="ITR271" s="111"/>
      <c r="ITS271" s="111"/>
      <c r="ITT271" s="111"/>
      <c r="ITU271" s="111"/>
      <c r="ITV271" s="111"/>
      <c r="ITW271" s="111"/>
      <c r="ITX271" s="111"/>
      <c r="ITY271" s="111"/>
      <c r="ITZ271" s="111"/>
      <c r="IUA271" s="111"/>
      <c r="IUB271" s="111"/>
      <c r="IUC271" s="111"/>
      <c r="IUD271" s="112"/>
      <c r="IUE271" s="104"/>
      <c r="IUF271" s="111"/>
      <c r="IUG271" s="111"/>
      <c r="IUH271" s="111"/>
      <c r="IUI271" s="111"/>
      <c r="IUJ271" s="111"/>
      <c r="IUK271" s="111"/>
      <c r="IUL271" s="111"/>
      <c r="IUM271" s="111"/>
      <c r="IUN271" s="111"/>
      <c r="IUO271" s="111"/>
      <c r="IUP271" s="111"/>
      <c r="IUQ271" s="111"/>
      <c r="IUR271" s="111"/>
      <c r="IUS271" s="111"/>
      <c r="IUT271" s="111"/>
      <c r="IUU271" s="111"/>
      <c r="IUV271" s="111"/>
      <c r="IUW271" s="111"/>
      <c r="IUX271" s="111"/>
      <c r="IUY271" s="111"/>
      <c r="IUZ271" s="111"/>
      <c r="IVA271" s="111"/>
      <c r="IVB271" s="111"/>
      <c r="IVC271" s="111"/>
      <c r="IVD271" s="111"/>
      <c r="IVE271" s="111"/>
      <c r="IVF271" s="111"/>
      <c r="IVG271" s="111"/>
      <c r="IVH271" s="111"/>
      <c r="IVI271" s="112"/>
      <c r="IVJ271" s="104"/>
      <c r="IVK271" s="111"/>
      <c r="IVL271" s="111"/>
      <c r="IVM271" s="111"/>
      <c r="IVN271" s="111"/>
      <c r="IVO271" s="111"/>
      <c r="IVP271" s="111"/>
      <c r="IVQ271" s="111"/>
      <c r="IVR271" s="111"/>
      <c r="IVS271" s="111"/>
      <c r="IVT271" s="111"/>
      <c r="IVU271" s="111"/>
      <c r="IVV271" s="111"/>
      <c r="IVW271" s="111"/>
      <c r="IVX271" s="111"/>
      <c r="IVY271" s="111"/>
      <c r="IVZ271" s="111"/>
      <c r="IWA271" s="111"/>
      <c r="IWB271" s="111"/>
      <c r="IWC271" s="111"/>
      <c r="IWD271" s="111"/>
      <c r="IWE271" s="111"/>
      <c r="IWF271" s="111"/>
      <c r="IWG271" s="111"/>
      <c r="IWH271" s="111"/>
      <c r="IWI271" s="111"/>
      <c r="IWJ271" s="111"/>
      <c r="IWK271" s="111"/>
      <c r="IWL271" s="111"/>
      <c r="IWM271" s="111"/>
      <c r="IWN271" s="112"/>
      <c r="IWO271" s="104"/>
      <c r="IWP271" s="111"/>
      <c r="IWQ271" s="111"/>
      <c r="IWR271" s="111"/>
      <c r="IWS271" s="111"/>
      <c r="IWT271" s="111"/>
      <c r="IWU271" s="111"/>
      <c r="IWV271" s="111"/>
      <c r="IWW271" s="111"/>
      <c r="IWX271" s="111"/>
      <c r="IWY271" s="111"/>
      <c r="IWZ271" s="111"/>
      <c r="IXA271" s="111"/>
      <c r="IXB271" s="111"/>
      <c r="IXC271" s="111"/>
      <c r="IXD271" s="111"/>
      <c r="IXE271" s="111"/>
      <c r="IXF271" s="111"/>
      <c r="IXG271" s="111"/>
      <c r="IXH271" s="111"/>
      <c r="IXI271" s="111"/>
      <c r="IXJ271" s="111"/>
      <c r="IXK271" s="111"/>
      <c r="IXL271" s="111"/>
      <c r="IXM271" s="111"/>
      <c r="IXN271" s="111"/>
      <c r="IXO271" s="111"/>
      <c r="IXP271" s="111"/>
      <c r="IXQ271" s="111"/>
      <c r="IXR271" s="111"/>
      <c r="IXS271" s="112"/>
      <c r="IXT271" s="104"/>
      <c r="IXU271" s="111"/>
      <c r="IXV271" s="111"/>
      <c r="IXW271" s="111"/>
      <c r="IXX271" s="111"/>
      <c r="IXY271" s="111"/>
      <c r="IXZ271" s="111"/>
      <c r="IYA271" s="111"/>
      <c r="IYB271" s="111"/>
      <c r="IYC271" s="111"/>
      <c r="IYD271" s="111"/>
      <c r="IYE271" s="111"/>
      <c r="IYF271" s="111"/>
      <c r="IYG271" s="111"/>
      <c r="IYH271" s="111"/>
      <c r="IYI271" s="111"/>
      <c r="IYJ271" s="111"/>
      <c r="IYK271" s="111"/>
      <c r="IYL271" s="111"/>
      <c r="IYM271" s="111"/>
      <c r="IYN271" s="111"/>
      <c r="IYO271" s="111"/>
      <c r="IYP271" s="111"/>
      <c r="IYQ271" s="111"/>
      <c r="IYR271" s="111"/>
      <c r="IYS271" s="111"/>
      <c r="IYT271" s="111"/>
      <c r="IYU271" s="111"/>
      <c r="IYV271" s="111"/>
      <c r="IYW271" s="111"/>
      <c r="IYX271" s="112"/>
      <c r="IYY271" s="104"/>
      <c r="IYZ271" s="111"/>
      <c r="IZA271" s="111"/>
      <c r="IZB271" s="111"/>
      <c r="IZC271" s="111"/>
      <c r="IZD271" s="111"/>
      <c r="IZE271" s="111"/>
      <c r="IZF271" s="111"/>
      <c r="IZG271" s="111"/>
      <c r="IZH271" s="111"/>
      <c r="IZI271" s="111"/>
      <c r="IZJ271" s="111"/>
      <c r="IZK271" s="111"/>
      <c r="IZL271" s="111"/>
      <c r="IZM271" s="111"/>
      <c r="IZN271" s="111"/>
      <c r="IZO271" s="111"/>
      <c r="IZP271" s="111"/>
      <c r="IZQ271" s="111"/>
      <c r="IZR271" s="111"/>
      <c r="IZS271" s="111"/>
      <c r="IZT271" s="111"/>
      <c r="IZU271" s="111"/>
      <c r="IZV271" s="111"/>
      <c r="IZW271" s="111"/>
      <c r="IZX271" s="111"/>
      <c r="IZY271" s="111"/>
      <c r="IZZ271" s="111"/>
      <c r="JAA271" s="111"/>
      <c r="JAB271" s="111"/>
      <c r="JAC271" s="112"/>
      <c r="JAD271" s="104"/>
      <c r="JAE271" s="111"/>
      <c r="JAF271" s="111"/>
      <c r="JAG271" s="111"/>
      <c r="JAH271" s="111"/>
      <c r="JAI271" s="111"/>
      <c r="JAJ271" s="111"/>
      <c r="JAK271" s="111"/>
      <c r="JAL271" s="111"/>
      <c r="JAM271" s="111"/>
      <c r="JAN271" s="111"/>
      <c r="JAO271" s="111"/>
      <c r="JAP271" s="111"/>
      <c r="JAQ271" s="111"/>
      <c r="JAR271" s="111"/>
      <c r="JAS271" s="111"/>
      <c r="JAT271" s="111"/>
      <c r="JAU271" s="111"/>
      <c r="JAV271" s="111"/>
      <c r="JAW271" s="111"/>
      <c r="JAX271" s="111"/>
      <c r="JAY271" s="111"/>
      <c r="JAZ271" s="111"/>
      <c r="JBA271" s="111"/>
      <c r="JBB271" s="111"/>
      <c r="JBC271" s="111"/>
      <c r="JBD271" s="111"/>
      <c r="JBE271" s="111"/>
      <c r="JBF271" s="111"/>
      <c r="JBG271" s="111"/>
      <c r="JBH271" s="112"/>
      <c r="JBI271" s="104"/>
      <c r="JBJ271" s="111"/>
      <c r="JBK271" s="111"/>
      <c r="JBL271" s="111"/>
      <c r="JBM271" s="111"/>
      <c r="JBN271" s="111"/>
      <c r="JBO271" s="111"/>
      <c r="JBP271" s="111"/>
      <c r="JBQ271" s="111"/>
      <c r="JBR271" s="111"/>
      <c r="JBS271" s="111"/>
      <c r="JBT271" s="111"/>
      <c r="JBU271" s="111"/>
      <c r="JBV271" s="111"/>
      <c r="JBW271" s="111"/>
      <c r="JBX271" s="111"/>
      <c r="JBY271" s="111"/>
      <c r="JBZ271" s="111"/>
      <c r="JCA271" s="111"/>
      <c r="JCB271" s="111"/>
      <c r="JCC271" s="111"/>
      <c r="JCD271" s="111"/>
      <c r="JCE271" s="111"/>
      <c r="JCF271" s="111"/>
      <c r="JCG271" s="111"/>
      <c r="JCH271" s="111"/>
      <c r="JCI271" s="111"/>
      <c r="JCJ271" s="111"/>
      <c r="JCK271" s="111"/>
      <c r="JCL271" s="111"/>
      <c r="JCM271" s="112"/>
      <c r="JCN271" s="104"/>
      <c r="JCO271" s="111"/>
      <c r="JCP271" s="111"/>
      <c r="JCQ271" s="111"/>
      <c r="JCR271" s="111"/>
      <c r="JCS271" s="111"/>
      <c r="JCT271" s="111"/>
      <c r="JCU271" s="111"/>
      <c r="JCV271" s="111"/>
      <c r="JCW271" s="111"/>
      <c r="JCX271" s="111"/>
      <c r="JCY271" s="111"/>
      <c r="JCZ271" s="111"/>
      <c r="JDA271" s="111"/>
      <c r="JDB271" s="111"/>
      <c r="JDC271" s="111"/>
      <c r="JDD271" s="111"/>
      <c r="JDE271" s="111"/>
      <c r="JDF271" s="111"/>
      <c r="JDG271" s="111"/>
      <c r="JDH271" s="111"/>
      <c r="JDI271" s="111"/>
      <c r="JDJ271" s="111"/>
      <c r="JDK271" s="111"/>
      <c r="JDL271" s="111"/>
      <c r="JDM271" s="111"/>
      <c r="JDN271" s="111"/>
      <c r="JDO271" s="111"/>
      <c r="JDP271" s="111"/>
      <c r="JDQ271" s="111"/>
      <c r="JDR271" s="112"/>
      <c r="JDS271" s="104"/>
      <c r="JDT271" s="111"/>
      <c r="JDU271" s="111"/>
      <c r="JDV271" s="111"/>
      <c r="JDW271" s="111"/>
      <c r="JDX271" s="111"/>
      <c r="JDY271" s="111"/>
      <c r="JDZ271" s="111"/>
      <c r="JEA271" s="111"/>
      <c r="JEB271" s="111"/>
      <c r="JEC271" s="111"/>
      <c r="JED271" s="111"/>
      <c r="JEE271" s="111"/>
      <c r="JEF271" s="111"/>
      <c r="JEG271" s="111"/>
      <c r="JEH271" s="111"/>
      <c r="JEI271" s="111"/>
      <c r="JEJ271" s="111"/>
      <c r="JEK271" s="111"/>
      <c r="JEL271" s="111"/>
      <c r="JEM271" s="111"/>
      <c r="JEN271" s="111"/>
      <c r="JEO271" s="111"/>
      <c r="JEP271" s="111"/>
      <c r="JEQ271" s="111"/>
      <c r="JER271" s="111"/>
      <c r="JES271" s="111"/>
      <c r="JET271" s="111"/>
      <c r="JEU271" s="111"/>
      <c r="JEV271" s="111"/>
      <c r="JEW271" s="112"/>
      <c r="JEX271" s="104"/>
      <c r="JEY271" s="111"/>
      <c r="JEZ271" s="111"/>
      <c r="JFA271" s="111"/>
      <c r="JFB271" s="111"/>
      <c r="JFC271" s="111"/>
      <c r="JFD271" s="111"/>
      <c r="JFE271" s="111"/>
      <c r="JFF271" s="111"/>
      <c r="JFG271" s="111"/>
      <c r="JFH271" s="111"/>
      <c r="JFI271" s="111"/>
      <c r="JFJ271" s="111"/>
      <c r="JFK271" s="111"/>
      <c r="JFL271" s="111"/>
      <c r="JFM271" s="111"/>
      <c r="JFN271" s="111"/>
      <c r="JFO271" s="111"/>
      <c r="JFP271" s="111"/>
      <c r="JFQ271" s="111"/>
      <c r="JFR271" s="111"/>
      <c r="JFS271" s="111"/>
      <c r="JFT271" s="111"/>
      <c r="JFU271" s="111"/>
      <c r="JFV271" s="111"/>
      <c r="JFW271" s="111"/>
      <c r="JFX271" s="111"/>
      <c r="JFY271" s="111"/>
      <c r="JFZ271" s="111"/>
      <c r="JGA271" s="111"/>
      <c r="JGB271" s="112"/>
      <c r="JGC271" s="104"/>
      <c r="JGD271" s="111"/>
      <c r="JGE271" s="111"/>
      <c r="JGF271" s="111"/>
      <c r="JGG271" s="111"/>
      <c r="JGH271" s="111"/>
      <c r="JGI271" s="111"/>
      <c r="JGJ271" s="111"/>
      <c r="JGK271" s="111"/>
      <c r="JGL271" s="111"/>
      <c r="JGM271" s="111"/>
      <c r="JGN271" s="111"/>
      <c r="JGO271" s="111"/>
      <c r="JGP271" s="111"/>
      <c r="JGQ271" s="111"/>
      <c r="JGR271" s="111"/>
      <c r="JGS271" s="111"/>
      <c r="JGT271" s="111"/>
      <c r="JGU271" s="111"/>
      <c r="JGV271" s="111"/>
      <c r="JGW271" s="111"/>
      <c r="JGX271" s="111"/>
      <c r="JGY271" s="111"/>
      <c r="JGZ271" s="111"/>
      <c r="JHA271" s="111"/>
      <c r="JHB271" s="111"/>
      <c r="JHC271" s="111"/>
      <c r="JHD271" s="111"/>
      <c r="JHE271" s="111"/>
      <c r="JHF271" s="111"/>
      <c r="JHG271" s="112"/>
      <c r="JHH271" s="104"/>
      <c r="JHI271" s="111"/>
      <c r="JHJ271" s="111"/>
      <c r="JHK271" s="111"/>
      <c r="JHL271" s="111"/>
      <c r="JHM271" s="111"/>
      <c r="JHN271" s="111"/>
      <c r="JHO271" s="111"/>
      <c r="JHP271" s="111"/>
      <c r="JHQ271" s="111"/>
      <c r="JHR271" s="111"/>
      <c r="JHS271" s="111"/>
      <c r="JHT271" s="111"/>
      <c r="JHU271" s="111"/>
      <c r="JHV271" s="111"/>
      <c r="JHW271" s="111"/>
      <c r="JHX271" s="111"/>
      <c r="JHY271" s="111"/>
      <c r="JHZ271" s="111"/>
      <c r="JIA271" s="111"/>
      <c r="JIB271" s="111"/>
      <c r="JIC271" s="111"/>
      <c r="JID271" s="111"/>
      <c r="JIE271" s="111"/>
      <c r="JIF271" s="111"/>
      <c r="JIG271" s="111"/>
      <c r="JIH271" s="111"/>
      <c r="JII271" s="111"/>
      <c r="JIJ271" s="111"/>
      <c r="JIK271" s="111"/>
      <c r="JIL271" s="112"/>
      <c r="JIM271" s="104"/>
      <c r="JIN271" s="111"/>
      <c r="JIO271" s="111"/>
      <c r="JIP271" s="111"/>
      <c r="JIQ271" s="111"/>
      <c r="JIR271" s="111"/>
      <c r="JIS271" s="111"/>
      <c r="JIT271" s="111"/>
      <c r="JIU271" s="111"/>
      <c r="JIV271" s="111"/>
      <c r="JIW271" s="111"/>
      <c r="JIX271" s="111"/>
      <c r="JIY271" s="111"/>
      <c r="JIZ271" s="111"/>
      <c r="JJA271" s="111"/>
      <c r="JJB271" s="111"/>
      <c r="JJC271" s="111"/>
      <c r="JJD271" s="111"/>
      <c r="JJE271" s="111"/>
      <c r="JJF271" s="111"/>
      <c r="JJG271" s="111"/>
      <c r="JJH271" s="111"/>
      <c r="JJI271" s="111"/>
      <c r="JJJ271" s="111"/>
      <c r="JJK271" s="111"/>
      <c r="JJL271" s="111"/>
      <c r="JJM271" s="111"/>
      <c r="JJN271" s="111"/>
      <c r="JJO271" s="111"/>
      <c r="JJP271" s="111"/>
      <c r="JJQ271" s="112"/>
      <c r="JJR271" s="104"/>
      <c r="JJS271" s="111"/>
      <c r="JJT271" s="111"/>
      <c r="JJU271" s="111"/>
      <c r="JJV271" s="111"/>
      <c r="JJW271" s="111"/>
      <c r="JJX271" s="111"/>
      <c r="JJY271" s="111"/>
      <c r="JJZ271" s="111"/>
      <c r="JKA271" s="111"/>
      <c r="JKB271" s="111"/>
      <c r="JKC271" s="111"/>
      <c r="JKD271" s="111"/>
      <c r="JKE271" s="111"/>
      <c r="JKF271" s="111"/>
      <c r="JKG271" s="111"/>
      <c r="JKH271" s="111"/>
      <c r="JKI271" s="111"/>
      <c r="JKJ271" s="111"/>
      <c r="JKK271" s="111"/>
      <c r="JKL271" s="111"/>
      <c r="JKM271" s="111"/>
      <c r="JKN271" s="111"/>
      <c r="JKO271" s="111"/>
      <c r="JKP271" s="111"/>
      <c r="JKQ271" s="111"/>
      <c r="JKR271" s="111"/>
      <c r="JKS271" s="111"/>
      <c r="JKT271" s="111"/>
      <c r="JKU271" s="111"/>
      <c r="JKV271" s="112"/>
      <c r="JKW271" s="104"/>
      <c r="JKX271" s="111"/>
      <c r="JKY271" s="111"/>
      <c r="JKZ271" s="111"/>
      <c r="JLA271" s="111"/>
      <c r="JLB271" s="111"/>
      <c r="JLC271" s="111"/>
      <c r="JLD271" s="111"/>
      <c r="JLE271" s="111"/>
      <c r="JLF271" s="111"/>
      <c r="JLG271" s="111"/>
      <c r="JLH271" s="111"/>
      <c r="JLI271" s="111"/>
      <c r="JLJ271" s="111"/>
      <c r="JLK271" s="111"/>
      <c r="JLL271" s="111"/>
      <c r="JLM271" s="111"/>
      <c r="JLN271" s="111"/>
      <c r="JLO271" s="111"/>
      <c r="JLP271" s="111"/>
      <c r="JLQ271" s="111"/>
      <c r="JLR271" s="111"/>
      <c r="JLS271" s="111"/>
      <c r="JLT271" s="111"/>
      <c r="JLU271" s="111"/>
      <c r="JLV271" s="111"/>
      <c r="JLW271" s="111"/>
      <c r="JLX271" s="111"/>
      <c r="JLY271" s="111"/>
      <c r="JLZ271" s="111"/>
      <c r="JMA271" s="112"/>
      <c r="JMB271" s="104"/>
      <c r="JMC271" s="111"/>
      <c r="JMD271" s="111"/>
      <c r="JME271" s="111"/>
      <c r="JMF271" s="111"/>
      <c r="JMG271" s="111"/>
      <c r="JMH271" s="111"/>
      <c r="JMI271" s="111"/>
      <c r="JMJ271" s="111"/>
      <c r="JMK271" s="111"/>
      <c r="JML271" s="111"/>
      <c r="JMM271" s="111"/>
      <c r="JMN271" s="111"/>
      <c r="JMO271" s="111"/>
      <c r="JMP271" s="111"/>
      <c r="JMQ271" s="111"/>
      <c r="JMR271" s="111"/>
      <c r="JMS271" s="111"/>
      <c r="JMT271" s="111"/>
      <c r="JMU271" s="111"/>
      <c r="JMV271" s="111"/>
      <c r="JMW271" s="111"/>
      <c r="JMX271" s="111"/>
      <c r="JMY271" s="111"/>
      <c r="JMZ271" s="111"/>
      <c r="JNA271" s="111"/>
      <c r="JNB271" s="111"/>
      <c r="JNC271" s="111"/>
      <c r="JND271" s="111"/>
      <c r="JNE271" s="111"/>
      <c r="JNF271" s="112"/>
      <c r="JNG271" s="104"/>
      <c r="JNH271" s="111"/>
      <c r="JNI271" s="111"/>
      <c r="JNJ271" s="111"/>
      <c r="JNK271" s="111"/>
      <c r="JNL271" s="111"/>
      <c r="JNM271" s="111"/>
      <c r="JNN271" s="111"/>
      <c r="JNO271" s="111"/>
      <c r="JNP271" s="111"/>
      <c r="JNQ271" s="111"/>
      <c r="JNR271" s="111"/>
      <c r="JNS271" s="111"/>
      <c r="JNT271" s="111"/>
      <c r="JNU271" s="111"/>
      <c r="JNV271" s="111"/>
      <c r="JNW271" s="111"/>
      <c r="JNX271" s="111"/>
      <c r="JNY271" s="111"/>
      <c r="JNZ271" s="111"/>
      <c r="JOA271" s="111"/>
      <c r="JOB271" s="111"/>
      <c r="JOC271" s="111"/>
      <c r="JOD271" s="111"/>
      <c r="JOE271" s="111"/>
      <c r="JOF271" s="111"/>
      <c r="JOG271" s="111"/>
      <c r="JOH271" s="111"/>
      <c r="JOI271" s="111"/>
      <c r="JOJ271" s="111"/>
      <c r="JOK271" s="112"/>
      <c r="JOL271" s="104"/>
      <c r="JOM271" s="111"/>
      <c r="JON271" s="111"/>
      <c r="JOO271" s="111"/>
      <c r="JOP271" s="111"/>
      <c r="JOQ271" s="111"/>
      <c r="JOR271" s="111"/>
      <c r="JOS271" s="111"/>
      <c r="JOT271" s="111"/>
      <c r="JOU271" s="111"/>
      <c r="JOV271" s="111"/>
      <c r="JOW271" s="111"/>
      <c r="JOX271" s="111"/>
      <c r="JOY271" s="111"/>
      <c r="JOZ271" s="111"/>
      <c r="JPA271" s="111"/>
      <c r="JPB271" s="111"/>
      <c r="JPC271" s="111"/>
      <c r="JPD271" s="111"/>
      <c r="JPE271" s="111"/>
      <c r="JPF271" s="111"/>
      <c r="JPG271" s="111"/>
      <c r="JPH271" s="111"/>
      <c r="JPI271" s="111"/>
      <c r="JPJ271" s="111"/>
      <c r="JPK271" s="111"/>
      <c r="JPL271" s="111"/>
      <c r="JPM271" s="111"/>
      <c r="JPN271" s="111"/>
      <c r="JPO271" s="111"/>
      <c r="JPP271" s="112"/>
      <c r="JPQ271" s="104"/>
      <c r="JPR271" s="111"/>
      <c r="JPS271" s="111"/>
      <c r="JPT271" s="111"/>
      <c r="JPU271" s="111"/>
      <c r="JPV271" s="111"/>
      <c r="JPW271" s="111"/>
      <c r="JPX271" s="111"/>
      <c r="JPY271" s="111"/>
      <c r="JPZ271" s="111"/>
      <c r="JQA271" s="111"/>
      <c r="JQB271" s="111"/>
      <c r="JQC271" s="111"/>
      <c r="JQD271" s="111"/>
      <c r="JQE271" s="111"/>
      <c r="JQF271" s="111"/>
      <c r="JQG271" s="111"/>
      <c r="JQH271" s="111"/>
      <c r="JQI271" s="111"/>
      <c r="JQJ271" s="111"/>
      <c r="JQK271" s="111"/>
      <c r="JQL271" s="111"/>
      <c r="JQM271" s="111"/>
      <c r="JQN271" s="111"/>
      <c r="JQO271" s="111"/>
      <c r="JQP271" s="111"/>
      <c r="JQQ271" s="111"/>
      <c r="JQR271" s="111"/>
      <c r="JQS271" s="111"/>
      <c r="JQT271" s="111"/>
      <c r="JQU271" s="112"/>
      <c r="JQV271" s="104"/>
      <c r="JQW271" s="111"/>
      <c r="JQX271" s="111"/>
      <c r="JQY271" s="111"/>
      <c r="JQZ271" s="111"/>
      <c r="JRA271" s="111"/>
      <c r="JRB271" s="111"/>
      <c r="JRC271" s="111"/>
      <c r="JRD271" s="111"/>
      <c r="JRE271" s="111"/>
      <c r="JRF271" s="111"/>
      <c r="JRG271" s="111"/>
      <c r="JRH271" s="111"/>
      <c r="JRI271" s="111"/>
      <c r="JRJ271" s="111"/>
      <c r="JRK271" s="111"/>
      <c r="JRL271" s="111"/>
      <c r="JRM271" s="111"/>
      <c r="JRN271" s="111"/>
      <c r="JRO271" s="111"/>
      <c r="JRP271" s="111"/>
      <c r="JRQ271" s="111"/>
      <c r="JRR271" s="111"/>
      <c r="JRS271" s="111"/>
      <c r="JRT271" s="111"/>
      <c r="JRU271" s="111"/>
      <c r="JRV271" s="111"/>
      <c r="JRW271" s="111"/>
      <c r="JRX271" s="111"/>
      <c r="JRY271" s="111"/>
      <c r="JRZ271" s="112"/>
      <c r="JSA271" s="104"/>
      <c r="JSB271" s="111"/>
      <c r="JSC271" s="111"/>
      <c r="JSD271" s="111"/>
      <c r="JSE271" s="111"/>
      <c r="JSF271" s="111"/>
      <c r="JSG271" s="111"/>
      <c r="JSH271" s="111"/>
      <c r="JSI271" s="111"/>
      <c r="JSJ271" s="111"/>
      <c r="JSK271" s="111"/>
      <c r="JSL271" s="111"/>
      <c r="JSM271" s="111"/>
      <c r="JSN271" s="111"/>
      <c r="JSO271" s="111"/>
      <c r="JSP271" s="111"/>
      <c r="JSQ271" s="111"/>
      <c r="JSR271" s="111"/>
      <c r="JSS271" s="111"/>
      <c r="JST271" s="111"/>
      <c r="JSU271" s="111"/>
      <c r="JSV271" s="111"/>
      <c r="JSW271" s="111"/>
      <c r="JSX271" s="111"/>
      <c r="JSY271" s="111"/>
      <c r="JSZ271" s="111"/>
      <c r="JTA271" s="111"/>
      <c r="JTB271" s="111"/>
      <c r="JTC271" s="111"/>
      <c r="JTD271" s="111"/>
      <c r="JTE271" s="112"/>
      <c r="JTF271" s="104"/>
      <c r="JTG271" s="111"/>
      <c r="JTH271" s="111"/>
      <c r="JTI271" s="111"/>
      <c r="JTJ271" s="111"/>
      <c r="JTK271" s="111"/>
      <c r="JTL271" s="111"/>
      <c r="JTM271" s="111"/>
      <c r="JTN271" s="111"/>
      <c r="JTO271" s="111"/>
      <c r="JTP271" s="111"/>
      <c r="JTQ271" s="111"/>
      <c r="JTR271" s="111"/>
      <c r="JTS271" s="111"/>
      <c r="JTT271" s="111"/>
      <c r="JTU271" s="111"/>
      <c r="JTV271" s="111"/>
      <c r="JTW271" s="111"/>
      <c r="JTX271" s="111"/>
      <c r="JTY271" s="111"/>
      <c r="JTZ271" s="111"/>
      <c r="JUA271" s="111"/>
      <c r="JUB271" s="111"/>
      <c r="JUC271" s="111"/>
      <c r="JUD271" s="111"/>
      <c r="JUE271" s="111"/>
      <c r="JUF271" s="111"/>
      <c r="JUG271" s="111"/>
      <c r="JUH271" s="111"/>
      <c r="JUI271" s="111"/>
      <c r="JUJ271" s="112"/>
      <c r="JUK271" s="104"/>
      <c r="JUL271" s="111"/>
      <c r="JUM271" s="111"/>
      <c r="JUN271" s="111"/>
      <c r="JUO271" s="111"/>
      <c r="JUP271" s="111"/>
      <c r="JUQ271" s="111"/>
      <c r="JUR271" s="111"/>
      <c r="JUS271" s="111"/>
      <c r="JUT271" s="111"/>
      <c r="JUU271" s="111"/>
      <c r="JUV271" s="111"/>
      <c r="JUW271" s="111"/>
      <c r="JUX271" s="111"/>
      <c r="JUY271" s="111"/>
      <c r="JUZ271" s="111"/>
      <c r="JVA271" s="111"/>
      <c r="JVB271" s="111"/>
      <c r="JVC271" s="111"/>
      <c r="JVD271" s="111"/>
      <c r="JVE271" s="111"/>
      <c r="JVF271" s="111"/>
      <c r="JVG271" s="111"/>
      <c r="JVH271" s="111"/>
      <c r="JVI271" s="111"/>
      <c r="JVJ271" s="111"/>
      <c r="JVK271" s="111"/>
      <c r="JVL271" s="111"/>
      <c r="JVM271" s="111"/>
      <c r="JVN271" s="111"/>
      <c r="JVO271" s="112"/>
      <c r="JVP271" s="104"/>
      <c r="JVQ271" s="111"/>
      <c r="JVR271" s="111"/>
      <c r="JVS271" s="111"/>
      <c r="JVT271" s="111"/>
      <c r="JVU271" s="111"/>
      <c r="JVV271" s="111"/>
      <c r="JVW271" s="111"/>
      <c r="JVX271" s="111"/>
      <c r="JVY271" s="111"/>
      <c r="JVZ271" s="111"/>
      <c r="JWA271" s="111"/>
      <c r="JWB271" s="111"/>
      <c r="JWC271" s="111"/>
      <c r="JWD271" s="111"/>
      <c r="JWE271" s="111"/>
      <c r="JWF271" s="111"/>
      <c r="JWG271" s="111"/>
      <c r="JWH271" s="111"/>
      <c r="JWI271" s="111"/>
      <c r="JWJ271" s="111"/>
      <c r="JWK271" s="111"/>
      <c r="JWL271" s="111"/>
      <c r="JWM271" s="111"/>
      <c r="JWN271" s="111"/>
      <c r="JWO271" s="111"/>
      <c r="JWP271" s="111"/>
      <c r="JWQ271" s="111"/>
      <c r="JWR271" s="111"/>
      <c r="JWS271" s="111"/>
      <c r="JWT271" s="112"/>
      <c r="JWU271" s="104"/>
      <c r="JWV271" s="111"/>
      <c r="JWW271" s="111"/>
      <c r="JWX271" s="111"/>
      <c r="JWY271" s="111"/>
      <c r="JWZ271" s="111"/>
      <c r="JXA271" s="111"/>
      <c r="JXB271" s="111"/>
      <c r="JXC271" s="111"/>
      <c r="JXD271" s="111"/>
      <c r="JXE271" s="111"/>
      <c r="JXF271" s="111"/>
      <c r="JXG271" s="111"/>
      <c r="JXH271" s="111"/>
      <c r="JXI271" s="111"/>
      <c r="JXJ271" s="111"/>
      <c r="JXK271" s="111"/>
      <c r="JXL271" s="111"/>
      <c r="JXM271" s="111"/>
      <c r="JXN271" s="111"/>
      <c r="JXO271" s="111"/>
      <c r="JXP271" s="111"/>
      <c r="JXQ271" s="111"/>
      <c r="JXR271" s="111"/>
      <c r="JXS271" s="111"/>
      <c r="JXT271" s="111"/>
      <c r="JXU271" s="111"/>
      <c r="JXV271" s="111"/>
      <c r="JXW271" s="111"/>
      <c r="JXX271" s="111"/>
      <c r="JXY271" s="112"/>
      <c r="JXZ271" s="104"/>
      <c r="JYA271" s="111"/>
      <c r="JYB271" s="111"/>
      <c r="JYC271" s="111"/>
      <c r="JYD271" s="111"/>
      <c r="JYE271" s="111"/>
      <c r="JYF271" s="111"/>
      <c r="JYG271" s="111"/>
      <c r="JYH271" s="111"/>
      <c r="JYI271" s="111"/>
      <c r="JYJ271" s="111"/>
      <c r="JYK271" s="111"/>
      <c r="JYL271" s="111"/>
      <c r="JYM271" s="111"/>
      <c r="JYN271" s="111"/>
      <c r="JYO271" s="111"/>
      <c r="JYP271" s="111"/>
      <c r="JYQ271" s="111"/>
      <c r="JYR271" s="111"/>
      <c r="JYS271" s="111"/>
      <c r="JYT271" s="111"/>
      <c r="JYU271" s="111"/>
      <c r="JYV271" s="111"/>
      <c r="JYW271" s="111"/>
      <c r="JYX271" s="111"/>
      <c r="JYY271" s="111"/>
      <c r="JYZ271" s="111"/>
      <c r="JZA271" s="111"/>
      <c r="JZB271" s="111"/>
      <c r="JZC271" s="111"/>
      <c r="JZD271" s="112"/>
      <c r="JZE271" s="104"/>
      <c r="JZF271" s="111"/>
      <c r="JZG271" s="111"/>
      <c r="JZH271" s="111"/>
      <c r="JZI271" s="111"/>
      <c r="JZJ271" s="111"/>
      <c r="JZK271" s="111"/>
      <c r="JZL271" s="111"/>
      <c r="JZM271" s="111"/>
      <c r="JZN271" s="111"/>
      <c r="JZO271" s="111"/>
      <c r="JZP271" s="111"/>
      <c r="JZQ271" s="111"/>
      <c r="JZR271" s="111"/>
      <c r="JZS271" s="111"/>
      <c r="JZT271" s="111"/>
      <c r="JZU271" s="111"/>
      <c r="JZV271" s="111"/>
      <c r="JZW271" s="111"/>
      <c r="JZX271" s="111"/>
      <c r="JZY271" s="111"/>
      <c r="JZZ271" s="111"/>
      <c r="KAA271" s="111"/>
      <c r="KAB271" s="111"/>
      <c r="KAC271" s="111"/>
      <c r="KAD271" s="111"/>
      <c r="KAE271" s="111"/>
      <c r="KAF271" s="111"/>
      <c r="KAG271" s="111"/>
      <c r="KAH271" s="111"/>
      <c r="KAI271" s="112"/>
      <c r="KAJ271" s="104"/>
      <c r="KAK271" s="111"/>
      <c r="KAL271" s="111"/>
      <c r="KAM271" s="111"/>
      <c r="KAN271" s="111"/>
      <c r="KAO271" s="111"/>
      <c r="KAP271" s="111"/>
      <c r="KAQ271" s="111"/>
      <c r="KAR271" s="111"/>
      <c r="KAS271" s="111"/>
      <c r="KAT271" s="111"/>
      <c r="KAU271" s="111"/>
      <c r="KAV271" s="111"/>
      <c r="KAW271" s="111"/>
      <c r="KAX271" s="111"/>
      <c r="KAY271" s="111"/>
      <c r="KAZ271" s="111"/>
      <c r="KBA271" s="111"/>
      <c r="KBB271" s="111"/>
      <c r="KBC271" s="111"/>
      <c r="KBD271" s="111"/>
      <c r="KBE271" s="111"/>
      <c r="KBF271" s="111"/>
      <c r="KBG271" s="111"/>
      <c r="KBH271" s="111"/>
      <c r="KBI271" s="111"/>
      <c r="KBJ271" s="111"/>
      <c r="KBK271" s="111"/>
      <c r="KBL271" s="111"/>
      <c r="KBM271" s="111"/>
      <c r="KBN271" s="112"/>
      <c r="KBO271" s="104"/>
      <c r="KBP271" s="111"/>
      <c r="KBQ271" s="111"/>
      <c r="KBR271" s="111"/>
      <c r="KBS271" s="111"/>
      <c r="KBT271" s="111"/>
      <c r="KBU271" s="111"/>
      <c r="KBV271" s="111"/>
      <c r="KBW271" s="111"/>
      <c r="KBX271" s="111"/>
      <c r="KBY271" s="111"/>
      <c r="KBZ271" s="111"/>
      <c r="KCA271" s="111"/>
      <c r="KCB271" s="111"/>
      <c r="KCC271" s="111"/>
      <c r="KCD271" s="111"/>
      <c r="KCE271" s="111"/>
      <c r="KCF271" s="111"/>
      <c r="KCG271" s="111"/>
      <c r="KCH271" s="111"/>
      <c r="KCI271" s="111"/>
      <c r="KCJ271" s="111"/>
      <c r="KCK271" s="111"/>
      <c r="KCL271" s="111"/>
      <c r="KCM271" s="111"/>
      <c r="KCN271" s="111"/>
      <c r="KCO271" s="111"/>
      <c r="KCP271" s="111"/>
      <c r="KCQ271" s="111"/>
      <c r="KCR271" s="111"/>
      <c r="KCS271" s="112"/>
      <c r="KCT271" s="104"/>
      <c r="KCU271" s="111"/>
      <c r="KCV271" s="111"/>
      <c r="KCW271" s="111"/>
      <c r="KCX271" s="111"/>
      <c r="KCY271" s="111"/>
      <c r="KCZ271" s="111"/>
      <c r="KDA271" s="111"/>
      <c r="KDB271" s="111"/>
      <c r="KDC271" s="111"/>
      <c r="KDD271" s="111"/>
      <c r="KDE271" s="111"/>
      <c r="KDF271" s="111"/>
      <c r="KDG271" s="111"/>
      <c r="KDH271" s="111"/>
      <c r="KDI271" s="111"/>
      <c r="KDJ271" s="111"/>
      <c r="KDK271" s="111"/>
      <c r="KDL271" s="111"/>
      <c r="KDM271" s="111"/>
      <c r="KDN271" s="111"/>
      <c r="KDO271" s="111"/>
      <c r="KDP271" s="111"/>
      <c r="KDQ271" s="111"/>
      <c r="KDR271" s="111"/>
      <c r="KDS271" s="111"/>
      <c r="KDT271" s="111"/>
      <c r="KDU271" s="111"/>
      <c r="KDV271" s="111"/>
      <c r="KDW271" s="111"/>
      <c r="KDX271" s="112"/>
      <c r="KDY271" s="104"/>
      <c r="KDZ271" s="111"/>
      <c r="KEA271" s="111"/>
      <c r="KEB271" s="111"/>
      <c r="KEC271" s="111"/>
      <c r="KED271" s="111"/>
      <c r="KEE271" s="111"/>
      <c r="KEF271" s="111"/>
      <c r="KEG271" s="111"/>
      <c r="KEH271" s="111"/>
      <c r="KEI271" s="111"/>
      <c r="KEJ271" s="111"/>
      <c r="KEK271" s="111"/>
      <c r="KEL271" s="111"/>
      <c r="KEM271" s="111"/>
      <c r="KEN271" s="111"/>
      <c r="KEO271" s="111"/>
      <c r="KEP271" s="111"/>
      <c r="KEQ271" s="111"/>
      <c r="KER271" s="111"/>
      <c r="KES271" s="111"/>
      <c r="KET271" s="111"/>
      <c r="KEU271" s="111"/>
      <c r="KEV271" s="111"/>
      <c r="KEW271" s="111"/>
      <c r="KEX271" s="111"/>
      <c r="KEY271" s="111"/>
      <c r="KEZ271" s="111"/>
      <c r="KFA271" s="111"/>
      <c r="KFB271" s="111"/>
      <c r="KFC271" s="112"/>
      <c r="KFD271" s="104"/>
      <c r="KFE271" s="111"/>
      <c r="KFF271" s="111"/>
      <c r="KFG271" s="111"/>
      <c r="KFH271" s="111"/>
      <c r="KFI271" s="111"/>
      <c r="KFJ271" s="111"/>
      <c r="KFK271" s="111"/>
      <c r="KFL271" s="111"/>
      <c r="KFM271" s="111"/>
      <c r="KFN271" s="111"/>
      <c r="KFO271" s="111"/>
      <c r="KFP271" s="111"/>
      <c r="KFQ271" s="111"/>
      <c r="KFR271" s="111"/>
      <c r="KFS271" s="111"/>
      <c r="KFT271" s="111"/>
      <c r="KFU271" s="111"/>
      <c r="KFV271" s="111"/>
      <c r="KFW271" s="111"/>
      <c r="KFX271" s="111"/>
      <c r="KFY271" s="111"/>
      <c r="KFZ271" s="111"/>
      <c r="KGA271" s="111"/>
      <c r="KGB271" s="111"/>
      <c r="KGC271" s="111"/>
      <c r="KGD271" s="111"/>
      <c r="KGE271" s="111"/>
      <c r="KGF271" s="111"/>
      <c r="KGG271" s="111"/>
      <c r="KGH271" s="112"/>
      <c r="KGI271" s="104"/>
      <c r="KGJ271" s="111"/>
      <c r="KGK271" s="111"/>
      <c r="KGL271" s="111"/>
      <c r="KGM271" s="111"/>
      <c r="KGN271" s="111"/>
      <c r="KGO271" s="111"/>
      <c r="KGP271" s="111"/>
      <c r="KGQ271" s="111"/>
      <c r="KGR271" s="111"/>
      <c r="KGS271" s="111"/>
      <c r="KGT271" s="111"/>
      <c r="KGU271" s="111"/>
      <c r="KGV271" s="111"/>
      <c r="KGW271" s="111"/>
      <c r="KGX271" s="111"/>
      <c r="KGY271" s="111"/>
      <c r="KGZ271" s="111"/>
      <c r="KHA271" s="111"/>
      <c r="KHB271" s="111"/>
      <c r="KHC271" s="111"/>
      <c r="KHD271" s="111"/>
      <c r="KHE271" s="111"/>
      <c r="KHF271" s="111"/>
      <c r="KHG271" s="111"/>
      <c r="KHH271" s="111"/>
      <c r="KHI271" s="111"/>
      <c r="KHJ271" s="111"/>
      <c r="KHK271" s="111"/>
      <c r="KHL271" s="111"/>
      <c r="KHM271" s="112"/>
      <c r="KHN271" s="104"/>
      <c r="KHO271" s="111"/>
      <c r="KHP271" s="111"/>
      <c r="KHQ271" s="111"/>
      <c r="KHR271" s="111"/>
      <c r="KHS271" s="111"/>
      <c r="KHT271" s="111"/>
      <c r="KHU271" s="111"/>
      <c r="KHV271" s="111"/>
      <c r="KHW271" s="111"/>
      <c r="KHX271" s="111"/>
      <c r="KHY271" s="111"/>
      <c r="KHZ271" s="111"/>
      <c r="KIA271" s="111"/>
      <c r="KIB271" s="111"/>
      <c r="KIC271" s="111"/>
      <c r="KID271" s="111"/>
      <c r="KIE271" s="111"/>
      <c r="KIF271" s="111"/>
      <c r="KIG271" s="111"/>
      <c r="KIH271" s="111"/>
      <c r="KII271" s="111"/>
      <c r="KIJ271" s="111"/>
      <c r="KIK271" s="111"/>
      <c r="KIL271" s="111"/>
      <c r="KIM271" s="111"/>
      <c r="KIN271" s="111"/>
      <c r="KIO271" s="111"/>
      <c r="KIP271" s="111"/>
      <c r="KIQ271" s="111"/>
      <c r="KIR271" s="112"/>
      <c r="KIS271" s="104"/>
      <c r="KIT271" s="111"/>
      <c r="KIU271" s="111"/>
      <c r="KIV271" s="111"/>
      <c r="KIW271" s="111"/>
      <c r="KIX271" s="111"/>
      <c r="KIY271" s="111"/>
      <c r="KIZ271" s="111"/>
      <c r="KJA271" s="111"/>
      <c r="KJB271" s="111"/>
      <c r="KJC271" s="111"/>
      <c r="KJD271" s="111"/>
      <c r="KJE271" s="111"/>
      <c r="KJF271" s="111"/>
      <c r="KJG271" s="111"/>
      <c r="KJH271" s="111"/>
      <c r="KJI271" s="111"/>
      <c r="KJJ271" s="111"/>
      <c r="KJK271" s="111"/>
      <c r="KJL271" s="111"/>
      <c r="KJM271" s="111"/>
      <c r="KJN271" s="111"/>
      <c r="KJO271" s="111"/>
      <c r="KJP271" s="111"/>
      <c r="KJQ271" s="111"/>
      <c r="KJR271" s="111"/>
      <c r="KJS271" s="111"/>
      <c r="KJT271" s="111"/>
      <c r="KJU271" s="111"/>
      <c r="KJV271" s="111"/>
      <c r="KJW271" s="112"/>
      <c r="KJX271" s="104"/>
      <c r="KJY271" s="111"/>
      <c r="KJZ271" s="111"/>
      <c r="KKA271" s="111"/>
      <c r="KKB271" s="111"/>
      <c r="KKC271" s="111"/>
      <c r="KKD271" s="111"/>
      <c r="KKE271" s="111"/>
      <c r="KKF271" s="111"/>
      <c r="KKG271" s="111"/>
      <c r="KKH271" s="111"/>
      <c r="KKI271" s="111"/>
      <c r="KKJ271" s="111"/>
      <c r="KKK271" s="111"/>
      <c r="KKL271" s="111"/>
      <c r="KKM271" s="111"/>
      <c r="KKN271" s="111"/>
      <c r="KKO271" s="111"/>
      <c r="KKP271" s="111"/>
      <c r="KKQ271" s="111"/>
      <c r="KKR271" s="111"/>
      <c r="KKS271" s="111"/>
      <c r="KKT271" s="111"/>
      <c r="KKU271" s="111"/>
      <c r="KKV271" s="111"/>
      <c r="KKW271" s="111"/>
      <c r="KKX271" s="111"/>
      <c r="KKY271" s="111"/>
      <c r="KKZ271" s="111"/>
      <c r="KLA271" s="111"/>
      <c r="KLB271" s="112"/>
      <c r="KLC271" s="104"/>
      <c r="KLD271" s="111"/>
      <c r="KLE271" s="111"/>
      <c r="KLF271" s="111"/>
      <c r="KLG271" s="111"/>
      <c r="KLH271" s="111"/>
      <c r="KLI271" s="111"/>
      <c r="KLJ271" s="111"/>
      <c r="KLK271" s="111"/>
      <c r="KLL271" s="111"/>
      <c r="KLM271" s="111"/>
      <c r="KLN271" s="111"/>
      <c r="KLO271" s="111"/>
      <c r="KLP271" s="111"/>
      <c r="KLQ271" s="111"/>
      <c r="KLR271" s="111"/>
      <c r="KLS271" s="111"/>
      <c r="KLT271" s="111"/>
      <c r="KLU271" s="111"/>
      <c r="KLV271" s="111"/>
      <c r="KLW271" s="111"/>
      <c r="KLX271" s="111"/>
      <c r="KLY271" s="111"/>
      <c r="KLZ271" s="111"/>
      <c r="KMA271" s="111"/>
      <c r="KMB271" s="111"/>
      <c r="KMC271" s="111"/>
      <c r="KMD271" s="111"/>
      <c r="KME271" s="111"/>
      <c r="KMF271" s="111"/>
      <c r="KMG271" s="112"/>
      <c r="KMH271" s="104"/>
      <c r="KMI271" s="111"/>
      <c r="KMJ271" s="111"/>
      <c r="KMK271" s="111"/>
      <c r="KML271" s="111"/>
      <c r="KMM271" s="111"/>
      <c r="KMN271" s="111"/>
      <c r="KMO271" s="111"/>
      <c r="KMP271" s="111"/>
      <c r="KMQ271" s="111"/>
      <c r="KMR271" s="111"/>
      <c r="KMS271" s="111"/>
      <c r="KMT271" s="111"/>
      <c r="KMU271" s="111"/>
      <c r="KMV271" s="111"/>
      <c r="KMW271" s="111"/>
      <c r="KMX271" s="111"/>
      <c r="KMY271" s="111"/>
      <c r="KMZ271" s="111"/>
      <c r="KNA271" s="111"/>
      <c r="KNB271" s="111"/>
      <c r="KNC271" s="111"/>
      <c r="KND271" s="111"/>
      <c r="KNE271" s="111"/>
      <c r="KNF271" s="111"/>
      <c r="KNG271" s="111"/>
      <c r="KNH271" s="111"/>
      <c r="KNI271" s="111"/>
      <c r="KNJ271" s="111"/>
      <c r="KNK271" s="111"/>
      <c r="KNL271" s="112"/>
      <c r="KNM271" s="104"/>
      <c r="KNN271" s="111"/>
      <c r="KNO271" s="111"/>
      <c r="KNP271" s="111"/>
      <c r="KNQ271" s="111"/>
      <c r="KNR271" s="111"/>
      <c r="KNS271" s="111"/>
      <c r="KNT271" s="111"/>
      <c r="KNU271" s="111"/>
      <c r="KNV271" s="111"/>
      <c r="KNW271" s="111"/>
      <c r="KNX271" s="111"/>
      <c r="KNY271" s="111"/>
      <c r="KNZ271" s="111"/>
      <c r="KOA271" s="111"/>
      <c r="KOB271" s="111"/>
      <c r="KOC271" s="111"/>
      <c r="KOD271" s="111"/>
      <c r="KOE271" s="111"/>
      <c r="KOF271" s="111"/>
      <c r="KOG271" s="111"/>
      <c r="KOH271" s="111"/>
      <c r="KOI271" s="111"/>
      <c r="KOJ271" s="111"/>
      <c r="KOK271" s="111"/>
      <c r="KOL271" s="111"/>
      <c r="KOM271" s="111"/>
      <c r="KON271" s="111"/>
      <c r="KOO271" s="111"/>
      <c r="KOP271" s="111"/>
      <c r="KOQ271" s="112"/>
      <c r="KOR271" s="104"/>
      <c r="KOS271" s="111"/>
      <c r="KOT271" s="111"/>
      <c r="KOU271" s="111"/>
      <c r="KOV271" s="111"/>
      <c r="KOW271" s="111"/>
      <c r="KOX271" s="111"/>
      <c r="KOY271" s="111"/>
      <c r="KOZ271" s="111"/>
      <c r="KPA271" s="111"/>
      <c r="KPB271" s="111"/>
      <c r="KPC271" s="111"/>
      <c r="KPD271" s="111"/>
      <c r="KPE271" s="111"/>
      <c r="KPF271" s="111"/>
      <c r="KPG271" s="111"/>
      <c r="KPH271" s="111"/>
      <c r="KPI271" s="111"/>
      <c r="KPJ271" s="111"/>
      <c r="KPK271" s="111"/>
      <c r="KPL271" s="111"/>
      <c r="KPM271" s="111"/>
      <c r="KPN271" s="111"/>
      <c r="KPO271" s="111"/>
      <c r="KPP271" s="111"/>
      <c r="KPQ271" s="111"/>
      <c r="KPR271" s="111"/>
      <c r="KPS271" s="111"/>
      <c r="KPT271" s="111"/>
      <c r="KPU271" s="111"/>
      <c r="KPV271" s="112"/>
      <c r="KPW271" s="104"/>
      <c r="KPX271" s="111"/>
      <c r="KPY271" s="111"/>
      <c r="KPZ271" s="111"/>
      <c r="KQA271" s="111"/>
      <c r="KQB271" s="111"/>
      <c r="KQC271" s="111"/>
      <c r="KQD271" s="111"/>
      <c r="KQE271" s="111"/>
      <c r="KQF271" s="111"/>
      <c r="KQG271" s="111"/>
      <c r="KQH271" s="111"/>
      <c r="KQI271" s="111"/>
      <c r="KQJ271" s="111"/>
      <c r="KQK271" s="111"/>
      <c r="KQL271" s="111"/>
      <c r="KQM271" s="111"/>
      <c r="KQN271" s="111"/>
      <c r="KQO271" s="111"/>
      <c r="KQP271" s="111"/>
      <c r="KQQ271" s="111"/>
      <c r="KQR271" s="111"/>
      <c r="KQS271" s="111"/>
      <c r="KQT271" s="111"/>
      <c r="KQU271" s="111"/>
      <c r="KQV271" s="111"/>
      <c r="KQW271" s="111"/>
      <c r="KQX271" s="111"/>
      <c r="KQY271" s="111"/>
      <c r="KQZ271" s="111"/>
      <c r="KRA271" s="112"/>
      <c r="KRB271" s="104"/>
      <c r="KRC271" s="111"/>
      <c r="KRD271" s="111"/>
      <c r="KRE271" s="111"/>
      <c r="KRF271" s="111"/>
      <c r="KRG271" s="111"/>
      <c r="KRH271" s="111"/>
      <c r="KRI271" s="111"/>
      <c r="KRJ271" s="111"/>
      <c r="KRK271" s="111"/>
      <c r="KRL271" s="111"/>
      <c r="KRM271" s="111"/>
      <c r="KRN271" s="111"/>
      <c r="KRO271" s="111"/>
      <c r="KRP271" s="111"/>
      <c r="KRQ271" s="111"/>
      <c r="KRR271" s="111"/>
      <c r="KRS271" s="111"/>
      <c r="KRT271" s="111"/>
      <c r="KRU271" s="111"/>
      <c r="KRV271" s="111"/>
      <c r="KRW271" s="111"/>
      <c r="KRX271" s="111"/>
      <c r="KRY271" s="111"/>
      <c r="KRZ271" s="111"/>
      <c r="KSA271" s="111"/>
      <c r="KSB271" s="111"/>
      <c r="KSC271" s="111"/>
      <c r="KSD271" s="111"/>
      <c r="KSE271" s="111"/>
      <c r="KSF271" s="112"/>
      <c r="KSG271" s="104"/>
      <c r="KSH271" s="111"/>
      <c r="KSI271" s="111"/>
      <c r="KSJ271" s="111"/>
      <c r="KSK271" s="111"/>
      <c r="KSL271" s="111"/>
      <c r="KSM271" s="111"/>
      <c r="KSN271" s="111"/>
      <c r="KSO271" s="111"/>
      <c r="KSP271" s="111"/>
      <c r="KSQ271" s="111"/>
      <c r="KSR271" s="111"/>
      <c r="KSS271" s="111"/>
      <c r="KST271" s="111"/>
      <c r="KSU271" s="111"/>
      <c r="KSV271" s="111"/>
      <c r="KSW271" s="111"/>
      <c r="KSX271" s="111"/>
      <c r="KSY271" s="111"/>
      <c r="KSZ271" s="111"/>
      <c r="KTA271" s="111"/>
      <c r="KTB271" s="111"/>
      <c r="KTC271" s="111"/>
      <c r="KTD271" s="111"/>
      <c r="KTE271" s="111"/>
      <c r="KTF271" s="111"/>
      <c r="KTG271" s="111"/>
      <c r="KTH271" s="111"/>
      <c r="KTI271" s="111"/>
      <c r="KTJ271" s="111"/>
      <c r="KTK271" s="112"/>
      <c r="KTL271" s="104"/>
      <c r="KTM271" s="111"/>
      <c r="KTN271" s="111"/>
      <c r="KTO271" s="111"/>
      <c r="KTP271" s="111"/>
      <c r="KTQ271" s="111"/>
      <c r="KTR271" s="111"/>
      <c r="KTS271" s="111"/>
      <c r="KTT271" s="111"/>
      <c r="KTU271" s="111"/>
      <c r="KTV271" s="111"/>
      <c r="KTW271" s="111"/>
      <c r="KTX271" s="111"/>
      <c r="KTY271" s="111"/>
      <c r="KTZ271" s="111"/>
      <c r="KUA271" s="111"/>
      <c r="KUB271" s="111"/>
      <c r="KUC271" s="111"/>
      <c r="KUD271" s="111"/>
      <c r="KUE271" s="111"/>
      <c r="KUF271" s="111"/>
      <c r="KUG271" s="111"/>
      <c r="KUH271" s="111"/>
      <c r="KUI271" s="111"/>
      <c r="KUJ271" s="111"/>
      <c r="KUK271" s="111"/>
      <c r="KUL271" s="111"/>
      <c r="KUM271" s="111"/>
      <c r="KUN271" s="111"/>
      <c r="KUO271" s="111"/>
      <c r="KUP271" s="112"/>
      <c r="KUQ271" s="104"/>
      <c r="KUR271" s="111"/>
      <c r="KUS271" s="111"/>
      <c r="KUT271" s="111"/>
      <c r="KUU271" s="111"/>
      <c r="KUV271" s="111"/>
      <c r="KUW271" s="111"/>
      <c r="KUX271" s="111"/>
      <c r="KUY271" s="111"/>
      <c r="KUZ271" s="111"/>
      <c r="KVA271" s="111"/>
      <c r="KVB271" s="111"/>
      <c r="KVC271" s="111"/>
      <c r="KVD271" s="111"/>
      <c r="KVE271" s="111"/>
      <c r="KVF271" s="111"/>
      <c r="KVG271" s="111"/>
      <c r="KVH271" s="111"/>
      <c r="KVI271" s="111"/>
      <c r="KVJ271" s="111"/>
      <c r="KVK271" s="111"/>
      <c r="KVL271" s="111"/>
      <c r="KVM271" s="111"/>
      <c r="KVN271" s="111"/>
      <c r="KVO271" s="111"/>
      <c r="KVP271" s="111"/>
      <c r="KVQ271" s="111"/>
      <c r="KVR271" s="111"/>
      <c r="KVS271" s="111"/>
      <c r="KVT271" s="111"/>
      <c r="KVU271" s="112"/>
      <c r="KVV271" s="104"/>
      <c r="KVW271" s="111"/>
      <c r="KVX271" s="111"/>
      <c r="KVY271" s="111"/>
      <c r="KVZ271" s="111"/>
      <c r="KWA271" s="111"/>
      <c r="KWB271" s="111"/>
      <c r="KWC271" s="111"/>
      <c r="KWD271" s="111"/>
      <c r="KWE271" s="111"/>
      <c r="KWF271" s="111"/>
      <c r="KWG271" s="111"/>
      <c r="KWH271" s="111"/>
      <c r="KWI271" s="111"/>
      <c r="KWJ271" s="111"/>
      <c r="KWK271" s="111"/>
      <c r="KWL271" s="111"/>
      <c r="KWM271" s="111"/>
      <c r="KWN271" s="111"/>
      <c r="KWO271" s="111"/>
      <c r="KWP271" s="111"/>
      <c r="KWQ271" s="111"/>
      <c r="KWR271" s="111"/>
      <c r="KWS271" s="111"/>
      <c r="KWT271" s="111"/>
      <c r="KWU271" s="111"/>
      <c r="KWV271" s="111"/>
      <c r="KWW271" s="111"/>
      <c r="KWX271" s="111"/>
      <c r="KWY271" s="111"/>
      <c r="KWZ271" s="112"/>
      <c r="KXA271" s="104"/>
      <c r="KXB271" s="111"/>
      <c r="KXC271" s="111"/>
      <c r="KXD271" s="111"/>
      <c r="KXE271" s="111"/>
      <c r="KXF271" s="111"/>
      <c r="KXG271" s="111"/>
      <c r="KXH271" s="111"/>
      <c r="KXI271" s="111"/>
      <c r="KXJ271" s="111"/>
      <c r="KXK271" s="111"/>
      <c r="KXL271" s="111"/>
      <c r="KXM271" s="111"/>
      <c r="KXN271" s="111"/>
      <c r="KXO271" s="111"/>
      <c r="KXP271" s="111"/>
      <c r="KXQ271" s="111"/>
      <c r="KXR271" s="111"/>
      <c r="KXS271" s="111"/>
      <c r="KXT271" s="111"/>
      <c r="KXU271" s="111"/>
      <c r="KXV271" s="111"/>
      <c r="KXW271" s="111"/>
      <c r="KXX271" s="111"/>
      <c r="KXY271" s="111"/>
      <c r="KXZ271" s="111"/>
      <c r="KYA271" s="111"/>
      <c r="KYB271" s="111"/>
      <c r="KYC271" s="111"/>
      <c r="KYD271" s="111"/>
      <c r="KYE271" s="112"/>
      <c r="KYF271" s="104"/>
      <c r="KYG271" s="111"/>
      <c r="KYH271" s="111"/>
      <c r="KYI271" s="111"/>
      <c r="KYJ271" s="111"/>
      <c r="KYK271" s="111"/>
      <c r="KYL271" s="111"/>
      <c r="KYM271" s="111"/>
      <c r="KYN271" s="111"/>
      <c r="KYO271" s="111"/>
      <c r="KYP271" s="111"/>
      <c r="KYQ271" s="111"/>
      <c r="KYR271" s="111"/>
      <c r="KYS271" s="111"/>
      <c r="KYT271" s="111"/>
      <c r="KYU271" s="111"/>
      <c r="KYV271" s="111"/>
      <c r="KYW271" s="111"/>
      <c r="KYX271" s="111"/>
      <c r="KYY271" s="111"/>
      <c r="KYZ271" s="111"/>
      <c r="KZA271" s="111"/>
      <c r="KZB271" s="111"/>
      <c r="KZC271" s="111"/>
      <c r="KZD271" s="111"/>
      <c r="KZE271" s="111"/>
      <c r="KZF271" s="111"/>
      <c r="KZG271" s="111"/>
      <c r="KZH271" s="111"/>
      <c r="KZI271" s="111"/>
      <c r="KZJ271" s="112"/>
      <c r="KZK271" s="104"/>
      <c r="KZL271" s="111"/>
      <c r="KZM271" s="111"/>
      <c r="KZN271" s="111"/>
      <c r="KZO271" s="111"/>
      <c r="KZP271" s="111"/>
      <c r="KZQ271" s="111"/>
      <c r="KZR271" s="111"/>
      <c r="KZS271" s="111"/>
      <c r="KZT271" s="111"/>
      <c r="KZU271" s="111"/>
      <c r="KZV271" s="111"/>
      <c r="KZW271" s="111"/>
      <c r="KZX271" s="111"/>
      <c r="KZY271" s="111"/>
      <c r="KZZ271" s="111"/>
      <c r="LAA271" s="111"/>
      <c r="LAB271" s="111"/>
      <c r="LAC271" s="111"/>
      <c r="LAD271" s="111"/>
      <c r="LAE271" s="111"/>
      <c r="LAF271" s="111"/>
      <c r="LAG271" s="111"/>
      <c r="LAH271" s="111"/>
      <c r="LAI271" s="111"/>
      <c r="LAJ271" s="111"/>
      <c r="LAK271" s="111"/>
      <c r="LAL271" s="111"/>
      <c r="LAM271" s="111"/>
      <c r="LAN271" s="111"/>
      <c r="LAO271" s="112"/>
      <c r="LAP271" s="104"/>
      <c r="LAQ271" s="111"/>
      <c r="LAR271" s="111"/>
      <c r="LAS271" s="111"/>
      <c r="LAT271" s="111"/>
      <c r="LAU271" s="111"/>
      <c r="LAV271" s="111"/>
      <c r="LAW271" s="111"/>
      <c r="LAX271" s="111"/>
      <c r="LAY271" s="111"/>
      <c r="LAZ271" s="111"/>
      <c r="LBA271" s="111"/>
      <c r="LBB271" s="111"/>
      <c r="LBC271" s="111"/>
      <c r="LBD271" s="111"/>
      <c r="LBE271" s="111"/>
      <c r="LBF271" s="111"/>
      <c r="LBG271" s="111"/>
      <c r="LBH271" s="111"/>
      <c r="LBI271" s="111"/>
      <c r="LBJ271" s="111"/>
      <c r="LBK271" s="111"/>
      <c r="LBL271" s="111"/>
      <c r="LBM271" s="111"/>
      <c r="LBN271" s="111"/>
      <c r="LBO271" s="111"/>
      <c r="LBP271" s="111"/>
      <c r="LBQ271" s="111"/>
      <c r="LBR271" s="111"/>
      <c r="LBS271" s="111"/>
      <c r="LBT271" s="112"/>
      <c r="LBU271" s="104"/>
      <c r="LBV271" s="111"/>
      <c r="LBW271" s="111"/>
      <c r="LBX271" s="111"/>
      <c r="LBY271" s="111"/>
      <c r="LBZ271" s="111"/>
      <c r="LCA271" s="111"/>
      <c r="LCB271" s="111"/>
      <c r="LCC271" s="111"/>
      <c r="LCD271" s="111"/>
      <c r="LCE271" s="111"/>
      <c r="LCF271" s="111"/>
      <c r="LCG271" s="111"/>
      <c r="LCH271" s="111"/>
      <c r="LCI271" s="111"/>
      <c r="LCJ271" s="111"/>
      <c r="LCK271" s="111"/>
      <c r="LCL271" s="111"/>
      <c r="LCM271" s="111"/>
      <c r="LCN271" s="111"/>
      <c r="LCO271" s="111"/>
      <c r="LCP271" s="111"/>
      <c r="LCQ271" s="111"/>
      <c r="LCR271" s="111"/>
      <c r="LCS271" s="111"/>
      <c r="LCT271" s="111"/>
      <c r="LCU271" s="111"/>
      <c r="LCV271" s="111"/>
      <c r="LCW271" s="111"/>
      <c r="LCX271" s="111"/>
      <c r="LCY271" s="112"/>
      <c r="LCZ271" s="104"/>
      <c r="LDA271" s="111"/>
      <c r="LDB271" s="111"/>
      <c r="LDC271" s="111"/>
      <c r="LDD271" s="111"/>
      <c r="LDE271" s="111"/>
      <c r="LDF271" s="111"/>
      <c r="LDG271" s="111"/>
      <c r="LDH271" s="111"/>
      <c r="LDI271" s="111"/>
      <c r="LDJ271" s="111"/>
      <c r="LDK271" s="111"/>
      <c r="LDL271" s="111"/>
      <c r="LDM271" s="111"/>
      <c r="LDN271" s="111"/>
      <c r="LDO271" s="111"/>
      <c r="LDP271" s="111"/>
      <c r="LDQ271" s="111"/>
      <c r="LDR271" s="111"/>
      <c r="LDS271" s="111"/>
      <c r="LDT271" s="111"/>
      <c r="LDU271" s="111"/>
      <c r="LDV271" s="111"/>
      <c r="LDW271" s="111"/>
      <c r="LDX271" s="111"/>
      <c r="LDY271" s="111"/>
      <c r="LDZ271" s="111"/>
      <c r="LEA271" s="111"/>
      <c r="LEB271" s="111"/>
      <c r="LEC271" s="111"/>
      <c r="LED271" s="112"/>
      <c r="LEE271" s="104"/>
      <c r="LEF271" s="111"/>
      <c r="LEG271" s="111"/>
      <c r="LEH271" s="111"/>
      <c r="LEI271" s="111"/>
      <c r="LEJ271" s="111"/>
      <c r="LEK271" s="111"/>
      <c r="LEL271" s="111"/>
      <c r="LEM271" s="111"/>
      <c r="LEN271" s="111"/>
      <c r="LEO271" s="111"/>
      <c r="LEP271" s="111"/>
      <c r="LEQ271" s="111"/>
      <c r="LER271" s="111"/>
      <c r="LES271" s="111"/>
      <c r="LET271" s="111"/>
      <c r="LEU271" s="111"/>
      <c r="LEV271" s="111"/>
      <c r="LEW271" s="111"/>
      <c r="LEX271" s="111"/>
      <c r="LEY271" s="111"/>
      <c r="LEZ271" s="111"/>
      <c r="LFA271" s="111"/>
      <c r="LFB271" s="111"/>
      <c r="LFC271" s="111"/>
      <c r="LFD271" s="111"/>
      <c r="LFE271" s="111"/>
      <c r="LFF271" s="111"/>
      <c r="LFG271" s="111"/>
      <c r="LFH271" s="111"/>
      <c r="LFI271" s="112"/>
      <c r="LFJ271" s="104"/>
      <c r="LFK271" s="111"/>
      <c r="LFL271" s="111"/>
      <c r="LFM271" s="111"/>
      <c r="LFN271" s="111"/>
      <c r="LFO271" s="111"/>
      <c r="LFP271" s="111"/>
      <c r="LFQ271" s="111"/>
      <c r="LFR271" s="111"/>
      <c r="LFS271" s="111"/>
      <c r="LFT271" s="111"/>
      <c r="LFU271" s="111"/>
      <c r="LFV271" s="111"/>
      <c r="LFW271" s="111"/>
      <c r="LFX271" s="111"/>
      <c r="LFY271" s="111"/>
      <c r="LFZ271" s="111"/>
      <c r="LGA271" s="111"/>
      <c r="LGB271" s="111"/>
      <c r="LGC271" s="111"/>
      <c r="LGD271" s="111"/>
      <c r="LGE271" s="111"/>
      <c r="LGF271" s="111"/>
      <c r="LGG271" s="111"/>
      <c r="LGH271" s="111"/>
      <c r="LGI271" s="111"/>
      <c r="LGJ271" s="111"/>
      <c r="LGK271" s="111"/>
      <c r="LGL271" s="111"/>
      <c r="LGM271" s="111"/>
      <c r="LGN271" s="112"/>
      <c r="LGO271" s="104"/>
      <c r="LGP271" s="111"/>
      <c r="LGQ271" s="111"/>
      <c r="LGR271" s="111"/>
      <c r="LGS271" s="111"/>
      <c r="LGT271" s="111"/>
      <c r="LGU271" s="111"/>
      <c r="LGV271" s="111"/>
      <c r="LGW271" s="111"/>
      <c r="LGX271" s="111"/>
      <c r="LGY271" s="111"/>
      <c r="LGZ271" s="111"/>
      <c r="LHA271" s="111"/>
      <c r="LHB271" s="111"/>
      <c r="LHC271" s="111"/>
      <c r="LHD271" s="111"/>
      <c r="LHE271" s="111"/>
      <c r="LHF271" s="111"/>
      <c r="LHG271" s="111"/>
      <c r="LHH271" s="111"/>
      <c r="LHI271" s="111"/>
      <c r="LHJ271" s="111"/>
      <c r="LHK271" s="111"/>
      <c r="LHL271" s="111"/>
      <c r="LHM271" s="111"/>
      <c r="LHN271" s="111"/>
      <c r="LHO271" s="111"/>
      <c r="LHP271" s="111"/>
      <c r="LHQ271" s="111"/>
      <c r="LHR271" s="111"/>
      <c r="LHS271" s="112"/>
      <c r="LHT271" s="104"/>
      <c r="LHU271" s="111"/>
      <c r="LHV271" s="111"/>
      <c r="LHW271" s="111"/>
      <c r="LHX271" s="111"/>
      <c r="LHY271" s="111"/>
      <c r="LHZ271" s="111"/>
      <c r="LIA271" s="111"/>
      <c r="LIB271" s="111"/>
      <c r="LIC271" s="111"/>
      <c r="LID271" s="111"/>
      <c r="LIE271" s="111"/>
      <c r="LIF271" s="111"/>
      <c r="LIG271" s="111"/>
      <c r="LIH271" s="111"/>
      <c r="LII271" s="111"/>
      <c r="LIJ271" s="111"/>
      <c r="LIK271" s="111"/>
      <c r="LIL271" s="111"/>
      <c r="LIM271" s="111"/>
      <c r="LIN271" s="111"/>
      <c r="LIO271" s="111"/>
      <c r="LIP271" s="111"/>
      <c r="LIQ271" s="111"/>
      <c r="LIR271" s="111"/>
      <c r="LIS271" s="111"/>
      <c r="LIT271" s="111"/>
      <c r="LIU271" s="111"/>
      <c r="LIV271" s="111"/>
      <c r="LIW271" s="111"/>
      <c r="LIX271" s="112"/>
      <c r="LIY271" s="104"/>
      <c r="LIZ271" s="111"/>
      <c r="LJA271" s="111"/>
      <c r="LJB271" s="111"/>
      <c r="LJC271" s="111"/>
      <c r="LJD271" s="111"/>
      <c r="LJE271" s="111"/>
      <c r="LJF271" s="111"/>
      <c r="LJG271" s="111"/>
      <c r="LJH271" s="111"/>
      <c r="LJI271" s="111"/>
      <c r="LJJ271" s="111"/>
      <c r="LJK271" s="111"/>
      <c r="LJL271" s="111"/>
      <c r="LJM271" s="111"/>
      <c r="LJN271" s="111"/>
      <c r="LJO271" s="111"/>
      <c r="LJP271" s="111"/>
      <c r="LJQ271" s="111"/>
      <c r="LJR271" s="111"/>
      <c r="LJS271" s="111"/>
      <c r="LJT271" s="111"/>
      <c r="LJU271" s="111"/>
      <c r="LJV271" s="111"/>
      <c r="LJW271" s="111"/>
      <c r="LJX271" s="111"/>
      <c r="LJY271" s="111"/>
      <c r="LJZ271" s="111"/>
      <c r="LKA271" s="111"/>
      <c r="LKB271" s="111"/>
      <c r="LKC271" s="112"/>
      <c r="LKD271" s="104"/>
      <c r="LKE271" s="111"/>
      <c r="LKF271" s="111"/>
      <c r="LKG271" s="111"/>
      <c r="LKH271" s="111"/>
      <c r="LKI271" s="111"/>
      <c r="LKJ271" s="111"/>
      <c r="LKK271" s="111"/>
      <c r="LKL271" s="111"/>
      <c r="LKM271" s="111"/>
      <c r="LKN271" s="111"/>
      <c r="LKO271" s="111"/>
      <c r="LKP271" s="111"/>
      <c r="LKQ271" s="111"/>
      <c r="LKR271" s="111"/>
      <c r="LKS271" s="111"/>
      <c r="LKT271" s="111"/>
      <c r="LKU271" s="111"/>
      <c r="LKV271" s="111"/>
      <c r="LKW271" s="111"/>
      <c r="LKX271" s="111"/>
      <c r="LKY271" s="111"/>
      <c r="LKZ271" s="111"/>
      <c r="LLA271" s="111"/>
      <c r="LLB271" s="111"/>
      <c r="LLC271" s="111"/>
      <c r="LLD271" s="111"/>
      <c r="LLE271" s="111"/>
      <c r="LLF271" s="111"/>
      <c r="LLG271" s="111"/>
      <c r="LLH271" s="112"/>
      <c r="LLI271" s="104"/>
      <c r="LLJ271" s="111"/>
      <c r="LLK271" s="111"/>
      <c r="LLL271" s="111"/>
      <c r="LLM271" s="111"/>
      <c r="LLN271" s="111"/>
      <c r="LLO271" s="111"/>
      <c r="LLP271" s="111"/>
      <c r="LLQ271" s="111"/>
      <c r="LLR271" s="111"/>
      <c r="LLS271" s="111"/>
      <c r="LLT271" s="111"/>
      <c r="LLU271" s="111"/>
      <c r="LLV271" s="111"/>
      <c r="LLW271" s="111"/>
      <c r="LLX271" s="111"/>
      <c r="LLY271" s="111"/>
      <c r="LLZ271" s="111"/>
      <c r="LMA271" s="111"/>
      <c r="LMB271" s="111"/>
      <c r="LMC271" s="111"/>
      <c r="LMD271" s="111"/>
      <c r="LME271" s="111"/>
      <c r="LMF271" s="111"/>
      <c r="LMG271" s="111"/>
      <c r="LMH271" s="111"/>
      <c r="LMI271" s="111"/>
      <c r="LMJ271" s="111"/>
      <c r="LMK271" s="111"/>
      <c r="LML271" s="111"/>
      <c r="LMM271" s="112"/>
      <c r="LMN271" s="104"/>
      <c r="LMO271" s="111"/>
      <c r="LMP271" s="111"/>
      <c r="LMQ271" s="111"/>
      <c r="LMR271" s="111"/>
      <c r="LMS271" s="111"/>
      <c r="LMT271" s="111"/>
      <c r="LMU271" s="111"/>
      <c r="LMV271" s="111"/>
      <c r="LMW271" s="111"/>
      <c r="LMX271" s="111"/>
      <c r="LMY271" s="111"/>
      <c r="LMZ271" s="111"/>
      <c r="LNA271" s="111"/>
      <c r="LNB271" s="111"/>
      <c r="LNC271" s="111"/>
      <c r="LND271" s="111"/>
      <c r="LNE271" s="111"/>
      <c r="LNF271" s="111"/>
      <c r="LNG271" s="111"/>
      <c r="LNH271" s="111"/>
      <c r="LNI271" s="111"/>
      <c r="LNJ271" s="111"/>
      <c r="LNK271" s="111"/>
      <c r="LNL271" s="111"/>
      <c r="LNM271" s="111"/>
      <c r="LNN271" s="111"/>
      <c r="LNO271" s="111"/>
      <c r="LNP271" s="111"/>
      <c r="LNQ271" s="111"/>
      <c r="LNR271" s="112"/>
      <c r="LNS271" s="104"/>
      <c r="LNT271" s="111"/>
      <c r="LNU271" s="111"/>
      <c r="LNV271" s="111"/>
      <c r="LNW271" s="111"/>
      <c r="LNX271" s="111"/>
      <c r="LNY271" s="111"/>
      <c r="LNZ271" s="111"/>
      <c r="LOA271" s="111"/>
      <c r="LOB271" s="111"/>
      <c r="LOC271" s="111"/>
      <c r="LOD271" s="111"/>
      <c r="LOE271" s="111"/>
      <c r="LOF271" s="111"/>
      <c r="LOG271" s="111"/>
      <c r="LOH271" s="111"/>
      <c r="LOI271" s="111"/>
      <c r="LOJ271" s="111"/>
      <c r="LOK271" s="111"/>
      <c r="LOL271" s="111"/>
      <c r="LOM271" s="111"/>
      <c r="LON271" s="111"/>
      <c r="LOO271" s="111"/>
      <c r="LOP271" s="111"/>
      <c r="LOQ271" s="111"/>
      <c r="LOR271" s="111"/>
      <c r="LOS271" s="111"/>
      <c r="LOT271" s="111"/>
      <c r="LOU271" s="111"/>
      <c r="LOV271" s="111"/>
      <c r="LOW271" s="112"/>
      <c r="LOX271" s="104"/>
      <c r="LOY271" s="111"/>
      <c r="LOZ271" s="111"/>
      <c r="LPA271" s="111"/>
      <c r="LPB271" s="111"/>
      <c r="LPC271" s="111"/>
      <c r="LPD271" s="111"/>
      <c r="LPE271" s="111"/>
      <c r="LPF271" s="111"/>
      <c r="LPG271" s="111"/>
      <c r="LPH271" s="111"/>
      <c r="LPI271" s="111"/>
      <c r="LPJ271" s="111"/>
      <c r="LPK271" s="111"/>
      <c r="LPL271" s="111"/>
      <c r="LPM271" s="111"/>
      <c r="LPN271" s="111"/>
      <c r="LPO271" s="111"/>
      <c r="LPP271" s="111"/>
      <c r="LPQ271" s="111"/>
      <c r="LPR271" s="111"/>
      <c r="LPS271" s="111"/>
      <c r="LPT271" s="111"/>
      <c r="LPU271" s="111"/>
      <c r="LPV271" s="111"/>
      <c r="LPW271" s="111"/>
      <c r="LPX271" s="111"/>
      <c r="LPY271" s="111"/>
      <c r="LPZ271" s="111"/>
      <c r="LQA271" s="111"/>
      <c r="LQB271" s="112"/>
      <c r="LQC271" s="104"/>
      <c r="LQD271" s="111"/>
      <c r="LQE271" s="111"/>
      <c r="LQF271" s="111"/>
      <c r="LQG271" s="111"/>
      <c r="LQH271" s="111"/>
      <c r="LQI271" s="111"/>
      <c r="LQJ271" s="111"/>
      <c r="LQK271" s="111"/>
      <c r="LQL271" s="111"/>
      <c r="LQM271" s="111"/>
      <c r="LQN271" s="111"/>
      <c r="LQO271" s="111"/>
      <c r="LQP271" s="111"/>
      <c r="LQQ271" s="111"/>
      <c r="LQR271" s="111"/>
      <c r="LQS271" s="111"/>
      <c r="LQT271" s="111"/>
      <c r="LQU271" s="111"/>
      <c r="LQV271" s="111"/>
      <c r="LQW271" s="111"/>
      <c r="LQX271" s="111"/>
      <c r="LQY271" s="111"/>
      <c r="LQZ271" s="111"/>
      <c r="LRA271" s="111"/>
      <c r="LRB271" s="111"/>
      <c r="LRC271" s="111"/>
      <c r="LRD271" s="111"/>
      <c r="LRE271" s="111"/>
      <c r="LRF271" s="111"/>
      <c r="LRG271" s="112"/>
      <c r="LRH271" s="104"/>
      <c r="LRI271" s="111"/>
      <c r="LRJ271" s="111"/>
      <c r="LRK271" s="111"/>
      <c r="LRL271" s="111"/>
      <c r="LRM271" s="111"/>
      <c r="LRN271" s="111"/>
      <c r="LRO271" s="111"/>
      <c r="LRP271" s="111"/>
      <c r="LRQ271" s="111"/>
      <c r="LRR271" s="111"/>
      <c r="LRS271" s="111"/>
      <c r="LRT271" s="111"/>
      <c r="LRU271" s="111"/>
      <c r="LRV271" s="111"/>
      <c r="LRW271" s="111"/>
      <c r="LRX271" s="111"/>
      <c r="LRY271" s="111"/>
      <c r="LRZ271" s="111"/>
      <c r="LSA271" s="111"/>
      <c r="LSB271" s="111"/>
      <c r="LSC271" s="111"/>
      <c r="LSD271" s="111"/>
      <c r="LSE271" s="111"/>
      <c r="LSF271" s="111"/>
      <c r="LSG271" s="111"/>
      <c r="LSH271" s="111"/>
      <c r="LSI271" s="111"/>
      <c r="LSJ271" s="111"/>
      <c r="LSK271" s="111"/>
      <c r="LSL271" s="112"/>
      <c r="LSM271" s="104"/>
      <c r="LSN271" s="111"/>
      <c r="LSO271" s="111"/>
      <c r="LSP271" s="111"/>
      <c r="LSQ271" s="111"/>
      <c r="LSR271" s="111"/>
      <c r="LSS271" s="111"/>
      <c r="LST271" s="111"/>
      <c r="LSU271" s="111"/>
      <c r="LSV271" s="111"/>
      <c r="LSW271" s="111"/>
      <c r="LSX271" s="111"/>
      <c r="LSY271" s="111"/>
      <c r="LSZ271" s="111"/>
      <c r="LTA271" s="111"/>
      <c r="LTB271" s="111"/>
      <c r="LTC271" s="111"/>
      <c r="LTD271" s="111"/>
      <c r="LTE271" s="111"/>
      <c r="LTF271" s="111"/>
      <c r="LTG271" s="111"/>
      <c r="LTH271" s="111"/>
      <c r="LTI271" s="111"/>
      <c r="LTJ271" s="111"/>
      <c r="LTK271" s="111"/>
      <c r="LTL271" s="111"/>
      <c r="LTM271" s="111"/>
      <c r="LTN271" s="111"/>
      <c r="LTO271" s="111"/>
      <c r="LTP271" s="111"/>
      <c r="LTQ271" s="112"/>
      <c r="LTR271" s="104"/>
      <c r="LTS271" s="111"/>
      <c r="LTT271" s="111"/>
      <c r="LTU271" s="111"/>
      <c r="LTV271" s="111"/>
      <c r="LTW271" s="111"/>
      <c r="LTX271" s="111"/>
      <c r="LTY271" s="111"/>
      <c r="LTZ271" s="111"/>
      <c r="LUA271" s="111"/>
      <c r="LUB271" s="111"/>
      <c r="LUC271" s="111"/>
      <c r="LUD271" s="111"/>
      <c r="LUE271" s="111"/>
      <c r="LUF271" s="111"/>
      <c r="LUG271" s="111"/>
      <c r="LUH271" s="111"/>
      <c r="LUI271" s="111"/>
      <c r="LUJ271" s="111"/>
      <c r="LUK271" s="111"/>
      <c r="LUL271" s="111"/>
      <c r="LUM271" s="111"/>
      <c r="LUN271" s="111"/>
      <c r="LUO271" s="111"/>
      <c r="LUP271" s="111"/>
      <c r="LUQ271" s="111"/>
      <c r="LUR271" s="111"/>
      <c r="LUS271" s="111"/>
      <c r="LUT271" s="111"/>
      <c r="LUU271" s="111"/>
      <c r="LUV271" s="112"/>
      <c r="LUW271" s="104"/>
      <c r="LUX271" s="111"/>
      <c r="LUY271" s="111"/>
      <c r="LUZ271" s="111"/>
      <c r="LVA271" s="111"/>
      <c r="LVB271" s="111"/>
      <c r="LVC271" s="111"/>
      <c r="LVD271" s="111"/>
      <c r="LVE271" s="111"/>
      <c r="LVF271" s="111"/>
      <c r="LVG271" s="111"/>
      <c r="LVH271" s="111"/>
      <c r="LVI271" s="111"/>
      <c r="LVJ271" s="111"/>
      <c r="LVK271" s="111"/>
      <c r="LVL271" s="111"/>
      <c r="LVM271" s="111"/>
      <c r="LVN271" s="111"/>
      <c r="LVO271" s="111"/>
      <c r="LVP271" s="111"/>
      <c r="LVQ271" s="111"/>
      <c r="LVR271" s="111"/>
      <c r="LVS271" s="111"/>
      <c r="LVT271" s="111"/>
      <c r="LVU271" s="111"/>
      <c r="LVV271" s="111"/>
      <c r="LVW271" s="111"/>
      <c r="LVX271" s="111"/>
      <c r="LVY271" s="111"/>
      <c r="LVZ271" s="111"/>
      <c r="LWA271" s="112"/>
      <c r="LWB271" s="104"/>
      <c r="LWC271" s="111"/>
      <c r="LWD271" s="111"/>
      <c r="LWE271" s="111"/>
      <c r="LWF271" s="111"/>
      <c r="LWG271" s="111"/>
      <c r="LWH271" s="111"/>
      <c r="LWI271" s="111"/>
      <c r="LWJ271" s="111"/>
      <c r="LWK271" s="111"/>
      <c r="LWL271" s="111"/>
      <c r="LWM271" s="111"/>
      <c r="LWN271" s="111"/>
      <c r="LWO271" s="111"/>
      <c r="LWP271" s="111"/>
      <c r="LWQ271" s="111"/>
      <c r="LWR271" s="111"/>
      <c r="LWS271" s="111"/>
      <c r="LWT271" s="111"/>
      <c r="LWU271" s="111"/>
      <c r="LWV271" s="111"/>
      <c r="LWW271" s="111"/>
      <c r="LWX271" s="111"/>
      <c r="LWY271" s="111"/>
      <c r="LWZ271" s="111"/>
      <c r="LXA271" s="111"/>
      <c r="LXB271" s="111"/>
      <c r="LXC271" s="111"/>
      <c r="LXD271" s="111"/>
      <c r="LXE271" s="111"/>
      <c r="LXF271" s="112"/>
      <c r="LXG271" s="104"/>
      <c r="LXH271" s="111"/>
      <c r="LXI271" s="111"/>
      <c r="LXJ271" s="111"/>
      <c r="LXK271" s="111"/>
      <c r="LXL271" s="111"/>
      <c r="LXM271" s="111"/>
      <c r="LXN271" s="111"/>
      <c r="LXO271" s="111"/>
      <c r="LXP271" s="111"/>
      <c r="LXQ271" s="111"/>
      <c r="LXR271" s="111"/>
      <c r="LXS271" s="111"/>
      <c r="LXT271" s="111"/>
      <c r="LXU271" s="111"/>
      <c r="LXV271" s="111"/>
      <c r="LXW271" s="111"/>
      <c r="LXX271" s="111"/>
      <c r="LXY271" s="111"/>
      <c r="LXZ271" s="111"/>
      <c r="LYA271" s="111"/>
      <c r="LYB271" s="111"/>
      <c r="LYC271" s="111"/>
      <c r="LYD271" s="111"/>
      <c r="LYE271" s="111"/>
      <c r="LYF271" s="111"/>
      <c r="LYG271" s="111"/>
      <c r="LYH271" s="111"/>
      <c r="LYI271" s="111"/>
      <c r="LYJ271" s="111"/>
      <c r="LYK271" s="112"/>
      <c r="LYL271" s="104"/>
      <c r="LYM271" s="111"/>
      <c r="LYN271" s="111"/>
      <c r="LYO271" s="111"/>
      <c r="LYP271" s="111"/>
      <c r="LYQ271" s="111"/>
      <c r="LYR271" s="111"/>
      <c r="LYS271" s="111"/>
      <c r="LYT271" s="111"/>
      <c r="LYU271" s="111"/>
      <c r="LYV271" s="111"/>
      <c r="LYW271" s="111"/>
      <c r="LYX271" s="111"/>
      <c r="LYY271" s="111"/>
      <c r="LYZ271" s="111"/>
      <c r="LZA271" s="111"/>
      <c r="LZB271" s="111"/>
      <c r="LZC271" s="111"/>
      <c r="LZD271" s="111"/>
      <c r="LZE271" s="111"/>
      <c r="LZF271" s="111"/>
      <c r="LZG271" s="111"/>
      <c r="LZH271" s="111"/>
      <c r="LZI271" s="111"/>
      <c r="LZJ271" s="111"/>
      <c r="LZK271" s="111"/>
      <c r="LZL271" s="111"/>
      <c r="LZM271" s="111"/>
      <c r="LZN271" s="111"/>
      <c r="LZO271" s="111"/>
      <c r="LZP271" s="112"/>
      <c r="LZQ271" s="104"/>
      <c r="LZR271" s="111"/>
      <c r="LZS271" s="111"/>
      <c r="LZT271" s="111"/>
      <c r="LZU271" s="111"/>
      <c r="LZV271" s="111"/>
      <c r="LZW271" s="111"/>
      <c r="LZX271" s="111"/>
      <c r="LZY271" s="111"/>
      <c r="LZZ271" s="111"/>
      <c r="MAA271" s="111"/>
      <c r="MAB271" s="111"/>
      <c r="MAC271" s="111"/>
      <c r="MAD271" s="111"/>
      <c r="MAE271" s="111"/>
      <c r="MAF271" s="111"/>
      <c r="MAG271" s="111"/>
      <c r="MAH271" s="111"/>
      <c r="MAI271" s="111"/>
      <c r="MAJ271" s="111"/>
      <c r="MAK271" s="111"/>
      <c r="MAL271" s="111"/>
      <c r="MAM271" s="111"/>
      <c r="MAN271" s="111"/>
      <c r="MAO271" s="111"/>
      <c r="MAP271" s="111"/>
      <c r="MAQ271" s="111"/>
      <c r="MAR271" s="111"/>
      <c r="MAS271" s="111"/>
      <c r="MAT271" s="111"/>
      <c r="MAU271" s="112"/>
      <c r="MAV271" s="104"/>
      <c r="MAW271" s="111"/>
      <c r="MAX271" s="111"/>
      <c r="MAY271" s="111"/>
      <c r="MAZ271" s="111"/>
      <c r="MBA271" s="111"/>
      <c r="MBB271" s="111"/>
      <c r="MBC271" s="111"/>
      <c r="MBD271" s="111"/>
      <c r="MBE271" s="111"/>
      <c r="MBF271" s="111"/>
      <c r="MBG271" s="111"/>
      <c r="MBH271" s="111"/>
      <c r="MBI271" s="111"/>
      <c r="MBJ271" s="111"/>
      <c r="MBK271" s="111"/>
      <c r="MBL271" s="111"/>
      <c r="MBM271" s="111"/>
      <c r="MBN271" s="111"/>
      <c r="MBO271" s="111"/>
      <c r="MBP271" s="111"/>
      <c r="MBQ271" s="111"/>
      <c r="MBR271" s="111"/>
      <c r="MBS271" s="111"/>
      <c r="MBT271" s="111"/>
      <c r="MBU271" s="111"/>
      <c r="MBV271" s="111"/>
      <c r="MBW271" s="111"/>
      <c r="MBX271" s="111"/>
      <c r="MBY271" s="111"/>
      <c r="MBZ271" s="112"/>
      <c r="MCA271" s="104"/>
      <c r="MCB271" s="111"/>
      <c r="MCC271" s="111"/>
      <c r="MCD271" s="111"/>
      <c r="MCE271" s="111"/>
      <c r="MCF271" s="111"/>
      <c r="MCG271" s="111"/>
      <c r="MCH271" s="111"/>
      <c r="MCI271" s="111"/>
      <c r="MCJ271" s="111"/>
      <c r="MCK271" s="111"/>
      <c r="MCL271" s="111"/>
      <c r="MCM271" s="111"/>
      <c r="MCN271" s="111"/>
      <c r="MCO271" s="111"/>
      <c r="MCP271" s="111"/>
      <c r="MCQ271" s="111"/>
      <c r="MCR271" s="111"/>
      <c r="MCS271" s="111"/>
      <c r="MCT271" s="111"/>
      <c r="MCU271" s="111"/>
      <c r="MCV271" s="111"/>
      <c r="MCW271" s="111"/>
      <c r="MCX271" s="111"/>
      <c r="MCY271" s="111"/>
      <c r="MCZ271" s="111"/>
      <c r="MDA271" s="111"/>
      <c r="MDB271" s="111"/>
      <c r="MDC271" s="111"/>
      <c r="MDD271" s="111"/>
      <c r="MDE271" s="112"/>
      <c r="MDF271" s="104"/>
      <c r="MDG271" s="111"/>
      <c r="MDH271" s="111"/>
      <c r="MDI271" s="111"/>
      <c r="MDJ271" s="111"/>
      <c r="MDK271" s="111"/>
      <c r="MDL271" s="111"/>
      <c r="MDM271" s="111"/>
      <c r="MDN271" s="111"/>
      <c r="MDO271" s="111"/>
      <c r="MDP271" s="111"/>
      <c r="MDQ271" s="111"/>
      <c r="MDR271" s="111"/>
      <c r="MDS271" s="111"/>
      <c r="MDT271" s="111"/>
      <c r="MDU271" s="111"/>
      <c r="MDV271" s="111"/>
      <c r="MDW271" s="111"/>
      <c r="MDX271" s="111"/>
      <c r="MDY271" s="111"/>
      <c r="MDZ271" s="111"/>
      <c r="MEA271" s="111"/>
      <c r="MEB271" s="111"/>
      <c r="MEC271" s="111"/>
      <c r="MED271" s="111"/>
      <c r="MEE271" s="111"/>
      <c r="MEF271" s="111"/>
      <c r="MEG271" s="111"/>
      <c r="MEH271" s="111"/>
      <c r="MEI271" s="111"/>
      <c r="MEJ271" s="112"/>
      <c r="MEK271" s="104"/>
      <c r="MEL271" s="111"/>
      <c r="MEM271" s="111"/>
      <c r="MEN271" s="111"/>
      <c r="MEO271" s="111"/>
      <c r="MEP271" s="111"/>
      <c r="MEQ271" s="111"/>
      <c r="MER271" s="111"/>
      <c r="MES271" s="111"/>
      <c r="MET271" s="111"/>
      <c r="MEU271" s="111"/>
      <c r="MEV271" s="111"/>
      <c r="MEW271" s="111"/>
      <c r="MEX271" s="111"/>
      <c r="MEY271" s="111"/>
      <c r="MEZ271" s="111"/>
      <c r="MFA271" s="111"/>
      <c r="MFB271" s="111"/>
      <c r="MFC271" s="111"/>
      <c r="MFD271" s="111"/>
      <c r="MFE271" s="111"/>
      <c r="MFF271" s="111"/>
      <c r="MFG271" s="111"/>
      <c r="MFH271" s="111"/>
      <c r="MFI271" s="111"/>
      <c r="MFJ271" s="111"/>
      <c r="MFK271" s="111"/>
      <c r="MFL271" s="111"/>
      <c r="MFM271" s="111"/>
      <c r="MFN271" s="111"/>
      <c r="MFO271" s="112"/>
      <c r="MFP271" s="104"/>
      <c r="MFQ271" s="111"/>
      <c r="MFR271" s="111"/>
      <c r="MFS271" s="111"/>
      <c r="MFT271" s="111"/>
      <c r="MFU271" s="111"/>
      <c r="MFV271" s="111"/>
      <c r="MFW271" s="111"/>
      <c r="MFX271" s="111"/>
      <c r="MFY271" s="111"/>
      <c r="MFZ271" s="111"/>
      <c r="MGA271" s="111"/>
      <c r="MGB271" s="111"/>
      <c r="MGC271" s="111"/>
      <c r="MGD271" s="111"/>
      <c r="MGE271" s="111"/>
      <c r="MGF271" s="111"/>
      <c r="MGG271" s="111"/>
      <c r="MGH271" s="111"/>
      <c r="MGI271" s="111"/>
      <c r="MGJ271" s="111"/>
      <c r="MGK271" s="111"/>
      <c r="MGL271" s="111"/>
      <c r="MGM271" s="111"/>
      <c r="MGN271" s="111"/>
      <c r="MGO271" s="111"/>
      <c r="MGP271" s="111"/>
      <c r="MGQ271" s="111"/>
      <c r="MGR271" s="111"/>
      <c r="MGS271" s="111"/>
      <c r="MGT271" s="112"/>
      <c r="MGU271" s="104"/>
      <c r="MGV271" s="111"/>
      <c r="MGW271" s="111"/>
      <c r="MGX271" s="111"/>
      <c r="MGY271" s="111"/>
      <c r="MGZ271" s="111"/>
      <c r="MHA271" s="111"/>
      <c r="MHB271" s="111"/>
      <c r="MHC271" s="111"/>
      <c r="MHD271" s="111"/>
      <c r="MHE271" s="111"/>
      <c r="MHF271" s="111"/>
      <c r="MHG271" s="111"/>
      <c r="MHH271" s="111"/>
      <c r="MHI271" s="111"/>
      <c r="MHJ271" s="111"/>
      <c r="MHK271" s="111"/>
      <c r="MHL271" s="111"/>
      <c r="MHM271" s="111"/>
      <c r="MHN271" s="111"/>
      <c r="MHO271" s="111"/>
      <c r="MHP271" s="111"/>
      <c r="MHQ271" s="111"/>
      <c r="MHR271" s="111"/>
      <c r="MHS271" s="111"/>
      <c r="MHT271" s="111"/>
      <c r="MHU271" s="111"/>
      <c r="MHV271" s="111"/>
      <c r="MHW271" s="111"/>
      <c r="MHX271" s="111"/>
      <c r="MHY271" s="112"/>
      <c r="MHZ271" s="104"/>
      <c r="MIA271" s="111"/>
      <c r="MIB271" s="111"/>
      <c r="MIC271" s="111"/>
      <c r="MID271" s="111"/>
      <c r="MIE271" s="111"/>
      <c r="MIF271" s="111"/>
      <c r="MIG271" s="111"/>
      <c r="MIH271" s="111"/>
      <c r="MII271" s="111"/>
      <c r="MIJ271" s="111"/>
      <c r="MIK271" s="111"/>
      <c r="MIL271" s="111"/>
      <c r="MIM271" s="111"/>
      <c r="MIN271" s="111"/>
      <c r="MIO271" s="111"/>
      <c r="MIP271" s="111"/>
      <c r="MIQ271" s="111"/>
      <c r="MIR271" s="111"/>
      <c r="MIS271" s="111"/>
      <c r="MIT271" s="111"/>
      <c r="MIU271" s="111"/>
      <c r="MIV271" s="111"/>
      <c r="MIW271" s="111"/>
      <c r="MIX271" s="111"/>
      <c r="MIY271" s="111"/>
      <c r="MIZ271" s="111"/>
      <c r="MJA271" s="111"/>
      <c r="MJB271" s="111"/>
      <c r="MJC271" s="111"/>
      <c r="MJD271" s="112"/>
      <c r="MJE271" s="104"/>
      <c r="MJF271" s="111"/>
      <c r="MJG271" s="111"/>
      <c r="MJH271" s="111"/>
      <c r="MJI271" s="111"/>
      <c r="MJJ271" s="111"/>
      <c r="MJK271" s="111"/>
      <c r="MJL271" s="111"/>
      <c r="MJM271" s="111"/>
      <c r="MJN271" s="111"/>
      <c r="MJO271" s="111"/>
      <c r="MJP271" s="111"/>
      <c r="MJQ271" s="111"/>
      <c r="MJR271" s="111"/>
      <c r="MJS271" s="111"/>
      <c r="MJT271" s="111"/>
      <c r="MJU271" s="111"/>
      <c r="MJV271" s="111"/>
      <c r="MJW271" s="111"/>
      <c r="MJX271" s="111"/>
      <c r="MJY271" s="111"/>
      <c r="MJZ271" s="111"/>
      <c r="MKA271" s="111"/>
      <c r="MKB271" s="111"/>
      <c r="MKC271" s="111"/>
      <c r="MKD271" s="111"/>
      <c r="MKE271" s="111"/>
      <c r="MKF271" s="111"/>
      <c r="MKG271" s="111"/>
      <c r="MKH271" s="111"/>
      <c r="MKI271" s="112"/>
      <c r="MKJ271" s="104"/>
      <c r="MKK271" s="111"/>
      <c r="MKL271" s="111"/>
      <c r="MKM271" s="111"/>
      <c r="MKN271" s="111"/>
      <c r="MKO271" s="111"/>
      <c r="MKP271" s="111"/>
      <c r="MKQ271" s="111"/>
      <c r="MKR271" s="111"/>
      <c r="MKS271" s="111"/>
      <c r="MKT271" s="111"/>
      <c r="MKU271" s="111"/>
      <c r="MKV271" s="111"/>
      <c r="MKW271" s="111"/>
      <c r="MKX271" s="111"/>
      <c r="MKY271" s="111"/>
      <c r="MKZ271" s="111"/>
      <c r="MLA271" s="111"/>
      <c r="MLB271" s="111"/>
      <c r="MLC271" s="111"/>
      <c r="MLD271" s="111"/>
      <c r="MLE271" s="111"/>
      <c r="MLF271" s="111"/>
      <c r="MLG271" s="111"/>
      <c r="MLH271" s="111"/>
      <c r="MLI271" s="111"/>
      <c r="MLJ271" s="111"/>
      <c r="MLK271" s="111"/>
      <c r="MLL271" s="111"/>
      <c r="MLM271" s="111"/>
      <c r="MLN271" s="112"/>
      <c r="MLO271" s="104"/>
      <c r="MLP271" s="111"/>
      <c r="MLQ271" s="111"/>
      <c r="MLR271" s="111"/>
      <c r="MLS271" s="111"/>
      <c r="MLT271" s="111"/>
      <c r="MLU271" s="111"/>
      <c r="MLV271" s="111"/>
      <c r="MLW271" s="111"/>
      <c r="MLX271" s="111"/>
      <c r="MLY271" s="111"/>
      <c r="MLZ271" s="111"/>
      <c r="MMA271" s="111"/>
      <c r="MMB271" s="111"/>
      <c r="MMC271" s="111"/>
      <c r="MMD271" s="111"/>
      <c r="MME271" s="111"/>
      <c r="MMF271" s="111"/>
      <c r="MMG271" s="111"/>
      <c r="MMH271" s="111"/>
      <c r="MMI271" s="111"/>
      <c r="MMJ271" s="111"/>
      <c r="MMK271" s="111"/>
      <c r="MML271" s="111"/>
      <c r="MMM271" s="111"/>
      <c r="MMN271" s="111"/>
      <c r="MMO271" s="111"/>
      <c r="MMP271" s="111"/>
      <c r="MMQ271" s="111"/>
      <c r="MMR271" s="111"/>
      <c r="MMS271" s="112"/>
      <c r="MMT271" s="104"/>
      <c r="MMU271" s="111"/>
      <c r="MMV271" s="111"/>
      <c r="MMW271" s="111"/>
      <c r="MMX271" s="111"/>
      <c r="MMY271" s="111"/>
      <c r="MMZ271" s="111"/>
      <c r="MNA271" s="111"/>
      <c r="MNB271" s="111"/>
      <c r="MNC271" s="111"/>
      <c r="MND271" s="111"/>
      <c r="MNE271" s="111"/>
      <c r="MNF271" s="111"/>
      <c r="MNG271" s="111"/>
      <c r="MNH271" s="111"/>
      <c r="MNI271" s="111"/>
      <c r="MNJ271" s="111"/>
      <c r="MNK271" s="111"/>
      <c r="MNL271" s="111"/>
      <c r="MNM271" s="111"/>
      <c r="MNN271" s="111"/>
      <c r="MNO271" s="111"/>
      <c r="MNP271" s="111"/>
      <c r="MNQ271" s="111"/>
      <c r="MNR271" s="111"/>
      <c r="MNS271" s="111"/>
      <c r="MNT271" s="111"/>
      <c r="MNU271" s="111"/>
      <c r="MNV271" s="111"/>
      <c r="MNW271" s="111"/>
      <c r="MNX271" s="112"/>
      <c r="MNY271" s="104"/>
      <c r="MNZ271" s="111"/>
      <c r="MOA271" s="111"/>
      <c r="MOB271" s="111"/>
      <c r="MOC271" s="111"/>
      <c r="MOD271" s="111"/>
      <c r="MOE271" s="111"/>
      <c r="MOF271" s="111"/>
      <c r="MOG271" s="111"/>
      <c r="MOH271" s="111"/>
      <c r="MOI271" s="111"/>
      <c r="MOJ271" s="111"/>
      <c r="MOK271" s="111"/>
      <c r="MOL271" s="111"/>
      <c r="MOM271" s="111"/>
      <c r="MON271" s="111"/>
      <c r="MOO271" s="111"/>
      <c r="MOP271" s="111"/>
      <c r="MOQ271" s="111"/>
      <c r="MOR271" s="111"/>
      <c r="MOS271" s="111"/>
      <c r="MOT271" s="111"/>
      <c r="MOU271" s="111"/>
      <c r="MOV271" s="111"/>
      <c r="MOW271" s="111"/>
      <c r="MOX271" s="111"/>
      <c r="MOY271" s="111"/>
      <c r="MOZ271" s="111"/>
      <c r="MPA271" s="111"/>
      <c r="MPB271" s="111"/>
      <c r="MPC271" s="112"/>
      <c r="MPD271" s="104"/>
      <c r="MPE271" s="111"/>
      <c r="MPF271" s="111"/>
      <c r="MPG271" s="111"/>
      <c r="MPH271" s="111"/>
      <c r="MPI271" s="111"/>
      <c r="MPJ271" s="111"/>
      <c r="MPK271" s="111"/>
      <c r="MPL271" s="111"/>
      <c r="MPM271" s="111"/>
      <c r="MPN271" s="111"/>
      <c r="MPO271" s="111"/>
      <c r="MPP271" s="111"/>
      <c r="MPQ271" s="111"/>
      <c r="MPR271" s="111"/>
      <c r="MPS271" s="111"/>
      <c r="MPT271" s="111"/>
      <c r="MPU271" s="111"/>
      <c r="MPV271" s="111"/>
      <c r="MPW271" s="111"/>
      <c r="MPX271" s="111"/>
      <c r="MPY271" s="111"/>
      <c r="MPZ271" s="111"/>
      <c r="MQA271" s="111"/>
      <c r="MQB271" s="111"/>
      <c r="MQC271" s="111"/>
      <c r="MQD271" s="111"/>
      <c r="MQE271" s="111"/>
      <c r="MQF271" s="111"/>
      <c r="MQG271" s="111"/>
      <c r="MQH271" s="112"/>
      <c r="MQI271" s="104"/>
      <c r="MQJ271" s="111"/>
      <c r="MQK271" s="111"/>
      <c r="MQL271" s="111"/>
      <c r="MQM271" s="111"/>
      <c r="MQN271" s="111"/>
      <c r="MQO271" s="111"/>
      <c r="MQP271" s="111"/>
      <c r="MQQ271" s="111"/>
      <c r="MQR271" s="111"/>
      <c r="MQS271" s="111"/>
      <c r="MQT271" s="111"/>
      <c r="MQU271" s="111"/>
      <c r="MQV271" s="111"/>
      <c r="MQW271" s="111"/>
      <c r="MQX271" s="111"/>
      <c r="MQY271" s="111"/>
      <c r="MQZ271" s="111"/>
      <c r="MRA271" s="111"/>
      <c r="MRB271" s="111"/>
      <c r="MRC271" s="111"/>
      <c r="MRD271" s="111"/>
      <c r="MRE271" s="111"/>
      <c r="MRF271" s="111"/>
      <c r="MRG271" s="111"/>
      <c r="MRH271" s="111"/>
      <c r="MRI271" s="111"/>
      <c r="MRJ271" s="111"/>
      <c r="MRK271" s="111"/>
      <c r="MRL271" s="111"/>
      <c r="MRM271" s="112"/>
      <c r="MRN271" s="104"/>
      <c r="MRO271" s="111"/>
      <c r="MRP271" s="111"/>
      <c r="MRQ271" s="111"/>
      <c r="MRR271" s="111"/>
      <c r="MRS271" s="111"/>
      <c r="MRT271" s="111"/>
      <c r="MRU271" s="111"/>
      <c r="MRV271" s="111"/>
      <c r="MRW271" s="111"/>
      <c r="MRX271" s="111"/>
      <c r="MRY271" s="111"/>
      <c r="MRZ271" s="111"/>
      <c r="MSA271" s="111"/>
      <c r="MSB271" s="111"/>
      <c r="MSC271" s="111"/>
      <c r="MSD271" s="111"/>
      <c r="MSE271" s="111"/>
      <c r="MSF271" s="111"/>
      <c r="MSG271" s="111"/>
      <c r="MSH271" s="111"/>
      <c r="MSI271" s="111"/>
      <c r="MSJ271" s="111"/>
      <c r="MSK271" s="111"/>
      <c r="MSL271" s="111"/>
      <c r="MSM271" s="111"/>
      <c r="MSN271" s="111"/>
      <c r="MSO271" s="111"/>
      <c r="MSP271" s="111"/>
      <c r="MSQ271" s="111"/>
      <c r="MSR271" s="112"/>
      <c r="MSS271" s="104"/>
      <c r="MST271" s="111"/>
      <c r="MSU271" s="111"/>
      <c r="MSV271" s="111"/>
      <c r="MSW271" s="111"/>
      <c r="MSX271" s="111"/>
      <c r="MSY271" s="111"/>
      <c r="MSZ271" s="111"/>
      <c r="MTA271" s="111"/>
      <c r="MTB271" s="111"/>
      <c r="MTC271" s="111"/>
      <c r="MTD271" s="111"/>
      <c r="MTE271" s="111"/>
      <c r="MTF271" s="111"/>
      <c r="MTG271" s="111"/>
      <c r="MTH271" s="111"/>
      <c r="MTI271" s="111"/>
      <c r="MTJ271" s="111"/>
      <c r="MTK271" s="111"/>
      <c r="MTL271" s="111"/>
      <c r="MTM271" s="111"/>
      <c r="MTN271" s="111"/>
      <c r="MTO271" s="111"/>
      <c r="MTP271" s="111"/>
      <c r="MTQ271" s="111"/>
      <c r="MTR271" s="111"/>
      <c r="MTS271" s="111"/>
      <c r="MTT271" s="111"/>
      <c r="MTU271" s="111"/>
      <c r="MTV271" s="111"/>
      <c r="MTW271" s="112"/>
      <c r="MTX271" s="104"/>
      <c r="MTY271" s="111"/>
      <c r="MTZ271" s="111"/>
      <c r="MUA271" s="111"/>
      <c r="MUB271" s="111"/>
      <c r="MUC271" s="111"/>
      <c r="MUD271" s="111"/>
      <c r="MUE271" s="111"/>
      <c r="MUF271" s="111"/>
      <c r="MUG271" s="111"/>
      <c r="MUH271" s="111"/>
      <c r="MUI271" s="111"/>
      <c r="MUJ271" s="111"/>
      <c r="MUK271" s="111"/>
      <c r="MUL271" s="111"/>
      <c r="MUM271" s="111"/>
      <c r="MUN271" s="111"/>
      <c r="MUO271" s="111"/>
      <c r="MUP271" s="111"/>
      <c r="MUQ271" s="111"/>
      <c r="MUR271" s="111"/>
      <c r="MUS271" s="111"/>
      <c r="MUT271" s="111"/>
      <c r="MUU271" s="111"/>
      <c r="MUV271" s="111"/>
      <c r="MUW271" s="111"/>
      <c r="MUX271" s="111"/>
      <c r="MUY271" s="111"/>
      <c r="MUZ271" s="111"/>
      <c r="MVA271" s="111"/>
      <c r="MVB271" s="112"/>
      <c r="MVC271" s="104"/>
      <c r="MVD271" s="111"/>
      <c r="MVE271" s="111"/>
      <c r="MVF271" s="111"/>
      <c r="MVG271" s="111"/>
      <c r="MVH271" s="111"/>
      <c r="MVI271" s="111"/>
      <c r="MVJ271" s="111"/>
      <c r="MVK271" s="111"/>
      <c r="MVL271" s="111"/>
      <c r="MVM271" s="111"/>
      <c r="MVN271" s="111"/>
      <c r="MVO271" s="111"/>
      <c r="MVP271" s="111"/>
      <c r="MVQ271" s="111"/>
      <c r="MVR271" s="111"/>
      <c r="MVS271" s="111"/>
      <c r="MVT271" s="111"/>
      <c r="MVU271" s="111"/>
      <c r="MVV271" s="111"/>
      <c r="MVW271" s="111"/>
      <c r="MVX271" s="111"/>
      <c r="MVY271" s="111"/>
      <c r="MVZ271" s="111"/>
      <c r="MWA271" s="111"/>
      <c r="MWB271" s="111"/>
      <c r="MWC271" s="111"/>
      <c r="MWD271" s="111"/>
      <c r="MWE271" s="111"/>
      <c r="MWF271" s="111"/>
      <c r="MWG271" s="112"/>
      <c r="MWH271" s="104"/>
      <c r="MWI271" s="111"/>
      <c r="MWJ271" s="111"/>
      <c r="MWK271" s="111"/>
      <c r="MWL271" s="111"/>
      <c r="MWM271" s="111"/>
      <c r="MWN271" s="111"/>
      <c r="MWO271" s="111"/>
      <c r="MWP271" s="111"/>
      <c r="MWQ271" s="111"/>
      <c r="MWR271" s="111"/>
      <c r="MWS271" s="111"/>
      <c r="MWT271" s="111"/>
      <c r="MWU271" s="111"/>
      <c r="MWV271" s="111"/>
      <c r="MWW271" s="111"/>
      <c r="MWX271" s="111"/>
      <c r="MWY271" s="111"/>
      <c r="MWZ271" s="111"/>
      <c r="MXA271" s="111"/>
      <c r="MXB271" s="111"/>
      <c r="MXC271" s="111"/>
      <c r="MXD271" s="111"/>
      <c r="MXE271" s="111"/>
      <c r="MXF271" s="111"/>
      <c r="MXG271" s="111"/>
      <c r="MXH271" s="111"/>
      <c r="MXI271" s="111"/>
      <c r="MXJ271" s="111"/>
      <c r="MXK271" s="111"/>
      <c r="MXL271" s="112"/>
      <c r="MXM271" s="104"/>
      <c r="MXN271" s="111"/>
      <c r="MXO271" s="111"/>
      <c r="MXP271" s="111"/>
      <c r="MXQ271" s="111"/>
      <c r="MXR271" s="111"/>
      <c r="MXS271" s="111"/>
      <c r="MXT271" s="111"/>
      <c r="MXU271" s="111"/>
      <c r="MXV271" s="111"/>
      <c r="MXW271" s="111"/>
      <c r="MXX271" s="111"/>
      <c r="MXY271" s="111"/>
      <c r="MXZ271" s="111"/>
      <c r="MYA271" s="111"/>
      <c r="MYB271" s="111"/>
      <c r="MYC271" s="111"/>
      <c r="MYD271" s="111"/>
      <c r="MYE271" s="111"/>
      <c r="MYF271" s="111"/>
      <c r="MYG271" s="111"/>
      <c r="MYH271" s="111"/>
      <c r="MYI271" s="111"/>
      <c r="MYJ271" s="111"/>
      <c r="MYK271" s="111"/>
      <c r="MYL271" s="111"/>
      <c r="MYM271" s="111"/>
      <c r="MYN271" s="111"/>
      <c r="MYO271" s="111"/>
      <c r="MYP271" s="111"/>
      <c r="MYQ271" s="112"/>
      <c r="MYR271" s="104"/>
      <c r="MYS271" s="111"/>
      <c r="MYT271" s="111"/>
      <c r="MYU271" s="111"/>
      <c r="MYV271" s="111"/>
      <c r="MYW271" s="111"/>
      <c r="MYX271" s="111"/>
      <c r="MYY271" s="111"/>
      <c r="MYZ271" s="111"/>
      <c r="MZA271" s="111"/>
      <c r="MZB271" s="111"/>
      <c r="MZC271" s="111"/>
      <c r="MZD271" s="111"/>
      <c r="MZE271" s="111"/>
      <c r="MZF271" s="111"/>
      <c r="MZG271" s="111"/>
      <c r="MZH271" s="111"/>
      <c r="MZI271" s="111"/>
      <c r="MZJ271" s="111"/>
      <c r="MZK271" s="111"/>
      <c r="MZL271" s="111"/>
      <c r="MZM271" s="111"/>
      <c r="MZN271" s="111"/>
      <c r="MZO271" s="111"/>
      <c r="MZP271" s="111"/>
      <c r="MZQ271" s="111"/>
      <c r="MZR271" s="111"/>
      <c r="MZS271" s="111"/>
      <c r="MZT271" s="111"/>
      <c r="MZU271" s="111"/>
      <c r="MZV271" s="112"/>
      <c r="MZW271" s="104"/>
      <c r="MZX271" s="111"/>
      <c r="MZY271" s="111"/>
      <c r="MZZ271" s="111"/>
      <c r="NAA271" s="111"/>
      <c r="NAB271" s="111"/>
      <c r="NAC271" s="111"/>
      <c r="NAD271" s="111"/>
      <c r="NAE271" s="111"/>
      <c r="NAF271" s="111"/>
      <c r="NAG271" s="111"/>
      <c r="NAH271" s="111"/>
      <c r="NAI271" s="111"/>
      <c r="NAJ271" s="111"/>
      <c r="NAK271" s="111"/>
      <c r="NAL271" s="111"/>
      <c r="NAM271" s="111"/>
      <c r="NAN271" s="111"/>
      <c r="NAO271" s="111"/>
      <c r="NAP271" s="111"/>
      <c r="NAQ271" s="111"/>
      <c r="NAR271" s="111"/>
      <c r="NAS271" s="111"/>
      <c r="NAT271" s="111"/>
      <c r="NAU271" s="111"/>
      <c r="NAV271" s="111"/>
      <c r="NAW271" s="111"/>
      <c r="NAX271" s="111"/>
      <c r="NAY271" s="111"/>
      <c r="NAZ271" s="111"/>
      <c r="NBA271" s="112"/>
      <c r="NBB271" s="104"/>
      <c r="NBC271" s="111"/>
      <c r="NBD271" s="111"/>
      <c r="NBE271" s="111"/>
      <c r="NBF271" s="111"/>
      <c r="NBG271" s="111"/>
      <c r="NBH271" s="111"/>
      <c r="NBI271" s="111"/>
      <c r="NBJ271" s="111"/>
      <c r="NBK271" s="111"/>
      <c r="NBL271" s="111"/>
      <c r="NBM271" s="111"/>
      <c r="NBN271" s="111"/>
      <c r="NBO271" s="111"/>
      <c r="NBP271" s="111"/>
      <c r="NBQ271" s="111"/>
      <c r="NBR271" s="111"/>
      <c r="NBS271" s="111"/>
      <c r="NBT271" s="111"/>
      <c r="NBU271" s="111"/>
      <c r="NBV271" s="111"/>
      <c r="NBW271" s="111"/>
      <c r="NBX271" s="111"/>
      <c r="NBY271" s="111"/>
      <c r="NBZ271" s="111"/>
      <c r="NCA271" s="111"/>
      <c r="NCB271" s="111"/>
      <c r="NCC271" s="111"/>
      <c r="NCD271" s="111"/>
      <c r="NCE271" s="111"/>
      <c r="NCF271" s="112"/>
      <c r="NCG271" s="104"/>
      <c r="NCH271" s="111"/>
      <c r="NCI271" s="111"/>
      <c r="NCJ271" s="111"/>
      <c r="NCK271" s="111"/>
      <c r="NCL271" s="111"/>
      <c r="NCM271" s="111"/>
      <c r="NCN271" s="111"/>
      <c r="NCO271" s="111"/>
      <c r="NCP271" s="111"/>
      <c r="NCQ271" s="111"/>
      <c r="NCR271" s="111"/>
      <c r="NCS271" s="111"/>
      <c r="NCT271" s="111"/>
      <c r="NCU271" s="111"/>
      <c r="NCV271" s="111"/>
      <c r="NCW271" s="111"/>
      <c r="NCX271" s="111"/>
      <c r="NCY271" s="111"/>
      <c r="NCZ271" s="111"/>
      <c r="NDA271" s="111"/>
      <c r="NDB271" s="111"/>
      <c r="NDC271" s="111"/>
      <c r="NDD271" s="111"/>
      <c r="NDE271" s="111"/>
      <c r="NDF271" s="111"/>
      <c r="NDG271" s="111"/>
      <c r="NDH271" s="111"/>
      <c r="NDI271" s="111"/>
      <c r="NDJ271" s="111"/>
      <c r="NDK271" s="112"/>
      <c r="NDL271" s="104"/>
      <c r="NDM271" s="111"/>
      <c r="NDN271" s="111"/>
      <c r="NDO271" s="111"/>
      <c r="NDP271" s="111"/>
      <c r="NDQ271" s="111"/>
      <c r="NDR271" s="111"/>
      <c r="NDS271" s="111"/>
      <c r="NDT271" s="111"/>
      <c r="NDU271" s="111"/>
      <c r="NDV271" s="111"/>
      <c r="NDW271" s="111"/>
      <c r="NDX271" s="111"/>
      <c r="NDY271" s="111"/>
      <c r="NDZ271" s="111"/>
      <c r="NEA271" s="111"/>
      <c r="NEB271" s="111"/>
      <c r="NEC271" s="111"/>
      <c r="NED271" s="111"/>
      <c r="NEE271" s="111"/>
      <c r="NEF271" s="111"/>
      <c r="NEG271" s="111"/>
      <c r="NEH271" s="111"/>
      <c r="NEI271" s="111"/>
      <c r="NEJ271" s="111"/>
      <c r="NEK271" s="111"/>
      <c r="NEL271" s="111"/>
      <c r="NEM271" s="111"/>
      <c r="NEN271" s="111"/>
      <c r="NEO271" s="111"/>
      <c r="NEP271" s="112"/>
      <c r="NEQ271" s="104"/>
      <c r="NER271" s="111"/>
      <c r="NES271" s="111"/>
      <c r="NET271" s="111"/>
      <c r="NEU271" s="111"/>
      <c r="NEV271" s="111"/>
      <c r="NEW271" s="111"/>
      <c r="NEX271" s="111"/>
      <c r="NEY271" s="111"/>
      <c r="NEZ271" s="111"/>
      <c r="NFA271" s="111"/>
      <c r="NFB271" s="111"/>
      <c r="NFC271" s="111"/>
      <c r="NFD271" s="111"/>
      <c r="NFE271" s="111"/>
      <c r="NFF271" s="111"/>
      <c r="NFG271" s="111"/>
      <c r="NFH271" s="111"/>
      <c r="NFI271" s="111"/>
      <c r="NFJ271" s="111"/>
      <c r="NFK271" s="111"/>
      <c r="NFL271" s="111"/>
      <c r="NFM271" s="111"/>
      <c r="NFN271" s="111"/>
      <c r="NFO271" s="111"/>
      <c r="NFP271" s="111"/>
      <c r="NFQ271" s="111"/>
      <c r="NFR271" s="111"/>
      <c r="NFS271" s="111"/>
      <c r="NFT271" s="111"/>
      <c r="NFU271" s="112"/>
      <c r="NFV271" s="104"/>
      <c r="NFW271" s="111"/>
      <c r="NFX271" s="111"/>
      <c r="NFY271" s="111"/>
      <c r="NFZ271" s="111"/>
      <c r="NGA271" s="111"/>
      <c r="NGB271" s="111"/>
      <c r="NGC271" s="111"/>
      <c r="NGD271" s="111"/>
      <c r="NGE271" s="111"/>
      <c r="NGF271" s="111"/>
      <c r="NGG271" s="111"/>
      <c r="NGH271" s="111"/>
      <c r="NGI271" s="111"/>
      <c r="NGJ271" s="111"/>
      <c r="NGK271" s="111"/>
      <c r="NGL271" s="111"/>
      <c r="NGM271" s="111"/>
      <c r="NGN271" s="111"/>
      <c r="NGO271" s="111"/>
      <c r="NGP271" s="111"/>
      <c r="NGQ271" s="111"/>
      <c r="NGR271" s="111"/>
      <c r="NGS271" s="111"/>
      <c r="NGT271" s="111"/>
      <c r="NGU271" s="111"/>
      <c r="NGV271" s="111"/>
      <c r="NGW271" s="111"/>
      <c r="NGX271" s="111"/>
      <c r="NGY271" s="111"/>
      <c r="NGZ271" s="112"/>
      <c r="NHA271" s="104"/>
      <c r="NHB271" s="111"/>
      <c r="NHC271" s="111"/>
      <c r="NHD271" s="111"/>
      <c r="NHE271" s="111"/>
      <c r="NHF271" s="111"/>
      <c r="NHG271" s="111"/>
      <c r="NHH271" s="111"/>
      <c r="NHI271" s="111"/>
      <c r="NHJ271" s="111"/>
      <c r="NHK271" s="111"/>
      <c r="NHL271" s="111"/>
      <c r="NHM271" s="111"/>
      <c r="NHN271" s="111"/>
      <c r="NHO271" s="111"/>
      <c r="NHP271" s="111"/>
      <c r="NHQ271" s="111"/>
      <c r="NHR271" s="111"/>
      <c r="NHS271" s="111"/>
      <c r="NHT271" s="111"/>
      <c r="NHU271" s="111"/>
      <c r="NHV271" s="111"/>
      <c r="NHW271" s="111"/>
      <c r="NHX271" s="111"/>
      <c r="NHY271" s="111"/>
      <c r="NHZ271" s="111"/>
      <c r="NIA271" s="111"/>
      <c r="NIB271" s="111"/>
      <c r="NIC271" s="111"/>
      <c r="NID271" s="111"/>
      <c r="NIE271" s="112"/>
      <c r="NIF271" s="104"/>
      <c r="NIG271" s="111"/>
      <c r="NIH271" s="111"/>
      <c r="NII271" s="111"/>
      <c r="NIJ271" s="111"/>
      <c r="NIK271" s="111"/>
      <c r="NIL271" s="111"/>
      <c r="NIM271" s="111"/>
      <c r="NIN271" s="111"/>
      <c r="NIO271" s="111"/>
      <c r="NIP271" s="111"/>
      <c r="NIQ271" s="111"/>
      <c r="NIR271" s="111"/>
      <c r="NIS271" s="111"/>
      <c r="NIT271" s="111"/>
      <c r="NIU271" s="111"/>
      <c r="NIV271" s="111"/>
      <c r="NIW271" s="111"/>
      <c r="NIX271" s="111"/>
      <c r="NIY271" s="111"/>
      <c r="NIZ271" s="111"/>
      <c r="NJA271" s="111"/>
      <c r="NJB271" s="111"/>
      <c r="NJC271" s="111"/>
      <c r="NJD271" s="111"/>
      <c r="NJE271" s="111"/>
      <c r="NJF271" s="111"/>
      <c r="NJG271" s="111"/>
      <c r="NJH271" s="111"/>
      <c r="NJI271" s="111"/>
      <c r="NJJ271" s="112"/>
      <c r="NJK271" s="104"/>
      <c r="NJL271" s="111"/>
      <c r="NJM271" s="111"/>
      <c r="NJN271" s="111"/>
      <c r="NJO271" s="111"/>
      <c r="NJP271" s="111"/>
      <c r="NJQ271" s="111"/>
      <c r="NJR271" s="111"/>
      <c r="NJS271" s="111"/>
      <c r="NJT271" s="111"/>
      <c r="NJU271" s="111"/>
      <c r="NJV271" s="111"/>
      <c r="NJW271" s="111"/>
      <c r="NJX271" s="111"/>
      <c r="NJY271" s="111"/>
      <c r="NJZ271" s="111"/>
      <c r="NKA271" s="111"/>
      <c r="NKB271" s="111"/>
      <c r="NKC271" s="111"/>
      <c r="NKD271" s="111"/>
      <c r="NKE271" s="111"/>
      <c r="NKF271" s="111"/>
      <c r="NKG271" s="111"/>
      <c r="NKH271" s="111"/>
      <c r="NKI271" s="111"/>
      <c r="NKJ271" s="111"/>
      <c r="NKK271" s="111"/>
      <c r="NKL271" s="111"/>
      <c r="NKM271" s="111"/>
      <c r="NKN271" s="111"/>
      <c r="NKO271" s="112"/>
      <c r="NKP271" s="104"/>
      <c r="NKQ271" s="111"/>
      <c r="NKR271" s="111"/>
      <c r="NKS271" s="111"/>
      <c r="NKT271" s="111"/>
      <c r="NKU271" s="111"/>
      <c r="NKV271" s="111"/>
      <c r="NKW271" s="111"/>
      <c r="NKX271" s="111"/>
      <c r="NKY271" s="111"/>
      <c r="NKZ271" s="111"/>
      <c r="NLA271" s="111"/>
      <c r="NLB271" s="111"/>
      <c r="NLC271" s="111"/>
      <c r="NLD271" s="111"/>
      <c r="NLE271" s="111"/>
      <c r="NLF271" s="111"/>
      <c r="NLG271" s="111"/>
      <c r="NLH271" s="111"/>
      <c r="NLI271" s="111"/>
      <c r="NLJ271" s="111"/>
      <c r="NLK271" s="111"/>
      <c r="NLL271" s="111"/>
      <c r="NLM271" s="111"/>
      <c r="NLN271" s="111"/>
      <c r="NLO271" s="111"/>
      <c r="NLP271" s="111"/>
      <c r="NLQ271" s="111"/>
      <c r="NLR271" s="111"/>
      <c r="NLS271" s="111"/>
      <c r="NLT271" s="112"/>
      <c r="NLU271" s="104"/>
      <c r="NLV271" s="111"/>
      <c r="NLW271" s="111"/>
      <c r="NLX271" s="111"/>
      <c r="NLY271" s="111"/>
      <c r="NLZ271" s="111"/>
      <c r="NMA271" s="111"/>
      <c r="NMB271" s="111"/>
      <c r="NMC271" s="111"/>
      <c r="NMD271" s="111"/>
      <c r="NME271" s="111"/>
      <c r="NMF271" s="111"/>
      <c r="NMG271" s="111"/>
      <c r="NMH271" s="111"/>
      <c r="NMI271" s="111"/>
      <c r="NMJ271" s="111"/>
      <c r="NMK271" s="111"/>
      <c r="NML271" s="111"/>
      <c r="NMM271" s="111"/>
      <c r="NMN271" s="111"/>
      <c r="NMO271" s="111"/>
      <c r="NMP271" s="111"/>
      <c r="NMQ271" s="111"/>
      <c r="NMR271" s="111"/>
      <c r="NMS271" s="111"/>
      <c r="NMT271" s="111"/>
      <c r="NMU271" s="111"/>
      <c r="NMV271" s="111"/>
      <c r="NMW271" s="111"/>
      <c r="NMX271" s="111"/>
      <c r="NMY271" s="112"/>
      <c r="NMZ271" s="104"/>
      <c r="NNA271" s="111"/>
      <c r="NNB271" s="111"/>
      <c r="NNC271" s="111"/>
      <c r="NND271" s="111"/>
      <c r="NNE271" s="111"/>
      <c r="NNF271" s="111"/>
      <c r="NNG271" s="111"/>
      <c r="NNH271" s="111"/>
      <c r="NNI271" s="111"/>
      <c r="NNJ271" s="111"/>
      <c r="NNK271" s="111"/>
      <c r="NNL271" s="111"/>
      <c r="NNM271" s="111"/>
      <c r="NNN271" s="111"/>
      <c r="NNO271" s="111"/>
      <c r="NNP271" s="111"/>
      <c r="NNQ271" s="111"/>
      <c r="NNR271" s="111"/>
      <c r="NNS271" s="111"/>
      <c r="NNT271" s="111"/>
      <c r="NNU271" s="111"/>
      <c r="NNV271" s="111"/>
      <c r="NNW271" s="111"/>
      <c r="NNX271" s="111"/>
      <c r="NNY271" s="111"/>
      <c r="NNZ271" s="111"/>
      <c r="NOA271" s="111"/>
      <c r="NOB271" s="111"/>
      <c r="NOC271" s="111"/>
      <c r="NOD271" s="112"/>
      <c r="NOE271" s="104"/>
      <c r="NOF271" s="111"/>
      <c r="NOG271" s="111"/>
      <c r="NOH271" s="111"/>
      <c r="NOI271" s="111"/>
      <c r="NOJ271" s="111"/>
      <c r="NOK271" s="111"/>
      <c r="NOL271" s="111"/>
      <c r="NOM271" s="111"/>
      <c r="NON271" s="111"/>
      <c r="NOO271" s="111"/>
      <c r="NOP271" s="111"/>
      <c r="NOQ271" s="111"/>
      <c r="NOR271" s="111"/>
      <c r="NOS271" s="111"/>
      <c r="NOT271" s="111"/>
      <c r="NOU271" s="111"/>
      <c r="NOV271" s="111"/>
      <c r="NOW271" s="111"/>
      <c r="NOX271" s="111"/>
      <c r="NOY271" s="111"/>
      <c r="NOZ271" s="111"/>
      <c r="NPA271" s="111"/>
      <c r="NPB271" s="111"/>
      <c r="NPC271" s="111"/>
      <c r="NPD271" s="111"/>
      <c r="NPE271" s="111"/>
      <c r="NPF271" s="111"/>
      <c r="NPG271" s="111"/>
      <c r="NPH271" s="111"/>
      <c r="NPI271" s="112"/>
      <c r="NPJ271" s="104"/>
      <c r="NPK271" s="111"/>
      <c r="NPL271" s="111"/>
      <c r="NPM271" s="111"/>
      <c r="NPN271" s="111"/>
      <c r="NPO271" s="111"/>
      <c r="NPP271" s="111"/>
      <c r="NPQ271" s="111"/>
      <c r="NPR271" s="111"/>
      <c r="NPS271" s="111"/>
      <c r="NPT271" s="111"/>
      <c r="NPU271" s="111"/>
      <c r="NPV271" s="111"/>
      <c r="NPW271" s="111"/>
      <c r="NPX271" s="111"/>
      <c r="NPY271" s="111"/>
      <c r="NPZ271" s="111"/>
      <c r="NQA271" s="111"/>
      <c r="NQB271" s="111"/>
      <c r="NQC271" s="111"/>
      <c r="NQD271" s="111"/>
      <c r="NQE271" s="111"/>
      <c r="NQF271" s="111"/>
      <c r="NQG271" s="111"/>
      <c r="NQH271" s="111"/>
      <c r="NQI271" s="111"/>
      <c r="NQJ271" s="111"/>
      <c r="NQK271" s="111"/>
      <c r="NQL271" s="111"/>
      <c r="NQM271" s="111"/>
      <c r="NQN271" s="112"/>
      <c r="NQO271" s="104"/>
      <c r="NQP271" s="111"/>
      <c r="NQQ271" s="111"/>
      <c r="NQR271" s="111"/>
      <c r="NQS271" s="111"/>
      <c r="NQT271" s="111"/>
      <c r="NQU271" s="111"/>
      <c r="NQV271" s="111"/>
      <c r="NQW271" s="111"/>
      <c r="NQX271" s="111"/>
      <c r="NQY271" s="111"/>
      <c r="NQZ271" s="111"/>
      <c r="NRA271" s="111"/>
      <c r="NRB271" s="111"/>
      <c r="NRC271" s="111"/>
      <c r="NRD271" s="111"/>
      <c r="NRE271" s="111"/>
      <c r="NRF271" s="111"/>
      <c r="NRG271" s="111"/>
      <c r="NRH271" s="111"/>
      <c r="NRI271" s="111"/>
      <c r="NRJ271" s="111"/>
      <c r="NRK271" s="111"/>
      <c r="NRL271" s="111"/>
      <c r="NRM271" s="111"/>
      <c r="NRN271" s="111"/>
      <c r="NRO271" s="111"/>
      <c r="NRP271" s="111"/>
      <c r="NRQ271" s="111"/>
      <c r="NRR271" s="111"/>
      <c r="NRS271" s="112"/>
      <c r="NRT271" s="104"/>
      <c r="NRU271" s="111"/>
      <c r="NRV271" s="111"/>
      <c r="NRW271" s="111"/>
      <c r="NRX271" s="111"/>
      <c r="NRY271" s="111"/>
      <c r="NRZ271" s="111"/>
      <c r="NSA271" s="111"/>
      <c r="NSB271" s="111"/>
      <c r="NSC271" s="111"/>
      <c r="NSD271" s="111"/>
      <c r="NSE271" s="111"/>
      <c r="NSF271" s="111"/>
      <c r="NSG271" s="111"/>
      <c r="NSH271" s="111"/>
      <c r="NSI271" s="111"/>
      <c r="NSJ271" s="111"/>
      <c r="NSK271" s="111"/>
      <c r="NSL271" s="111"/>
      <c r="NSM271" s="111"/>
      <c r="NSN271" s="111"/>
      <c r="NSO271" s="111"/>
      <c r="NSP271" s="111"/>
      <c r="NSQ271" s="111"/>
      <c r="NSR271" s="111"/>
      <c r="NSS271" s="111"/>
      <c r="NST271" s="111"/>
      <c r="NSU271" s="111"/>
      <c r="NSV271" s="111"/>
      <c r="NSW271" s="111"/>
      <c r="NSX271" s="112"/>
      <c r="NSY271" s="104"/>
      <c r="NSZ271" s="111"/>
      <c r="NTA271" s="111"/>
      <c r="NTB271" s="111"/>
      <c r="NTC271" s="111"/>
      <c r="NTD271" s="111"/>
      <c r="NTE271" s="111"/>
      <c r="NTF271" s="111"/>
      <c r="NTG271" s="111"/>
      <c r="NTH271" s="111"/>
      <c r="NTI271" s="111"/>
      <c r="NTJ271" s="111"/>
      <c r="NTK271" s="111"/>
      <c r="NTL271" s="111"/>
      <c r="NTM271" s="111"/>
      <c r="NTN271" s="111"/>
      <c r="NTO271" s="111"/>
      <c r="NTP271" s="111"/>
      <c r="NTQ271" s="111"/>
      <c r="NTR271" s="111"/>
      <c r="NTS271" s="111"/>
      <c r="NTT271" s="111"/>
      <c r="NTU271" s="111"/>
      <c r="NTV271" s="111"/>
      <c r="NTW271" s="111"/>
      <c r="NTX271" s="111"/>
      <c r="NTY271" s="111"/>
      <c r="NTZ271" s="111"/>
      <c r="NUA271" s="111"/>
      <c r="NUB271" s="111"/>
      <c r="NUC271" s="112"/>
      <c r="NUD271" s="104"/>
      <c r="NUE271" s="111"/>
      <c r="NUF271" s="111"/>
      <c r="NUG271" s="111"/>
      <c r="NUH271" s="111"/>
      <c r="NUI271" s="111"/>
      <c r="NUJ271" s="111"/>
      <c r="NUK271" s="111"/>
      <c r="NUL271" s="111"/>
      <c r="NUM271" s="111"/>
      <c r="NUN271" s="111"/>
      <c r="NUO271" s="111"/>
      <c r="NUP271" s="111"/>
      <c r="NUQ271" s="111"/>
      <c r="NUR271" s="111"/>
      <c r="NUS271" s="111"/>
      <c r="NUT271" s="111"/>
      <c r="NUU271" s="111"/>
      <c r="NUV271" s="111"/>
      <c r="NUW271" s="111"/>
      <c r="NUX271" s="111"/>
      <c r="NUY271" s="111"/>
      <c r="NUZ271" s="111"/>
      <c r="NVA271" s="111"/>
      <c r="NVB271" s="111"/>
      <c r="NVC271" s="111"/>
      <c r="NVD271" s="111"/>
      <c r="NVE271" s="111"/>
      <c r="NVF271" s="111"/>
      <c r="NVG271" s="111"/>
      <c r="NVH271" s="112"/>
      <c r="NVI271" s="104"/>
      <c r="NVJ271" s="111"/>
      <c r="NVK271" s="111"/>
      <c r="NVL271" s="111"/>
      <c r="NVM271" s="111"/>
      <c r="NVN271" s="111"/>
      <c r="NVO271" s="111"/>
      <c r="NVP271" s="111"/>
      <c r="NVQ271" s="111"/>
      <c r="NVR271" s="111"/>
      <c r="NVS271" s="111"/>
      <c r="NVT271" s="111"/>
      <c r="NVU271" s="111"/>
      <c r="NVV271" s="111"/>
      <c r="NVW271" s="111"/>
      <c r="NVX271" s="111"/>
      <c r="NVY271" s="111"/>
      <c r="NVZ271" s="111"/>
      <c r="NWA271" s="111"/>
      <c r="NWB271" s="111"/>
      <c r="NWC271" s="111"/>
      <c r="NWD271" s="111"/>
      <c r="NWE271" s="111"/>
      <c r="NWF271" s="111"/>
      <c r="NWG271" s="111"/>
      <c r="NWH271" s="111"/>
      <c r="NWI271" s="111"/>
      <c r="NWJ271" s="111"/>
      <c r="NWK271" s="111"/>
      <c r="NWL271" s="111"/>
      <c r="NWM271" s="112"/>
      <c r="NWN271" s="104"/>
      <c r="NWO271" s="111"/>
      <c r="NWP271" s="111"/>
      <c r="NWQ271" s="111"/>
      <c r="NWR271" s="111"/>
      <c r="NWS271" s="111"/>
      <c r="NWT271" s="111"/>
      <c r="NWU271" s="111"/>
      <c r="NWV271" s="111"/>
      <c r="NWW271" s="111"/>
      <c r="NWX271" s="111"/>
      <c r="NWY271" s="111"/>
      <c r="NWZ271" s="111"/>
      <c r="NXA271" s="111"/>
      <c r="NXB271" s="111"/>
      <c r="NXC271" s="111"/>
      <c r="NXD271" s="111"/>
      <c r="NXE271" s="111"/>
      <c r="NXF271" s="111"/>
      <c r="NXG271" s="111"/>
      <c r="NXH271" s="111"/>
      <c r="NXI271" s="111"/>
      <c r="NXJ271" s="111"/>
      <c r="NXK271" s="111"/>
      <c r="NXL271" s="111"/>
      <c r="NXM271" s="111"/>
      <c r="NXN271" s="111"/>
      <c r="NXO271" s="111"/>
      <c r="NXP271" s="111"/>
      <c r="NXQ271" s="111"/>
      <c r="NXR271" s="112"/>
      <c r="NXS271" s="104"/>
      <c r="NXT271" s="111"/>
      <c r="NXU271" s="111"/>
      <c r="NXV271" s="111"/>
      <c r="NXW271" s="111"/>
      <c r="NXX271" s="111"/>
      <c r="NXY271" s="111"/>
      <c r="NXZ271" s="111"/>
      <c r="NYA271" s="111"/>
      <c r="NYB271" s="111"/>
      <c r="NYC271" s="111"/>
      <c r="NYD271" s="111"/>
      <c r="NYE271" s="111"/>
      <c r="NYF271" s="111"/>
      <c r="NYG271" s="111"/>
      <c r="NYH271" s="111"/>
      <c r="NYI271" s="111"/>
      <c r="NYJ271" s="111"/>
      <c r="NYK271" s="111"/>
      <c r="NYL271" s="111"/>
      <c r="NYM271" s="111"/>
      <c r="NYN271" s="111"/>
      <c r="NYO271" s="111"/>
      <c r="NYP271" s="111"/>
      <c r="NYQ271" s="111"/>
      <c r="NYR271" s="111"/>
      <c r="NYS271" s="111"/>
      <c r="NYT271" s="111"/>
      <c r="NYU271" s="111"/>
      <c r="NYV271" s="111"/>
      <c r="NYW271" s="112"/>
      <c r="NYX271" s="104"/>
      <c r="NYY271" s="111"/>
      <c r="NYZ271" s="111"/>
      <c r="NZA271" s="111"/>
      <c r="NZB271" s="111"/>
      <c r="NZC271" s="111"/>
      <c r="NZD271" s="111"/>
      <c r="NZE271" s="111"/>
      <c r="NZF271" s="111"/>
      <c r="NZG271" s="111"/>
      <c r="NZH271" s="111"/>
      <c r="NZI271" s="111"/>
      <c r="NZJ271" s="111"/>
      <c r="NZK271" s="111"/>
      <c r="NZL271" s="111"/>
      <c r="NZM271" s="111"/>
      <c r="NZN271" s="111"/>
      <c r="NZO271" s="111"/>
      <c r="NZP271" s="111"/>
      <c r="NZQ271" s="111"/>
      <c r="NZR271" s="111"/>
      <c r="NZS271" s="111"/>
      <c r="NZT271" s="111"/>
      <c r="NZU271" s="111"/>
      <c r="NZV271" s="111"/>
      <c r="NZW271" s="111"/>
      <c r="NZX271" s="111"/>
      <c r="NZY271" s="111"/>
      <c r="NZZ271" s="111"/>
      <c r="OAA271" s="111"/>
      <c r="OAB271" s="112"/>
      <c r="OAC271" s="104"/>
      <c r="OAD271" s="111"/>
      <c r="OAE271" s="111"/>
      <c r="OAF271" s="111"/>
      <c r="OAG271" s="111"/>
      <c r="OAH271" s="111"/>
      <c r="OAI271" s="111"/>
      <c r="OAJ271" s="111"/>
      <c r="OAK271" s="111"/>
      <c r="OAL271" s="111"/>
      <c r="OAM271" s="111"/>
      <c r="OAN271" s="111"/>
      <c r="OAO271" s="111"/>
      <c r="OAP271" s="111"/>
      <c r="OAQ271" s="111"/>
      <c r="OAR271" s="111"/>
      <c r="OAS271" s="111"/>
      <c r="OAT271" s="111"/>
      <c r="OAU271" s="111"/>
      <c r="OAV271" s="111"/>
      <c r="OAW271" s="111"/>
      <c r="OAX271" s="111"/>
      <c r="OAY271" s="111"/>
      <c r="OAZ271" s="111"/>
      <c r="OBA271" s="111"/>
      <c r="OBB271" s="111"/>
      <c r="OBC271" s="111"/>
      <c r="OBD271" s="111"/>
      <c r="OBE271" s="111"/>
      <c r="OBF271" s="111"/>
      <c r="OBG271" s="112"/>
      <c r="OBH271" s="104"/>
      <c r="OBI271" s="111"/>
      <c r="OBJ271" s="111"/>
      <c r="OBK271" s="111"/>
      <c r="OBL271" s="111"/>
      <c r="OBM271" s="111"/>
      <c r="OBN271" s="111"/>
      <c r="OBO271" s="111"/>
      <c r="OBP271" s="111"/>
      <c r="OBQ271" s="111"/>
      <c r="OBR271" s="111"/>
      <c r="OBS271" s="111"/>
      <c r="OBT271" s="111"/>
      <c r="OBU271" s="111"/>
      <c r="OBV271" s="111"/>
      <c r="OBW271" s="111"/>
      <c r="OBX271" s="111"/>
      <c r="OBY271" s="111"/>
      <c r="OBZ271" s="111"/>
      <c r="OCA271" s="111"/>
      <c r="OCB271" s="111"/>
      <c r="OCC271" s="111"/>
      <c r="OCD271" s="111"/>
      <c r="OCE271" s="111"/>
      <c r="OCF271" s="111"/>
      <c r="OCG271" s="111"/>
      <c r="OCH271" s="111"/>
      <c r="OCI271" s="111"/>
      <c r="OCJ271" s="111"/>
      <c r="OCK271" s="111"/>
      <c r="OCL271" s="112"/>
      <c r="OCM271" s="104"/>
      <c r="OCN271" s="111"/>
      <c r="OCO271" s="111"/>
      <c r="OCP271" s="111"/>
      <c r="OCQ271" s="111"/>
      <c r="OCR271" s="111"/>
      <c r="OCS271" s="111"/>
      <c r="OCT271" s="111"/>
      <c r="OCU271" s="111"/>
      <c r="OCV271" s="111"/>
      <c r="OCW271" s="111"/>
      <c r="OCX271" s="111"/>
      <c r="OCY271" s="111"/>
      <c r="OCZ271" s="111"/>
      <c r="ODA271" s="111"/>
      <c r="ODB271" s="111"/>
      <c r="ODC271" s="111"/>
      <c r="ODD271" s="111"/>
      <c r="ODE271" s="111"/>
      <c r="ODF271" s="111"/>
      <c r="ODG271" s="111"/>
      <c r="ODH271" s="111"/>
      <c r="ODI271" s="111"/>
      <c r="ODJ271" s="111"/>
      <c r="ODK271" s="111"/>
      <c r="ODL271" s="111"/>
      <c r="ODM271" s="111"/>
      <c r="ODN271" s="111"/>
      <c r="ODO271" s="111"/>
      <c r="ODP271" s="111"/>
      <c r="ODQ271" s="112"/>
      <c r="ODR271" s="104"/>
      <c r="ODS271" s="111"/>
      <c r="ODT271" s="111"/>
      <c r="ODU271" s="111"/>
      <c r="ODV271" s="111"/>
      <c r="ODW271" s="111"/>
      <c r="ODX271" s="111"/>
      <c r="ODY271" s="111"/>
      <c r="ODZ271" s="111"/>
      <c r="OEA271" s="111"/>
      <c r="OEB271" s="111"/>
      <c r="OEC271" s="111"/>
      <c r="OED271" s="111"/>
      <c r="OEE271" s="111"/>
      <c r="OEF271" s="111"/>
      <c r="OEG271" s="111"/>
      <c r="OEH271" s="111"/>
      <c r="OEI271" s="111"/>
      <c r="OEJ271" s="111"/>
      <c r="OEK271" s="111"/>
      <c r="OEL271" s="111"/>
      <c r="OEM271" s="111"/>
      <c r="OEN271" s="111"/>
      <c r="OEO271" s="111"/>
      <c r="OEP271" s="111"/>
      <c r="OEQ271" s="111"/>
      <c r="OER271" s="111"/>
      <c r="OES271" s="111"/>
      <c r="OET271" s="111"/>
      <c r="OEU271" s="111"/>
      <c r="OEV271" s="112"/>
      <c r="OEW271" s="104"/>
      <c r="OEX271" s="111"/>
      <c r="OEY271" s="111"/>
      <c r="OEZ271" s="111"/>
      <c r="OFA271" s="111"/>
      <c r="OFB271" s="111"/>
      <c r="OFC271" s="111"/>
      <c r="OFD271" s="111"/>
      <c r="OFE271" s="111"/>
      <c r="OFF271" s="111"/>
      <c r="OFG271" s="111"/>
      <c r="OFH271" s="111"/>
      <c r="OFI271" s="111"/>
      <c r="OFJ271" s="111"/>
      <c r="OFK271" s="111"/>
      <c r="OFL271" s="111"/>
      <c r="OFM271" s="111"/>
      <c r="OFN271" s="111"/>
      <c r="OFO271" s="111"/>
      <c r="OFP271" s="111"/>
      <c r="OFQ271" s="111"/>
      <c r="OFR271" s="111"/>
      <c r="OFS271" s="111"/>
      <c r="OFT271" s="111"/>
      <c r="OFU271" s="111"/>
      <c r="OFV271" s="111"/>
      <c r="OFW271" s="111"/>
      <c r="OFX271" s="111"/>
      <c r="OFY271" s="111"/>
      <c r="OFZ271" s="111"/>
      <c r="OGA271" s="112"/>
      <c r="OGB271" s="104"/>
      <c r="OGC271" s="111"/>
      <c r="OGD271" s="111"/>
      <c r="OGE271" s="111"/>
      <c r="OGF271" s="111"/>
      <c r="OGG271" s="111"/>
      <c r="OGH271" s="111"/>
      <c r="OGI271" s="111"/>
      <c r="OGJ271" s="111"/>
      <c r="OGK271" s="111"/>
      <c r="OGL271" s="111"/>
      <c r="OGM271" s="111"/>
      <c r="OGN271" s="111"/>
      <c r="OGO271" s="111"/>
      <c r="OGP271" s="111"/>
      <c r="OGQ271" s="111"/>
      <c r="OGR271" s="111"/>
      <c r="OGS271" s="111"/>
      <c r="OGT271" s="111"/>
      <c r="OGU271" s="111"/>
      <c r="OGV271" s="111"/>
      <c r="OGW271" s="111"/>
      <c r="OGX271" s="111"/>
      <c r="OGY271" s="111"/>
      <c r="OGZ271" s="111"/>
      <c r="OHA271" s="111"/>
      <c r="OHB271" s="111"/>
      <c r="OHC271" s="111"/>
      <c r="OHD271" s="111"/>
      <c r="OHE271" s="111"/>
      <c r="OHF271" s="112"/>
      <c r="OHG271" s="104"/>
      <c r="OHH271" s="111"/>
      <c r="OHI271" s="111"/>
      <c r="OHJ271" s="111"/>
      <c r="OHK271" s="111"/>
      <c r="OHL271" s="111"/>
      <c r="OHM271" s="111"/>
      <c r="OHN271" s="111"/>
      <c r="OHO271" s="111"/>
      <c r="OHP271" s="111"/>
      <c r="OHQ271" s="111"/>
      <c r="OHR271" s="111"/>
      <c r="OHS271" s="111"/>
      <c r="OHT271" s="111"/>
      <c r="OHU271" s="111"/>
      <c r="OHV271" s="111"/>
      <c r="OHW271" s="111"/>
      <c r="OHX271" s="111"/>
      <c r="OHY271" s="111"/>
      <c r="OHZ271" s="111"/>
      <c r="OIA271" s="111"/>
      <c r="OIB271" s="111"/>
      <c r="OIC271" s="111"/>
      <c r="OID271" s="111"/>
      <c r="OIE271" s="111"/>
      <c r="OIF271" s="111"/>
      <c r="OIG271" s="111"/>
      <c r="OIH271" s="111"/>
      <c r="OII271" s="111"/>
      <c r="OIJ271" s="111"/>
      <c r="OIK271" s="112"/>
      <c r="OIL271" s="104"/>
      <c r="OIM271" s="111"/>
      <c r="OIN271" s="111"/>
      <c r="OIO271" s="111"/>
      <c r="OIP271" s="111"/>
      <c r="OIQ271" s="111"/>
      <c r="OIR271" s="111"/>
      <c r="OIS271" s="111"/>
      <c r="OIT271" s="111"/>
      <c r="OIU271" s="111"/>
      <c r="OIV271" s="111"/>
      <c r="OIW271" s="111"/>
      <c r="OIX271" s="111"/>
      <c r="OIY271" s="111"/>
      <c r="OIZ271" s="111"/>
      <c r="OJA271" s="111"/>
      <c r="OJB271" s="111"/>
      <c r="OJC271" s="111"/>
      <c r="OJD271" s="111"/>
      <c r="OJE271" s="111"/>
      <c r="OJF271" s="111"/>
      <c r="OJG271" s="111"/>
      <c r="OJH271" s="111"/>
      <c r="OJI271" s="111"/>
      <c r="OJJ271" s="111"/>
      <c r="OJK271" s="111"/>
      <c r="OJL271" s="111"/>
      <c r="OJM271" s="111"/>
      <c r="OJN271" s="111"/>
      <c r="OJO271" s="111"/>
      <c r="OJP271" s="112"/>
      <c r="OJQ271" s="104"/>
      <c r="OJR271" s="111"/>
      <c r="OJS271" s="111"/>
      <c r="OJT271" s="111"/>
      <c r="OJU271" s="111"/>
      <c r="OJV271" s="111"/>
      <c r="OJW271" s="111"/>
      <c r="OJX271" s="111"/>
      <c r="OJY271" s="111"/>
      <c r="OJZ271" s="111"/>
      <c r="OKA271" s="111"/>
      <c r="OKB271" s="111"/>
      <c r="OKC271" s="111"/>
      <c r="OKD271" s="111"/>
      <c r="OKE271" s="111"/>
      <c r="OKF271" s="111"/>
      <c r="OKG271" s="111"/>
      <c r="OKH271" s="111"/>
      <c r="OKI271" s="111"/>
      <c r="OKJ271" s="111"/>
      <c r="OKK271" s="111"/>
      <c r="OKL271" s="111"/>
      <c r="OKM271" s="111"/>
      <c r="OKN271" s="111"/>
      <c r="OKO271" s="111"/>
      <c r="OKP271" s="111"/>
      <c r="OKQ271" s="111"/>
      <c r="OKR271" s="111"/>
      <c r="OKS271" s="111"/>
      <c r="OKT271" s="111"/>
      <c r="OKU271" s="112"/>
      <c r="OKV271" s="104"/>
      <c r="OKW271" s="111"/>
      <c r="OKX271" s="111"/>
      <c r="OKY271" s="111"/>
      <c r="OKZ271" s="111"/>
      <c r="OLA271" s="111"/>
      <c r="OLB271" s="111"/>
      <c r="OLC271" s="111"/>
      <c r="OLD271" s="111"/>
      <c r="OLE271" s="111"/>
      <c r="OLF271" s="111"/>
      <c r="OLG271" s="111"/>
      <c r="OLH271" s="111"/>
      <c r="OLI271" s="111"/>
      <c r="OLJ271" s="111"/>
      <c r="OLK271" s="111"/>
      <c r="OLL271" s="111"/>
      <c r="OLM271" s="111"/>
      <c r="OLN271" s="111"/>
      <c r="OLO271" s="111"/>
      <c r="OLP271" s="111"/>
      <c r="OLQ271" s="111"/>
      <c r="OLR271" s="111"/>
      <c r="OLS271" s="111"/>
      <c r="OLT271" s="111"/>
      <c r="OLU271" s="111"/>
      <c r="OLV271" s="111"/>
      <c r="OLW271" s="111"/>
      <c r="OLX271" s="111"/>
      <c r="OLY271" s="111"/>
      <c r="OLZ271" s="112"/>
      <c r="OMA271" s="104"/>
      <c r="OMB271" s="111"/>
      <c r="OMC271" s="111"/>
      <c r="OMD271" s="111"/>
      <c r="OME271" s="111"/>
      <c r="OMF271" s="111"/>
      <c r="OMG271" s="111"/>
      <c r="OMH271" s="111"/>
      <c r="OMI271" s="111"/>
      <c r="OMJ271" s="111"/>
      <c r="OMK271" s="111"/>
      <c r="OML271" s="111"/>
      <c r="OMM271" s="111"/>
      <c r="OMN271" s="111"/>
      <c r="OMO271" s="111"/>
      <c r="OMP271" s="111"/>
      <c r="OMQ271" s="111"/>
      <c r="OMR271" s="111"/>
      <c r="OMS271" s="111"/>
      <c r="OMT271" s="111"/>
      <c r="OMU271" s="111"/>
      <c r="OMV271" s="111"/>
      <c r="OMW271" s="111"/>
      <c r="OMX271" s="111"/>
      <c r="OMY271" s="111"/>
      <c r="OMZ271" s="111"/>
      <c r="ONA271" s="111"/>
      <c r="ONB271" s="111"/>
      <c r="ONC271" s="111"/>
      <c r="OND271" s="111"/>
      <c r="ONE271" s="112"/>
      <c r="ONF271" s="104"/>
      <c r="ONG271" s="111"/>
      <c r="ONH271" s="111"/>
      <c r="ONI271" s="111"/>
      <c r="ONJ271" s="111"/>
      <c r="ONK271" s="111"/>
      <c r="ONL271" s="111"/>
      <c r="ONM271" s="111"/>
      <c r="ONN271" s="111"/>
      <c r="ONO271" s="111"/>
      <c r="ONP271" s="111"/>
      <c r="ONQ271" s="111"/>
      <c r="ONR271" s="111"/>
      <c r="ONS271" s="111"/>
      <c r="ONT271" s="111"/>
      <c r="ONU271" s="111"/>
      <c r="ONV271" s="111"/>
      <c r="ONW271" s="111"/>
      <c r="ONX271" s="111"/>
      <c r="ONY271" s="111"/>
      <c r="ONZ271" s="111"/>
      <c r="OOA271" s="111"/>
      <c r="OOB271" s="111"/>
      <c r="OOC271" s="111"/>
      <c r="OOD271" s="111"/>
      <c r="OOE271" s="111"/>
      <c r="OOF271" s="111"/>
      <c r="OOG271" s="111"/>
      <c r="OOH271" s="111"/>
      <c r="OOI271" s="111"/>
      <c r="OOJ271" s="112"/>
      <c r="OOK271" s="104"/>
      <c r="OOL271" s="111"/>
      <c r="OOM271" s="111"/>
      <c r="OON271" s="111"/>
      <c r="OOO271" s="111"/>
      <c r="OOP271" s="111"/>
      <c r="OOQ271" s="111"/>
      <c r="OOR271" s="111"/>
      <c r="OOS271" s="111"/>
      <c r="OOT271" s="111"/>
      <c r="OOU271" s="111"/>
      <c r="OOV271" s="111"/>
      <c r="OOW271" s="111"/>
      <c r="OOX271" s="111"/>
      <c r="OOY271" s="111"/>
      <c r="OOZ271" s="111"/>
      <c r="OPA271" s="111"/>
      <c r="OPB271" s="111"/>
      <c r="OPC271" s="111"/>
      <c r="OPD271" s="111"/>
      <c r="OPE271" s="111"/>
      <c r="OPF271" s="111"/>
      <c r="OPG271" s="111"/>
      <c r="OPH271" s="111"/>
      <c r="OPI271" s="111"/>
      <c r="OPJ271" s="111"/>
      <c r="OPK271" s="111"/>
      <c r="OPL271" s="111"/>
      <c r="OPM271" s="111"/>
      <c r="OPN271" s="111"/>
      <c r="OPO271" s="112"/>
      <c r="OPP271" s="104"/>
      <c r="OPQ271" s="111"/>
      <c r="OPR271" s="111"/>
      <c r="OPS271" s="111"/>
      <c r="OPT271" s="111"/>
      <c r="OPU271" s="111"/>
      <c r="OPV271" s="111"/>
      <c r="OPW271" s="111"/>
      <c r="OPX271" s="111"/>
      <c r="OPY271" s="111"/>
      <c r="OPZ271" s="111"/>
      <c r="OQA271" s="111"/>
      <c r="OQB271" s="111"/>
      <c r="OQC271" s="111"/>
      <c r="OQD271" s="111"/>
      <c r="OQE271" s="111"/>
      <c r="OQF271" s="111"/>
      <c r="OQG271" s="111"/>
      <c r="OQH271" s="111"/>
      <c r="OQI271" s="111"/>
      <c r="OQJ271" s="111"/>
      <c r="OQK271" s="111"/>
      <c r="OQL271" s="111"/>
      <c r="OQM271" s="111"/>
      <c r="OQN271" s="111"/>
      <c r="OQO271" s="111"/>
      <c r="OQP271" s="111"/>
      <c r="OQQ271" s="111"/>
      <c r="OQR271" s="111"/>
      <c r="OQS271" s="111"/>
      <c r="OQT271" s="112"/>
      <c r="OQU271" s="104"/>
      <c r="OQV271" s="111"/>
      <c r="OQW271" s="111"/>
      <c r="OQX271" s="111"/>
      <c r="OQY271" s="111"/>
      <c r="OQZ271" s="111"/>
      <c r="ORA271" s="111"/>
      <c r="ORB271" s="111"/>
      <c r="ORC271" s="111"/>
      <c r="ORD271" s="111"/>
      <c r="ORE271" s="111"/>
      <c r="ORF271" s="111"/>
      <c r="ORG271" s="111"/>
      <c r="ORH271" s="111"/>
      <c r="ORI271" s="111"/>
      <c r="ORJ271" s="111"/>
      <c r="ORK271" s="111"/>
      <c r="ORL271" s="111"/>
      <c r="ORM271" s="111"/>
      <c r="ORN271" s="111"/>
      <c r="ORO271" s="111"/>
      <c r="ORP271" s="111"/>
      <c r="ORQ271" s="111"/>
      <c r="ORR271" s="111"/>
      <c r="ORS271" s="111"/>
      <c r="ORT271" s="111"/>
      <c r="ORU271" s="111"/>
      <c r="ORV271" s="111"/>
      <c r="ORW271" s="111"/>
      <c r="ORX271" s="111"/>
      <c r="ORY271" s="112"/>
      <c r="ORZ271" s="104"/>
      <c r="OSA271" s="111"/>
      <c r="OSB271" s="111"/>
      <c r="OSC271" s="111"/>
      <c r="OSD271" s="111"/>
      <c r="OSE271" s="111"/>
      <c r="OSF271" s="111"/>
      <c r="OSG271" s="111"/>
      <c r="OSH271" s="111"/>
      <c r="OSI271" s="111"/>
      <c r="OSJ271" s="111"/>
      <c r="OSK271" s="111"/>
      <c r="OSL271" s="111"/>
      <c r="OSM271" s="111"/>
      <c r="OSN271" s="111"/>
      <c r="OSO271" s="111"/>
      <c r="OSP271" s="111"/>
      <c r="OSQ271" s="111"/>
      <c r="OSR271" s="111"/>
      <c r="OSS271" s="111"/>
      <c r="OST271" s="111"/>
      <c r="OSU271" s="111"/>
      <c r="OSV271" s="111"/>
      <c r="OSW271" s="111"/>
      <c r="OSX271" s="111"/>
      <c r="OSY271" s="111"/>
      <c r="OSZ271" s="111"/>
      <c r="OTA271" s="111"/>
      <c r="OTB271" s="111"/>
      <c r="OTC271" s="111"/>
      <c r="OTD271" s="112"/>
      <c r="OTE271" s="104"/>
      <c r="OTF271" s="111"/>
      <c r="OTG271" s="111"/>
      <c r="OTH271" s="111"/>
      <c r="OTI271" s="111"/>
      <c r="OTJ271" s="111"/>
      <c r="OTK271" s="111"/>
      <c r="OTL271" s="111"/>
      <c r="OTM271" s="111"/>
      <c r="OTN271" s="111"/>
      <c r="OTO271" s="111"/>
      <c r="OTP271" s="111"/>
      <c r="OTQ271" s="111"/>
      <c r="OTR271" s="111"/>
      <c r="OTS271" s="111"/>
      <c r="OTT271" s="111"/>
      <c r="OTU271" s="111"/>
      <c r="OTV271" s="111"/>
      <c r="OTW271" s="111"/>
      <c r="OTX271" s="111"/>
      <c r="OTY271" s="111"/>
      <c r="OTZ271" s="111"/>
      <c r="OUA271" s="111"/>
      <c r="OUB271" s="111"/>
      <c r="OUC271" s="111"/>
      <c r="OUD271" s="111"/>
      <c r="OUE271" s="111"/>
      <c r="OUF271" s="111"/>
      <c r="OUG271" s="111"/>
      <c r="OUH271" s="111"/>
      <c r="OUI271" s="112"/>
      <c r="OUJ271" s="104"/>
      <c r="OUK271" s="111"/>
      <c r="OUL271" s="111"/>
      <c r="OUM271" s="111"/>
      <c r="OUN271" s="111"/>
      <c r="OUO271" s="111"/>
      <c r="OUP271" s="111"/>
      <c r="OUQ271" s="111"/>
      <c r="OUR271" s="111"/>
      <c r="OUS271" s="111"/>
      <c r="OUT271" s="111"/>
      <c r="OUU271" s="111"/>
      <c r="OUV271" s="111"/>
      <c r="OUW271" s="111"/>
      <c r="OUX271" s="111"/>
      <c r="OUY271" s="111"/>
      <c r="OUZ271" s="111"/>
      <c r="OVA271" s="111"/>
      <c r="OVB271" s="111"/>
      <c r="OVC271" s="111"/>
      <c r="OVD271" s="111"/>
      <c r="OVE271" s="111"/>
      <c r="OVF271" s="111"/>
      <c r="OVG271" s="111"/>
      <c r="OVH271" s="111"/>
      <c r="OVI271" s="111"/>
      <c r="OVJ271" s="111"/>
      <c r="OVK271" s="111"/>
      <c r="OVL271" s="111"/>
      <c r="OVM271" s="111"/>
      <c r="OVN271" s="112"/>
      <c r="OVO271" s="104"/>
      <c r="OVP271" s="111"/>
      <c r="OVQ271" s="111"/>
      <c r="OVR271" s="111"/>
      <c r="OVS271" s="111"/>
      <c r="OVT271" s="111"/>
      <c r="OVU271" s="111"/>
      <c r="OVV271" s="111"/>
      <c r="OVW271" s="111"/>
      <c r="OVX271" s="111"/>
      <c r="OVY271" s="111"/>
      <c r="OVZ271" s="111"/>
      <c r="OWA271" s="111"/>
      <c r="OWB271" s="111"/>
      <c r="OWC271" s="111"/>
      <c r="OWD271" s="111"/>
      <c r="OWE271" s="111"/>
      <c r="OWF271" s="111"/>
      <c r="OWG271" s="111"/>
      <c r="OWH271" s="111"/>
      <c r="OWI271" s="111"/>
      <c r="OWJ271" s="111"/>
      <c r="OWK271" s="111"/>
      <c r="OWL271" s="111"/>
      <c r="OWM271" s="111"/>
      <c r="OWN271" s="111"/>
      <c r="OWO271" s="111"/>
      <c r="OWP271" s="111"/>
      <c r="OWQ271" s="111"/>
      <c r="OWR271" s="111"/>
      <c r="OWS271" s="112"/>
      <c r="OWT271" s="104"/>
      <c r="OWU271" s="111"/>
      <c r="OWV271" s="111"/>
      <c r="OWW271" s="111"/>
      <c r="OWX271" s="111"/>
      <c r="OWY271" s="111"/>
      <c r="OWZ271" s="111"/>
      <c r="OXA271" s="111"/>
      <c r="OXB271" s="111"/>
      <c r="OXC271" s="111"/>
      <c r="OXD271" s="111"/>
      <c r="OXE271" s="111"/>
      <c r="OXF271" s="111"/>
      <c r="OXG271" s="111"/>
      <c r="OXH271" s="111"/>
      <c r="OXI271" s="111"/>
      <c r="OXJ271" s="111"/>
      <c r="OXK271" s="111"/>
      <c r="OXL271" s="111"/>
      <c r="OXM271" s="111"/>
      <c r="OXN271" s="111"/>
      <c r="OXO271" s="111"/>
      <c r="OXP271" s="111"/>
      <c r="OXQ271" s="111"/>
      <c r="OXR271" s="111"/>
      <c r="OXS271" s="111"/>
      <c r="OXT271" s="111"/>
      <c r="OXU271" s="111"/>
      <c r="OXV271" s="111"/>
      <c r="OXW271" s="111"/>
      <c r="OXX271" s="112"/>
      <c r="OXY271" s="104"/>
      <c r="OXZ271" s="111"/>
      <c r="OYA271" s="111"/>
      <c r="OYB271" s="111"/>
      <c r="OYC271" s="111"/>
      <c r="OYD271" s="111"/>
      <c r="OYE271" s="111"/>
      <c r="OYF271" s="111"/>
      <c r="OYG271" s="111"/>
      <c r="OYH271" s="111"/>
      <c r="OYI271" s="111"/>
      <c r="OYJ271" s="111"/>
      <c r="OYK271" s="111"/>
      <c r="OYL271" s="111"/>
      <c r="OYM271" s="111"/>
      <c r="OYN271" s="111"/>
      <c r="OYO271" s="111"/>
      <c r="OYP271" s="111"/>
      <c r="OYQ271" s="111"/>
      <c r="OYR271" s="111"/>
      <c r="OYS271" s="111"/>
      <c r="OYT271" s="111"/>
      <c r="OYU271" s="111"/>
      <c r="OYV271" s="111"/>
      <c r="OYW271" s="111"/>
      <c r="OYX271" s="111"/>
      <c r="OYY271" s="111"/>
      <c r="OYZ271" s="111"/>
      <c r="OZA271" s="111"/>
      <c r="OZB271" s="111"/>
      <c r="OZC271" s="112"/>
      <c r="OZD271" s="104"/>
      <c r="OZE271" s="111"/>
      <c r="OZF271" s="111"/>
      <c r="OZG271" s="111"/>
      <c r="OZH271" s="111"/>
      <c r="OZI271" s="111"/>
      <c r="OZJ271" s="111"/>
      <c r="OZK271" s="111"/>
      <c r="OZL271" s="111"/>
      <c r="OZM271" s="111"/>
      <c r="OZN271" s="111"/>
      <c r="OZO271" s="111"/>
      <c r="OZP271" s="111"/>
      <c r="OZQ271" s="111"/>
      <c r="OZR271" s="111"/>
      <c r="OZS271" s="111"/>
      <c r="OZT271" s="111"/>
      <c r="OZU271" s="111"/>
      <c r="OZV271" s="111"/>
      <c r="OZW271" s="111"/>
      <c r="OZX271" s="111"/>
      <c r="OZY271" s="111"/>
      <c r="OZZ271" s="111"/>
      <c r="PAA271" s="111"/>
      <c r="PAB271" s="111"/>
      <c r="PAC271" s="111"/>
      <c r="PAD271" s="111"/>
      <c r="PAE271" s="111"/>
      <c r="PAF271" s="111"/>
      <c r="PAG271" s="111"/>
      <c r="PAH271" s="112"/>
      <c r="PAI271" s="104"/>
      <c r="PAJ271" s="111"/>
      <c r="PAK271" s="111"/>
      <c r="PAL271" s="111"/>
      <c r="PAM271" s="111"/>
      <c r="PAN271" s="111"/>
      <c r="PAO271" s="111"/>
      <c r="PAP271" s="111"/>
      <c r="PAQ271" s="111"/>
      <c r="PAR271" s="111"/>
      <c r="PAS271" s="111"/>
      <c r="PAT271" s="111"/>
      <c r="PAU271" s="111"/>
      <c r="PAV271" s="111"/>
      <c r="PAW271" s="111"/>
      <c r="PAX271" s="111"/>
      <c r="PAY271" s="111"/>
      <c r="PAZ271" s="111"/>
      <c r="PBA271" s="111"/>
      <c r="PBB271" s="111"/>
      <c r="PBC271" s="111"/>
      <c r="PBD271" s="111"/>
      <c r="PBE271" s="111"/>
      <c r="PBF271" s="111"/>
      <c r="PBG271" s="111"/>
      <c r="PBH271" s="111"/>
      <c r="PBI271" s="111"/>
      <c r="PBJ271" s="111"/>
      <c r="PBK271" s="111"/>
      <c r="PBL271" s="111"/>
      <c r="PBM271" s="112"/>
      <c r="PBN271" s="104"/>
      <c r="PBO271" s="111"/>
      <c r="PBP271" s="111"/>
      <c r="PBQ271" s="111"/>
      <c r="PBR271" s="111"/>
      <c r="PBS271" s="111"/>
      <c r="PBT271" s="111"/>
      <c r="PBU271" s="111"/>
      <c r="PBV271" s="111"/>
      <c r="PBW271" s="111"/>
      <c r="PBX271" s="111"/>
      <c r="PBY271" s="111"/>
      <c r="PBZ271" s="111"/>
      <c r="PCA271" s="111"/>
      <c r="PCB271" s="111"/>
      <c r="PCC271" s="111"/>
      <c r="PCD271" s="111"/>
      <c r="PCE271" s="111"/>
      <c r="PCF271" s="111"/>
      <c r="PCG271" s="111"/>
      <c r="PCH271" s="111"/>
      <c r="PCI271" s="111"/>
      <c r="PCJ271" s="111"/>
      <c r="PCK271" s="111"/>
      <c r="PCL271" s="111"/>
      <c r="PCM271" s="111"/>
      <c r="PCN271" s="111"/>
      <c r="PCO271" s="111"/>
      <c r="PCP271" s="111"/>
      <c r="PCQ271" s="111"/>
      <c r="PCR271" s="112"/>
      <c r="PCS271" s="104"/>
      <c r="PCT271" s="111"/>
      <c r="PCU271" s="111"/>
      <c r="PCV271" s="111"/>
      <c r="PCW271" s="111"/>
      <c r="PCX271" s="111"/>
      <c r="PCY271" s="111"/>
      <c r="PCZ271" s="111"/>
      <c r="PDA271" s="111"/>
      <c r="PDB271" s="111"/>
      <c r="PDC271" s="111"/>
      <c r="PDD271" s="111"/>
      <c r="PDE271" s="111"/>
      <c r="PDF271" s="111"/>
      <c r="PDG271" s="111"/>
      <c r="PDH271" s="111"/>
      <c r="PDI271" s="111"/>
      <c r="PDJ271" s="111"/>
      <c r="PDK271" s="111"/>
      <c r="PDL271" s="111"/>
      <c r="PDM271" s="111"/>
      <c r="PDN271" s="111"/>
      <c r="PDO271" s="111"/>
      <c r="PDP271" s="111"/>
      <c r="PDQ271" s="111"/>
      <c r="PDR271" s="111"/>
      <c r="PDS271" s="111"/>
      <c r="PDT271" s="111"/>
      <c r="PDU271" s="111"/>
      <c r="PDV271" s="111"/>
      <c r="PDW271" s="112"/>
      <c r="PDX271" s="104"/>
      <c r="PDY271" s="111"/>
      <c r="PDZ271" s="111"/>
      <c r="PEA271" s="111"/>
      <c r="PEB271" s="111"/>
      <c r="PEC271" s="111"/>
      <c r="PED271" s="111"/>
      <c r="PEE271" s="111"/>
      <c r="PEF271" s="111"/>
      <c r="PEG271" s="111"/>
      <c r="PEH271" s="111"/>
      <c r="PEI271" s="111"/>
      <c r="PEJ271" s="111"/>
      <c r="PEK271" s="111"/>
      <c r="PEL271" s="111"/>
      <c r="PEM271" s="111"/>
      <c r="PEN271" s="111"/>
      <c r="PEO271" s="111"/>
      <c r="PEP271" s="111"/>
      <c r="PEQ271" s="111"/>
      <c r="PER271" s="111"/>
      <c r="PES271" s="111"/>
      <c r="PET271" s="111"/>
      <c r="PEU271" s="111"/>
      <c r="PEV271" s="111"/>
      <c r="PEW271" s="111"/>
      <c r="PEX271" s="111"/>
      <c r="PEY271" s="111"/>
      <c r="PEZ271" s="111"/>
      <c r="PFA271" s="111"/>
      <c r="PFB271" s="112"/>
      <c r="PFC271" s="104"/>
      <c r="PFD271" s="111"/>
      <c r="PFE271" s="111"/>
      <c r="PFF271" s="111"/>
      <c r="PFG271" s="111"/>
      <c r="PFH271" s="111"/>
      <c r="PFI271" s="111"/>
      <c r="PFJ271" s="111"/>
      <c r="PFK271" s="111"/>
      <c r="PFL271" s="111"/>
      <c r="PFM271" s="111"/>
      <c r="PFN271" s="111"/>
      <c r="PFO271" s="111"/>
      <c r="PFP271" s="111"/>
      <c r="PFQ271" s="111"/>
      <c r="PFR271" s="111"/>
      <c r="PFS271" s="111"/>
      <c r="PFT271" s="111"/>
      <c r="PFU271" s="111"/>
      <c r="PFV271" s="111"/>
      <c r="PFW271" s="111"/>
      <c r="PFX271" s="111"/>
      <c r="PFY271" s="111"/>
      <c r="PFZ271" s="111"/>
      <c r="PGA271" s="111"/>
      <c r="PGB271" s="111"/>
      <c r="PGC271" s="111"/>
      <c r="PGD271" s="111"/>
      <c r="PGE271" s="111"/>
      <c r="PGF271" s="111"/>
      <c r="PGG271" s="112"/>
      <c r="PGH271" s="104"/>
      <c r="PGI271" s="111"/>
      <c r="PGJ271" s="111"/>
      <c r="PGK271" s="111"/>
      <c r="PGL271" s="111"/>
      <c r="PGM271" s="111"/>
      <c r="PGN271" s="111"/>
      <c r="PGO271" s="111"/>
      <c r="PGP271" s="111"/>
      <c r="PGQ271" s="111"/>
      <c r="PGR271" s="111"/>
      <c r="PGS271" s="111"/>
      <c r="PGT271" s="111"/>
      <c r="PGU271" s="111"/>
      <c r="PGV271" s="111"/>
      <c r="PGW271" s="111"/>
      <c r="PGX271" s="111"/>
      <c r="PGY271" s="111"/>
      <c r="PGZ271" s="111"/>
      <c r="PHA271" s="111"/>
      <c r="PHB271" s="111"/>
      <c r="PHC271" s="111"/>
      <c r="PHD271" s="111"/>
      <c r="PHE271" s="111"/>
      <c r="PHF271" s="111"/>
      <c r="PHG271" s="111"/>
      <c r="PHH271" s="111"/>
      <c r="PHI271" s="111"/>
      <c r="PHJ271" s="111"/>
      <c r="PHK271" s="111"/>
      <c r="PHL271" s="112"/>
      <c r="PHM271" s="104"/>
      <c r="PHN271" s="111"/>
      <c r="PHO271" s="111"/>
      <c r="PHP271" s="111"/>
      <c r="PHQ271" s="111"/>
      <c r="PHR271" s="111"/>
      <c r="PHS271" s="111"/>
      <c r="PHT271" s="111"/>
      <c r="PHU271" s="111"/>
      <c r="PHV271" s="111"/>
      <c r="PHW271" s="111"/>
      <c r="PHX271" s="111"/>
      <c r="PHY271" s="111"/>
      <c r="PHZ271" s="111"/>
      <c r="PIA271" s="111"/>
      <c r="PIB271" s="111"/>
      <c r="PIC271" s="111"/>
      <c r="PID271" s="111"/>
      <c r="PIE271" s="111"/>
      <c r="PIF271" s="111"/>
      <c r="PIG271" s="111"/>
      <c r="PIH271" s="111"/>
      <c r="PII271" s="111"/>
      <c r="PIJ271" s="111"/>
      <c r="PIK271" s="111"/>
      <c r="PIL271" s="111"/>
      <c r="PIM271" s="111"/>
      <c r="PIN271" s="111"/>
      <c r="PIO271" s="111"/>
      <c r="PIP271" s="111"/>
      <c r="PIQ271" s="112"/>
      <c r="PIR271" s="104"/>
      <c r="PIS271" s="111"/>
      <c r="PIT271" s="111"/>
      <c r="PIU271" s="111"/>
      <c r="PIV271" s="111"/>
      <c r="PIW271" s="111"/>
      <c r="PIX271" s="111"/>
      <c r="PIY271" s="111"/>
      <c r="PIZ271" s="111"/>
      <c r="PJA271" s="111"/>
      <c r="PJB271" s="111"/>
      <c r="PJC271" s="111"/>
      <c r="PJD271" s="111"/>
      <c r="PJE271" s="111"/>
      <c r="PJF271" s="111"/>
      <c r="PJG271" s="111"/>
      <c r="PJH271" s="111"/>
      <c r="PJI271" s="111"/>
      <c r="PJJ271" s="111"/>
      <c r="PJK271" s="111"/>
      <c r="PJL271" s="111"/>
      <c r="PJM271" s="111"/>
      <c r="PJN271" s="111"/>
      <c r="PJO271" s="111"/>
      <c r="PJP271" s="111"/>
      <c r="PJQ271" s="111"/>
      <c r="PJR271" s="111"/>
      <c r="PJS271" s="111"/>
      <c r="PJT271" s="111"/>
      <c r="PJU271" s="111"/>
      <c r="PJV271" s="112"/>
      <c r="PJW271" s="104"/>
      <c r="PJX271" s="111"/>
      <c r="PJY271" s="111"/>
      <c r="PJZ271" s="111"/>
      <c r="PKA271" s="111"/>
      <c r="PKB271" s="111"/>
      <c r="PKC271" s="111"/>
      <c r="PKD271" s="111"/>
      <c r="PKE271" s="111"/>
      <c r="PKF271" s="111"/>
      <c r="PKG271" s="111"/>
      <c r="PKH271" s="111"/>
      <c r="PKI271" s="111"/>
      <c r="PKJ271" s="111"/>
      <c r="PKK271" s="111"/>
      <c r="PKL271" s="111"/>
      <c r="PKM271" s="111"/>
      <c r="PKN271" s="111"/>
      <c r="PKO271" s="111"/>
      <c r="PKP271" s="111"/>
      <c r="PKQ271" s="111"/>
      <c r="PKR271" s="111"/>
      <c r="PKS271" s="111"/>
      <c r="PKT271" s="111"/>
      <c r="PKU271" s="111"/>
      <c r="PKV271" s="111"/>
      <c r="PKW271" s="111"/>
      <c r="PKX271" s="111"/>
      <c r="PKY271" s="111"/>
      <c r="PKZ271" s="111"/>
      <c r="PLA271" s="112"/>
      <c r="PLB271" s="104"/>
      <c r="PLC271" s="111"/>
      <c r="PLD271" s="111"/>
      <c r="PLE271" s="111"/>
      <c r="PLF271" s="111"/>
      <c r="PLG271" s="111"/>
      <c r="PLH271" s="111"/>
      <c r="PLI271" s="111"/>
      <c r="PLJ271" s="111"/>
      <c r="PLK271" s="111"/>
      <c r="PLL271" s="111"/>
      <c r="PLM271" s="111"/>
      <c r="PLN271" s="111"/>
      <c r="PLO271" s="111"/>
      <c r="PLP271" s="111"/>
      <c r="PLQ271" s="111"/>
      <c r="PLR271" s="111"/>
      <c r="PLS271" s="111"/>
      <c r="PLT271" s="111"/>
      <c r="PLU271" s="111"/>
      <c r="PLV271" s="111"/>
      <c r="PLW271" s="111"/>
      <c r="PLX271" s="111"/>
      <c r="PLY271" s="111"/>
      <c r="PLZ271" s="111"/>
      <c r="PMA271" s="111"/>
      <c r="PMB271" s="111"/>
      <c r="PMC271" s="111"/>
      <c r="PMD271" s="111"/>
      <c r="PME271" s="111"/>
      <c r="PMF271" s="112"/>
      <c r="PMG271" s="104"/>
      <c r="PMH271" s="111"/>
      <c r="PMI271" s="111"/>
      <c r="PMJ271" s="111"/>
      <c r="PMK271" s="111"/>
      <c r="PML271" s="111"/>
      <c r="PMM271" s="111"/>
      <c r="PMN271" s="111"/>
      <c r="PMO271" s="111"/>
      <c r="PMP271" s="111"/>
      <c r="PMQ271" s="111"/>
      <c r="PMR271" s="111"/>
      <c r="PMS271" s="111"/>
      <c r="PMT271" s="111"/>
      <c r="PMU271" s="111"/>
      <c r="PMV271" s="111"/>
      <c r="PMW271" s="111"/>
      <c r="PMX271" s="111"/>
      <c r="PMY271" s="111"/>
      <c r="PMZ271" s="111"/>
      <c r="PNA271" s="111"/>
      <c r="PNB271" s="111"/>
      <c r="PNC271" s="111"/>
      <c r="PND271" s="111"/>
      <c r="PNE271" s="111"/>
      <c r="PNF271" s="111"/>
      <c r="PNG271" s="111"/>
      <c r="PNH271" s="111"/>
      <c r="PNI271" s="111"/>
      <c r="PNJ271" s="111"/>
      <c r="PNK271" s="112"/>
      <c r="PNL271" s="104"/>
      <c r="PNM271" s="111"/>
      <c r="PNN271" s="111"/>
      <c r="PNO271" s="111"/>
      <c r="PNP271" s="111"/>
      <c r="PNQ271" s="111"/>
      <c r="PNR271" s="111"/>
      <c r="PNS271" s="111"/>
      <c r="PNT271" s="111"/>
      <c r="PNU271" s="111"/>
      <c r="PNV271" s="111"/>
      <c r="PNW271" s="111"/>
      <c r="PNX271" s="111"/>
      <c r="PNY271" s="111"/>
      <c r="PNZ271" s="111"/>
      <c r="POA271" s="111"/>
      <c r="POB271" s="111"/>
      <c r="POC271" s="111"/>
      <c r="POD271" s="111"/>
      <c r="POE271" s="111"/>
      <c r="POF271" s="111"/>
      <c r="POG271" s="111"/>
      <c r="POH271" s="111"/>
      <c r="POI271" s="111"/>
      <c r="POJ271" s="111"/>
      <c r="POK271" s="111"/>
      <c r="POL271" s="111"/>
      <c r="POM271" s="111"/>
      <c r="PON271" s="111"/>
      <c r="POO271" s="111"/>
      <c r="POP271" s="112"/>
      <c r="POQ271" s="104"/>
      <c r="POR271" s="111"/>
      <c r="POS271" s="111"/>
      <c r="POT271" s="111"/>
      <c r="POU271" s="111"/>
      <c r="POV271" s="111"/>
      <c r="POW271" s="111"/>
      <c r="POX271" s="111"/>
      <c r="POY271" s="111"/>
      <c r="POZ271" s="111"/>
      <c r="PPA271" s="111"/>
      <c r="PPB271" s="111"/>
      <c r="PPC271" s="111"/>
      <c r="PPD271" s="111"/>
      <c r="PPE271" s="111"/>
      <c r="PPF271" s="111"/>
      <c r="PPG271" s="111"/>
      <c r="PPH271" s="111"/>
      <c r="PPI271" s="111"/>
      <c r="PPJ271" s="111"/>
      <c r="PPK271" s="111"/>
      <c r="PPL271" s="111"/>
      <c r="PPM271" s="111"/>
      <c r="PPN271" s="111"/>
      <c r="PPO271" s="111"/>
      <c r="PPP271" s="111"/>
      <c r="PPQ271" s="111"/>
      <c r="PPR271" s="111"/>
      <c r="PPS271" s="111"/>
      <c r="PPT271" s="111"/>
      <c r="PPU271" s="112"/>
      <c r="PPV271" s="104"/>
      <c r="PPW271" s="111"/>
      <c r="PPX271" s="111"/>
      <c r="PPY271" s="111"/>
      <c r="PPZ271" s="111"/>
      <c r="PQA271" s="111"/>
      <c r="PQB271" s="111"/>
      <c r="PQC271" s="111"/>
      <c r="PQD271" s="111"/>
      <c r="PQE271" s="111"/>
      <c r="PQF271" s="111"/>
      <c r="PQG271" s="111"/>
      <c r="PQH271" s="111"/>
      <c r="PQI271" s="111"/>
      <c r="PQJ271" s="111"/>
      <c r="PQK271" s="111"/>
      <c r="PQL271" s="111"/>
      <c r="PQM271" s="111"/>
      <c r="PQN271" s="111"/>
      <c r="PQO271" s="111"/>
      <c r="PQP271" s="111"/>
      <c r="PQQ271" s="111"/>
      <c r="PQR271" s="111"/>
      <c r="PQS271" s="111"/>
      <c r="PQT271" s="111"/>
      <c r="PQU271" s="111"/>
      <c r="PQV271" s="111"/>
      <c r="PQW271" s="111"/>
      <c r="PQX271" s="111"/>
      <c r="PQY271" s="111"/>
      <c r="PQZ271" s="112"/>
      <c r="PRA271" s="104"/>
      <c r="PRB271" s="111"/>
      <c r="PRC271" s="111"/>
      <c r="PRD271" s="111"/>
      <c r="PRE271" s="111"/>
      <c r="PRF271" s="111"/>
      <c r="PRG271" s="111"/>
      <c r="PRH271" s="111"/>
      <c r="PRI271" s="111"/>
      <c r="PRJ271" s="111"/>
      <c r="PRK271" s="111"/>
      <c r="PRL271" s="111"/>
      <c r="PRM271" s="111"/>
      <c r="PRN271" s="111"/>
      <c r="PRO271" s="111"/>
      <c r="PRP271" s="111"/>
      <c r="PRQ271" s="111"/>
      <c r="PRR271" s="111"/>
      <c r="PRS271" s="111"/>
      <c r="PRT271" s="111"/>
      <c r="PRU271" s="111"/>
      <c r="PRV271" s="111"/>
      <c r="PRW271" s="111"/>
      <c r="PRX271" s="111"/>
      <c r="PRY271" s="111"/>
      <c r="PRZ271" s="111"/>
      <c r="PSA271" s="111"/>
      <c r="PSB271" s="111"/>
      <c r="PSC271" s="111"/>
      <c r="PSD271" s="111"/>
      <c r="PSE271" s="112"/>
      <c r="PSF271" s="104"/>
      <c r="PSG271" s="111"/>
      <c r="PSH271" s="111"/>
      <c r="PSI271" s="111"/>
      <c r="PSJ271" s="111"/>
      <c r="PSK271" s="111"/>
      <c r="PSL271" s="111"/>
      <c r="PSM271" s="111"/>
      <c r="PSN271" s="111"/>
      <c r="PSO271" s="111"/>
      <c r="PSP271" s="111"/>
      <c r="PSQ271" s="111"/>
      <c r="PSR271" s="111"/>
      <c r="PSS271" s="111"/>
      <c r="PST271" s="111"/>
      <c r="PSU271" s="111"/>
      <c r="PSV271" s="111"/>
      <c r="PSW271" s="111"/>
      <c r="PSX271" s="111"/>
      <c r="PSY271" s="111"/>
      <c r="PSZ271" s="111"/>
      <c r="PTA271" s="111"/>
      <c r="PTB271" s="111"/>
      <c r="PTC271" s="111"/>
      <c r="PTD271" s="111"/>
      <c r="PTE271" s="111"/>
      <c r="PTF271" s="111"/>
      <c r="PTG271" s="111"/>
      <c r="PTH271" s="111"/>
      <c r="PTI271" s="111"/>
      <c r="PTJ271" s="112"/>
      <c r="PTK271" s="104"/>
      <c r="PTL271" s="111"/>
      <c r="PTM271" s="111"/>
      <c r="PTN271" s="111"/>
      <c r="PTO271" s="111"/>
      <c r="PTP271" s="111"/>
      <c r="PTQ271" s="111"/>
      <c r="PTR271" s="111"/>
      <c r="PTS271" s="111"/>
      <c r="PTT271" s="111"/>
      <c r="PTU271" s="111"/>
      <c r="PTV271" s="111"/>
      <c r="PTW271" s="111"/>
      <c r="PTX271" s="111"/>
      <c r="PTY271" s="111"/>
      <c r="PTZ271" s="111"/>
      <c r="PUA271" s="111"/>
      <c r="PUB271" s="111"/>
      <c r="PUC271" s="111"/>
      <c r="PUD271" s="111"/>
      <c r="PUE271" s="111"/>
      <c r="PUF271" s="111"/>
      <c r="PUG271" s="111"/>
      <c r="PUH271" s="111"/>
      <c r="PUI271" s="111"/>
      <c r="PUJ271" s="111"/>
      <c r="PUK271" s="111"/>
      <c r="PUL271" s="111"/>
      <c r="PUM271" s="111"/>
      <c r="PUN271" s="111"/>
      <c r="PUO271" s="112"/>
      <c r="PUP271" s="104"/>
      <c r="PUQ271" s="111"/>
      <c r="PUR271" s="111"/>
      <c r="PUS271" s="111"/>
      <c r="PUT271" s="111"/>
      <c r="PUU271" s="111"/>
      <c r="PUV271" s="111"/>
      <c r="PUW271" s="111"/>
      <c r="PUX271" s="111"/>
      <c r="PUY271" s="111"/>
      <c r="PUZ271" s="111"/>
      <c r="PVA271" s="111"/>
      <c r="PVB271" s="111"/>
      <c r="PVC271" s="111"/>
      <c r="PVD271" s="111"/>
      <c r="PVE271" s="111"/>
      <c r="PVF271" s="111"/>
      <c r="PVG271" s="111"/>
      <c r="PVH271" s="111"/>
      <c r="PVI271" s="111"/>
      <c r="PVJ271" s="111"/>
      <c r="PVK271" s="111"/>
      <c r="PVL271" s="111"/>
      <c r="PVM271" s="111"/>
      <c r="PVN271" s="111"/>
      <c r="PVO271" s="111"/>
      <c r="PVP271" s="111"/>
      <c r="PVQ271" s="111"/>
      <c r="PVR271" s="111"/>
      <c r="PVS271" s="111"/>
      <c r="PVT271" s="112"/>
      <c r="PVU271" s="104"/>
      <c r="PVV271" s="111"/>
      <c r="PVW271" s="111"/>
      <c r="PVX271" s="111"/>
      <c r="PVY271" s="111"/>
      <c r="PVZ271" s="111"/>
      <c r="PWA271" s="111"/>
      <c r="PWB271" s="111"/>
      <c r="PWC271" s="111"/>
      <c r="PWD271" s="111"/>
      <c r="PWE271" s="111"/>
      <c r="PWF271" s="111"/>
      <c r="PWG271" s="111"/>
      <c r="PWH271" s="111"/>
      <c r="PWI271" s="111"/>
      <c r="PWJ271" s="111"/>
      <c r="PWK271" s="111"/>
      <c r="PWL271" s="111"/>
      <c r="PWM271" s="111"/>
      <c r="PWN271" s="111"/>
      <c r="PWO271" s="111"/>
      <c r="PWP271" s="111"/>
      <c r="PWQ271" s="111"/>
      <c r="PWR271" s="111"/>
      <c r="PWS271" s="111"/>
      <c r="PWT271" s="111"/>
      <c r="PWU271" s="111"/>
      <c r="PWV271" s="111"/>
      <c r="PWW271" s="111"/>
      <c r="PWX271" s="111"/>
      <c r="PWY271" s="112"/>
      <c r="PWZ271" s="104"/>
      <c r="PXA271" s="111"/>
      <c r="PXB271" s="111"/>
      <c r="PXC271" s="111"/>
      <c r="PXD271" s="111"/>
      <c r="PXE271" s="111"/>
      <c r="PXF271" s="111"/>
      <c r="PXG271" s="111"/>
      <c r="PXH271" s="111"/>
      <c r="PXI271" s="111"/>
      <c r="PXJ271" s="111"/>
      <c r="PXK271" s="111"/>
      <c r="PXL271" s="111"/>
      <c r="PXM271" s="111"/>
      <c r="PXN271" s="111"/>
      <c r="PXO271" s="111"/>
      <c r="PXP271" s="111"/>
      <c r="PXQ271" s="111"/>
      <c r="PXR271" s="111"/>
      <c r="PXS271" s="111"/>
      <c r="PXT271" s="111"/>
      <c r="PXU271" s="111"/>
      <c r="PXV271" s="111"/>
      <c r="PXW271" s="111"/>
      <c r="PXX271" s="111"/>
      <c r="PXY271" s="111"/>
      <c r="PXZ271" s="111"/>
      <c r="PYA271" s="111"/>
      <c r="PYB271" s="111"/>
      <c r="PYC271" s="111"/>
      <c r="PYD271" s="112"/>
      <c r="PYE271" s="104"/>
      <c r="PYF271" s="111"/>
      <c r="PYG271" s="111"/>
      <c r="PYH271" s="111"/>
      <c r="PYI271" s="111"/>
      <c r="PYJ271" s="111"/>
      <c r="PYK271" s="111"/>
      <c r="PYL271" s="111"/>
      <c r="PYM271" s="111"/>
      <c r="PYN271" s="111"/>
      <c r="PYO271" s="111"/>
      <c r="PYP271" s="111"/>
      <c r="PYQ271" s="111"/>
      <c r="PYR271" s="111"/>
      <c r="PYS271" s="111"/>
      <c r="PYT271" s="111"/>
      <c r="PYU271" s="111"/>
      <c r="PYV271" s="111"/>
      <c r="PYW271" s="111"/>
      <c r="PYX271" s="111"/>
      <c r="PYY271" s="111"/>
      <c r="PYZ271" s="111"/>
      <c r="PZA271" s="111"/>
      <c r="PZB271" s="111"/>
      <c r="PZC271" s="111"/>
      <c r="PZD271" s="111"/>
      <c r="PZE271" s="111"/>
      <c r="PZF271" s="111"/>
      <c r="PZG271" s="111"/>
      <c r="PZH271" s="111"/>
      <c r="PZI271" s="112"/>
      <c r="PZJ271" s="104"/>
      <c r="PZK271" s="111"/>
      <c r="PZL271" s="111"/>
      <c r="PZM271" s="111"/>
      <c r="PZN271" s="111"/>
      <c r="PZO271" s="111"/>
      <c r="PZP271" s="111"/>
      <c r="PZQ271" s="111"/>
      <c r="PZR271" s="111"/>
      <c r="PZS271" s="111"/>
      <c r="PZT271" s="111"/>
      <c r="PZU271" s="111"/>
      <c r="PZV271" s="111"/>
      <c r="PZW271" s="111"/>
      <c r="PZX271" s="111"/>
      <c r="PZY271" s="111"/>
      <c r="PZZ271" s="111"/>
      <c r="QAA271" s="111"/>
      <c r="QAB271" s="111"/>
      <c r="QAC271" s="111"/>
      <c r="QAD271" s="111"/>
      <c r="QAE271" s="111"/>
      <c r="QAF271" s="111"/>
      <c r="QAG271" s="111"/>
      <c r="QAH271" s="111"/>
      <c r="QAI271" s="111"/>
      <c r="QAJ271" s="111"/>
      <c r="QAK271" s="111"/>
      <c r="QAL271" s="111"/>
      <c r="QAM271" s="111"/>
      <c r="QAN271" s="112"/>
      <c r="QAO271" s="104"/>
      <c r="QAP271" s="111"/>
      <c r="QAQ271" s="111"/>
      <c r="QAR271" s="111"/>
      <c r="QAS271" s="111"/>
      <c r="QAT271" s="111"/>
      <c r="QAU271" s="111"/>
      <c r="QAV271" s="111"/>
      <c r="QAW271" s="111"/>
      <c r="QAX271" s="111"/>
      <c r="QAY271" s="111"/>
      <c r="QAZ271" s="111"/>
      <c r="QBA271" s="111"/>
      <c r="QBB271" s="111"/>
      <c r="QBC271" s="111"/>
      <c r="QBD271" s="111"/>
      <c r="QBE271" s="111"/>
      <c r="QBF271" s="111"/>
      <c r="QBG271" s="111"/>
      <c r="QBH271" s="111"/>
      <c r="QBI271" s="111"/>
      <c r="QBJ271" s="111"/>
      <c r="QBK271" s="111"/>
      <c r="QBL271" s="111"/>
      <c r="QBM271" s="111"/>
      <c r="QBN271" s="111"/>
      <c r="QBO271" s="111"/>
      <c r="QBP271" s="111"/>
      <c r="QBQ271" s="111"/>
      <c r="QBR271" s="111"/>
      <c r="QBS271" s="112"/>
      <c r="QBT271" s="104"/>
      <c r="QBU271" s="111"/>
      <c r="QBV271" s="111"/>
      <c r="QBW271" s="111"/>
      <c r="QBX271" s="111"/>
      <c r="QBY271" s="111"/>
      <c r="QBZ271" s="111"/>
      <c r="QCA271" s="111"/>
      <c r="QCB271" s="111"/>
      <c r="QCC271" s="111"/>
      <c r="QCD271" s="111"/>
      <c r="QCE271" s="111"/>
      <c r="QCF271" s="111"/>
      <c r="QCG271" s="111"/>
      <c r="QCH271" s="111"/>
      <c r="QCI271" s="111"/>
      <c r="QCJ271" s="111"/>
      <c r="QCK271" s="111"/>
      <c r="QCL271" s="111"/>
      <c r="QCM271" s="111"/>
      <c r="QCN271" s="111"/>
      <c r="QCO271" s="111"/>
      <c r="QCP271" s="111"/>
      <c r="QCQ271" s="111"/>
      <c r="QCR271" s="111"/>
      <c r="QCS271" s="111"/>
      <c r="QCT271" s="111"/>
      <c r="QCU271" s="111"/>
      <c r="QCV271" s="111"/>
      <c r="QCW271" s="111"/>
      <c r="QCX271" s="112"/>
      <c r="QCY271" s="104"/>
      <c r="QCZ271" s="111"/>
      <c r="QDA271" s="111"/>
      <c r="QDB271" s="111"/>
      <c r="QDC271" s="111"/>
      <c r="QDD271" s="111"/>
      <c r="QDE271" s="111"/>
      <c r="QDF271" s="111"/>
      <c r="QDG271" s="111"/>
      <c r="QDH271" s="111"/>
      <c r="QDI271" s="111"/>
      <c r="QDJ271" s="111"/>
      <c r="QDK271" s="111"/>
      <c r="QDL271" s="111"/>
      <c r="QDM271" s="111"/>
      <c r="QDN271" s="111"/>
      <c r="QDO271" s="111"/>
      <c r="QDP271" s="111"/>
      <c r="QDQ271" s="111"/>
      <c r="QDR271" s="111"/>
      <c r="QDS271" s="111"/>
      <c r="QDT271" s="111"/>
      <c r="QDU271" s="111"/>
      <c r="QDV271" s="111"/>
      <c r="QDW271" s="111"/>
      <c r="QDX271" s="111"/>
      <c r="QDY271" s="111"/>
      <c r="QDZ271" s="111"/>
      <c r="QEA271" s="111"/>
      <c r="QEB271" s="111"/>
      <c r="QEC271" s="112"/>
      <c r="QED271" s="104"/>
      <c r="QEE271" s="111"/>
      <c r="QEF271" s="111"/>
      <c r="QEG271" s="111"/>
      <c r="QEH271" s="111"/>
      <c r="QEI271" s="111"/>
      <c r="QEJ271" s="111"/>
      <c r="QEK271" s="111"/>
      <c r="QEL271" s="111"/>
      <c r="QEM271" s="111"/>
      <c r="QEN271" s="111"/>
      <c r="QEO271" s="111"/>
      <c r="QEP271" s="111"/>
      <c r="QEQ271" s="111"/>
      <c r="QER271" s="111"/>
      <c r="QES271" s="111"/>
      <c r="QET271" s="111"/>
      <c r="QEU271" s="111"/>
      <c r="QEV271" s="111"/>
      <c r="QEW271" s="111"/>
      <c r="QEX271" s="111"/>
      <c r="QEY271" s="111"/>
      <c r="QEZ271" s="111"/>
      <c r="QFA271" s="111"/>
      <c r="QFB271" s="111"/>
      <c r="QFC271" s="111"/>
      <c r="QFD271" s="111"/>
      <c r="QFE271" s="111"/>
      <c r="QFF271" s="111"/>
      <c r="QFG271" s="111"/>
      <c r="QFH271" s="112"/>
      <c r="QFI271" s="104"/>
      <c r="QFJ271" s="111"/>
      <c r="QFK271" s="111"/>
      <c r="QFL271" s="111"/>
      <c r="QFM271" s="111"/>
      <c r="QFN271" s="111"/>
      <c r="QFO271" s="111"/>
      <c r="QFP271" s="111"/>
      <c r="QFQ271" s="111"/>
      <c r="QFR271" s="111"/>
      <c r="QFS271" s="111"/>
      <c r="QFT271" s="111"/>
      <c r="QFU271" s="111"/>
      <c r="QFV271" s="111"/>
      <c r="QFW271" s="111"/>
      <c r="QFX271" s="111"/>
      <c r="QFY271" s="111"/>
      <c r="QFZ271" s="111"/>
      <c r="QGA271" s="111"/>
      <c r="QGB271" s="111"/>
      <c r="QGC271" s="111"/>
      <c r="QGD271" s="111"/>
      <c r="QGE271" s="111"/>
      <c r="QGF271" s="111"/>
      <c r="QGG271" s="111"/>
      <c r="QGH271" s="111"/>
      <c r="QGI271" s="111"/>
      <c r="QGJ271" s="111"/>
      <c r="QGK271" s="111"/>
      <c r="QGL271" s="111"/>
      <c r="QGM271" s="112"/>
      <c r="QGN271" s="104"/>
      <c r="QGO271" s="111"/>
      <c r="QGP271" s="111"/>
      <c r="QGQ271" s="111"/>
      <c r="QGR271" s="111"/>
      <c r="QGS271" s="111"/>
      <c r="QGT271" s="111"/>
      <c r="QGU271" s="111"/>
      <c r="QGV271" s="111"/>
      <c r="QGW271" s="111"/>
      <c r="QGX271" s="111"/>
      <c r="QGY271" s="111"/>
      <c r="QGZ271" s="111"/>
      <c r="QHA271" s="111"/>
      <c r="QHB271" s="111"/>
      <c r="QHC271" s="111"/>
      <c r="QHD271" s="111"/>
      <c r="QHE271" s="111"/>
      <c r="QHF271" s="111"/>
      <c r="QHG271" s="111"/>
      <c r="QHH271" s="111"/>
      <c r="QHI271" s="111"/>
      <c r="QHJ271" s="111"/>
      <c r="QHK271" s="111"/>
      <c r="QHL271" s="111"/>
      <c r="QHM271" s="111"/>
      <c r="QHN271" s="111"/>
      <c r="QHO271" s="111"/>
      <c r="QHP271" s="111"/>
      <c r="QHQ271" s="111"/>
      <c r="QHR271" s="112"/>
      <c r="QHS271" s="104"/>
      <c r="QHT271" s="111"/>
      <c r="QHU271" s="111"/>
      <c r="QHV271" s="111"/>
      <c r="QHW271" s="111"/>
      <c r="QHX271" s="111"/>
      <c r="QHY271" s="111"/>
      <c r="QHZ271" s="111"/>
      <c r="QIA271" s="111"/>
      <c r="QIB271" s="111"/>
      <c r="QIC271" s="111"/>
      <c r="QID271" s="111"/>
      <c r="QIE271" s="111"/>
      <c r="QIF271" s="111"/>
      <c r="QIG271" s="111"/>
      <c r="QIH271" s="111"/>
      <c r="QII271" s="111"/>
      <c r="QIJ271" s="111"/>
      <c r="QIK271" s="111"/>
      <c r="QIL271" s="111"/>
      <c r="QIM271" s="111"/>
      <c r="QIN271" s="111"/>
      <c r="QIO271" s="111"/>
      <c r="QIP271" s="111"/>
      <c r="QIQ271" s="111"/>
      <c r="QIR271" s="111"/>
      <c r="QIS271" s="111"/>
      <c r="QIT271" s="111"/>
      <c r="QIU271" s="111"/>
      <c r="QIV271" s="111"/>
      <c r="QIW271" s="112"/>
      <c r="QIX271" s="104"/>
      <c r="QIY271" s="111"/>
      <c r="QIZ271" s="111"/>
      <c r="QJA271" s="111"/>
      <c r="QJB271" s="111"/>
      <c r="QJC271" s="111"/>
      <c r="QJD271" s="111"/>
      <c r="QJE271" s="111"/>
      <c r="QJF271" s="111"/>
      <c r="QJG271" s="111"/>
      <c r="QJH271" s="111"/>
      <c r="QJI271" s="111"/>
      <c r="QJJ271" s="111"/>
      <c r="QJK271" s="111"/>
      <c r="QJL271" s="111"/>
      <c r="QJM271" s="111"/>
      <c r="QJN271" s="111"/>
      <c r="QJO271" s="111"/>
      <c r="QJP271" s="111"/>
      <c r="QJQ271" s="111"/>
      <c r="QJR271" s="111"/>
      <c r="QJS271" s="111"/>
      <c r="QJT271" s="111"/>
      <c r="QJU271" s="111"/>
      <c r="QJV271" s="111"/>
      <c r="QJW271" s="111"/>
      <c r="QJX271" s="111"/>
      <c r="QJY271" s="111"/>
      <c r="QJZ271" s="111"/>
      <c r="QKA271" s="111"/>
      <c r="QKB271" s="112"/>
      <c r="QKC271" s="104"/>
      <c r="QKD271" s="111"/>
      <c r="QKE271" s="111"/>
      <c r="QKF271" s="111"/>
      <c r="QKG271" s="111"/>
      <c r="QKH271" s="111"/>
      <c r="QKI271" s="111"/>
      <c r="QKJ271" s="111"/>
      <c r="QKK271" s="111"/>
      <c r="QKL271" s="111"/>
      <c r="QKM271" s="111"/>
      <c r="QKN271" s="111"/>
      <c r="QKO271" s="111"/>
      <c r="QKP271" s="111"/>
      <c r="QKQ271" s="111"/>
      <c r="QKR271" s="111"/>
      <c r="QKS271" s="111"/>
      <c r="QKT271" s="111"/>
      <c r="QKU271" s="111"/>
      <c r="QKV271" s="111"/>
      <c r="QKW271" s="111"/>
      <c r="QKX271" s="111"/>
      <c r="QKY271" s="111"/>
      <c r="QKZ271" s="111"/>
      <c r="QLA271" s="111"/>
      <c r="QLB271" s="111"/>
      <c r="QLC271" s="111"/>
      <c r="QLD271" s="111"/>
      <c r="QLE271" s="111"/>
      <c r="QLF271" s="111"/>
      <c r="QLG271" s="112"/>
      <c r="QLH271" s="104"/>
      <c r="QLI271" s="111"/>
      <c r="QLJ271" s="111"/>
      <c r="QLK271" s="111"/>
      <c r="QLL271" s="111"/>
      <c r="QLM271" s="111"/>
      <c r="QLN271" s="111"/>
      <c r="QLO271" s="111"/>
      <c r="QLP271" s="111"/>
      <c r="QLQ271" s="111"/>
      <c r="QLR271" s="111"/>
      <c r="QLS271" s="111"/>
      <c r="QLT271" s="111"/>
      <c r="QLU271" s="111"/>
      <c r="QLV271" s="111"/>
      <c r="QLW271" s="111"/>
      <c r="QLX271" s="111"/>
      <c r="QLY271" s="111"/>
      <c r="QLZ271" s="111"/>
      <c r="QMA271" s="111"/>
      <c r="QMB271" s="111"/>
      <c r="QMC271" s="111"/>
      <c r="QMD271" s="111"/>
      <c r="QME271" s="111"/>
      <c r="QMF271" s="111"/>
      <c r="QMG271" s="111"/>
      <c r="QMH271" s="111"/>
      <c r="QMI271" s="111"/>
      <c r="QMJ271" s="111"/>
      <c r="QMK271" s="111"/>
      <c r="QML271" s="112"/>
      <c r="QMM271" s="104"/>
      <c r="QMN271" s="111"/>
      <c r="QMO271" s="111"/>
      <c r="QMP271" s="111"/>
      <c r="QMQ271" s="111"/>
      <c r="QMR271" s="111"/>
      <c r="QMS271" s="111"/>
      <c r="QMT271" s="111"/>
      <c r="QMU271" s="111"/>
      <c r="QMV271" s="111"/>
      <c r="QMW271" s="111"/>
      <c r="QMX271" s="111"/>
      <c r="QMY271" s="111"/>
      <c r="QMZ271" s="111"/>
      <c r="QNA271" s="111"/>
      <c r="QNB271" s="111"/>
      <c r="QNC271" s="111"/>
      <c r="QND271" s="111"/>
      <c r="QNE271" s="111"/>
      <c r="QNF271" s="111"/>
      <c r="QNG271" s="111"/>
      <c r="QNH271" s="111"/>
      <c r="QNI271" s="111"/>
      <c r="QNJ271" s="111"/>
      <c r="QNK271" s="111"/>
      <c r="QNL271" s="111"/>
      <c r="QNM271" s="111"/>
      <c r="QNN271" s="111"/>
      <c r="QNO271" s="111"/>
      <c r="QNP271" s="111"/>
      <c r="QNQ271" s="112"/>
      <c r="QNR271" s="104"/>
      <c r="QNS271" s="111"/>
      <c r="QNT271" s="111"/>
      <c r="QNU271" s="111"/>
      <c r="QNV271" s="111"/>
      <c r="QNW271" s="111"/>
      <c r="QNX271" s="111"/>
      <c r="QNY271" s="111"/>
      <c r="QNZ271" s="111"/>
      <c r="QOA271" s="111"/>
      <c r="QOB271" s="111"/>
      <c r="QOC271" s="111"/>
      <c r="QOD271" s="111"/>
      <c r="QOE271" s="111"/>
      <c r="QOF271" s="111"/>
      <c r="QOG271" s="111"/>
      <c r="QOH271" s="111"/>
      <c r="QOI271" s="111"/>
      <c r="QOJ271" s="111"/>
      <c r="QOK271" s="111"/>
      <c r="QOL271" s="111"/>
      <c r="QOM271" s="111"/>
      <c r="QON271" s="111"/>
      <c r="QOO271" s="111"/>
      <c r="QOP271" s="111"/>
      <c r="QOQ271" s="111"/>
      <c r="QOR271" s="111"/>
      <c r="QOS271" s="111"/>
      <c r="QOT271" s="111"/>
      <c r="QOU271" s="111"/>
      <c r="QOV271" s="112"/>
      <c r="QOW271" s="104"/>
      <c r="QOX271" s="111"/>
      <c r="QOY271" s="111"/>
      <c r="QOZ271" s="111"/>
      <c r="QPA271" s="111"/>
      <c r="QPB271" s="111"/>
      <c r="QPC271" s="111"/>
      <c r="QPD271" s="111"/>
      <c r="QPE271" s="111"/>
      <c r="QPF271" s="111"/>
      <c r="QPG271" s="111"/>
      <c r="QPH271" s="111"/>
      <c r="QPI271" s="111"/>
      <c r="QPJ271" s="111"/>
      <c r="QPK271" s="111"/>
      <c r="QPL271" s="111"/>
      <c r="QPM271" s="111"/>
      <c r="QPN271" s="111"/>
      <c r="QPO271" s="111"/>
      <c r="QPP271" s="111"/>
      <c r="QPQ271" s="111"/>
      <c r="QPR271" s="111"/>
      <c r="QPS271" s="111"/>
      <c r="QPT271" s="111"/>
      <c r="QPU271" s="111"/>
      <c r="QPV271" s="111"/>
      <c r="QPW271" s="111"/>
      <c r="QPX271" s="111"/>
      <c r="QPY271" s="111"/>
      <c r="QPZ271" s="111"/>
      <c r="QQA271" s="112"/>
      <c r="QQB271" s="104"/>
      <c r="QQC271" s="111"/>
      <c r="QQD271" s="111"/>
      <c r="QQE271" s="111"/>
      <c r="QQF271" s="111"/>
      <c r="QQG271" s="111"/>
      <c r="QQH271" s="111"/>
      <c r="QQI271" s="111"/>
      <c r="QQJ271" s="111"/>
      <c r="QQK271" s="111"/>
      <c r="QQL271" s="111"/>
      <c r="QQM271" s="111"/>
      <c r="QQN271" s="111"/>
      <c r="QQO271" s="111"/>
      <c r="QQP271" s="111"/>
      <c r="QQQ271" s="111"/>
      <c r="QQR271" s="111"/>
      <c r="QQS271" s="111"/>
      <c r="QQT271" s="111"/>
      <c r="QQU271" s="111"/>
      <c r="QQV271" s="111"/>
      <c r="QQW271" s="111"/>
      <c r="QQX271" s="111"/>
      <c r="QQY271" s="111"/>
      <c r="QQZ271" s="111"/>
      <c r="QRA271" s="111"/>
      <c r="QRB271" s="111"/>
      <c r="QRC271" s="111"/>
      <c r="QRD271" s="111"/>
      <c r="QRE271" s="111"/>
      <c r="QRF271" s="112"/>
      <c r="QRG271" s="104"/>
      <c r="QRH271" s="111"/>
      <c r="QRI271" s="111"/>
      <c r="QRJ271" s="111"/>
      <c r="QRK271" s="111"/>
      <c r="QRL271" s="111"/>
      <c r="QRM271" s="111"/>
      <c r="QRN271" s="111"/>
      <c r="QRO271" s="111"/>
      <c r="QRP271" s="111"/>
      <c r="QRQ271" s="111"/>
      <c r="QRR271" s="111"/>
      <c r="QRS271" s="111"/>
      <c r="QRT271" s="111"/>
      <c r="QRU271" s="111"/>
      <c r="QRV271" s="111"/>
      <c r="QRW271" s="111"/>
      <c r="QRX271" s="111"/>
      <c r="QRY271" s="111"/>
      <c r="QRZ271" s="111"/>
      <c r="QSA271" s="111"/>
      <c r="QSB271" s="111"/>
      <c r="QSC271" s="111"/>
      <c r="QSD271" s="111"/>
      <c r="QSE271" s="111"/>
      <c r="QSF271" s="111"/>
      <c r="QSG271" s="111"/>
      <c r="QSH271" s="111"/>
      <c r="QSI271" s="111"/>
      <c r="QSJ271" s="111"/>
      <c r="QSK271" s="112"/>
      <c r="QSL271" s="104"/>
      <c r="QSM271" s="111"/>
      <c r="QSN271" s="111"/>
      <c r="QSO271" s="111"/>
      <c r="QSP271" s="111"/>
      <c r="QSQ271" s="111"/>
      <c r="QSR271" s="111"/>
      <c r="QSS271" s="111"/>
      <c r="QST271" s="111"/>
      <c r="QSU271" s="111"/>
      <c r="QSV271" s="111"/>
      <c r="QSW271" s="111"/>
      <c r="QSX271" s="111"/>
      <c r="QSY271" s="111"/>
      <c r="QSZ271" s="111"/>
      <c r="QTA271" s="111"/>
      <c r="QTB271" s="111"/>
      <c r="QTC271" s="111"/>
      <c r="QTD271" s="111"/>
      <c r="QTE271" s="111"/>
      <c r="QTF271" s="111"/>
      <c r="QTG271" s="111"/>
      <c r="QTH271" s="111"/>
      <c r="QTI271" s="111"/>
      <c r="QTJ271" s="111"/>
      <c r="QTK271" s="111"/>
      <c r="QTL271" s="111"/>
      <c r="QTM271" s="111"/>
      <c r="QTN271" s="111"/>
      <c r="QTO271" s="111"/>
      <c r="QTP271" s="112"/>
      <c r="QTQ271" s="104"/>
      <c r="QTR271" s="111"/>
      <c r="QTS271" s="111"/>
      <c r="QTT271" s="111"/>
      <c r="QTU271" s="111"/>
      <c r="QTV271" s="111"/>
      <c r="QTW271" s="111"/>
      <c r="QTX271" s="111"/>
      <c r="QTY271" s="111"/>
      <c r="QTZ271" s="111"/>
      <c r="QUA271" s="111"/>
      <c r="QUB271" s="111"/>
      <c r="QUC271" s="111"/>
      <c r="QUD271" s="111"/>
      <c r="QUE271" s="111"/>
      <c r="QUF271" s="111"/>
      <c r="QUG271" s="111"/>
      <c r="QUH271" s="111"/>
      <c r="QUI271" s="111"/>
      <c r="QUJ271" s="111"/>
      <c r="QUK271" s="111"/>
      <c r="QUL271" s="111"/>
      <c r="QUM271" s="111"/>
      <c r="QUN271" s="111"/>
      <c r="QUO271" s="111"/>
      <c r="QUP271" s="111"/>
      <c r="QUQ271" s="111"/>
      <c r="QUR271" s="111"/>
      <c r="QUS271" s="111"/>
      <c r="QUT271" s="111"/>
      <c r="QUU271" s="112"/>
      <c r="QUV271" s="104"/>
      <c r="QUW271" s="111"/>
      <c r="QUX271" s="111"/>
      <c r="QUY271" s="111"/>
      <c r="QUZ271" s="111"/>
      <c r="QVA271" s="111"/>
      <c r="QVB271" s="111"/>
      <c r="QVC271" s="111"/>
      <c r="QVD271" s="111"/>
      <c r="QVE271" s="111"/>
      <c r="QVF271" s="111"/>
      <c r="QVG271" s="111"/>
      <c r="QVH271" s="111"/>
      <c r="QVI271" s="111"/>
      <c r="QVJ271" s="111"/>
      <c r="QVK271" s="111"/>
      <c r="QVL271" s="111"/>
      <c r="QVM271" s="111"/>
      <c r="QVN271" s="111"/>
      <c r="QVO271" s="111"/>
      <c r="QVP271" s="111"/>
      <c r="QVQ271" s="111"/>
      <c r="QVR271" s="111"/>
      <c r="QVS271" s="111"/>
      <c r="QVT271" s="111"/>
      <c r="QVU271" s="111"/>
      <c r="QVV271" s="111"/>
      <c r="QVW271" s="111"/>
      <c r="QVX271" s="111"/>
      <c r="QVY271" s="111"/>
      <c r="QVZ271" s="112"/>
      <c r="QWA271" s="104"/>
      <c r="QWB271" s="111"/>
      <c r="QWC271" s="111"/>
      <c r="QWD271" s="111"/>
      <c r="QWE271" s="111"/>
      <c r="QWF271" s="111"/>
      <c r="QWG271" s="111"/>
      <c r="QWH271" s="111"/>
      <c r="QWI271" s="111"/>
      <c r="QWJ271" s="111"/>
      <c r="QWK271" s="111"/>
      <c r="QWL271" s="111"/>
      <c r="QWM271" s="111"/>
      <c r="QWN271" s="111"/>
      <c r="QWO271" s="111"/>
      <c r="QWP271" s="111"/>
      <c r="QWQ271" s="111"/>
      <c r="QWR271" s="111"/>
      <c r="QWS271" s="111"/>
      <c r="QWT271" s="111"/>
      <c r="QWU271" s="111"/>
      <c r="QWV271" s="111"/>
      <c r="QWW271" s="111"/>
      <c r="QWX271" s="111"/>
      <c r="QWY271" s="111"/>
      <c r="QWZ271" s="111"/>
      <c r="QXA271" s="111"/>
      <c r="QXB271" s="111"/>
      <c r="QXC271" s="111"/>
      <c r="QXD271" s="111"/>
      <c r="QXE271" s="112"/>
      <c r="QXF271" s="104"/>
      <c r="QXG271" s="111"/>
      <c r="QXH271" s="111"/>
      <c r="QXI271" s="111"/>
      <c r="QXJ271" s="111"/>
      <c r="QXK271" s="111"/>
      <c r="QXL271" s="111"/>
      <c r="QXM271" s="111"/>
      <c r="QXN271" s="111"/>
      <c r="QXO271" s="111"/>
      <c r="QXP271" s="111"/>
      <c r="QXQ271" s="111"/>
      <c r="QXR271" s="111"/>
      <c r="QXS271" s="111"/>
      <c r="QXT271" s="111"/>
      <c r="QXU271" s="111"/>
      <c r="QXV271" s="111"/>
      <c r="QXW271" s="111"/>
      <c r="QXX271" s="111"/>
      <c r="QXY271" s="111"/>
      <c r="QXZ271" s="111"/>
      <c r="QYA271" s="111"/>
      <c r="QYB271" s="111"/>
      <c r="QYC271" s="111"/>
      <c r="QYD271" s="111"/>
      <c r="QYE271" s="111"/>
      <c r="QYF271" s="111"/>
      <c r="QYG271" s="111"/>
      <c r="QYH271" s="111"/>
      <c r="QYI271" s="111"/>
      <c r="QYJ271" s="112"/>
      <c r="QYK271" s="104"/>
      <c r="QYL271" s="111"/>
      <c r="QYM271" s="111"/>
      <c r="QYN271" s="111"/>
      <c r="QYO271" s="111"/>
      <c r="QYP271" s="111"/>
      <c r="QYQ271" s="111"/>
      <c r="QYR271" s="111"/>
      <c r="QYS271" s="111"/>
      <c r="QYT271" s="111"/>
      <c r="QYU271" s="111"/>
      <c r="QYV271" s="111"/>
      <c r="QYW271" s="111"/>
      <c r="QYX271" s="111"/>
      <c r="QYY271" s="111"/>
      <c r="QYZ271" s="111"/>
      <c r="QZA271" s="111"/>
      <c r="QZB271" s="111"/>
      <c r="QZC271" s="111"/>
      <c r="QZD271" s="111"/>
      <c r="QZE271" s="111"/>
      <c r="QZF271" s="111"/>
      <c r="QZG271" s="111"/>
      <c r="QZH271" s="111"/>
      <c r="QZI271" s="111"/>
      <c r="QZJ271" s="111"/>
      <c r="QZK271" s="111"/>
      <c r="QZL271" s="111"/>
      <c r="QZM271" s="111"/>
      <c r="QZN271" s="111"/>
      <c r="QZO271" s="112"/>
      <c r="QZP271" s="104"/>
      <c r="QZQ271" s="111"/>
      <c r="QZR271" s="111"/>
      <c r="QZS271" s="111"/>
      <c r="QZT271" s="111"/>
      <c r="QZU271" s="111"/>
      <c r="QZV271" s="111"/>
      <c r="QZW271" s="111"/>
      <c r="QZX271" s="111"/>
      <c r="QZY271" s="111"/>
      <c r="QZZ271" s="111"/>
      <c r="RAA271" s="111"/>
      <c r="RAB271" s="111"/>
      <c r="RAC271" s="111"/>
      <c r="RAD271" s="111"/>
      <c r="RAE271" s="111"/>
      <c r="RAF271" s="111"/>
      <c r="RAG271" s="111"/>
      <c r="RAH271" s="111"/>
      <c r="RAI271" s="111"/>
      <c r="RAJ271" s="111"/>
      <c r="RAK271" s="111"/>
      <c r="RAL271" s="111"/>
      <c r="RAM271" s="111"/>
      <c r="RAN271" s="111"/>
      <c r="RAO271" s="111"/>
      <c r="RAP271" s="111"/>
      <c r="RAQ271" s="111"/>
      <c r="RAR271" s="111"/>
      <c r="RAS271" s="111"/>
      <c r="RAT271" s="112"/>
      <c r="RAU271" s="104"/>
      <c r="RAV271" s="111"/>
      <c r="RAW271" s="111"/>
      <c r="RAX271" s="111"/>
      <c r="RAY271" s="111"/>
      <c r="RAZ271" s="111"/>
      <c r="RBA271" s="111"/>
      <c r="RBB271" s="111"/>
      <c r="RBC271" s="111"/>
      <c r="RBD271" s="111"/>
      <c r="RBE271" s="111"/>
      <c r="RBF271" s="111"/>
      <c r="RBG271" s="111"/>
      <c r="RBH271" s="111"/>
      <c r="RBI271" s="111"/>
      <c r="RBJ271" s="111"/>
      <c r="RBK271" s="111"/>
      <c r="RBL271" s="111"/>
      <c r="RBM271" s="111"/>
      <c r="RBN271" s="111"/>
      <c r="RBO271" s="111"/>
      <c r="RBP271" s="111"/>
      <c r="RBQ271" s="111"/>
      <c r="RBR271" s="111"/>
      <c r="RBS271" s="111"/>
      <c r="RBT271" s="111"/>
      <c r="RBU271" s="111"/>
      <c r="RBV271" s="111"/>
      <c r="RBW271" s="111"/>
      <c r="RBX271" s="111"/>
      <c r="RBY271" s="112"/>
      <c r="RBZ271" s="104"/>
      <c r="RCA271" s="111"/>
      <c r="RCB271" s="111"/>
      <c r="RCC271" s="111"/>
      <c r="RCD271" s="111"/>
      <c r="RCE271" s="111"/>
      <c r="RCF271" s="111"/>
      <c r="RCG271" s="111"/>
      <c r="RCH271" s="111"/>
      <c r="RCI271" s="111"/>
      <c r="RCJ271" s="111"/>
      <c r="RCK271" s="111"/>
      <c r="RCL271" s="111"/>
      <c r="RCM271" s="111"/>
      <c r="RCN271" s="111"/>
      <c r="RCO271" s="111"/>
      <c r="RCP271" s="111"/>
      <c r="RCQ271" s="111"/>
      <c r="RCR271" s="111"/>
      <c r="RCS271" s="111"/>
      <c r="RCT271" s="111"/>
      <c r="RCU271" s="111"/>
      <c r="RCV271" s="111"/>
      <c r="RCW271" s="111"/>
      <c r="RCX271" s="111"/>
      <c r="RCY271" s="111"/>
      <c r="RCZ271" s="111"/>
      <c r="RDA271" s="111"/>
      <c r="RDB271" s="111"/>
      <c r="RDC271" s="111"/>
      <c r="RDD271" s="112"/>
      <c r="RDE271" s="104"/>
      <c r="RDF271" s="111"/>
      <c r="RDG271" s="111"/>
      <c r="RDH271" s="111"/>
      <c r="RDI271" s="111"/>
      <c r="RDJ271" s="111"/>
      <c r="RDK271" s="111"/>
      <c r="RDL271" s="111"/>
      <c r="RDM271" s="111"/>
      <c r="RDN271" s="111"/>
      <c r="RDO271" s="111"/>
      <c r="RDP271" s="111"/>
      <c r="RDQ271" s="111"/>
      <c r="RDR271" s="111"/>
      <c r="RDS271" s="111"/>
      <c r="RDT271" s="111"/>
      <c r="RDU271" s="111"/>
      <c r="RDV271" s="111"/>
      <c r="RDW271" s="111"/>
      <c r="RDX271" s="111"/>
      <c r="RDY271" s="111"/>
      <c r="RDZ271" s="111"/>
      <c r="REA271" s="111"/>
      <c r="REB271" s="111"/>
      <c r="REC271" s="111"/>
      <c r="RED271" s="111"/>
      <c r="REE271" s="111"/>
      <c r="REF271" s="111"/>
      <c r="REG271" s="111"/>
      <c r="REH271" s="111"/>
      <c r="REI271" s="112"/>
      <c r="REJ271" s="104"/>
      <c r="REK271" s="111"/>
      <c r="REL271" s="111"/>
      <c r="REM271" s="111"/>
      <c r="REN271" s="111"/>
      <c r="REO271" s="111"/>
      <c r="REP271" s="111"/>
      <c r="REQ271" s="111"/>
      <c r="RER271" s="111"/>
      <c r="RES271" s="111"/>
      <c r="RET271" s="111"/>
      <c r="REU271" s="111"/>
      <c r="REV271" s="111"/>
      <c r="REW271" s="111"/>
      <c r="REX271" s="111"/>
      <c r="REY271" s="111"/>
      <c r="REZ271" s="111"/>
      <c r="RFA271" s="111"/>
      <c r="RFB271" s="111"/>
      <c r="RFC271" s="111"/>
      <c r="RFD271" s="111"/>
      <c r="RFE271" s="111"/>
      <c r="RFF271" s="111"/>
      <c r="RFG271" s="111"/>
      <c r="RFH271" s="111"/>
      <c r="RFI271" s="111"/>
      <c r="RFJ271" s="111"/>
      <c r="RFK271" s="111"/>
      <c r="RFL271" s="111"/>
      <c r="RFM271" s="111"/>
      <c r="RFN271" s="112"/>
      <c r="RFO271" s="104"/>
      <c r="RFP271" s="111"/>
      <c r="RFQ271" s="111"/>
      <c r="RFR271" s="111"/>
      <c r="RFS271" s="111"/>
      <c r="RFT271" s="111"/>
      <c r="RFU271" s="111"/>
      <c r="RFV271" s="111"/>
      <c r="RFW271" s="111"/>
      <c r="RFX271" s="111"/>
      <c r="RFY271" s="111"/>
      <c r="RFZ271" s="111"/>
      <c r="RGA271" s="111"/>
      <c r="RGB271" s="111"/>
      <c r="RGC271" s="111"/>
      <c r="RGD271" s="111"/>
      <c r="RGE271" s="111"/>
      <c r="RGF271" s="111"/>
      <c r="RGG271" s="111"/>
      <c r="RGH271" s="111"/>
      <c r="RGI271" s="111"/>
      <c r="RGJ271" s="111"/>
      <c r="RGK271" s="111"/>
      <c r="RGL271" s="111"/>
      <c r="RGM271" s="111"/>
      <c r="RGN271" s="111"/>
      <c r="RGO271" s="111"/>
      <c r="RGP271" s="111"/>
      <c r="RGQ271" s="111"/>
      <c r="RGR271" s="111"/>
      <c r="RGS271" s="112"/>
      <c r="RGT271" s="104"/>
      <c r="RGU271" s="111"/>
      <c r="RGV271" s="111"/>
      <c r="RGW271" s="111"/>
      <c r="RGX271" s="111"/>
      <c r="RGY271" s="111"/>
      <c r="RGZ271" s="111"/>
      <c r="RHA271" s="111"/>
      <c r="RHB271" s="111"/>
      <c r="RHC271" s="111"/>
      <c r="RHD271" s="111"/>
      <c r="RHE271" s="111"/>
      <c r="RHF271" s="111"/>
      <c r="RHG271" s="111"/>
      <c r="RHH271" s="111"/>
      <c r="RHI271" s="111"/>
      <c r="RHJ271" s="111"/>
      <c r="RHK271" s="111"/>
      <c r="RHL271" s="111"/>
      <c r="RHM271" s="111"/>
      <c r="RHN271" s="111"/>
      <c r="RHO271" s="111"/>
      <c r="RHP271" s="111"/>
      <c r="RHQ271" s="111"/>
      <c r="RHR271" s="111"/>
      <c r="RHS271" s="111"/>
      <c r="RHT271" s="111"/>
      <c r="RHU271" s="111"/>
      <c r="RHV271" s="111"/>
      <c r="RHW271" s="111"/>
      <c r="RHX271" s="112"/>
      <c r="RHY271" s="104"/>
      <c r="RHZ271" s="111"/>
      <c r="RIA271" s="111"/>
      <c r="RIB271" s="111"/>
      <c r="RIC271" s="111"/>
      <c r="RID271" s="111"/>
      <c r="RIE271" s="111"/>
      <c r="RIF271" s="111"/>
      <c r="RIG271" s="111"/>
      <c r="RIH271" s="111"/>
      <c r="RII271" s="111"/>
      <c r="RIJ271" s="111"/>
      <c r="RIK271" s="111"/>
      <c r="RIL271" s="111"/>
      <c r="RIM271" s="111"/>
      <c r="RIN271" s="111"/>
      <c r="RIO271" s="111"/>
      <c r="RIP271" s="111"/>
      <c r="RIQ271" s="111"/>
      <c r="RIR271" s="111"/>
      <c r="RIS271" s="111"/>
      <c r="RIT271" s="111"/>
      <c r="RIU271" s="111"/>
      <c r="RIV271" s="111"/>
      <c r="RIW271" s="111"/>
      <c r="RIX271" s="111"/>
      <c r="RIY271" s="111"/>
      <c r="RIZ271" s="111"/>
      <c r="RJA271" s="111"/>
      <c r="RJB271" s="111"/>
      <c r="RJC271" s="112"/>
      <c r="RJD271" s="104"/>
      <c r="RJE271" s="111"/>
      <c r="RJF271" s="111"/>
      <c r="RJG271" s="111"/>
      <c r="RJH271" s="111"/>
      <c r="RJI271" s="111"/>
      <c r="RJJ271" s="111"/>
      <c r="RJK271" s="111"/>
      <c r="RJL271" s="111"/>
      <c r="RJM271" s="111"/>
      <c r="RJN271" s="111"/>
      <c r="RJO271" s="111"/>
      <c r="RJP271" s="111"/>
      <c r="RJQ271" s="111"/>
      <c r="RJR271" s="111"/>
      <c r="RJS271" s="111"/>
      <c r="RJT271" s="111"/>
      <c r="RJU271" s="111"/>
      <c r="RJV271" s="111"/>
      <c r="RJW271" s="111"/>
      <c r="RJX271" s="111"/>
      <c r="RJY271" s="111"/>
      <c r="RJZ271" s="111"/>
      <c r="RKA271" s="111"/>
      <c r="RKB271" s="111"/>
      <c r="RKC271" s="111"/>
      <c r="RKD271" s="111"/>
      <c r="RKE271" s="111"/>
      <c r="RKF271" s="111"/>
      <c r="RKG271" s="111"/>
      <c r="RKH271" s="112"/>
      <c r="RKI271" s="104"/>
      <c r="RKJ271" s="111"/>
      <c r="RKK271" s="111"/>
      <c r="RKL271" s="111"/>
      <c r="RKM271" s="111"/>
      <c r="RKN271" s="111"/>
      <c r="RKO271" s="111"/>
      <c r="RKP271" s="111"/>
      <c r="RKQ271" s="111"/>
      <c r="RKR271" s="111"/>
      <c r="RKS271" s="111"/>
      <c r="RKT271" s="111"/>
      <c r="RKU271" s="111"/>
      <c r="RKV271" s="111"/>
      <c r="RKW271" s="111"/>
      <c r="RKX271" s="111"/>
      <c r="RKY271" s="111"/>
      <c r="RKZ271" s="111"/>
      <c r="RLA271" s="111"/>
      <c r="RLB271" s="111"/>
      <c r="RLC271" s="111"/>
      <c r="RLD271" s="111"/>
      <c r="RLE271" s="111"/>
      <c r="RLF271" s="111"/>
      <c r="RLG271" s="111"/>
      <c r="RLH271" s="111"/>
      <c r="RLI271" s="111"/>
      <c r="RLJ271" s="111"/>
      <c r="RLK271" s="111"/>
      <c r="RLL271" s="111"/>
      <c r="RLM271" s="112"/>
      <c r="RLN271" s="104"/>
      <c r="RLO271" s="111"/>
      <c r="RLP271" s="111"/>
      <c r="RLQ271" s="111"/>
      <c r="RLR271" s="111"/>
      <c r="RLS271" s="111"/>
      <c r="RLT271" s="111"/>
      <c r="RLU271" s="111"/>
      <c r="RLV271" s="111"/>
      <c r="RLW271" s="111"/>
      <c r="RLX271" s="111"/>
      <c r="RLY271" s="111"/>
      <c r="RLZ271" s="111"/>
      <c r="RMA271" s="111"/>
      <c r="RMB271" s="111"/>
      <c r="RMC271" s="111"/>
      <c r="RMD271" s="111"/>
      <c r="RME271" s="111"/>
      <c r="RMF271" s="111"/>
      <c r="RMG271" s="111"/>
      <c r="RMH271" s="111"/>
      <c r="RMI271" s="111"/>
      <c r="RMJ271" s="111"/>
      <c r="RMK271" s="111"/>
      <c r="RML271" s="111"/>
      <c r="RMM271" s="111"/>
      <c r="RMN271" s="111"/>
      <c r="RMO271" s="111"/>
      <c r="RMP271" s="111"/>
      <c r="RMQ271" s="111"/>
      <c r="RMR271" s="112"/>
      <c r="RMS271" s="104"/>
      <c r="RMT271" s="111"/>
      <c r="RMU271" s="111"/>
      <c r="RMV271" s="111"/>
      <c r="RMW271" s="111"/>
      <c r="RMX271" s="111"/>
      <c r="RMY271" s="111"/>
      <c r="RMZ271" s="111"/>
      <c r="RNA271" s="111"/>
      <c r="RNB271" s="111"/>
      <c r="RNC271" s="111"/>
      <c r="RND271" s="111"/>
      <c r="RNE271" s="111"/>
      <c r="RNF271" s="111"/>
      <c r="RNG271" s="111"/>
      <c r="RNH271" s="111"/>
      <c r="RNI271" s="111"/>
      <c r="RNJ271" s="111"/>
      <c r="RNK271" s="111"/>
      <c r="RNL271" s="111"/>
      <c r="RNM271" s="111"/>
      <c r="RNN271" s="111"/>
      <c r="RNO271" s="111"/>
      <c r="RNP271" s="111"/>
      <c r="RNQ271" s="111"/>
      <c r="RNR271" s="111"/>
      <c r="RNS271" s="111"/>
      <c r="RNT271" s="111"/>
      <c r="RNU271" s="111"/>
      <c r="RNV271" s="111"/>
      <c r="RNW271" s="112"/>
      <c r="RNX271" s="104"/>
      <c r="RNY271" s="111"/>
      <c r="RNZ271" s="111"/>
      <c r="ROA271" s="111"/>
      <c r="ROB271" s="111"/>
      <c r="ROC271" s="111"/>
      <c r="ROD271" s="111"/>
      <c r="ROE271" s="111"/>
      <c r="ROF271" s="111"/>
      <c r="ROG271" s="111"/>
      <c r="ROH271" s="111"/>
      <c r="ROI271" s="111"/>
      <c r="ROJ271" s="111"/>
      <c r="ROK271" s="111"/>
      <c r="ROL271" s="111"/>
      <c r="ROM271" s="111"/>
      <c r="RON271" s="111"/>
      <c r="ROO271" s="111"/>
      <c r="ROP271" s="111"/>
      <c r="ROQ271" s="111"/>
      <c r="ROR271" s="111"/>
      <c r="ROS271" s="111"/>
      <c r="ROT271" s="111"/>
      <c r="ROU271" s="111"/>
      <c r="ROV271" s="111"/>
      <c r="ROW271" s="111"/>
      <c r="ROX271" s="111"/>
      <c r="ROY271" s="111"/>
      <c r="ROZ271" s="111"/>
      <c r="RPA271" s="111"/>
      <c r="RPB271" s="112"/>
      <c r="RPC271" s="104"/>
      <c r="RPD271" s="111"/>
      <c r="RPE271" s="111"/>
      <c r="RPF271" s="111"/>
      <c r="RPG271" s="111"/>
      <c r="RPH271" s="111"/>
      <c r="RPI271" s="111"/>
      <c r="RPJ271" s="111"/>
      <c r="RPK271" s="111"/>
      <c r="RPL271" s="111"/>
      <c r="RPM271" s="111"/>
      <c r="RPN271" s="111"/>
      <c r="RPO271" s="111"/>
      <c r="RPP271" s="111"/>
      <c r="RPQ271" s="111"/>
      <c r="RPR271" s="111"/>
      <c r="RPS271" s="111"/>
      <c r="RPT271" s="111"/>
      <c r="RPU271" s="111"/>
      <c r="RPV271" s="111"/>
      <c r="RPW271" s="111"/>
      <c r="RPX271" s="111"/>
      <c r="RPY271" s="111"/>
      <c r="RPZ271" s="111"/>
      <c r="RQA271" s="111"/>
      <c r="RQB271" s="111"/>
      <c r="RQC271" s="111"/>
      <c r="RQD271" s="111"/>
      <c r="RQE271" s="111"/>
      <c r="RQF271" s="111"/>
      <c r="RQG271" s="112"/>
      <c r="RQH271" s="104"/>
      <c r="RQI271" s="111"/>
      <c r="RQJ271" s="111"/>
      <c r="RQK271" s="111"/>
      <c r="RQL271" s="111"/>
      <c r="RQM271" s="111"/>
      <c r="RQN271" s="111"/>
      <c r="RQO271" s="111"/>
      <c r="RQP271" s="111"/>
      <c r="RQQ271" s="111"/>
      <c r="RQR271" s="111"/>
      <c r="RQS271" s="111"/>
      <c r="RQT271" s="111"/>
      <c r="RQU271" s="111"/>
      <c r="RQV271" s="111"/>
      <c r="RQW271" s="111"/>
      <c r="RQX271" s="111"/>
      <c r="RQY271" s="111"/>
      <c r="RQZ271" s="111"/>
      <c r="RRA271" s="111"/>
      <c r="RRB271" s="111"/>
      <c r="RRC271" s="111"/>
      <c r="RRD271" s="111"/>
      <c r="RRE271" s="111"/>
      <c r="RRF271" s="111"/>
      <c r="RRG271" s="111"/>
      <c r="RRH271" s="111"/>
      <c r="RRI271" s="111"/>
      <c r="RRJ271" s="111"/>
      <c r="RRK271" s="111"/>
      <c r="RRL271" s="112"/>
      <c r="RRM271" s="104"/>
      <c r="RRN271" s="111"/>
      <c r="RRO271" s="111"/>
      <c r="RRP271" s="111"/>
      <c r="RRQ271" s="111"/>
      <c r="RRR271" s="111"/>
      <c r="RRS271" s="111"/>
      <c r="RRT271" s="111"/>
      <c r="RRU271" s="111"/>
      <c r="RRV271" s="111"/>
      <c r="RRW271" s="111"/>
      <c r="RRX271" s="111"/>
      <c r="RRY271" s="111"/>
      <c r="RRZ271" s="111"/>
      <c r="RSA271" s="111"/>
      <c r="RSB271" s="111"/>
      <c r="RSC271" s="111"/>
      <c r="RSD271" s="111"/>
      <c r="RSE271" s="111"/>
      <c r="RSF271" s="111"/>
      <c r="RSG271" s="111"/>
      <c r="RSH271" s="111"/>
      <c r="RSI271" s="111"/>
      <c r="RSJ271" s="111"/>
      <c r="RSK271" s="111"/>
      <c r="RSL271" s="111"/>
      <c r="RSM271" s="111"/>
      <c r="RSN271" s="111"/>
      <c r="RSO271" s="111"/>
      <c r="RSP271" s="111"/>
      <c r="RSQ271" s="112"/>
      <c r="RSR271" s="104"/>
      <c r="RSS271" s="111"/>
      <c r="RST271" s="111"/>
      <c r="RSU271" s="111"/>
      <c r="RSV271" s="111"/>
      <c r="RSW271" s="111"/>
      <c r="RSX271" s="111"/>
      <c r="RSY271" s="111"/>
      <c r="RSZ271" s="111"/>
      <c r="RTA271" s="111"/>
      <c r="RTB271" s="111"/>
      <c r="RTC271" s="111"/>
      <c r="RTD271" s="111"/>
      <c r="RTE271" s="111"/>
      <c r="RTF271" s="111"/>
      <c r="RTG271" s="111"/>
      <c r="RTH271" s="111"/>
      <c r="RTI271" s="111"/>
      <c r="RTJ271" s="111"/>
      <c r="RTK271" s="111"/>
      <c r="RTL271" s="111"/>
      <c r="RTM271" s="111"/>
      <c r="RTN271" s="111"/>
      <c r="RTO271" s="111"/>
      <c r="RTP271" s="111"/>
      <c r="RTQ271" s="111"/>
      <c r="RTR271" s="111"/>
      <c r="RTS271" s="111"/>
      <c r="RTT271" s="111"/>
      <c r="RTU271" s="111"/>
      <c r="RTV271" s="112"/>
      <c r="RTW271" s="104"/>
      <c r="RTX271" s="111"/>
      <c r="RTY271" s="111"/>
      <c r="RTZ271" s="111"/>
      <c r="RUA271" s="111"/>
      <c r="RUB271" s="111"/>
      <c r="RUC271" s="111"/>
      <c r="RUD271" s="111"/>
      <c r="RUE271" s="111"/>
      <c r="RUF271" s="111"/>
      <c r="RUG271" s="111"/>
      <c r="RUH271" s="111"/>
      <c r="RUI271" s="111"/>
      <c r="RUJ271" s="111"/>
      <c r="RUK271" s="111"/>
      <c r="RUL271" s="111"/>
      <c r="RUM271" s="111"/>
      <c r="RUN271" s="111"/>
      <c r="RUO271" s="111"/>
      <c r="RUP271" s="111"/>
      <c r="RUQ271" s="111"/>
      <c r="RUR271" s="111"/>
      <c r="RUS271" s="111"/>
      <c r="RUT271" s="111"/>
      <c r="RUU271" s="111"/>
      <c r="RUV271" s="111"/>
      <c r="RUW271" s="111"/>
      <c r="RUX271" s="111"/>
      <c r="RUY271" s="111"/>
      <c r="RUZ271" s="111"/>
      <c r="RVA271" s="112"/>
      <c r="RVB271" s="104"/>
      <c r="RVC271" s="111"/>
      <c r="RVD271" s="111"/>
      <c r="RVE271" s="111"/>
      <c r="RVF271" s="111"/>
      <c r="RVG271" s="111"/>
      <c r="RVH271" s="111"/>
      <c r="RVI271" s="111"/>
      <c r="RVJ271" s="111"/>
      <c r="RVK271" s="111"/>
      <c r="RVL271" s="111"/>
      <c r="RVM271" s="111"/>
      <c r="RVN271" s="111"/>
      <c r="RVO271" s="111"/>
      <c r="RVP271" s="111"/>
      <c r="RVQ271" s="111"/>
      <c r="RVR271" s="111"/>
      <c r="RVS271" s="111"/>
      <c r="RVT271" s="111"/>
      <c r="RVU271" s="111"/>
      <c r="RVV271" s="111"/>
      <c r="RVW271" s="111"/>
      <c r="RVX271" s="111"/>
      <c r="RVY271" s="111"/>
      <c r="RVZ271" s="111"/>
      <c r="RWA271" s="111"/>
      <c r="RWB271" s="111"/>
      <c r="RWC271" s="111"/>
      <c r="RWD271" s="111"/>
      <c r="RWE271" s="111"/>
      <c r="RWF271" s="112"/>
      <c r="RWG271" s="104"/>
      <c r="RWH271" s="111"/>
      <c r="RWI271" s="111"/>
      <c r="RWJ271" s="111"/>
      <c r="RWK271" s="111"/>
      <c r="RWL271" s="111"/>
      <c r="RWM271" s="111"/>
      <c r="RWN271" s="111"/>
      <c r="RWO271" s="111"/>
      <c r="RWP271" s="111"/>
      <c r="RWQ271" s="111"/>
      <c r="RWR271" s="111"/>
      <c r="RWS271" s="111"/>
      <c r="RWT271" s="111"/>
      <c r="RWU271" s="111"/>
      <c r="RWV271" s="111"/>
      <c r="RWW271" s="111"/>
      <c r="RWX271" s="111"/>
      <c r="RWY271" s="111"/>
      <c r="RWZ271" s="111"/>
      <c r="RXA271" s="111"/>
      <c r="RXB271" s="111"/>
      <c r="RXC271" s="111"/>
      <c r="RXD271" s="111"/>
      <c r="RXE271" s="111"/>
      <c r="RXF271" s="111"/>
      <c r="RXG271" s="111"/>
      <c r="RXH271" s="111"/>
      <c r="RXI271" s="111"/>
      <c r="RXJ271" s="111"/>
      <c r="RXK271" s="112"/>
      <c r="RXL271" s="104"/>
      <c r="RXM271" s="111"/>
      <c r="RXN271" s="111"/>
      <c r="RXO271" s="111"/>
      <c r="RXP271" s="111"/>
      <c r="RXQ271" s="111"/>
      <c r="RXR271" s="111"/>
      <c r="RXS271" s="111"/>
      <c r="RXT271" s="111"/>
      <c r="RXU271" s="111"/>
      <c r="RXV271" s="111"/>
      <c r="RXW271" s="111"/>
      <c r="RXX271" s="111"/>
      <c r="RXY271" s="111"/>
      <c r="RXZ271" s="111"/>
      <c r="RYA271" s="111"/>
      <c r="RYB271" s="111"/>
      <c r="RYC271" s="111"/>
      <c r="RYD271" s="111"/>
      <c r="RYE271" s="111"/>
      <c r="RYF271" s="111"/>
      <c r="RYG271" s="111"/>
      <c r="RYH271" s="111"/>
      <c r="RYI271" s="111"/>
      <c r="RYJ271" s="111"/>
      <c r="RYK271" s="111"/>
      <c r="RYL271" s="111"/>
      <c r="RYM271" s="111"/>
      <c r="RYN271" s="111"/>
      <c r="RYO271" s="111"/>
      <c r="RYP271" s="112"/>
      <c r="RYQ271" s="104"/>
      <c r="RYR271" s="111"/>
      <c r="RYS271" s="111"/>
      <c r="RYT271" s="111"/>
      <c r="RYU271" s="111"/>
      <c r="RYV271" s="111"/>
      <c r="RYW271" s="111"/>
      <c r="RYX271" s="111"/>
      <c r="RYY271" s="111"/>
      <c r="RYZ271" s="111"/>
      <c r="RZA271" s="111"/>
      <c r="RZB271" s="111"/>
      <c r="RZC271" s="111"/>
      <c r="RZD271" s="111"/>
      <c r="RZE271" s="111"/>
      <c r="RZF271" s="111"/>
      <c r="RZG271" s="111"/>
      <c r="RZH271" s="111"/>
      <c r="RZI271" s="111"/>
      <c r="RZJ271" s="111"/>
      <c r="RZK271" s="111"/>
      <c r="RZL271" s="111"/>
      <c r="RZM271" s="111"/>
      <c r="RZN271" s="111"/>
      <c r="RZO271" s="111"/>
      <c r="RZP271" s="111"/>
      <c r="RZQ271" s="111"/>
      <c r="RZR271" s="111"/>
      <c r="RZS271" s="111"/>
      <c r="RZT271" s="111"/>
      <c r="RZU271" s="112"/>
      <c r="RZV271" s="104"/>
      <c r="RZW271" s="111"/>
      <c r="RZX271" s="111"/>
      <c r="RZY271" s="111"/>
      <c r="RZZ271" s="111"/>
      <c r="SAA271" s="111"/>
      <c r="SAB271" s="111"/>
      <c r="SAC271" s="111"/>
      <c r="SAD271" s="111"/>
      <c r="SAE271" s="111"/>
      <c r="SAF271" s="111"/>
      <c r="SAG271" s="111"/>
      <c r="SAH271" s="111"/>
      <c r="SAI271" s="111"/>
      <c r="SAJ271" s="111"/>
      <c r="SAK271" s="111"/>
      <c r="SAL271" s="111"/>
      <c r="SAM271" s="111"/>
      <c r="SAN271" s="111"/>
      <c r="SAO271" s="111"/>
      <c r="SAP271" s="111"/>
      <c r="SAQ271" s="111"/>
      <c r="SAR271" s="111"/>
      <c r="SAS271" s="111"/>
      <c r="SAT271" s="111"/>
      <c r="SAU271" s="111"/>
      <c r="SAV271" s="111"/>
      <c r="SAW271" s="111"/>
      <c r="SAX271" s="111"/>
      <c r="SAY271" s="111"/>
      <c r="SAZ271" s="112"/>
      <c r="SBA271" s="104"/>
      <c r="SBB271" s="111"/>
      <c r="SBC271" s="111"/>
      <c r="SBD271" s="111"/>
      <c r="SBE271" s="111"/>
      <c r="SBF271" s="111"/>
      <c r="SBG271" s="111"/>
      <c r="SBH271" s="111"/>
      <c r="SBI271" s="111"/>
      <c r="SBJ271" s="111"/>
      <c r="SBK271" s="111"/>
      <c r="SBL271" s="111"/>
      <c r="SBM271" s="111"/>
      <c r="SBN271" s="111"/>
      <c r="SBO271" s="111"/>
      <c r="SBP271" s="111"/>
      <c r="SBQ271" s="111"/>
      <c r="SBR271" s="111"/>
      <c r="SBS271" s="111"/>
      <c r="SBT271" s="111"/>
      <c r="SBU271" s="111"/>
      <c r="SBV271" s="111"/>
      <c r="SBW271" s="111"/>
      <c r="SBX271" s="111"/>
      <c r="SBY271" s="111"/>
      <c r="SBZ271" s="111"/>
      <c r="SCA271" s="111"/>
      <c r="SCB271" s="111"/>
      <c r="SCC271" s="111"/>
      <c r="SCD271" s="111"/>
      <c r="SCE271" s="112"/>
      <c r="SCF271" s="104"/>
      <c r="SCG271" s="111"/>
      <c r="SCH271" s="111"/>
      <c r="SCI271" s="111"/>
      <c r="SCJ271" s="111"/>
      <c r="SCK271" s="111"/>
      <c r="SCL271" s="111"/>
      <c r="SCM271" s="111"/>
      <c r="SCN271" s="111"/>
      <c r="SCO271" s="111"/>
      <c r="SCP271" s="111"/>
      <c r="SCQ271" s="111"/>
      <c r="SCR271" s="111"/>
      <c r="SCS271" s="111"/>
      <c r="SCT271" s="111"/>
      <c r="SCU271" s="111"/>
      <c r="SCV271" s="111"/>
      <c r="SCW271" s="111"/>
      <c r="SCX271" s="111"/>
      <c r="SCY271" s="111"/>
      <c r="SCZ271" s="111"/>
      <c r="SDA271" s="111"/>
      <c r="SDB271" s="111"/>
      <c r="SDC271" s="111"/>
      <c r="SDD271" s="111"/>
      <c r="SDE271" s="111"/>
      <c r="SDF271" s="111"/>
      <c r="SDG271" s="111"/>
      <c r="SDH271" s="111"/>
      <c r="SDI271" s="111"/>
      <c r="SDJ271" s="112"/>
      <c r="SDK271" s="104"/>
      <c r="SDL271" s="111"/>
      <c r="SDM271" s="111"/>
      <c r="SDN271" s="111"/>
      <c r="SDO271" s="111"/>
      <c r="SDP271" s="111"/>
      <c r="SDQ271" s="111"/>
      <c r="SDR271" s="111"/>
      <c r="SDS271" s="111"/>
      <c r="SDT271" s="111"/>
      <c r="SDU271" s="111"/>
      <c r="SDV271" s="111"/>
      <c r="SDW271" s="111"/>
      <c r="SDX271" s="111"/>
      <c r="SDY271" s="111"/>
      <c r="SDZ271" s="111"/>
      <c r="SEA271" s="111"/>
      <c r="SEB271" s="111"/>
      <c r="SEC271" s="111"/>
      <c r="SED271" s="111"/>
      <c r="SEE271" s="111"/>
      <c r="SEF271" s="111"/>
      <c r="SEG271" s="111"/>
      <c r="SEH271" s="111"/>
      <c r="SEI271" s="111"/>
      <c r="SEJ271" s="111"/>
      <c r="SEK271" s="111"/>
      <c r="SEL271" s="111"/>
      <c r="SEM271" s="111"/>
      <c r="SEN271" s="111"/>
      <c r="SEO271" s="112"/>
      <c r="SEP271" s="104"/>
      <c r="SEQ271" s="111"/>
      <c r="SER271" s="111"/>
      <c r="SES271" s="111"/>
      <c r="SET271" s="111"/>
      <c r="SEU271" s="111"/>
      <c r="SEV271" s="111"/>
      <c r="SEW271" s="111"/>
      <c r="SEX271" s="111"/>
      <c r="SEY271" s="111"/>
      <c r="SEZ271" s="111"/>
      <c r="SFA271" s="111"/>
      <c r="SFB271" s="111"/>
      <c r="SFC271" s="111"/>
      <c r="SFD271" s="111"/>
      <c r="SFE271" s="111"/>
      <c r="SFF271" s="111"/>
      <c r="SFG271" s="111"/>
      <c r="SFH271" s="111"/>
      <c r="SFI271" s="111"/>
      <c r="SFJ271" s="111"/>
      <c r="SFK271" s="111"/>
      <c r="SFL271" s="111"/>
      <c r="SFM271" s="111"/>
      <c r="SFN271" s="111"/>
      <c r="SFO271" s="111"/>
      <c r="SFP271" s="111"/>
      <c r="SFQ271" s="111"/>
      <c r="SFR271" s="111"/>
      <c r="SFS271" s="111"/>
      <c r="SFT271" s="112"/>
      <c r="SFU271" s="104"/>
      <c r="SFV271" s="111"/>
      <c r="SFW271" s="111"/>
      <c r="SFX271" s="111"/>
      <c r="SFY271" s="111"/>
      <c r="SFZ271" s="111"/>
      <c r="SGA271" s="111"/>
      <c r="SGB271" s="111"/>
      <c r="SGC271" s="111"/>
      <c r="SGD271" s="111"/>
      <c r="SGE271" s="111"/>
      <c r="SGF271" s="111"/>
      <c r="SGG271" s="111"/>
      <c r="SGH271" s="111"/>
      <c r="SGI271" s="111"/>
      <c r="SGJ271" s="111"/>
      <c r="SGK271" s="111"/>
      <c r="SGL271" s="111"/>
      <c r="SGM271" s="111"/>
      <c r="SGN271" s="111"/>
      <c r="SGO271" s="111"/>
      <c r="SGP271" s="111"/>
      <c r="SGQ271" s="111"/>
      <c r="SGR271" s="111"/>
      <c r="SGS271" s="111"/>
      <c r="SGT271" s="111"/>
      <c r="SGU271" s="111"/>
      <c r="SGV271" s="111"/>
      <c r="SGW271" s="111"/>
      <c r="SGX271" s="111"/>
      <c r="SGY271" s="112"/>
      <c r="SGZ271" s="104"/>
      <c r="SHA271" s="111"/>
      <c r="SHB271" s="111"/>
      <c r="SHC271" s="111"/>
      <c r="SHD271" s="111"/>
      <c r="SHE271" s="111"/>
      <c r="SHF271" s="111"/>
      <c r="SHG271" s="111"/>
      <c r="SHH271" s="111"/>
      <c r="SHI271" s="111"/>
      <c r="SHJ271" s="111"/>
      <c r="SHK271" s="111"/>
      <c r="SHL271" s="111"/>
      <c r="SHM271" s="111"/>
      <c r="SHN271" s="111"/>
      <c r="SHO271" s="111"/>
      <c r="SHP271" s="111"/>
      <c r="SHQ271" s="111"/>
      <c r="SHR271" s="111"/>
      <c r="SHS271" s="111"/>
      <c r="SHT271" s="111"/>
      <c r="SHU271" s="111"/>
      <c r="SHV271" s="111"/>
      <c r="SHW271" s="111"/>
      <c r="SHX271" s="111"/>
      <c r="SHY271" s="111"/>
      <c r="SHZ271" s="111"/>
      <c r="SIA271" s="111"/>
      <c r="SIB271" s="111"/>
      <c r="SIC271" s="111"/>
      <c r="SID271" s="112"/>
      <c r="SIE271" s="104"/>
      <c r="SIF271" s="111"/>
      <c r="SIG271" s="111"/>
      <c r="SIH271" s="111"/>
      <c r="SII271" s="111"/>
      <c r="SIJ271" s="111"/>
      <c r="SIK271" s="111"/>
      <c r="SIL271" s="111"/>
      <c r="SIM271" s="111"/>
      <c r="SIN271" s="111"/>
      <c r="SIO271" s="111"/>
      <c r="SIP271" s="111"/>
      <c r="SIQ271" s="111"/>
      <c r="SIR271" s="111"/>
      <c r="SIS271" s="111"/>
      <c r="SIT271" s="111"/>
      <c r="SIU271" s="111"/>
      <c r="SIV271" s="111"/>
      <c r="SIW271" s="111"/>
      <c r="SIX271" s="111"/>
      <c r="SIY271" s="111"/>
      <c r="SIZ271" s="111"/>
      <c r="SJA271" s="111"/>
      <c r="SJB271" s="111"/>
      <c r="SJC271" s="111"/>
      <c r="SJD271" s="111"/>
      <c r="SJE271" s="111"/>
      <c r="SJF271" s="111"/>
      <c r="SJG271" s="111"/>
      <c r="SJH271" s="111"/>
      <c r="SJI271" s="112"/>
      <c r="SJJ271" s="104"/>
      <c r="SJK271" s="111"/>
      <c r="SJL271" s="111"/>
      <c r="SJM271" s="111"/>
      <c r="SJN271" s="111"/>
      <c r="SJO271" s="111"/>
      <c r="SJP271" s="111"/>
      <c r="SJQ271" s="111"/>
      <c r="SJR271" s="111"/>
      <c r="SJS271" s="111"/>
      <c r="SJT271" s="111"/>
      <c r="SJU271" s="111"/>
      <c r="SJV271" s="111"/>
      <c r="SJW271" s="111"/>
      <c r="SJX271" s="111"/>
      <c r="SJY271" s="111"/>
      <c r="SJZ271" s="111"/>
      <c r="SKA271" s="111"/>
      <c r="SKB271" s="111"/>
      <c r="SKC271" s="111"/>
      <c r="SKD271" s="111"/>
      <c r="SKE271" s="111"/>
      <c r="SKF271" s="111"/>
      <c r="SKG271" s="111"/>
      <c r="SKH271" s="111"/>
      <c r="SKI271" s="111"/>
      <c r="SKJ271" s="111"/>
      <c r="SKK271" s="111"/>
      <c r="SKL271" s="111"/>
      <c r="SKM271" s="111"/>
      <c r="SKN271" s="112"/>
      <c r="SKO271" s="104"/>
      <c r="SKP271" s="111"/>
      <c r="SKQ271" s="111"/>
      <c r="SKR271" s="111"/>
      <c r="SKS271" s="111"/>
      <c r="SKT271" s="111"/>
      <c r="SKU271" s="111"/>
      <c r="SKV271" s="111"/>
      <c r="SKW271" s="111"/>
      <c r="SKX271" s="111"/>
      <c r="SKY271" s="111"/>
      <c r="SKZ271" s="111"/>
      <c r="SLA271" s="111"/>
      <c r="SLB271" s="111"/>
      <c r="SLC271" s="111"/>
      <c r="SLD271" s="111"/>
      <c r="SLE271" s="111"/>
      <c r="SLF271" s="111"/>
      <c r="SLG271" s="111"/>
      <c r="SLH271" s="111"/>
      <c r="SLI271" s="111"/>
      <c r="SLJ271" s="111"/>
      <c r="SLK271" s="111"/>
      <c r="SLL271" s="111"/>
      <c r="SLM271" s="111"/>
      <c r="SLN271" s="111"/>
      <c r="SLO271" s="111"/>
      <c r="SLP271" s="111"/>
      <c r="SLQ271" s="111"/>
      <c r="SLR271" s="111"/>
      <c r="SLS271" s="112"/>
      <c r="SLT271" s="104"/>
      <c r="SLU271" s="111"/>
      <c r="SLV271" s="111"/>
      <c r="SLW271" s="111"/>
      <c r="SLX271" s="111"/>
      <c r="SLY271" s="111"/>
      <c r="SLZ271" s="111"/>
      <c r="SMA271" s="111"/>
      <c r="SMB271" s="111"/>
      <c r="SMC271" s="111"/>
      <c r="SMD271" s="111"/>
      <c r="SME271" s="111"/>
      <c r="SMF271" s="111"/>
      <c r="SMG271" s="111"/>
      <c r="SMH271" s="111"/>
      <c r="SMI271" s="111"/>
      <c r="SMJ271" s="111"/>
      <c r="SMK271" s="111"/>
      <c r="SML271" s="111"/>
      <c r="SMM271" s="111"/>
      <c r="SMN271" s="111"/>
      <c r="SMO271" s="111"/>
      <c r="SMP271" s="111"/>
      <c r="SMQ271" s="111"/>
      <c r="SMR271" s="111"/>
      <c r="SMS271" s="111"/>
      <c r="SMT271" s="111"/>
      <c r="SMU271" s="111"/>
      <c r="SMV271" s="111"/>
      <c r="SMW271" s="111"/>
      <c r="SMX271" s="112"/>
      <c r="SMY271" s="104"/>
      <c r="SMZ271" s="111"/>
      <c r="SNA271" s="111"/>
      <c r="SNB271" s="111"/>
      <c r="SNC271" s="111"/>
      <c r="SND271" s="111"/>
      <c r="SNE271" s="111"/>
      <c r="SNF271" s="111"/>
      <c r="SNG271" s="111"/>
      <c r="SNH271" s="111"/>
      <c r="SNI271" s="111"/>
      <c r="SNJ271" s="111"/>
      <c r="SNK271" s="111"/>
      <c r="SNL271" s="111"/>
      <c r="SNM271" s="111"/>
      <c r="SNN271" s="111"/>
      <c r="SNO271" s="111"/>
      <c r="SNP271" s="111"/>
      <c r="SNQ271" s="111"/>
      <c r="SNR271" s="111"/>
      <c r="SNS271" s="111"/>
      <c r="SNT271" s="111"/>
      <c r="SNU271" s="111"/>
      <c r="SNV271" s="111"/>
      <c r="SNW271" s="111"/>
      <c r="SNX271" s="111"/>
      <c r="SNY271" s="111"/>
      <c r="SNZ271" s="111"/>
      <c r="SOA271" s="111"/>
      <c r="SOB271" s="111"/>
      <c r="SOC271" s="112"/>
      <c r="SOD271" s="104"/>
      <c r="SOE271" s="111"/>
      <c r="SOF271" s="111"/>
      <c r="SOG271" s="111"/>
      <c r="SOH271" s="111"/>
      <c r="SOI271" s="111"/>
      <c r="SOJ271" s="111"/>
      <c r="SOK271" s="111"/>
      <c r="SOL271" s="111"/>
      <c r="SOM271" s="111"/>
      <c r="SON271" s="111"/>
      <c r="SOO271" s="111"/>
      <c r="SOP271" s="111"/>
      <c r="SOQ271" s="111"/>
      <c r="SOR271" s="111"/>
      <c r="SOS271" s="111"/>
      <c r="SOT271" s="111"/>
      <c r="SOU271" s="111"/>
      <c r="SOV271" s="111"/>
      <c r="SOW271" s="111"/>
      <c r="SOX271" s="111"/>
      <c r="SOY271" s="111"/>
      <c r="SOZ271" s="111"/>
      <c r="SPA271" s="111"/>
      <c r="SPB271" s="111"/>
      <c r="SPC271" s="111"/>
      <c r="SPD271" s="111"/>
      <c r="SPE271" s="111"/>
      <c r="SPF271" s="111"/>
      <c r="SPG271" s="111"/>
      <c r="SPH271" s="112"/>
      <c r="SPI271" s="104"/>
      <c r="SPJ271" s="111"/>
      <c r="SPK271" s="111"/>
      <c r="SPL271" s="111"/>
      <c r="SPM271" s="111"/>
      <c r="SPN271" s="111"/>
      <c r="SPO271" s="111"/>
      <c r="SPP271" s="111"/>
      <c r="SPQ271" s="111"/>
      <c r="SPR271" s="111"/>
      <c r="SPS271" s="111"/>
      <c r="SPT271" s="111"/>
      <c r="SPU271" s="111"/>
      <c r="SPV271" s="111"/>
      <c r="SPW271" s="111"/>
      <c r="SPX271" s="111"/>
      <c r="SPY271" s="111"/>
      <c r="SPZ271" s="111"/>
      <c r="SQA271" s="111"/>
      <c r="SQB271" s="111"/>
      <c r="SQC271" s="111"/>
      <c r="SQD271" s="111"/>
      <c r="SQE271" s="111"/>
      <c r="SQF271" s="111"/>
      <c r="SQG271" s="111"/>
      <c r="SQH271" s="111"/>
      <c r="SQI271" s="111"/>
      <c r="SQJ271" s="111"/>
      <c r="SQK271" s="111"/>
      <c r="SQL271" s="111"/>
      <c r="SQM271" s="112"/>
      <c r="SQN271" s="104"/>
      <c r="SQO271" s="111"/>
      <c r="SQP271" s="111"/>
      <c r="SQQ271" s="111"/>
      <c r="SQR271" s="111"/>
      <c r="SQS271" s="111"/>
      <c r="SQT271" s="111"/>
      <c r="SQU271" s="111"/>
      <c r="SQV271" s="111"/>
      <c r="SQW271" s="111"/>
      <c r="SQX271" s="111"/>
      <c r="SQY271" s="111"/>
      <c r="SQZ271" s="111"/>
      <c r="SRA271" s="111"/>
      <c r="SRB271" s="111"/>
      <c r="SRC271" s="111"/>
      <c r="SRD271" s="111"/>
      <c r="SRE271" s="111"/>
      <c r="SRF271" s="111"/>
      <c r="SRG271" s="111"/>
      <c r="SRH271" s="111"/>
      <c r="SRI271" s="111"/>
      <c r="SRJ271" s="111"/>
      <c r="SRK271" s="111"/>
      <c r="SRL271" s="111"/>
      <c r="SRM271" s="111"/>
      <c r="SRN271" s="111"/>
      <c r="SRO271" s="111"/>
      <c r="SRP271" s="111"/>
      <c r="SRQ271" s="111"/>
      <c r="SRR271" s="112"/>
      <c r="SRS271" s="104"/>
      <c r="SRT271" s="111"/>
      <c r="SRU271" s="111"/>
      <c r="SRV271" s="111"/>
      <c r="SRW271" s="111"/>
      <c r="SRX271" s="111"/>
      <c r="SRY271" s="111"/>
      <c r="SRZ271" s="111"/>
      <c r="SSA271" s="111"/>
      <c r="SSB271" s="111"/>
      <c r="SSC271" s="111"/>
      <c r="SSD271" s="111"/>
      <c r="SSE271" s="111"/>
      <c r="SSF271" s="111"/>
      <c r="SSG271" s="111"/>
      <c r="SSH271" s="111"/>
      <c r="SSI271" s="111"/>
      <c r="SSJ271" s="111"/>
      <c r="SSK271" s="111"/>
      <c r="SSL271" s="111"/>
      <c r="SSM271" s="111"/>
      <c r="SSN271" s="111"/>
      <c r="SSO271" s="111"/>
      <c r="SSP271" s="111"/>
      <c r="SSQ271" s="111"/>
      <c r="SSR271" s="111"/>
      <c r="SSS271" s="111"/>
      <c r="SST271" s="111"/>
      <c r="SSU271" s="111"/>
      <c r="SSV271" s="111"/>
      <c r="SSW271" s="112"/>
      <c r="SSX271" s="104"/>
      <c r="SSY271" s="111"/>
      <c r="SSZ271" s="111"/>
      <c r="STA271" s="111"/>
      <c r="STB271" s="111"/>
      <c r="STC271" s="111"/>
      <c r="STD271" s="111"/>
      <c r="STE271" s="111"/>
      <c r="STF271" s="111"/>
      <c r="STG271" s="111"/>
      <c r="STH271" s="111"/>
      <c r="STI271" s="111"/>
      <c r="STJ271" s="111"/>
      <c r="STK271" s="111"/>
      <c r="STL271" s="111"/>
      <c r="STM271" s="111"/>
      <c r="STN271" s="111"/>
      <c r="STO271" s="111"/>
      <c r="STP271" s="111"/>
      <c r="STQ271" s="111"/>
      <c r="STR271" s="111"/>
      <c r="STS271" s="111"/>
      <c r="STT271" s="111"/>
      <c r="STU271" s="111"/>
      <c r="STV271" s="111"/>
      <c r="STW271" s="111"/>
      <c r="STX271" s="111"/>
      <c r="STY271" s="111"/>
      <c r="STZ271" s="111"/>
      <c r="SUA271" s="111"/>
      <c r="SUB271" s="112"/>
      <c r="SUC271" s="104"/>
      <c r="SUD271" s="111"/>
      <c r="SUE271" s="111"/>
      <c r="SUF271" s="111"/>
      <c r="SUG271" s="111"/>
      <c r="SUH271" s="111"/>
      <c r="SUI271" s="111"/>
      <c r="SUJ271" s="111"/>
      <c r="SUK271" s="111"/>
      <c r="SUL271" s="111"/>
      <c r="SUM271" s="111"/>
      <c r="SUN271" s="111"/>
      <c r="SUO271" s="111"/>
      <c r="SUP271" s="111"/>
      <c r="SUQ271" s="111"/>
      <c r="SUR271" s="111"/>
      <c r="SUS271" s="111"/>
      <c r="SUT271" s="111"/>
      <c r="SUU271" s="111"/>
      <c r="SUV271" s="111"/>
      <c r="SUW271" s="111"/>
      <c r="SUX271" s="111"/>
      <c r="SUY271" s="111"/>
      <c r="SUZ271" s="111"/>
      <c r="SVA271" s="111"/>
      <c r="SVB271" s="111"/>
      <c r="SVC271" s="111"/>
      <c r="SVD271" s="111"/>
      <c r="SVE271" s="111"/>
      <c r="SVF271" s="111"/>
      <c r="SVG271" s="112"/>
      <c r="SVH271" s="104"/>
      <c r="SVI271" s="111"/>
      <c r="SVJ271" s="111"/>
      <c r="SVK271" s="111"/>
      <c r="SVL271" s="111"/>
      <c r="SVM271" s="111"/>
      <c r="SVN271" s="111"/>
      <c r="SVO271" s="111"/>
      <c r="SVP271" s="111"/>
      <c r="SVQ271" s="111"/>
      <c r="SVR271" s="111"/>
      <c r="SVS271" s="111"/>
      <c r="SVT271" s="111"/>
      <c r="SVU271" s="111"/>
      <c r="SVV271" s="111"/>
      <c r="SVW271" s="111"/>
      <c r="SVX271" s="111"/>
      <c r="SVY271" s="111"/>
      <c r="SVZ271" s="111"/>
      <c r="SWA271" s="111"/>
      <c r="SWB271" s="111"/>
      <c r="SWC271" s="111"/>
      <c r="SWD271" s="111"/>
      <c r="SWE271" s="111"/>
      <c r="SWF271" s="111"/>
      <c r="SWG271" s="111"/>
      <c r="SWH271" s="111"/>
      <c r="SWI271" s="111"/>
      <c r="SWJ271" s="111"/>
      <c r="SWK271" s="111"/>
      <c r="SWL271" s="112"/>
      <c r="SWM271" s="104"/>
      <c r="SWN271" s="111"/>
      <c r="SWO271" s="111"/>
      <c r="SWP271" s="111"/>
      <c r="SWQ271" s="111"/>
      <c r="SWR271" s="111"/>
      <c r="SWS271" s="111"/>
      <c r="SWT271" s="111"/>
      <c r="SWU271" s="111"/>
      <c r="SWV271" s="111"/>
      <c r="SWW271" s="111"/>
      <c r="SWX271" s="111"/>
      <c r="SWY271" s="111"/>
      <c r="SWZ271" s="111"/>
      <c r="SXA271" s="111"/>
      <c r="SXB271" s="111"/>
      <c r="SXC271" s="111"/>
      <c r="SXD271" s="111"/>
      <c r="SXE271" s="111"/>
      <c r="SXF271" s="111"/>
      <c r="SXG271" s="111"/>
      <c r="SXH271" s="111"/>
      <c r="SXI271" s="111"/>
      <c r="SXJ271" s="111"/>
      <c r="SXK271" s="111"/>
      <c r="SXL271" s="111"/>
      <c r="SXM271" s="111"/>
      <c r="SXN271" s="111"/>
      <c r="SXO271" s="111"/>
      <c r="SXP271" s="111"/>
      <c r="SXQ271" s="112"/>
      <c r="SXR271" s="104"/>
      <c r="SXS271" s="111"/>
      <c r="SXT271" s="111"/>
      <c r="SXU271" s="111"/>
      <c r="SXV271" s="111"/>
      <c r="SXW271" s="111"/>
      <c r="SXX271" s="111"/>
      <c r="SXY271" s="111"/>
      <c r="SXZ271" s="111"/>
      <c r="SYA271" s="111"/>
      <c r="SYB271" s="111"/>
      <c r="SYC271" s="111"/>
      <c r="SYD271" s="111"/>
      <c r="SYE271" s="111"/>
      <c r="SYF271" s="111"/>
      <c r="SYG271" s="111"/>
      <c r="SYH271" s="111"/>
      <c r="SYI271" s="111"/>
      <c r="SYJ271" s="111"/>
      <c r="SYK271" s="111"/>
      <c r="SYL271" s="111"/>
      <c r="SYM271" s="111"/>
      <c r="SYN271" s="111"/>
      <c r="SYO271" s="111"/>
      <c r="SYP271" s="111"/>
      <c r="SYQ271" s="111"/>
      <c r="SYR271" s="111"/>
      <c r="SYS271" s="111"/>
      <c r="SYT271" s="111"/>
      <c r="SYU271" s="111"/>
      <c r="SYV271" s="112"/>
      <c r="SYW271" s="104"/>
      <c r="SYX271" s="111"/>
      <c r="SYY271" s="111"/>
      <c r="SYZ271" s="111"/>
      <c r="SZA271" s="111"/>
      <c r="SZB271" s="111"/>
      <c r="SZC271" s="111"/>
      <c r="SZD271" s="111"/>
      <c r="SZE271" s="111"/>
      <c r="SZF271" s="111"/>
      <c r="SZG271" s="111"/>
      <c r="SZH271" s="111"/>
      <c r="SZI271" s="111"/>
      <c r="SZJ271" s="111"/>
      <c r="SZK271" s="111"/>
      <c r="SZL271" s="111"/>
      <c r="SZM271" s="111"/>
      <c r="SZN271" s="111"/>
      <c r="SZO271" s="111"/>
      <c r="SZP271" s="111"/>
      <c r="SZQ271" s="111"/>
      <c r="SZR271" s="111"/>
      <c r="SZS271" s="111"/>
      <c r="SZT271" s="111"/>
      <c r="SZU271" s="111"/>
      <c r="SZV271" s="111"/>
      <c r="SZW271" s="111"/>
      <c r="SZX271" s="111"/>
      <c r="SZY271" s="111"/>
      <c r="SZZ271" s="111"/>
      <c r="TAA271" s="112"/>
      <c r="TAB271" s="104"/>
      <c r="TAC271" s="111"/>
      <c r="TAD271" s="111"/>
      <c r="TAE271" s="111"/>
      <c r="TAF271" s="111"/>
      <c r="TAG271" s="111"/>
      <c r="TAH271" s="111"/>
      <c r="TAI271" s="111"/>
      <c r="TAJ271" s="111"/>
      <c r="TAK271" s="111"/>
      <c r="TAL271" s="111"/>
      <c r="TAM271" s="111"/>
      <c r="TAN271" s="111"/>
      <c r="TAO271" s="111"/>
      <c r="TAP271" s="111"/>
      <c r="TAQ271" s="111"/>
      <c r="TAR271" s="111"/>
      <c r="TAS271" s="111"/>
      <c r="TAT271" s="111"/>
      <c r="TAU271" s="111"/>
      <c r="TAV271" s="111"/>
      <c r="TAW271" s="111"/>
      <c r="TAX271" s="111"/>
      <c r="TAY271" s="111"/>
      <c r="TAZ271" s="111"/>
      <c r="TBA271" s="111"/>
      <c r="TBB271" s="111"/>
      <c r="TBC271" s="111"/>
      <c r="TBD271" s="111"/>
      <c r="TBE271" s="111"/>
      <c r="TBF271" s="112"/>
      <c r="TBG271" s="104"/>
      <c r="TBH271" s="111"/>
      <c r="TBI271" s="111"/>
      <c r="TBJ271" s="111"/>
      <c r="TBK271" s="111"/>
      <c r="TBL271" s="111"/>
      <c r="TBM271" s="111"/>
      <c r="TBN271" s="111"/>
      <c r="TBO271" s="111"/>
      <c r="TBP271" s="111"/>
      <c r="TBQ271" s="111"/>
      <c r="TBR271" s="111"/>
      <c r="TBS271" s="111"/>
      <c r="TBT271" s="111"/>
      <c r="TBU271" s="111"/>
      <c r="TBV271" s="111"/>
      <c r="TBW271" s="111"/>
      <c r="TBX271" s="111"/>
      <c r="TBY271" s="111"/>
      <c r="TBZ271" s="111"/>
      <c r="TCA271" s="111"/>
      <c r="TCB271" s="111"/>
      <c r="TCC271" s="111"/>
      <c r="TCD271" s="111"/>
      <c r="TCE271" s="111"/>
      <c r="TCF271" s="111"/>
      <c r="TCG271" s="111"/>
      <c r="TCH271" s="111"/>
      <c r="TCI271" s="111"/>
      <c r="TCJ271" s="111"/>
      <c r="TCK271" s="112"/>
      <c r="TCL271" s="104"/>
      <c r="TCM271" s="111"/>
      <c r="TCN271" s="111"/>
      <c r="TCO271" s="111"/>
      <c r="TCP271" s="111"/>
      <c r="TCQ271" s="111"/>
      <c r="TCR271" s="111"/>
      <c r="TCS271" s="111"/>
      <c r="TCT271" s="111"/>
      <c r="TCU271" s="111"/>
      <c r="TCV271" s="111"/>
      <c r="TCW271" s="111"/>
      <c r="TCX271" s="111"/>
      <c r="TCY271" s="111"/>
      <c r="TCZ271" s="111"/>
      <c r="TDA271" s="111"/>
      <c r="TDB271" s="111"/>
      <c r="TDC271" s="111"/>
      <c r="TDD271" s="111"/>
      <c r="TDE271" s="111"/>
      <c r="TDF271" s="111"/>
      <c r="TDG271" s="111"/>
      <c r="TDH271" s="111"/>
      <c r="TDI271" s="111"/>
      <c r="TDJ271" s="111"/>
      <c r="TDK271" s="111"/>
      <c r="TDL271" s="111"/>
      <c r="TDM271" s="111"/>
      <c r="TDN271" s="111"/>
      <c r="TDO271" s="111"/>
      <c r="TDP271" s="112"/>
      <c r="TDQ271" s="104"/>
      <c r="TDR271" s="111"/>
      <c r="TDS271" s="111"/>
      <c r="TDT271" s="111"/>
      <c r="TDU271" s="111"/>
      <c r="TDV271" s="111"/>
      <c r="TDW271" s="111"/>
      <c r="TDX271" s="111"/>
      <c r="TDY271" s="111"/>
      <c r="TDZ271" s="111"/>
      <c r="TEA271" s="111"/>
      <c r="TEB271" s="111"/>
      <c r="TEC271" s="111"/>
      <c r="TED271" s="111"/>
      <c r="TEE271" s="111"/>
      <c r="TEF271" s="111"/>
      <c r="TEG271" s="111"/>
      <c r="TEH271" s="111"/>
      <c r="TEI271" s="111"/>
      <c r="TEJ271" s="111"/>
      <c r="TEK271" s="111"/>
      <c r="TEL271" s="111"/>
      <c r="TEM271" s="111"/>
      <c r="TEN271" s="111"/>
      <c r="TEO271" s="111"/>
      <c r="TEP271" s="111"/>
      <c r="TEQ271" s="111"/>
      <c r="TER271" s="111"/>
      <c r="TES271" s="111"/>
      <c r="TET271" s="111"/>
      <c r="TEU271" s="112"/>
      <c r="TEV271" s="104"/>
      <c r="TEW271" s="111"/>
      <c r="TEX271" s="111"/>
      <c r="TEY271" s="111"/>
      <c r="TEZ271" s="111"/>
      <c r="TFA271" s="111"/>
      <c r="TFB271" s="111"/>
      <c r="TFC271" s="111"/>
      <c r="TFD271" s="111"/>
      <c r="TFE271" s="111"/>
      <c r="TFF271" s="111"/>
      <c r="TFG271" s="111"/>
      <c r="TFH271" s="111"/>
      <c r="TFI271" s="111"/>
      <c r="TFJ271" s="111"/>
      <c r="TFK271" s="111"/>
      <c r="TFL271" s="111"/>
      <c r="TFM271" s="111"/>
      <c r="TFN271" s="111"/>
      <c r="TFO271" s="111"/>
      <c r="TFP271" s="111"/>
      <c r="TFQ271" s="111"/>
      <c r="TFR271" s="111"/>
      <c r="TFS271" s="111"/>
      <c r="TFT271" s="111"/>
      <c r="TFU271" s="111"/>
      <c r="TFV271" s="111"/>
      <c r="TFW271" s="111"/>
      <c r="TFX271" s="111"/>
      <c r="TFY271" s="111"/>
      <c r="TFZ271" s="112"/>
      <c r="TGA271" s="104"/>
      <c r="TGB271" s="111"/>
      <c r="TGC271" s="111"/>
      <c r="TGD271" s="111"/>
      <c r="TGE271" s="111"/>
      <c r="TGF271" s="111"/>
      <c r="TGG271" s="111"/>
      <c r="TGH271" s="111"/>
      <c r="TGI271" s="111"/>
      <c r="TGJ271" s="111"/>
      <c r="TGK271" s="111"/>
      <c r="TGL271" s="111"/>
      <c r="TGM271" s="111"/>
      <c r="TGN271" s="111"/>
      <c r="TGO271" s="111"/>
      <c r="TGP271" s="111"/>
      <c r="TGQ271" s="111"/>
      <c r="TGR271" s="111"/>
      <c r="TGS271" s="111"/>
      <c r="TGT271" s="111"/>
      <c r="TGU271" s="111"/>
      <c r="TGV271" s="111"/>
      <c r="TGW271" s="111"/>
      <c r="TGX271" s="111"/>
      <c r="TGY271" s="111"/>
      <c r="TGZ271" s="111"/>
      <c r="THA271" s="111"/>
      <c r="THB271" s="111"/>
      <c r="THC271" s="111"/>
      <c r="THD271" s="111"/>
      <c r="THE271" s="112"/>
      <c r="THF271" s="104"/>
      <c r="THG271" s="111"/>
      <c r="THH271" s="111"/>
      <c r="THI271" s="111"/>
      <c r="THJ271" s="111"/>
      <c r="THK271" s="111"/>
      <c r="THL271" s="111"/>
      <c r="THM271" s="111"/>
      <c r="THN271" s="111"/>
      <c r="THO271" s="111"/>
      <c r="THP271" s="111"/>
      <c r="THQ271" s="111"/>
      <c r="THR271" s="111"/>
      <c r="THS271" s="111"/>
      <c r="THT271" s="111"/>
      <c r="THU271" s="111"/>
      <c r="THV271" s="111"/>
      <c r="THW271" s="111"/>
      <c r="THX271" s="111"/>
      <c r="THY271" s="111"/>
      <c r="THZ271" s="111"/>
      <c r="TIA271" s="111"/>
      <c r="TIB271" s="111"/>
      <c r="TIC271" s="111"/>
      <c r="TID271" s="111"/>
      <c r="TIE271" s="111"/>
      <c r="TIF271" s="111"/>
      <c r="TIG271" s="111"/>
      <c r="TIH271" s="111"/>
      <c r="TII271" s="111"/>
      <c r="TIJ271" s="112"/>
      <c r="TIK271" s="104"/>
      <c r="TIL271" s="111"/>
      <c r="TIM271" s="111"/>
      <c r="TIN271" s="111"/>
      <c r="TIO271" s="111"/>
      <c r="TIP271" s="111"/>
      <c r="TIQ271" s="111"/>
      <c r="TIR271" s="111"/>
      <c r="TIS271" s="111"/>
      <c r="TIT271" s="111"/>
      <c r="TIU271" s="111"/>
      <c r="TIV271" s="111"/>
      <c r="TIW271" s="111"/>
      <c r="TIX271" s="111"/>
      <c r="TIY271" s="111"/>
      <c r="TIZ271" s="111"/>
      <c r="TJA271" s="111"/>
      <c r="TJB271" s="111"/>
      <c r="TJC271" s="111"/>
      <c r="TJD271" s="111"/>
      <c r="TJE271" s="111"/>
      <c r="TJF271" s="111"/>
      <c r="TJG271" s="111"/>
      <c r="TJH271" s="111"/>
      <c r="TJI271" s="111"/>
      <c r="TJJ271" s="111"/>
      <c r="TJK271" s="111"/>
      <c r="TJL271" s="111"/>
      <c r="TJM271" s="111"/>
      <c r="TJN271" s="111"/>
      <c r="TJO271" s="112"/>
      <c r="TJP271" s="104"/>
      <c r="TJQ271" s="111"/>
      <c r="TJR271" s="111"/>
      <c r="TJS271" s="111"/>
      <c r="TJT271" s="111"/>
      <c r="TJU271" s="111"/>
      <c r="TJV271" s="111"/>
      <c r="TJW271" s="111"/>
      <c r="TJX271" s="111"/>
      <c r="TJY271" s="111"/>
      <c r="TJZ271" s="111"/>
      <c r="TKA271" s="111"/>
      <c r="TKB271" s="111"/>
      <c r="TKC271" s="111"/>
      <c r="TKD271" s="111"/>
      <c r="TKE271" s="111"/>
      <c r="TKF271" s="111"/>
      <c r="TKG271" s="111"/>
      <c r="TKH271" s="111"/>
      <c r="TKI271" s="111"/>
      <c r="TKJ271" s="111"/>
      <c r="TKK271" s="111"/>
      <c r="TKL271" s="111"/>
      <c r="TKM271" s="111"/>
      <c r="TKN271" s="111"/>
      <c r="TKO271" s="111"/>
      <c r="TKP271" s="111"/>
      <c r="TKQ271" s="111"/>
      <c r="TKR271" s="111"/>
      <c r="TKS271" s="111"/>
      <c r="TKT271" s="112"/>
      <c r="TKU271" s="104"/>
      <c r="TKV271" s="111"/>
      <c r="TKW271" s="111"/>
      <c r="TKX271" s="111"/>
      <c r="TKY271" s="111"/>
      <c r="TKZ271" s="111"/>
      <c r="TLA271" s="111"/>
      <c r="TLB271" s="111"/>
      <c r="TLC271" s="111"/>
      <c r="TLD271" s="111"/>
      <c r="TLE271" s="111"/>
      <c r="TLF271" s="111"/>
      <c r="TLG271" s="111"/>
      <c r="TLH271" s="111"/>
      <c r="TLI271" s="111"/>
      <c r="TLJ271" s="111"/>
      <c r="TLK271" s="111"/>
      <c r="TLL271" s="111"/>
      <c r="TLM271" s="111"/>
      <c r="TLN271" s="111"/>
      <c r="TLO271" s="111"/>
      <c r="TLP271" s="111"/>
      <c r="TLQ271" s="111"/>
      <c r="TLR271" s="111"/>
      <c r="TLS271" s="111"/>
      <c r="TLT271" s="111"/>
      <c r="TLU271" s="111"/>
      <c r="TLV271" s="111"/>
      <c r="TLW271" s="111"/>
      <c r="TLX271" s="111"/>
      <c r="TLY271" s="112"/>
      <c r="TLZ271" s="104"/>
      <c r="TMA271" s="111"/>
      <c r="TMB271" s="111"/>
      <c r="TMC271" s="111"/>
      <c r="TMD271" s="111"/>
      <c r="TME271" s="111"/>
      <c r="TMF271" s="111"/>
      <c r="TMG271" s="111"/>
      <c r="TMH271" s="111"/>
      <c r="TMI271" s="111"/>
      <c r="TMJ271" s="111"/>
      <c r="TMK271" s="111"/>
      <c r="TML271" s="111"/>
      <c r="TMM271" s="111"/>
      <c r="TMN271" s="111"/>
      <c r="TMO271" s="111"/>
      <c r="TMP271" s="111"/>
      <c r="TMQ271" s="111"/>
      <c r="TMR271" s="111"/>
      <c r="TMS271" s="111"/>
      <c r="TMT271" s="111"/>
      <c r="TMU271" s="111"/>
      <c r="TMV271" s="111"/>
      <c r="TMW271" s="111"/>
      <c r="TMX271" s="111"/>
      <c r="TMY271" s="111"/>
      <c r="TMZ271" s="111"/>
      <c r="TNA271" s="111"/>
      <c r="TNB271" s="111"/>
      <c r="TNC271" s="111"/>
      <c r="TND271" s="112"/>
      <c r="TNE271" s="104"/>
      <c r="TNF271" s="111"/>
      <c r="TNG271" s="111"/>
      <c r="TNH271" s="111"/>
      <c r="TNI271" s="111"/>
      <c r="TNJ271" s="111"/>
      <c r="TNK271" s="111"/>
      <c r="TNL271" s="111"/>
      <c r="TNM271" s="111"/>
      <c r="TNN271" s="111"/>
      <c r="TNO271" s="111"/>
      <c r="TNP271" s="111"/>
      <c r="TNQ271" s="111"/>
      <c r="TNR271" s="111"/>
      <c r="TNS271" s="111"/>
      <c r="TNT271" s="111"/>
      <c r="TNU271" s="111"/>
      <c r="TNV271" s="111"/>
      <c r="TNW271" s="111"/>
      <c r="TNX271" s="111"/>
      <c r="TNY271" s="111"/>
      <c r="TNZ271" s="111"/>
      <c r="TOA271" s="111"/>
      <c r="TOB271" s="111"/>
      <c r="TOC271" s="111"/>
      <c r="TOD271" s="111"/>
      <c r="TOE271" s="111"/>
      <c r="TOF271" s="111"/>
      <c r="TOG271" s="111"/>
      <c r="TOH271" s="111"/>
      <c r="TOI271" s="112"/>
      <c r="TOJ271" s="104"/>
      <c r="TOK271" s="111"/>
      <c r="TOL271" s="111"/>
      <c r="TOM271" s="111"/>
      <c r="TON271" s="111"/>
      <c r="TOO271" s="111"/>
      <c r="TOP271" s="111"/>
      <c r="TOQ271" s="111"/>
      <c r="TOR271" s="111"/>
      <c r="TOS271" s="111"/>
      <c r="TOT271" s="111"/>
      <c r="TOU271" s="111"/>
      <c r="TOV271" s="111"/>
      <c r="TOW271" s="111"/>
      <c r="TOX271" s="111"/>
      <c r="TOY271" s="111"/>
      <c r="TOZ271" s="111"/>
      <c r="TPA271" s="111"/>
      <c r="TPB271" s="111"/>
      <c r="TPC271" s="111"/>
      <c r="TPD271" s="111"/>
      <c r="TPE271" s="111"/>
      <c r="TPF271" s="111"/>
      <c r="TPG271" s="111"/>
      <c r="TPH271" s="111"/>
      <c r="TPI271" s="111"/>
      <c r="TPJ271" s="111"/>
      <c r="TPK271" s="111"/>
      <c r="TPL271" s="111"/>
      <c r="TPM271" s="111"/>
      <c r="TPN271" s="112"/>
      <c r="TPO271" s="104"/>
      <c r="TPP271" s="111"/>
      <c r="TPQ271" s="111"/>
      <c r="TPR271" s="111"/>
      <c r="TPS271" s="111"/>
      <c r="TPT271" s="111"/>
      <c r="TPU271" s="111"/>
      <c r="TPV271" s="111"/>
      <c r="TPW271" s="111"/>
      <c r="TPX271" s="111"/>
      <c r="TPY271" s="111"/>
      <c r="TPZ271" s="111"/>
      <c r="TQA271" s="111"/>
      <c r="TQB271" s="111"/>
      <c r="TQC271" s="111"/>
      <c r="TQD271" s="111"/>
      <c r="TQE271" s="111"/>
      <c r="TQF271" s="111"/>
      <c r="TQG271" s="111"/>
      <c r="TQH271" s="111"/>
      <c r="TQI271" s="111"/>
      <c r="TQJ271" s="111"/>
      <c r="TQK271" s="111"/>
      <c r="TQL271" s="111"/>
      <c r="TQM271" s="111"/>
      <c r="TQN271" s="111"/>
      <c r="TQO271" s="111"/>
      <c r="TQP271" s="111"/>
      <c r="TQQ271" s="111"/>
      <c r="TQR271" s="111"/>
      <c r="TQS271" s="112"/>
      <c r="TQT271" s="104"/>
      <c r="TQU271" s="111"/>
      <c r="TQV271" s="111"/>
      <c r="TQW271" s="111"/>
      <c r="TQX271" s="111"/>
      <c r="TQY271" s="111"/>
      <c r="TQZ271" s="111"/>
      <c r="TRA271" s="111"/>
      <c r="TRB271" s="111"/>
      <c r="TRC271" s="111"/>
      <c r="TRD271" s="111"/>
      <c r="TRE271" s="111"/>
      <c r="TRF271" s="111"/>
      <c r="TRG271" s="111"/>
      <c r="TRH271" s="111"/>
      <c r="TRI271" s="111"/>
      <c r="TRJ271" s="111"/>
      <c r="TRK271" s="111"/>
      <c r="TRL271" s="111"/>
      <c r="TRM271" s="111"/>
      <c r="TRN271" s="111"/>
      <c r="TRO271" s="111"/>
      <c r="TRP271" s="111"/>
      <c r="TRQ271" s="111"/>
      <c r="TRR271" s="111"/>
      <c r="TRS271" s="111"/>
      <c r="TRT271" s="111"/>
      <c r="TRU271" s="111"/>
      <c r="TRV271" s="111"/>
      <c r="TRW271" s="111"/>
      <c r="TRX271" s="112"/>
      <c r="TRY271" s="104"/>
      <c r="TRZ271" s="111"/>
      <c r="TSA271" s="111"/>
      <c r="TSB271" s="111"/>
      <c r="TSC271" s="111"/>
      <c r="TSD271" s="111"/>
      <c r="TSE271" s="111"/>
      <c r="TSF271" s="111"/>
      <c r="TSG271" s="111"/>
      <c r="TSH271" s="111"/>
      <c r="TSI271" s="111"/>
      <c r="TSJ271" s="111"/>
      <c r="TSK271" s="111"/>
      <c r="TSL271" s="111"/>
      <c r="TSM271" s="111"/>
      <c r="TSN271" s="111"/>
      <c r="TSO271" s="111"/>
      <c r="TSP271" s="111"/>
      <c r="TSQ271" s="111"/>
      <c r="TSR271" s="111"/>
      <c r="TSS271" s="111"/>
      <c r="TST271" s="111"/>
      <c r="TSU271" s="111"/>
      <c r="TSV271" s="111"/>
      <c r="TSW271" s="111"/>
      <c r="TSX271" s="111"/>
      <c r="TSY271" s="111"/>
      <c r="TSZ271" s="111"/>
      <c r="TTA271" s="111"/>
      <c r="TTB271" s="111"/>
      <c r="TTC271" s="112"/>
      <c r="TTD271" s="104"/>
      <c r="TTE271" s="111"/>
      <c r="TTF271" s="111"/>
      <c r="TTG271" s="111"/>
      <c r="TTH271" s="111"/>
      <c r="TTI271" s="111"/>
      <c r="TTJ271" s="111"/>
      <c r="TTK271" s="111"/>
      <c r="TTL271" s="111"/>
      <c r="TTM271" s="111"/>
      <c r="TTN271" s="111"/>
      <c r="TTO271" s="111"/>
      <c r="TTP271" s="111"/>
      <c r="TTQ271" s="111"/>
      <c r="TTR271" s="111"/>
      <c r="TTS271" s="111"/>
      <c r="TTT271" s="111"/>
      <c r="TTU271" s="111"/>
      <c r="TTV271" s="111"/>
      <c r="TTW271" s="111"/>
      <c r="TTX271" s="111"/>
      <c r="TTY271" s="111"/>
      <c r="TTZ271" s="111"/>
      <c r="TUA271" s="111"/>
      <c r="TUB271" s="111"/>
      <c r="TUC271" s="111"/>
      <c r="TUD271" s="111"/>
      <c r="TUE271" s="111"/>
      <c r="TUF271" s="111"/>
      <c r="TUG271" s="111"/>
      <c r="TUH271" s="112"/>
      <c r="TUI271" s="104"/>
      <c r="TUJ271" s="111"/>
      <c r="TUK271" s="111"/>
      <c r="TUL271" s="111"/>
      <c r="TUM271" s="111"/>
      <c r="TUN271" s="111"/>
      <c r="TUO271" s="111"/>
      <c r="TUP271" s="111"/>
      <c r="TUQ271" s="111"/>
      <c r="TUR271" s="111"/>
      <c r="TUS271" s="111"/>
      <c r="TUT271" s="111"/>
      <c r="TUU271" s="111"/>
      <c r="TUV271" s="111"/>
      <c r="TUW271" s="111"/>
      <c r="TUX271" s="111"/>
      <c r="TUY271" s="111"/>
      <c r="TUZ271" s="111"/>
      <c r="TVA271" s="111"/>
      <c r="TVB271" s="111"/>
      <c r="TVC271" s="111"/>
      <c r="TVD271" s="111"/>
      <c r="TVE271" s="111"/>
      <c r="TVF271" s="111"/>
      <c r="TVG271" s="111"/>
      <c r="TVH271" s="111"/>
      <c r="TVI271" s="111"/>
      <c r="TVJ271" s="111"/>
      <c r="TVK271" s="111"/>
      <c r="TVL271" s="111"/>
      <c r="TVM271" s="112"/>
      <c r="TVN271" s="104"/>
      <c r="TVO271" s="111"/>
      <c r="TVP271" s="111"/>
      <c r="TVQ271" s="111"/>
      <c r="TVR271" s="111"/>
      <c r="TVS271" s="111"/>
      <c r="TVT271" s="111"/>
      <c r="TVU271" s="111"/>
      <c r="TVV271" s="111"/>
      <c r="TVW271" s="111"/>
      <c r="TVX271" s="111"/>
      <c r="TVY271" s="111"/>
      <c r="TVZ271" s="111"/>
      <c r="TWA271" s="111"/>
      <c r="TWB271" s="111"/>
      <c r="TWC271" s="111"/>
      <c r="TWD271" s="111"/>
      <c r="TWE271" s="111"/>
      <c r="TWF271" s="111"/>
      <c r="TWG271" s="111"/>
      <c r="TWH271" s="111"/>
      <c r="TWI271" s="111"/>
      <c r="TWJ271" s="111"/>
      <c r="TWK271" s="111"/>
      <c r="TWL271" s="111"/>
      <c r="TWM271" s="111"/>
      <c r="TWN271" s="111"/>
      <c r="TWO271" s="111"/>
      <c r="TWP271" s="111"/>
      <c r="TWQ271" s="111"/>
      <c r="TWR271" s="112"/>
      <c r="TWS271" s="104"/>
      <c r="TWT271" s="111"/>
      <c r="TWU271" s="111"/>
      <c r="TWV271" s="111"/>
      <c r="TWW271" s="111"/>
      <c r="TWX271" s="111"/>
      <c r="TWY271" s="111"/>
      <c r="TWZ271" s="111"/>
      <c r="TXA271" s="111"/>
      <c r="TXB271" s="111"/>
      <c r="TXC271" s="111"/>
      <c r="TXD271" s="111"/>
      <c r="TXE271" s="111"/>
      <c r="TXF271" s="111"/>
      <c r="TXG271" s="111"/>
      <c r="TXH271" s="111"/>
      <c r="TXI271" s="111"/>
      <c r="TXJ271" s="111"/>
      <c r="TXK271" s="111"/>
      <c r="TXL271" s="111"/>
      <c r="TXM271" s="111"/>
      <c r="TXN271" s="111"/>
      <c r="TXO271" s="111"/>
      <c r="TXP271" s="111"/>
      <c r="TXQ271" s="111"/>
      <c r="TXR271" s="111"/>
      <c r="TXS271" s="111"/>
      <c r="TXT271" s="111"/>
      <c r="TXU271" s="111"/>
      <c r="TXV271" s="111"/>
      <c r="TXW271" s="112"/>
      <c r="TXX271" s="104"/>
      <c r="TXY271" s="111"/>
      <c r="TXZ271" s="111"/>
      <c r="TYA271" s="111"/>
      <c r="TYB271" s="111"/>
      <c r="TYC271" s="111"/>
      <c r="TYD271" s="111"/>
      <c r="TYE271" s="111"/>
      <c r="TYF271" s="111"/>
      <c r="TYG271" s="111"/>
      <c r="TYH271" s="111"/>
      <c r="TYI271" s="111"/>
      <c r="TYJ271" s="111"/>
      <c r="TYK271" s="111"/>
      <c r="TYL271" s="111"/>
      <c r="TYM271" s="111"/>
      <c r="TYN271" s="111"/>
      <c r="TYO271" s="111"/>
      <c r="TYP271" s="111"/>
      <c r="TYQ271" s="111"/>
      <c r="TYR271" s="111"/>
      <c r="TYS271" s="111"/>
      <c r="TYT271" s="111"/>
      <c r="TYU271" s="111"/>
      <c r="TYV271" s="111"/>
      <c r="TYW271" s="111"/>
      <c r="TYX271" s="111"/>
      <c r="TYY271" s="111"/>
      <c r="TYZ271" s="111"/>
      <c r="TZA271" s="111"/>
      <c r="TZB271" s="112"/>
      <c r="TZC271" s="104"/>
      <c r="TZD271" s="111"/>
      <c r="TZE271" s="111"/>
      <c r="TZF271" s="111"/>
      <c r="TZG271" s="111"/>
      <c r="TZH271" s="111"/>
      <c r="TZI271" s="111"/>
      <c r="TZJ271" s="111"/>
      <c r="TZK271" s="111"/>
      <c r="TZL271" s="111"/>
      <c r="TZM271" s="111"/>
      <c r="TZN271" s="111"/>
      <c r="TZO271" s="111"/>
      <c r="TZP271" s="111"/>
      <c r="TZQ271" s="111"/>
      <c r="TZR271" s="111"/>
      <c r="TZS271" s="111"/>
      <c r="TZT271" s="111"/>
      <c r="TZU271" s="111"/>
      <c r="TZV271" s="111"/>
      <c r="TZW271" s="111"/>
      <c r="TZX271" s="111"/>
      <c r="TZY271" s="111"/>
      <c r="TZZ271" s="111"/>
      <c r="UAA271" s="111"/>
      <c r="UAB271" s="111"/>
      <c r="UAC271" s="111"/>
      <c r="UAD271" s="111"/>
      <c r="UAE271" s="111"/>
      <c r="UAF271" s="111"/>
      <c r="UAG271" s="112"/>
      <c r="UAH271" s="104"/>
      <c r="UAI271" s="111"/>
      <c r="UAJ271" s="111"/>
      <c r="UAK271" s="111"/>
      <c r="UAL271" s="111"/>
      <c r="UAM271" s="111"/>
      <c r="UAN271" s="111"/>
      <c r="UAO271" s="111"/>
      <c r="UAP271" s="111"/>
      <c r="UAQ271" s="111"/>
      <c r="UAR271" s="111"/>
      <c r="UAS271" s="111"/>
      <c r="UAT271" s="111"/>
      <c r="UAU271" s="111"/>
      <c r="UAV271" s="111"/>
      <c r="UAW271" s="111"/>
      <c r="UAX271" s="111"/>
      <c r="UAY271" s="111"/>
      <c r="UAZ271" s="111"/>
      <c r="UBA271" s="111"/>
      <c r="UBB271" s="111"/>
      <c r="UBC271" s="111"/>
      <c r="UBD271" s="111"/>
      <c r="UBE271" s="111"/>
      <c r="UBF271" s="111"/>
      <c r="UBG271" s="111"/>
      <c r="UBH271" s="111"/>
      <c r="UBI271" s="111"/>
      <c r="UBJ271" s="111"/>
      <c r="UBK271" s="111"/>
      <c r="UBL271" s="112"/>
      <c r="UBM271" s="104"/>
      <c r="UBN271" s="111"/>
      <c r="UBO271" s="111"/>
      <c r="UBP271" s="111"/>
      <c r="UBQ271" s="111"/>
      <c r="UBR271" s="111"/>
      <c r="UBS271" s="111"/>
      <c r="UBT271" s="111"/>
      <c r="UBU271" s="111"/>
      <c r="UBV271" s="111"/>
      <c r="UBW271" s="111"/>
      <c r="UBX271" s="111"/>
      <c r="UBY271" s="111"/>
      <c r="UBZ271" s="111"/>
      <c r="UCA271" s="111"/>
      <c r="UCB271" s="111"/>
      <c r="UCC271" s="111"/>
      <c r="UCD271" s="111"/>
      <c r="UCE271" s="111"/>
      <c r="UCF271" s="111"/>
      <c r="UCG271" s="111"/>
      <c r="UCH271" s="111"/>
      <c r="UCI271" s="111"/>
      <c r="UCJ271" s="111"/>
      <c r="UCK271" s="111"/>
      <c r="UCL271" s="111"/>
      <c r="UCM271" s="111"/>
      <c r="UCN271" s="111"/>
      <c r="UCO271" s="111"/>
      <c r="UCP271" s="111"/>
      <c r="UCQ271" s="112"/>
      <c r="UCR271" s="104"/>
      <c r="UCS271" s="111"/>
      <c r="UCT271" s="111"/>
      <c r="UCU271" s="111"/>
      <c r="UCV271" s="111"/>
      <c r="UCW271" s="111"/>
      <c r="UCX271" s="111"/>
      <c r="UCY271" s="111"/>
      <c r="UCZ271" s="111"/>
      <c r="UDA271" s="111"/>
      <c r="UDB271" s="111"/>
      <c r="UDC271" s="111"/>
      <c r="UDD271" s="111"/>
      <c r="UDE271" s="111"/>
      <c r="UDF271" s="111"/>
      <c r="UDG271" s="111"/>
      <c r="UDH271" s="111"/>
      <c r="UDI271" s="111"/>
      <c r="UDJ271" s="111"/>
      <c r="UDK271" s="111"/>
      <c r="UDL271" s="111"/>
      <c r="UDM271" s="111"/>
      <c r="UDN271" s="111"/>
      <c r="UDO271" s="111"/>
      <c r="UDP271" s="111"/>
      <c r="UDQ271" s="111"/>
      <c r="UDR271" s="111"/>
      <c r="UDS271" s="111"/>
      <c r="UDT271" s="111"/>
      <c r="UDU271" s="111"/>
      <c r="UDV271" s="112"/>
      <c r="UDW271" s="104"/>
      <c r="UDX271" s="111"/>
      <c r="UDY271" s="111"/>
      <c r="UDZ271" s="111"/>
      <c r="UEA271" s="111"/>
      <c r="UEB271" s="111"/>
      <c r="UEC271" s="111"/>
      <c r="UED271" s="111"/>
      <c r="UEE271" s="111"/>
      <c r="UEF271" s="111"/>
      <c r="UEG271" s="111"/>
      <c r="UEH271" s="111"/>
      <c r="UEI271" s="111"/>
      <c r="UEJ271" s="111"/>
      <c r="UEK271" s="111"/>
      <c r="UEL271" s="111"/>
      <c r="UEM271" s="111"/>
      <c r="UEN271" s="111"/>
      <c r="UEO271" s="111"/>
      <c r="UEP271" s="111"/>
      <c r="UEQ271" s="111"/>
      <c r="UER271" s="111"/>
      <c r="UES271" s="111"/>
      <c r="UET271" s="111"/>
      <c r="UEU271" s="111"/>
      <c r="UEV271" s="111"/>
      <c r="UEW271" s="111"/>
      <c r="UEX271" s="111"/>
      <c r="UEY271" s="111"/>
      <c r="UEZ271" s="111"/>
      <c r="UFA271" s="112"/>
      <c r="UFB271" s="104"/>
      <c r="UFC271" s="111"/>
      <c r="UFD271" s="111"/>
      <c r="UFE271" s="111"/>
      <c r="UFF271" s="111"/>
      <c r="UFG271" s="111"/>
      <c r="UFH271" s="111"/>
      <c r="UFI271" s="111"/>
      <c r="UFJ271" s="111"/>
      <c r="UFK271" s="111"/>
      <c r="UFL271" s="111"/>
      <c r="UFM271" s="111"/>
      <c r="UFN271" s="111"/>
      <c r="UFO271" s="111"/>
      <c r="UFP271" s="111"/>
      <c r="UFQ271" s="111"/>
      <c r="UFR271" s="111"/>
      <c r="UFS271" s="111"/>
      <c r="UFT271" s="111"/>
      <c r="UFU271" s="111"/>
      <c r="UFV271" s="111"/>
      <c r="UFW271" s="111"/>
      <c r="UFX271" s="111"/>
      <c r="UFY271" s="111"/>
      <c r="UFZ271" s="111"/>
      <c r="UGA271" s="111"/>
      <c r="UGB271" s="111"/>
      <c r="UGC271" s="111"/>
      <c r="UGD271" s="111"/>
      <c r="UGE271" s="111"/>
      <c r="UGF271" s="112"/>
      <c r="UGG271" s="104"/>
      <c r="UGH271" s="111"/>
      <c r="UGI271" s="111"/>
      <c r="UGJ271" s="111"/>
      <c r="UGK271" s="111"/>
      <c r="UGL271" s="111"/>
      <c r="UGM271" s="111"/>
      <c r="UGN271" s="111"/>
      <c r="UGO271" s="111"/>
      <c r="UGP271" s="111"/>
      <c r="UGQ271" s="111"/>
      <c r="UGR271" s="111"/>
      <c r="UGS271" s="111"/>
      <c r="UGT271" s="111"/>
      <c r="UGU271" s="111"/>
      <c r="UGV271" s="111"/>
      <c r="UGW271" s="111"/>
      <c r="UGX271" s="111"/>
      <c r="UGY271" s="111"/>
      <c r="UGZ271" s="111"/>
      <c r="UHA271" s="111"/>
      <c r="UHB271" s="111"/>
      <c r="UHC271" s="111"/>
      <c r="UHD271" s="111"/>
      <c r="UHE271" s="111"/>
      <c r="UHF271" s="111"/>
      <c r="UHG271" s="111"/>
      <c r="UHH271" s="111"/>
      <c r="UHI271" s="111"/>
      <c r="UHJ271" s="111"/>
      <c r="UHK271" s="112"/>
      <c r="UHL271" s="104"/>
      <c r="UHM271" s="111"/>
      <c r="UHN271" s="111"/>
      <c r="UHO271" s="111"/>
      <c r="UHP271" s="111"/>
      <c r="UHQ271" s="111"/>
      <c r="UHR271" s="111"/>
      <c r="UHS271" s="111"/>
      <c r="UHT271" s="111"/>
      <c r="UHU271" s="111"/>
      <c r="UHV271" s="111"/>
      <c r="UHW271" s="111"/>
      <c r="UHX271" s="111"/>
      <c r="UHY271" s="111"/>
      <c r="UHZ271" s="111"/>
      <c r="UIA271" s="111"/>
      <c r="UIB271" s="111"/>
      <c r="UIC271" s="111"/>
      <c r="UID271" s="111"/>
      <c r="UIE271" s="111"/>
      <c r="UIF271" s="111"/>
      <c r="UIG271" s="111"/>
      <c r="UIH271" s="111"/>
      <c r="UII271" s="111"/>
      <c r="UIJ271" s="111"/>
      <c r="UIK271" s="111"/>
      <c r="UIL271" s="111"/>
      <c r="UIM271" s="111"/>
      <c r="UIN271" s="111"/>
      <c r="UIO271" s="111"/>
      <c r="UIP271" s="112"/>
      <c r="UIQ271" s="104"/>
      <c r="UIR271" s="111"/>
      <c r="UIS271" s="111"/>
      <c r="UIT271" s="111"/>
      <c r="UIU271" s="111"/>
      <c r="UIV271" s="111"/>
      <c r="UIW271" s="111"/>
      <c r="UIX271" s="111"/>
      <c r="UIY271" s="111"/>
      <c r="UIZ271" s="111"/>
      <c r="UJA271" s="111"/>
      <c r="UJB271" s="111"/>
      <c r="UJC271" s="111"/>
      <c r="UJD271" s="111"/>
      <c r="UJE271" s="111"/>
      <c r="UJF271" s="111"/>
      <c r="UJG271" s="111"/>
      <c r="UJH271" s="111"/>
      <c r="UJI271" s="111"/>
      <c r="UJJ271" s="111"/>
      <c r="UJK271" s="111"/>
      <c r="UJL271" s="111"/>
      <c r="UJM271" s="111"/>
      <c r="UJN271" s="111"/>
      <c r="UJO271" s="111"/>
      <c r="UJP271" s="111"/>
      <c r="UJQ271" s="111"/>
      <c r="UJR271" s="111"/>
      <c r="UJS271" s="111"/>
      <c r="UJT271" s="111"/>
      <c r="UJU271" s="112"/>
      <c r="UJV271" s="104"/>
      <c r="UJW271" s="111"/>
      <c r="UJX271" s="111"/>
      <c r="UJY271" s="111"/>
      <c r="UJZ271" s="111"/>
      <c r="UKA271" s="111"/>
      <c r="UKB271" s="111"/>
      <c r="UKC271" s="111"/>
      <c r="UKD271" s="111"/>
      <c r="UKE271" s="111"/>
      <c r="UKF271" s="111"/>
      <c r="UKG271" s="111"/>
      <c r="UKH271" s="111"/>
      <c r="UKI271" s="111"/>
      <c r="UKJ271" s="111"/>
      <c r="UKK271" s="111"/>
      <c r="UKL271" s="111"/>
      <c r="UKM271" s="111"/>
      <c r="UKN271" s="111"/>
      <c r="UKO271" s="111"/>
      <c r="UKP271" s="111"/>
      <c r="UKQ271" s="111"/>
      <c r="UKR271" s="111"/>
      <c r="UKS271" s="111"/>
      <c r="UKT271" s="111"/>
      <c r="UKU271" s="111"/>
      <c r="UKV271" s="111"/>
      <c r="UKW271" s="111"/>
      <c r="UKX271" s="111"/>
      <c r="UKY271" s="111"/>
      <c r="UKZ271" s="112"/>
      <c r="ULA271" s="104"/>
      <c r="ULB271" s="111"/>
      <c r="ULC271" s="111"/>
      <c r="ULD271" s="111"/>
      <c r="ULE271" s="111"/>
      <c r="ULF271" s="111"/>
      <c r="ULG271" s="111"/>
      <c r="ULH271" s="111"/>
      <c r="ULI271" s="111"/>
      <c r="ULJ271" s="111"/>
      <c r="ULK271" s="111"/>
      <c r="ULL271" s="111"/>
      <c r="ULM271" s="111"/>
      <c r="ULN271" s="111"/>
      <c r="ULO271" s="111"/>
      <c r="ULP271" s="111"/>
      <c r="ULQ271" s="111"/>
      <c r="ULR271" s="111"/>
      <c r="ULS271" s="111"/>
      <c r="ULT271" s="111"/>
      <c r="ULU271" s="111"/>
      <c r="ULV271" s="111"/>
      <c r="ULW271" s="111"/>
      <c r="ULX271" s="111"/>
      <c r="ULY271" s="111"/>
      <c r="ULZ271" s="111"/>
      <c r="UMA271" s="111"/>
      <c r="UMB271" s="111"/>
      <c r="UMC271" s="111"/>
      <c r="UMD271" s="111"/>
      <c r="UME271" s="112"/>
      <c r="UMF271" s="104"/>
      <c r="UMG271" s="111"/>
      <c r="UMH271" s="111"/>
      <c r="UMI271" s="111"/>
      <c r="UMJ271" s="111"/>
      <c r="UMK271" s="111"/>
      <c r="UML271" s="111"/>
      <c r="UMM271" s="111"/>
      <c r="UMN271" s="111"/>
      <c r="UMO271" s="111"/>
      <c r="UMP271" s="111"/>
      <c r="UMQ271" s="111"/>
      <c r="UMR271" s="111"/>
      <c r="UMS271" s="111"/>
      <c r="UMT271" s="111"/>
      <c r="UMU271" s="111"/>
      <c r="UMV271" s="111"/>
      <c r="UMW271" s="111"/>
      <c r="UMX271" s="111"/>
      <c r="UMY271" s="111"/>
      <c r="UMZ271" s="111"/>
      <c r="UNA271" s="111"/>
      <c r="UNB271" s="111"/>
      <c r="UNC271" s="111"/>
      <c r="UND271" s="111"/>
      <c r="UNE271" s="111"/>
      <c r="UNF271" s="111"/>
      <c r="UNG271" s="111"/>
      <c r="UNH271" s="111"/>
      <c r="UNI271" s="111"/>
      <c r="UNJ271" s="112"/>
      <c r="UNK271" s="104"/>
      <c r="UNL271" s="111"/>
      <c r="UNM271" s="111"/>
      <c r="UNN271" s="111"/>
      <c r="UNO271" s="111"/>
      <c r="UNP271" s="111"/>
      <c r="UNQ271" s="111"/>
      <c r="UNR271" s="111"/>
      <c r="UNS271" s="111"/>
      <c r="UNT271" s="111"/>
      <c r="UNU271" s="111"/>
      <c r="UNV271" s="111"/>
      <c r="UNW271" s="111"/>
      <c r="UNX271" s="111"/>
      <c r="UNY271" s="111"/>
      <c r="UNZ271" s="111"/>
      <c r="UOA271" s="111"/>
      <c r="UOB271" s="111"/>
      <c r="UOC271" s="111"/>
      <c r="UOD271" s="111"/>
      <c r="UOE271" s="111"/>
      <c r="UOF271" s="111"/>
      <c r="UOG271" s="111"/>
      <c r="UOH271" s="111"/>
      <c r="UOI271" s="111"/>
      <c r="UOJ271" s="111"/>
      <c r="UOK271" s="111"/>
      <c r="UOL271" s="111"/>
      <c r="UOM271" s="111"/>
      <c r="UON271" s="111"/>
      <c r="UOO271" s="112"/>
      <c r="UOP271" s="104"/>
      <c r="UOQ271" s="111"/>
      <c r="UOR271" s="111"/>
      <c r="UOS271" s="111"/>
      <c r="UOT271" s="111"/>
      <c r="UOU271" s="111"/>
      <c r="UOV271" s="111"/>
      <c r="UOW271" s="111"/>
      <c r="UOX271" s="111"/>
      <c r="UOY271" s="111"/>
      <c r="UOZ271" s="111"/>
      <c r="UPA271" s="111"/>
      <c r="UPB271" s="111"/>
      <c r="UPC271" s="111"/>
      <c r="UPD271" s="111"/>
      <c r="UPE271" s="111"/>
      <c r="UPF271" s="111"/>
      <c r="UPG271" s="111"/>
      <c r="UPH271" s="111"/>
      <c r="UPI271" s="111"/>
      <c r="UPJ271" s="111"/>
      <c r="UPK271" s="111"/>
      <c r="UPL271" s="111"/>
      <c r="UPM271" s="111"/>
      <c r="UPN271" s="111"/>
      <c r="UPO271" s="111"/>
      <c r="UPP271" s="111"/>
      <c r="UPQ271" s="111"/>
      <c r="UPR271" s="111"/>
      <c r="UPS271" s="111"/>
      <c r="UPT271" s="112"/>
      <c r="UPU271" s="104"/>
      <c r="UPV271" s="111"/>
      <c r="UPW271" s="111"/>
      <c r="UPX271" s="111"/>
      <c r="UPY271" s="111"/>
      <c r="UPZ271" s="111"/>
      <c r="UQA271" s="111"/>
      <c r="UQB271" s="111"/>
      <c r="UQC271" s="111"/>
      <c r="UQD271" s="111"/>
      <c r="UQE271" s="111"/>
      <c r="UQF271" s="111"/>
      <c r="UQG271" s="111"/>
      <c r="UQH271" s="111"/>
      <c r="UQI271" s="111"/>
      <c r="UQJ271" s="111"/>
      <c r="UQK271" s="111"/>
      <c r="UQL271" s="111"/>
      <c r="UQM271" s="111"/>
      <c r="UQN271" s="111"/>
      <c r="UQO271" s="111"/>
      <c r="UQP271" s="111"/>
      <c r="UQQ271" s="111"/>
      <c r="UQR271" s="111"/>
      <c r="UQS271" s="111"/>
      <c r="UQT271" s="111"/>
      <c r="UQU271" s="111"/>
      <c r="UQV271" s="111"/>
      <c r="UQW271" s="111"/>
      <c r="UQX271" s="111"/>
      <c r="UQY271" s="112"/>
      <c r="UQZ271" s="104"/>
      <c r="URA271" s="111"/>
      <c r="URB271" s="111"/>
      <c r="URC271" s="111"/>
      <c r="URD271" s="111"/>
      <c r="URE271" s="111"/>
      <c r="URF271" s="111"/>
      <c r="URG271" s="111"/>
      <c r="URH271" s="111"/>
      <c r="URI271" s="111"/>
      <c r="URJ271" s="111"/>
      <c r="URK271" s="111"/>
      <c r="URL271" s="111"/>
      <c r="URM271" s="111"/>
      <c r="URN271" s="111"/>
      <c r="URO271" s="111"/>
      <c r="URP271" s="111"/>
      <c r="URQ271" s="111"/>
      <c r="URR271" s="111"/>
      <c r="URS271" s="111"/>
      <c r="URT271" s="111"/>
      <c r="URU271" s="111"/>
      <c r="URV271" s="111"/>
      <c r="URW271" s="111"/>
      <c r="URX271" s="111"/>
      <c r="URY271" s="111"/>
      <c r="URZ271" s="111"/>
      <c r="USA271" s="111"/>
      <c r="USB271" s="111"/>
      <c r="USC271" s="111"/>
      <c r="USD271" s="112"/>
      <c r="USE271" s="104"/>
      <c r="USF271" s="111"/>
      <c r="USG271" s="111"/>
      <c r="USH271" s="111"/>
      <c r="USI271" s="111"/>
      <c r="USJ271" s="111"/>
      <c r="USK271" s="111"/>
      <c r="USL271" s="111"/>
      <c r="USM271" s="111"/>
      <c r="USN271" s="111"/>
      <c r="USO271" s="111"/>
      <c r="USP271" s="111"/>
      <c r="USQ271" s="111"/>
      <c r="USR271" s="111"/>
      <c r="USS271" s="111"/>
      <c r="UST271" s="111"/>
      <c r="USU271" s="111"/>
      <c r="USV271" s="111"/>
      <c r="USW271" s="111"/>
      <c r="USX271" s="111"/>
      <c r="USY271" s="111"/>
      <c r="USZ271" s="111"/>
      <c r="UTA271" s="111"/>
      <c r="UTB271" s="111"/>
      <c r="UTC271" s="111"/>
      <c r="UTD271" s="111"/>
      <c r="UTE271" s="111"/>
      <c r="UTF271" s="111"/>
      <c r="UTG271" s="111"/>
      <c r="UTH271" s="111"/>
      <c r="UTI271" s="112"/>
      <c r="UTJ271" s="104"/>
      <c r="UTK271" s="111"/>
      <c r="UTL271" s="111"/>
      <c r="UTM271" s="111"/>
      <c r="UTN271" s="111"/>
      <c r="UTO271" s="111"/>
      <c r="UTP271" s="111"/>
      <c r="UTQ271" s="111"/>
      <c r="UTR271" s="111"/>
      <c r="UTS271" s="111"/>
      <c r="UTT271" s="111"/>
      <c r="UTU271" s="111"/>
      <c r="UTV271" s="111"/>
      <c r="UTW271" s="111"/>
      <c r="UTX271" s="111"/>
      <c r="UTY271" s="111"/>
      <c r="UTZ271" s="111"/>
      <c r="UUA271" s="111"/>
      <c r="UUB271" s="111"/>
      <c r="UUC271" s="111"/>
      <c r="UUD271" s="111"/>
      <c r="UUE271" s="111"/>
      <c r="UUF271" s="111"/>
      <c r="UUG271" s="111"/>
      <c r="UUH271" s="111"/>
      <c r="UUI271" s="111"/>
      <c r="UUJ271" s="111"/>
      <c r="UUK271" s="111"/>
      <c r="UUL271" s="111"/>
      <c r="UUM271" s="111"/>
      <c r="UUN271" s="112"/>
      <c r="UUO271" s="104"/>
      <c r="UUP271" s="111"/>
      <c r="UUQ271" s="111"/>
      <c r="UUR271" s="111"/>
      <c r="UUS271" s="111"/>
      <c r="UUT271" s="111"/>
      <c r="UUU271" s="111"/>
      <c r="UUV271" s="111"/>
      <c r="UUW271" s="111"/>
      <c r="UUX271" s="111"/>
      <c r="UUY271" s="111"/>
      <c r="UUZ271" s="111"/>
      <c r="UVA271" s="111"/>
      <c r="UVB271" s="111"/>
      <c r="UVC271" s="111"/>
      <c r="UVD271" s="111"/>
      <c r="UVE271" s="111"/>
      <c r="UVF271" s="111"/>
      <c r="UVG271" s="111"/>
      <c r="UVH271" s="111"/>
      <c r="UVI271" s="111"/>
      <c r="UVJ271" s="111"/>
      <c r="UVK271" s="111"/>
      <c r="UVL271" s="111"/>
      <c r="UVM271" s="111"/>
      <c r="UVN271" s="111"/>
      <c r="UVO271" s="111"/>
      <c r="UVP271" s="111"/>
      <c r="UVQ271" s="111"/>
      <c r="UVR271" s="111"/>
      <c r="UVS271" s="112"/>
      <c r="UVT271" s="104"/>
      <c r="UVU271" s="111"/>
      <c r="UVV271" s="111"/>
      <c r="UVW271" s="111"/>
      <c r="UVX271" s="111"/>
      <c r="UVY271" s="111"/>
      <c r="UVZ271" s="111"/>
      <c r="UWA271" s="111"/>
      <c r="UWB271" s="111"/>
      <c r="UWC271" s="111"/>
      <c r="UWD271" s="111"/>
      <c r="UWE271" s="111"/>
      <c r="UWF271" s="111"/>
      <c r="UWG271" s="111"/>
      <c r="UWH271" s="111"/>
      <c r="UWI271" s="111"/>
      <c r="UWJ271" s="111"/>
      <c r="UWK271" s="111"/>
      <c r="UWL271" s="111"/>
      <c r="UWM271" s="111"/>
      <c r="UWN271" s="111"/>
      <c r="UWO271" s="111"/>
      <c r="UWP271" s="111"/>
      <c r="UWQ271" s="111"/>
      <c r="UWR271" s="111"/>
      <c r="UWS271" s="111"/>
      <c r="UWT271" s="111"/>
      <c r="UWU271" s="111"/>
      <c r="UWV271" s="111"/>
      <c r="UWW271" s="111"/>
      <c r="UWX271" s="112"/>
      <c r="UWY271" s="104"/>
      <c r="UWZ271" s="111"/>
      <c r="UXA271" s="111"/>
      <c r="UXB271" s="111"/>
      <c r="UXC271" s="111"/>
      <c r="UXD271" s="111"/>
      <c r="UXE271" s="111"/>
      <c r="UXF271" s="111"/>
      <c r="UXG271" s="111"/>
      <c r="UXH271" s="111"/>
      <c r="UXI271" s="111"/>
      <c r="UXJ271" s="111"/>
      <c r="UXK271" s="111"/>
      <c r="UXL271" s="111"/>
      <c r="UXM271" s="111"/>
      <c r="UXN271" s="111"/>
      <c r="UXO271" s="111"/>
      <c r="UXP271" s="111"/>
      <c r="UXQ271" s="111"/>
      <c r="UXR271" s="111"/>
      <c r="UXS271" s="111"/>
      <c r="UXT271" s="111"/>
      <c r="UXU271" s="111"/>
      <c r="UXV271" s="111"/>
      <c r="UXW271" s="111"/>
      <c r="UXX271" s="111"/>
      <c r="UXY271" s="111"/>
      <c r="UXZ271" s="111"/>
      <c r="UYA271" s="111"/>
      <c r="UYB271" s="111"/>
      <c r="UYC271" s="112"/>
      <c r="UYD271" s="104"/>
      <c r="UYE271" s="111"/>
      <c r="UYF271" s="111"/>
      <c r="UYG271" s="111"/>
      <c r="UYH271" s="111"/>
      <c r="UYI271" s="111"/>
      <c r="UYJ271" s="111"/>
      <c r="UYK271" s="111"/>
      <c r="UYL271" s="111"/>
      <c r="UYM271" s="111"/>
      <c r="UYN271" s="111"/>
      <c r="UYO271" s="111"/>
      <c r="UYP271" s="111"/>
      <c r="UYQ271" s="111"/>
      <c r="UYR271" s="111"/>
      <c r="UYS271" s="111"/>
      <c r="UYT271" s="111"/>
      <c r="UYU271" s="111"/>
      <c r="UYV271" s="111"/>
      <c r="UYW271" s="111"/>
      <c r="UYX271" s="111"/>
      <c r="UYY271" s="111"/>
      <c r="UYZ271" s="111"/>
      <c r="UZA271" s="111"/>
      <c r="UZB271" s="111"/>
      <c r="UZC271" s="111"/>
      <c r="UZD271" s="111"/>
      <c r="UZE271" s="111"/>
      <c r="UZF271" s="111"/>
      <c r="UZG271" s="111"/>
      <c r="UZH271" s="112"/>
      <c r="UZI271" s="104"/>
      <c r="UZJ271" s="111"/>
      <c r="UZK271" s="111"/>
      <c r="UZL271" s="111"/>
      <c r="UZM271" s="111"/>
      <c r="UZN271" s="111"/>
      <c r="UZO271" s="111"/>
      <c r="UZP271" s="111"/>
      <c r="UZQ271" s="111"/>
      <c r="UZR271" s="111"/>
      <c r="UZS271" s="111"/>
      <c r="UZT271" s="111"/>
      <c r="UZU271" s="111"/>
      <c r="UZV271" s="111"/>
      <c r="UZW271" s="111"/>
      <c r="UZX271" s="111"/>
      <c r="UZY271" s="111"/>
      <c r="UZZ271" s="111"/>
      <c r="VAA271" s="111"/>
      <c r="VAB271" s="111"/>
      <c r="VAC271" s="111"/>
      <c r="VAD271" s="111"/>
      <c r="VAE271" s="111"/>
      <c r="VAF271" s="111"/>
      <c r="VAG271" s="111"/>
      <c r="VAH271" s="111"/>
      <c r="VAI271" s="111"/>
      <c r="VAJ271" s="111"/>
      <c r="VAK271" s="111"/>
      <c r="VAL271" s="111"/>
      <c r="VAM271" s="112"/>
      <c r="VAN271" s="104"/>
      <c r="VAO271" s="111"/>
      <c r="VAP271" s="111"/>
      <c r="VAQ271" s="111"/>
      <c r="VAR271" s="111"/>
      <c r="VAS271" s="111"/>
      <c r="VAT271" s="111"/>
      <c r="VAU271" s="111"/>
      <c r="VAV271" s="111"/>
      <c r="VAW271" s="111"/>
      <c r="VAX271" s="111"/>
      <c r="VAY271" s="111"/>
      <c r="VAZ271" s="111"/>
      <c r="VBA271" s="111"/>
      <c r="VBB271" s="111"/>
      <c r="VBC271" s="111"/>
      <c r="VBD271" s="111"/>
      <c r="VBE271" s="111"/>
      <c r="VBF271" s="111"/>
      <c r="VBG271" s="111"/>
      <c r="VBH271" s="111"/>
      <c r="VBI271" s="111"/>
      <c r="VBJ271" s="111"/>
      <c r="VBK271" s="111"/>
      <c r="VBL271" s="111"/>
      <c r="VBM271" s="111"/>
      <c r="VBN271" s="111"/>
      <c r="VBO271" s="111"/>
      <c r="VBP271" s="111"/>
      <c r="VBQ271" s="111"/>
      <c r="VBR271" s="112"/>
      <c r="VBS271" s="104"/>
      <c r="VBT271" s="111"/>
      <c r="VBU271" s="111"/>
      <c r="VBV271" s="111"/>
      <c r="VBW271" s="111"/>
      <c r="VBX271" s="111"/>
      <c r="VBY271" s="111"/>
      <c r="VBZ271" s="111"/>
      <c r="VCA271" s="111"/>
      <c r="VCB271" s="111"/>
      <c r="VCC271" s="111"/>
      <c r="VCD271" s="111"/>
      <c r="VCE271" s="111"/>
      <c r="VCF271" s="111"/>
      <c r="VCG271" s="111"/>
      <c r="VCH271" s="111"/>
      <c r="VCI271" s="111"/>
      <c r="VCJ271" s="111"/>
      <c r="VCK271" s="111"/>
      <c r="VCL271" s="111"/>
      <c r="VCM271" s="111"/>
      <c r="VCN271" s="111"/>
      <c r="VCO271" s="111"/>
      <c r="VCP271" s="111"/>
      <c r="VCQ271" s="111"/>
      <c r="VCR271" s="111"/>
      <c r="VCS271" s="111"/>
      <c r="VCT271" s="111"/>
      <c r="VCU271" s="111"/>
      <c r="VCV271" s="111"/>
      <c r="VCW271" s="112"/>
      <c r="VCX271" s="104"/>
      <c r="VCY271" s="111"/>
      <c r="VCZ271" s="111"/>
      <c r="VDA271" s="111"/>
      <c r="VDB271" s="111"/>
      <c r="VDC271" s="111"/>
      <c r="VDD271" s="111"/>
      <c r="VDE271" s="111"/>
      <c r="VDF271" s="111"/>
      <c r="VDG271" s="111"/>
      <c r="VDH271" s="111"/>
      <c r="VDI271" s="111"/>
      <c r="VDJ271" s="111"/>
      <c r="VDK271" s="111"/>
      <c r="VDL271" s="111"/>
      <c r="VDM271" s="111"/>
      <c r="VDN271" s="111"/>
      <c r="VDO271" s="111"/>
      <c r="VDP271" s="111"/>
      <c r="VDQ271" s="111"/>
      <c r="VDR271" s="111"/>
      <c r="VDS271" s="111"/>
      <c r="VDT271" s="111"/>
      <c r="VDU271" s="111"/>
      <c r="VDV271" s="111"/>
      <c r="VDW271" s="111"/>
      <c r="VDX271" s="111"/>
      <c r="VDY271" s="111"/>
      <c r="VDZ271" s="111"/>
      <c r="VEA271" s="111"/>
      <c r="VEB271" s="112"/>
      <c r="VEC271" s="104"/>
      <c r="VED271" s="111"/>
      <c r="VEE271" s="111"/>
      <c r="VEF271" s="111"/>
      <c r="VEG271" s="111"/>
      <c r="VEH271" s="111"/>
      <c r="VEI271" s="111"/>
      <c r="VEJ271" s="111"/>
      <c r="VEK271" s="111"/>
      <c r="VEL271" s="111"/>
      <c r="VEM271" s="111"/>
      <c r="VEN271" s="111"/>
      <c r="VEO271" s="111"/>
      <c r="VEP271" s="111"/>
      <c r="VEQ271" s="111"/>
      <c r="VER271" s="111"/>
      <c r="VES271" s="111"/>
      <c r="VET271" s="111"/>
      <c r="VEU271" s="111"/>
      <c r="VEV271" s="111"/>
      <c r="VEW271" s="111"/>
      <c r="VEX271" s="111"/>
      <c r="VEY271" s="111"/>
      <c r="VEZ271" s="111"/>
      <c r="VFA271" s="111"/>
      <c r="VFB271" s="111"/>
      <c r="VFC271" s="111"/>
      <c r="VFD271" s="111"/>
      <c r="VFE271" s="111"/>
      <c r="VFF271" s="111"/>
      <c r="VFG271" s="112"/>
      <c r="VFH271" s="104"/>
      <c r="VFI271" s="111"/>
      <c r="VFJ271" s="111"/>
      <c r="VFK271" s="111"/>
      <c r="VFL271" s="111"/>
      <c r="VFM271" s="111"/>
      <c r="VFN271" s="111"/>
      <c r="VFO271" s="111"/>
      <c r="VFP271" s="111"/>
      <c r="VFQ271" s="111"/>
      <c r="VFR271" s="111"/>
      <c r="VFS271" s="111"/>
      <c r="VFT271" s="111"/>
      <c r="VFU271" s="111"/>
      <c r="VFV271" s="111"/>
      <c r="VFW271" s="111"/>
      <c r="VFX271" s="111"/>
      <c r="VFY271" s="111"/>
      <c r="VFZ271" s="111"/>
      <c r="VGA271" s="111"/>
      <c r="VGB271" s="111"/>
      <c r="VGC271" s="111"/>
      <c r="VGD271" s="111"/>
      <c r="VGE271" s="111"/>
      <c r="VGF271" s="111"/>
      <c r="VGG271" s="111"/>
      <c r="VGH271" s="111"/>
      <c r="VGI271" s="111"/>
      <c r="VGJ271" s="111"/>
      <c r="VGK271" s="111"/>
      <c r="VGL271" s="112"/>
      <c r="VGM271" s="104"/>
      <c r="VGN271" s="111"/>
      <c r="VGO271" s="111"/>
      <c r="VGP271" s="111"/>
      <c r="VGQ271" s="111"/>
      <c r="VGR271" s="111"/>
      <c r="VGS271" s="111"/>
      <c r="VGT271" s="111"/>
      <c r="VGU271" s="111"/>
      <c r="VGV271" s="111"/>
      <c r="VGW271" s="111"/>
      <c r="VGX271" s="111"/>
      <c r="VGY271" s="111"/>
      <c r="VGZ271" s="111"/>
      <c r="VHA271" s="111"/>
      <c r="VHB271" s="111"/>
      <c r="VHC271" s="111"/>
      <c r="VHD271" s="111"/>
      <c r="VHE271" s="111"/>
      <c r="VHF271" s="111"/>
      <c r="VHG271" s="111"/>
      <c r="VHH271" s="111"/>
      <c r="VHI271" s="111"/>
      <c r="VHJ271" s="111"/>
      <c r="VHK271" s="111"/>
      <c r="VHL271" s="111"/>
      <c r="VHM271" s="111"/>
      <c r="VHN271" s="111"/>
      <c r="VHO271" s="111"/>
      <c r="VHP271" s="111"/>
      <c r="VHQ271" s="112"/>
      <c r="VHR271" s="104"/>
      <c r="VHS271" s="111"/>
      <c r="VHT271" s="111"/>
      <c r="VHU271" s="111"/>
      <c r="VHV271" s="111"/>
      <c r="VHW271" s="111"/>
      <c r="VHX271" s="111"/>
      <c r="VHY271" s="111"/>
      <c r="VHZ271" s="111"/>
      <c r="VIA271" s="111"/>
      <c r="VIB271" s="111"/>
      <c r="VIC271" s="111"/>
      <c r="VID271" s="111"/>
      <c r="VIE271" s="111"/>
      <c r="VIF271" s="111"/>
      <c r="VIG271" s="111"/>
      <c r="VIH271" s="111"/>
      <c r="VII271" s="111"/>
      <c r="VIJ271" s="111"/>
      <c r="VIK271" s="111"/>
      <c r="VIL271" s="111"/>
      <c r="VIM271" s="111"/>
      <c r="VIN271" s="111"/>
      <c r="VIO271" s="111"/>
      <c r="VIP271" s="111"/>
      <c r="VIQ271" s="111"/>
      <c r="VIR271" s="111"/>
      <c r="VIS271" s="111"/>
      <c r="VIT271" s="111"/>
      <c r="VIU271" s="111"/>
      <c r="VIV271" s="112"/>
      <c r="VIW271" s="104"/>
      <c r="VIX271" s="111"/>
      <c r="VIY271" s="111"/>
      <c r="VIZ271" s="111"/>
      <c r="VJA271" s="111"/>
      <c r="VJB271" s="111"/>
      <c r="VJC271" s="111"/>
      <c r="VJD271" s="111"/>
      <c r="VJE271" s="111"/>
      <c r="VJF271" s="111"/>
      <c r="VJG271" s="111"/>
      <c r="VJH271" s="111"/>
      <c r="VJI271" s="111"/>
      <c r="VJJ271" s="111"/>
      <c r="VJK271" s="111"/>
      <c r="VJL271" s="111"/>
      <c r="VJM271" s="111"/>
      <c r="VJN271" s="111"/>
      <c r="VJO271" s="111"/>
      <c r="VJP271" s="111"/>
      <c r="VJQ271" s="111"/>
      <c r="VJR271" s="111"/>
      <c r="VJS271" s="111"/>
      <c r="VJT271" s="111"/>
      <c r="VJU271" s="111"/>
      <c r="VJV271" s="111"/>
      <c r="VJW271" s="111"/>
      <c r="VJX271" s="111"/>
      <c r="VJY271" s="111"/>
      <c r="VJZ271" s="111"/>
      <c r="VKA271" s="112"/>
      <c r="VKB271" s="104"/>
      <c r="VKC271" s="111"/>
      <c r="VKD271" s="111"/>
      <c r="VKE271" s="111"/>
      <c r="VKF271" s="111"/>
      <c r="VKG271" s="111"/>
      <c r="VKH271" s="111"/>
      <c r="VKI271" s="111"/>
      <c r="VKJ271" s="111"/>
      <c r="VKK271" s="111"/>
      <c r="VKL271" s="111"/>
      <c r="VKM271" s="111"/>
      <c r="VKN271" s="111"/>
      <c r="VKO271" s="111"/>
      <c r="VKP271" s="111"/>
      <c r="VKQ271" s="111"/>
      <c r="VKR271" s="111"/>
      <c r="VKS271" s="111"/>
      <c r="VKT271" s="111"/>
      <c r="VKU271" s="111"/>
      <c r="VKV271" s="111"/>
      <c r="VKW271" s="111"/>
      <c r="VKX271" s="111"/>
      <c r="VKY271" s="111"/>
      <c r="VKZ271" s="111"/>
      <c r="VLA271" s="111"/>
      <c r="VLB271" s="111"/>
      <c r="VLC271" s="111"/>
      <c r="VLD271" s="111"/>
      <c r="VLE271" s="111"/>
      <c r="VLF271" s="112"/>
      <c r="VLG271" s="104"/>
      <c r="VLH271" s="111"/>
      <c r="VLI271" s="111"/>
      <c r="VLJ271" s="111"/>
      <c r="VLK271" s="111"/>
      <c r="VLL271" s="111"/>
      <c r="VLM271" s="111"/>
      <c r="VLN271" s="111"/>
      <c r="VLO271" s="111"/>
      <c r="VLP271" s="111"/>
      <c r="VLQ271" s="111"/>
      <c r="VLR271" s="111"/>
      <c r="VLS271" s="111"/>
      <c r="VLT271" s="111"/>
      <c r="VLU271" s="111"/>
      <c r="VLV271" s="111"/>
      <c r="VLW271" s="111"/>
      <c r="VLX271" s="111"/>
      <c r="VLY271" s="111"/>
      <c r="VLZ271" s="111"/>
      <c r="VMA271" s="111"/>
      <c r="VMB271" s="111"/>
      <c r="VMC271" s="111"/>
      <c r="VMD271" s="111"/>
      <c r="VME271" s="111"/>
      <c r="VMF271" s="111"/>
      <c r="VMG271" s="111"/>
      <c r="VMH271" s="111"/>
      <c r="VMI271" s="111"/>
      <c r="VMJ271" s="111"/>
      <c r="VMK271" s="112"/>
      <c r="VML271" s="104"/>
      <c r="VMM271" s="111"/>
      <c r="VMN271" s="111"/>
      <c r="VMO271" s="111"/>
      <c r="VMP271" s="111"/>
      <c r="VMQ271" s="111"/>
      <c r="VMR271" s="111"/>
      <c r="VMS271" s="111"/>
      <c r="VMT271" s="111"/>
      <c r="VMU271" s="111"/>
      <c r="VMV271" s="111"/>
      <c r="VMW271" s="111"/>
      <c r="VMX271" s="111"/>
      <c r="VMY271" s="111"/>
      <c r="VMZ271" s="111"/>
      <c r="VNA271" s="111"/>
      <c r="VNB271" s="111"/>
      <c r="VNC271" s="111"/>
      <c r="VND271" s="111"/>
      <c r="VNE271" s="111"/>
      <c r="VNF271" s="111"/>
      <c r="VNG271" s="111"/>
      <c r="VNH271" s="111"/>
      <c r="VNI271" s="111"/>
      <c r="VNJ271" s="111"/>
      <c r="VNK271" s="111"/>
      <c r="VNL271" s="111"/>
      <c r="VNM271" s="111"/>
      <c r="VNN271" s="111"/>
      <c r="VNO271" s="111"/>
      <c r="VNP271" s="112"/>
      <c r="VNQ271" s="104"/>
      <c r="VNR271" s="111"/>
      <c r="VNS271" s="111"/>
      <c r="VNT271" s="111"/>
      <c r="VNU271" s="111"/>
      <c r="VNV271" s="111"/>
      <c r="VNW271" s="111"/>
      <c r="VNX271" s="111"/>
      <c r="VNY271" s="111"/>
      <c r="VNZ271" s="111"/>
      <c r="VOA271" s="111"/>
      <c r="VOB271" s="111"/>
      <c r="VOC271" s="111"/>
      <c r="VOD271" s="111"/>
      <c r="VOE271" s="111"/>
      <c r="VOF271" s="111"/>
      <c r="VOG271" s="111"/>
      <c r="VOH271" s="111"/>
      <c r="VOI271" s="111"/>
      <c r="VOJ271" s="111"/>
      <c r="VOK271" s="111"/>
      <c r="VOL271" s="111"/>
      <c r="VOM271" s="111"/>
      <c r="VON271" s="111"/>
      <c r="VOO271" s="111"/>
      <c r="VOP271" s="111"/>
      <c r="VOQ271" s="111"/>
      <c r="VOR271" s="111"/>
      <c r="VOS271" s="111"/>
      <c r="VOT271" s="111"/>
      <c r="VOU271" s="112"/>
      <c r="VOV271" s="104"/>
      <c r="VOW271" s="111"/>
      <c r="VOX271" s="111"/>
      <c r="VOY271" s="111"/>
      <c r="VOZ271" s="111"/>
      <c r="VPA271" s="111"/>
      <c r="VPB271" s="111"/>
      <c r="VPC271" s="111"/>
      <c r="VPD271" s="111"/>
      <c r="VPE271" s="111"/>
      <c r="VPF271" s="111"/>
      <c r="VPG271" s="111"/>
      <c r="VPH271" s="111"/>
      <c r="VPI271" s="111"/>
      <c r="VPJ271" s="111"/>
      <c r="VPK271" s="111"/>
      <c r="VPL271" s="111"/>
      <c r="VPM271" s="111"/>
      <c r="VPN271" s="111"/>
      <c r="VPO271" s="111"/>
      <c r="VPP271" s="111"/>
      <c r="VPQ271" s="111"/>
      <c r="VPR271" s="111"/>
      <c r="VPS271" s="111"/>
      <c r="VPT271" s="111"/>
      <c r="VPU271" s="111"/>
      <c r="VPV271" s="111"/>
      <c r="VPW271" s="111"/>
      <c r="VPX271" s="111"/>
      <c r="VPY271" s="111"/>
      <c r="VPZ271" s="112"/>
      <c r="VQA271" s="104"/>
      <c r="VQB271" s="111"/>
      <c r="VQC271" s="111"/>
      <c r="VQD271" s="111"/>
      <c r="VQE271" s="111"/>
      <c r="VQF271" s="111"/>
      <c r="VQG271" s="111"/>
      <c r="VQH271" s="111"/>
      <c r="VQI271" s="111"/>
      <c r="VQJ271" s="111"/>
      <c r="VQK271" s="111"/>
      <c r="VQL271" s="111"/>
      <c r="VQM271" s="111"/>
      <c r="VQN271" s="111"/>
      <c r="VQO271" s="111"/>
      <c r="VQP271" s="111"/>
      <c r="VQQ271" s="111"/>
      <c r="VQR271" s="111"/>
      <c r="VQS271" s="111"/>
      <c r="VQT271" s="111"/>
      <c r="VQU271" s="111"/>
      <c r="VQV271" s="111"/>
      <c r="VQW271" s="111"/>
      <c r="VQX271" s="111"/>
      <c r="VQY271" s="111"/>
      <c r="VQZ271" s="111"/>
      <c r="VRA271" s="111"/>
      <c r="VRB271" s="111"/>
      <c r="VRC271" s="111"/>
      <c r="VRD271" s="111"/>
      <c r="VRE271" s="112"/>
      <c r="VRF271" s="104"/>
      <c r="VRG271" s="111"/>
      <c r="VRH271" s="111"/>
      <c r="VRI271" s="111"/>
      <c r="VRJ271" s="111"/>
      <c r="VRK271" s="111"/>
      <c r="VRL271" s="111"/>
      <c r="VRM271" s="111"/>
      <c r="VRN271" s="111"/>
      <c r="VRO271" s="111"/>
      <c r="VRP271" s="111"/>
      <c r="VRQ271" s="111"/>
      <c r="VRR271" s="111"/>
      <c r="VRS271" s="111"/>
      <c r="VRT271" s="111"/>
      <c r="VRU271" s="111"/>
      <c r="VRV271" s="111"/>
      <c r="VRW271" s="111"/>
      <c r="VRX271" s="111"/>
      <c r="VRY271" s="111"/>
      <c r="VRZ271" s="111"/>
      <c r="VSA271" s="111"/>
      <c r="VSB271" s="111"/>
      <c r="VSC271" s="111"/>
      <c r="VSD271" s="111"/>
      <c r="VSE271" s="111"/>
      <c r="VSF271" s="111"/>
      <c r="VSG271" s="111"/>
      <c r="VSH271" s="111"/>
      <c r="VSI271" s="111"/>
      <c r="VSJ271" s="112"/>
      <c r="VSK271" s="104"/>
      <c r="VSL271" s="111"/>
      <c r="VSM271" s="111"/>
      <c r="VSN271" s="111"/>
      <c r="VSO271" s="111"/>
      <c r="VSP271" s="111"/>
      <c r="VSQ271" s="111"/>
      <c r="VSR271" s="111"/>
      <c r="VSS271" s="111"/>
      <c r="VST271" s="111"/>
      <c r="VSU271" s="111"/>
      <c r="VSV271" s="111"/>
      <c r="VSW271" s="111"/>
      <c r="VSX271" s="111"/>
      <c r="VSY271" s="111"/>
      <c r="VSZ271" s="111"/>
      <c r="VTA271" s="111"/>
      <c r="VTB271" s="111"/>
      <c r="VTC271" s="111"/>
      <c r="VTD271" s="111"/>
      <c r="VTE271" s="111"/>
      <c r="VTF271" s="111"/>
      <c r="VTG271" s="111"/>
      <c r="VTH271" s="111"/>
      <c r="VTI271" s="111"/>
      <c r="VTJ271" s="111"/>
      <c r="VTK271" s="111"/>
      <c r="VTL271" s="111"/>
      <c r="VTM271" s="111"/>
      <c r="VTN271" s="111"/>
      <c r="VTO271" s="112"/>
      <c r="VTP271" s="104"/>
      <c r="VTQ271" s="111"/>
      <c r="VTR271" s="111"/>
      <c r="VTS271" s="111"/>
      <c r="VTT271" s="111"/>
      <c r="VTU271" s="111"/>
      <c r="VTV271" s="111"/>
      <c r="VTW271" s="111"/>
      <c r="VTX271" s="111"/>
      <c r="VTY271" s="111"/>
      <c r="VTZ271" s="111"/>
      <c r="VUA271" s="111"/>
      <c r="VUB271" s="111"/>
      <c r="VUC271" s="111"/>
      <c r="VUD271" s="111"/>
      <c r="VUE271" s="111"/>
      <c r="VUF271" s="111"/>
      <c r="VUG271" s="111"/>
      <c r="VUH271" s="111"/>
      <c r="VUI271" s="111"/>
      <c r="VUJ271" s="111"/>
      <c r="VUK271" s="111"/>
      <c r="VUL271" s="111"/>
      <c r="VUM271" s="111"/>
      <c r="VUN271" s="111"/>
      <c r="VUO271" s="111"/>
      <c r="VUP271" s="111"/>
      <c r="VUQ271" s="111"/>
      <c r="VUR271" s="111"/>
      <c r="VUS271" s="111"/>
      <c r="VUT271" s="112"/>
      <c r="VUU271" s="104"/>
      <c r="VUV271" s="111"/>
      <c r="VUW271" s="111"/>
      <c r="VUX271" s="111"/>
      <c r="VUY271" s="111"/>
      <c r="VUZ271" s="111"/>
      <c r="VVA271" s="111"/>
      <c r="VVB271" s="111"/>
      <c r="VVC271" s="111"/>
      <c r="VVD271" s="111"/>
      <c r="VVE271" s="111"/>
      <c r="VVF271" s="111"/>
      <c r="VVG271" s="111"/>
      <c r="VVH271" s="111"/>
      <c r="VVI271" s="111"/>
      <c r="VVJ271" s="111"/>
      <c r="VVK271" s="111"/>
      <c r="VVL271" s="111"/>
      <c r="VVM271" s="111"/>
      <c r="VVN271" s="111"/>
      <c r="VVO271" s="111"/>
      <c r="VVP271" s="111"/>
      <c r="VVQ271" s="111"/>
      <c r="VVR271" s="111"/>
      <c r="VVS271" s="111"/>
      <c r="VVT271" s="111"/>
      <c r="VVU271" s="111"/>
      <c r="VVV271" s="111"/>
      <c r="VVW271" s="111"/>
      <c r="VVX271" s="111"/>
      <c r="VVY271" s="112"/>
      <c r="VVZ271" s="104"/>
      <c r="VWA271" s="111"/>
      <c r="VWB271" s="111"/>
      <c r="VWC271" s="111"/>
      <c r="VWD271" s="111"/>
      <c r="VWE271" s="111"/>
      <c r="VWF271" s="111"/>
      <c r="VWG271" s="111"/>
      <c r="VWH271" s="111"/>
      <c r="VWI271" s="111"/>
      <c r="VWJ271" s="111"/>
      <c r="VWK271" s="111"/>
      <c r="VWL271" s="111"/>
      <c r="VWM271" s="111"/>
      <c r="VWN271" s="111"/>
      <c r="VWO271" s="111"/>
      <c r="VWP271" s="111"/>
      <c r="VWQ271" s="111"/>
      <c r="VWR271" s="111"/>
      <c r="VWS271" s="111"/>
      <c r="VWT271" s="111"/>
      <c r="VWU271" s="111"/>
      <c r="VWV271" s="111"/>
      <c r="VWW271" s="111"/>
      <c r="VWX271" s="111"/>
      <c r="VWY271" s="111"/>
      <c r="VWZ271" s="111"/>
      <c r="VXA271" s="111"/>
      <c r="VXB271" s="111"/>
      <c r="VXC271" s="111"/>
      <c r="VXD271" s="112"/>
      <c r="VXE271" s="104"/>
      <c r="VXF271" s="111"/>
      <c r="VXG271" s="111"/>
      <c r="VXH271" s="111"/>
      <c r="VXI271" s="111"/>
      <c r="VXJ271" s="111"/>
      <c r="VXK271" s="111"/>
      <c r="VXL271" s="111"/>
      <c r="VXM271" s="111"/>
      <c r="VXN271" s="111"/>
      <c r="VXO271" s="111"/>
      <c r="VXP271" s="111"/>
      <c r="VXQ271" s="111"/>
      <c r="VXR271" s="111"/>
      <c r="VXS271" s="111"/>
      <c r="VXT271" s="111"/>
      <c r="VXU271" s="111"/>
      <c r="VXV271" s="111"/>
      <c r="VXW271" s="111"/>
      <c r="VXX271" s="111"/>
      <c r="VXY271" s="111"/>
      <c r="VXZ271" s="111"/>
      <c r="VYA271" s="111"/>
      <c r="VYB271" s="111"/>
      <c r="VYC271" s="111"/>
      <c r="VYD271" s="111"/>
      <c r="VYE271" s="111"/>
      <c r="VYF271" s="111"/>
      <c r="VYG271" s="111"/>
      <c r="VYH271" s="111"/>
      <c r="VYI271" s="112"/>
      <c r="VYJ271" s="104"/>
      <c r="VYK271" s="111"/>
      <c r="VYL271" s="111"/>
      <c r="VYM271" s="111"/>
      <c r="VYN271" s="111"/>
      <c r="VYO271" s="111"/>
      <c r="VYP271" s="111"/>
      <c r="VYQ271" s="111"/>
      <c r="VYR271" s="111"/>
      <c r="VYS271" s="111"/>
      <c r="VYT271" s="111"/>
      <c r="VYU271" s="111"/>
      <c r="VYV271" s="111"/>
      <c r="VYW271" s="111"/>
      <c r="VYX271" s="111"/>
      <c r="VYY271" s="111"/>
      <c r="VYZ271" s="111"/>
      <c r="VZA271" s="111"/>
      <c r="VZB271" s="111"/>
      <c r="VZC271" s="111"/>
      <c r="VZD271" s="111"/>
      <c r="VZE271" s="111"/>
      <c r="VZF271" s="111"/>
      <c r="VZG271" s="111"/>
      <c r="VZH271" s="111"/>
      <c r="VZI271" s="111"/>
      <c r="VZJ271" s="111"/>
      <c r="VZK271" s="111"/>
      <c r="VZL271" s="111"/>
      <c r="VZM271" s="111"/>
      <c r="VZN271" s="112"/>
      <c r="VZO271" s="104"/>
      <c r="VZP271" s="111"/>
      <c r="VZQ271" s="111"/>
      <c r="VZR271" s="111"/>
      <c r="VZS271" s="111"/>
      <c r="VZT271" s="111"/>
      <c r="VZU271" s="111"/>
      <c r="VZV271" s="111"/>
      <c r="VZW271" s="111"/>
      <c r="VZX271" s="111"/>
      <c r="VZY271" s="111"/>
      <c r="VZZ271" s="111"/>
      <c r="WAA271" s="111"/>
      <c r="WAB271" s="111"/>
      <c r="WAC271" s="111"/>
      <c r="WAD271" s="111"/>
      <c r="WAE271" s="111"/>
      <c r="WAF271" s="111"/>
      <c r="WAG271" s="111"/>
      <c r="WAH271" s="111"/>
      <c r="WAI271" s="111"/>
      <c r="WAJ271" s="111"/>
      <c r="WAK271" s="111"/>
      <c r="WAL271" s="111"/>
      <c r="WAM271" s="111"/>
      <c r="WAN271" s="111"/>
      <c r="WAO271" s="111"/>
      <c r="WAP271" s="111"/>
      <c r="WAQ271" s="111"/>
      <c r="WAR271" s="111"/>
      <c r="WAS271" s="112"/>
      <c r="WAT271" s="104"/>
      <c r="WAU271" s="111"/>
      <c r="WAV271" s="111"/>
      <c r="WAW271" s="111"/>
      <c r="WAX271" s="111"/>
      <c r="WAY271" s="111"/>
      <c r="WAZ271" s="111"/>
      <c r="WBA271" s="111"/>
      <c r="WBB271" s="111"/>
      <c r="WBC271" s="111"/>
      <c r="WBD271" s="111"/>
      <c r="WBE271" s="111"/>
      <c r="WBF271" s="111"/>
      <c r="WBG271" s="111"/>
      <c r="WBH271" s="111"/>
      <c r="WBI271" s="111"/>
      <c r="WBJ271" s="111"/>
      <c r="WBK271" s="111"/>
      <c r="WBL271" s="111"/>
      <c r="WBM271" s="111"/>
      <c r="WBN271" s="111"/>
      <c r="WBO271" s="111"/>
      <c r="WBP271" s="111"/>
      <c r="WBQ271" s="111"/>
      <c r="WBR271" s="111"/>
      <c r="WBS271" s="111"/>
      <c r="WBT271" s="111"/>
      <c r="WBU271" s="111"/>
      <c r="WBV271" s="111"/>
      <c r="WBW271" s="111"/>
      <c r="WBX271" s="112"/>
      <c r="WBY271" s="104"/>
      <c r="WBZ271" s="111"/>
      <c r="WCA271" s="111"/>
      <c r="WCB271" s="111"/>
      <c r="WCC271" s="111"/>
      <c r="WCD271" s="111"/>
      <c r="WCE271" s="111"/>
      <c r="WCF271" s="111"/>
      <c r="WCG271" s="111"/>
      <c r="WCH271" s="111"/>
      <c r="WCI271" s="111"/>
      <c r="WCJ271" s="111"/>
      <c r="WCK271" s="111"/>
      <c r="WCL271" s="111"/>
      <c r="WCM271" s="111"/>
      <c r="WCN271" s="111"/>
      <c r="WCO271" s="111"/>
      <c r="WCP271" s="111"/>
      <c r="WCQ271" s="111"/>
      <c r="WCR271" s="111"/>
      <c r="WCS271" s="111"/>
      <c r="WCT271" s="111"/>
      <c r="WCU271" s="111"/>
      <c r="WCV271" s="111"/>
      <c r="WCW271" s="111"/>
      <c r="WCX271" s="111"/>
      <c r="WCY271" s="111"/>
      <c r="WCZ271" s="111"/>
      <c r="WDA271" s="111"/>
      <c r="WDB271" s="111"/>
      <c r="WDC271" s="112"/>
      <c r="WDD271" s="104"/>
      <c r="WDE271" s="111"/>
      <c r="WDF271" s="111"/>
      <c r="WDG271" s="111"/>
      <c r="WDH271" s="111"/>
      <c r="WDI271" s="111"/>
      <c r="WDJ271" s="111"/>
      <c r="WDK271" s="111"/>
      <c r="WDL271" s="111"/>
      <c r="WDM271" s="111"/>
      <c r="WDN271" s="111"/>
      <c r="WDO271" s="111"/>
      <c r="WDP271" s="111"/>
      <c r="WDQ271" s="111"/>
      <c r="WDR271" s="111"/>
      <c r="WDS271" s="111"/>
      <c r="WDT271" s="111"/>
      <c r="WDU271" s="111"/>
      <c r="WDV271" s="111"/>
      <c r="WDW271" s="111"/>
      <c r="WDX271" s="111"/>
      <c r="WDY271" s="111"/>
      <c r="WDZ271" s="111"/>
      <c r="WEA271" s="111"/>
      <c r="WEB271" s="111"/>
      <c r="WEC271" s="111"/>
      <c r="WED271" s="111"/>
      <c r="WEE271" s="111"/>
      <c r="WEF271" s="111"/>
      <c r="WEG271" s="111"/>
      <c r="WEH271" s="112"/>
      <c r="WEI271" s="104"/>
      <c r="WEJ271" s="111"/>
      <c r="WEK271" s="111"/>
      <c r="WEL271" s="111"/>
      <c r="WEM271" s="111"/>
      <c r="WEN271" s="111"/>
      <c r="WEO271" s="111"/>
      <c r="WEP271" s="111"/>
      <c r="WEQ271" s="111"/>
      <c r="WER271" s="111"/>
      <c r="WES271" s="111"/>
      <c r="WET271" s="111"/>
      <c r="WEU271" s="111"/>
      <c r="WEV271" s="111"/>
      <c r="WEW271" s="111"/>
      <c r="WEX271" s="111"/>
      <c r="WEY271" s="111"/>
      <c r="WEZ271" s="111"/>
      <c r="WFA271" s="111"/>
      <c r="WFB271" s="111"/>
      <c r="WFC271" s="111"/>
      <c r="WFD271" s="111"/>
      <c r="WFE271" s="111"/>
      <c r="WFF271" s="111"/>
      <c r="WFG271" s="111"/>
      <c r="WFH271" s="111"/>
      <c r="WFI271" s="111"/>
      <c r="WFJ271" s="111"/>
      <c r="WFK271" s="111"/>
      <c r="WFL271" s="111"/>
      <c r="WFM271" s="112"/>
      <c r="WFN271" s="104"/>
      <c r="WFO271" s="111"/>
      <c r="WFP271" s="111"/>
      <c r="WFQ271" s="111"/>
      <c r="WFR271" s="111"/>
      <c r="WFS271" s="111"/>
      <c r="WFT271" s="111"/>
      <c r="WFU271" s="111"/>
      <c r="WFV271" s="111"/>
      <c r="WFW271" s="111"/>
      <c r="WFX271" s="111"/>
      <c r="WFY271" s="111"/>
      <c r="WFZ271" s="111"/>
      <c r="WGA271" s="111"/>
      <c r="WGB271" s="111"/>
      <c r="WGC271" s="111"/>
      <c r="WGD271" s="111"/>
      <c r="WGE271" s="111"/>
      <c r="WGF271" s="111"/>
      <c r="WGG271" s="111"/>
      <c r="WGH271" s="111"/>
      <c r="WGI271" s="111"/>
      <c r="WGJ271" s="111"/>
      <c r="WGK271" s="111"/>
      <c r="WGL271" s="111"/>
      <c r="WGM271" s="111"/>
      <c r="WGN271" s="111"/>
      <c r="WGO271" s="111"/>
      <c r="WGP271" s="111"/>
      <c r="WGQ271" s="111"/>
      <c r="WGR271" s="112"/>
      <c r="WGS271" s="104"/>
      <c r="WGT271" s="111"/>
      <c r="WGU271" s="111"/>
      <c r="WGV271" s="111"/>
      <c r="WGW271" s="111"/>
      <c r="WGX271" s="111"/>
      <c r="WGY271" s="111"/>
      <c r="WGZ271" s="111"/>
      <c r="WHA271" s="111"/>
      <c r="WHB271" s="111"/>
      <c r="WHC271" s="111"/>
      <c r="WHD271" s="111"/>
      <c r="WHE271" s="111"/>
      <c r="WHF271" s="111"/>
      <c r="WHG271" s="111"/>
      <c r="WHH271" s="111"/>
      <c r="WHI271" s="111"/>
      <c r="WHJ271" s="111"/>
      <c r="WHK271" s="111"/>
      <c r="WHL271" s="111"/>
      <c r="WHM271" s="111"/>
      <c r="WHN271" s="111"/>
      <c r="WHO271" s="111"/>
      <c r="WHP271" s="111"/>
      <c r="WHQ271" s="111"/>
      <c r="WHR271" s="111"/>
      <c r="WHS271" s="111"/>
      <c r="WHT271" s="111"/>
      <c r="WHU271" s="111"/>
      <c r="WHV271" s="111"/>
      <c r="WHW271" s="112"/>
      <c r="WHX271" s="104"/>
      <c r="WHY271" s="111"/>
      <c r="WHZ271" s="111"/>
      <c r="WIA271" s="111"/>
      <c r="WIB271" s="111"/>
      <c r="WIC271" s="111"/>
      <c r="WID271" s="111"/>
      <c r="WIE271" s="111"/>
      <c r="WIF271" s="111"/>
      <c r="WIG271" s="111"/>
      <c r="WIH271" s="111"/>
      <c r="WII271" s="111"/>
      <c r="WIJ271" s="111"/>
      <c r="WIK271" s="111"/>
      <c r="WIL271" s="111"/>
      <c r="WIM271" s="111"/>
      <c r="WIN271" s="111"/>
      <c r="WIO271" s="111"/>
      <c r="WIP271" s="111"/>
      <c r="WIQ271" s="111"/>
      <c r="WIR271" s="111"/>
      <c r="WIS271" s="111"/>
      <c r="WIT271" s="111"/>
      <c r="WIU271" s="111"/>
      <c r="WIV271" s="111"/>
      <c r="WIW271" s="111"/>
      <c r="WIX271" s="111"/>
      <c r="WIY271" s="111"/>
      <c r="WIZ271" s="111"/>
      <c r="WJA271" s="111"/>
      <c r="WJB271" s="112"/>
      <c r="WJC271" s="104"/>
      <c r="WJD271" s="111"/>
      <c r="WJE271" s="111"/>
      <c r="WJF271" s="111"/>
      <c r="WJG271" s="111"/>
      <c r="WJH271" s="111"/>
      <c r="WJI271" s="111"/>
      <c r="WJJ271" s="111"/>
      <c r="WJK271" s="111"/>
      <c r="WJL271" s="111"/>
      <c r="WJM271" s="111"/>
      <c r="WJN271" s="111"/>
      <c r="WJO271" s="111"/>
      <c r="WJP271" s="111"/>
      <c r="WJQ271" s="111"/>
      <c r="WJR271" s="111"/>
      <c r="WJS271" s="111"/>
      <c r="WJT271" s="111"/>
      <c r="WJU271" s="111"/>
      <c r="WJV271" s="111"/>
      <c r="WJW271" s="111"/>
      <c r="WJX271" s="111"/>
      <c r="WJY271" s="111"/>
      <c r="WJZ271" s="111"/>
      <c r="WKA271" s="111"/>
      <c r="WKB271" s="111"/>
      <c r="WKC271" s="111"/>
      <c r="WKD271" s="111"/>
      <c r="WKE271" s="111"/>
      <c r="WKF271" s="111"/>
      <c r="WKG271" s="112"/>
      <c r="WKH271" s="104"/>
      <c r="WKI271" s="111"/>
      <c r="WKJ271" s="111"/>
      <c r="WKK271" s="111"/>
      <c r="WKL271" s="111"/>
      <c r="WKM271" s="111"/>
      <c r="WKN271" s="111"/>
      <c r="WKO271" s="111"/>
      <c r="WKP271" s="111"/>
      <c r="WKQ271" s="111"/>
      <c r="WKR271" s="111"/>
      <c r="WKS271" s="111"/>
      <c r="WKT271" s="111"/>
      <c r="WKU271" s="111"/>
      <c r="WKV271" s="111"/>
      <c r="WKW271" s="111"/>
      <c r="WKX271" s="111"/>
      <c r="WKY271" s="111"/>
      <c r="WKZ271" s="111"/>
      <c r="WLA271" s="111"/>
      <c r="WLB271" s="111"/>
      <c r="WLC271" s="111"/>
      <c r="WLD271" s="111"/>
      <c r="WLE271" s="111"/>
      <c r="WLF271" s="111"/>
      <c r="WLG271" s="111"/>
      <c r="WLH271" s="111"/>
      <c r="WLI271" s="111"/>
      <c r="WLJ271" s="111"/>
      <c r="WLK271" s="111"/>
      <c r="WLL271" s="112"/>
      <c r="WLM271" s="104"/>
      <c r="WLN271" s="111"/>
      <c r="WLO271" s="111"/>
      <c r="WLP271" s="111"/>
      <c r="WLQ271" s="111"/>
      <c r="WLR271" s="111"/>
      <c r="WLS271" s="111"/>
      <c r="WLT271" s="111"/>
      <c r="WLU271" s="111"/>
      <c r="WLV271" s="111"/>
      <c r="WLW271" s="111"/>
      <c r="WLX271" s="111"/>
      <c r="WLY271" s="111"/>
      <c r="WLZ271" s="111"/>
      <c r="WMA271" s="111"/>
      <c r="WMB271" s="111"/>
      <c r="WMC271" s="111"/>
      <c r="WMD271" s="111"/>
      <c r="WME271" s="111"/>
      <c r="WMF271" s="111"/>
      <c r="WMG271" s="111"/>
      <c r="WMH271" s="111"/>
      <c r="WMI271" s="111"/>
      <c r="WMJ271" s="111"/>
      <c r="WMK271" s="111"/>
      <c r="WML271" s="111"/>
      <c r="WMM271" s="111"/>
      <c r="WMN271" s="111"/>
      <c r="WMO271" s="111"/>
      <c r="WMP271" s="111"/>
      <c r="WMQ271" s="112"/>
      <c r="WMR271" s="104"/>
      <c r="WMS271" s="111"/>
      <c r="WMT271" s="111"/>
      <c r="WMU271" s="111"/>
      <c r="WMV271" s="111"/>
      <c r="WMW271" s="111"/>
      <c r="WMX271" s="111"/>
      <c r="WMY271" s="111"/>
      <c r="WMZ271" s="111"/>
      <c r="WNA271" s="111"/>
      <c r="WNB271" s="111"/>
      <c r="WNC271" s="111"/>
      <c r="WND271" s="111"/>
      <c r="WNE271" s="111"/>
      <c r="WNF271" s="111"/>
      <c r="WNG271" s="111"/>
      <c r="WNH271" s="111"/>
      <c r="WNI271" s="111"/>
      <c r="WNJ271" s="111"/>
      <c r="WNK271" s="111"/>
      <c r="WNL271" s="111"/>
      <c r="WNM271" s="111"/>
      <c r="WNN271" s="111"/>
      <c r="WNO271" s="111"/>
      <c r="WNP271" s="111"/>
      <c r="WNQ271" s="111"/>
      <c r="WNR271" s="111"/>
      <c r="WNS271" s="111"/>
      <c r="WNT271" s="111"/>
      <c r="WNU271" s="111"/>
      <c r="WNV271" s="112"/>
      <c r="WNW271" s="104"/>
      <c r="WNX271" s="111"/>
      <c r="WNY271" s="111"/>
      <c r="WNZ271" s="111"/>
      <c r="WOA271" s="111"/>
      <c r="WOB271" s="111"/>
      <c r="WOC271" s="111"/>
      <c r="WOD271" s="111"/>
      <c r="WOE271" s="111"/>
      <c r="WOF271" s="111"/>
      <c r="WOG271" s="111"/>
      <c r="WOH271" s="111"/>
      <c r="WOI271" s="111"/>
      <c r="WOJ271" s="111"/>
      <c r="WOK271" s="111"/>
      <c r="WOL271" s="111"/>
      <c r="WOM271" s="111"/>
      <c r="WON271" s="111"/>
      <c r="WOO271" s="111"/>
      <c r="WOP271" s="111"/>
      <c r="WOQ271" s="111"/>
      <c r="WOR271" s="111"/>
      <c r="WOS271" s="111"/>
      <c r="WOT271" s="111"/>
      <c r="WOU271" s="111"/>
      <c r="WOV271" s="111"/>
      <c r="WOW271" s="111"/>
      <c r="WOX271" s="111"/>
      <c r="WOY271" s="111"/>
      <c r="WOZ271" s="111"/>
      <c r="WPA271" s="112"/>
      <c r="WPB271" s="104"/>
      <c r="WPC271" s="111"/>
      <c r="WPD271" s="111"/>
      <c r="WPE271" s="111"/>
      <c r="WPF271" s="111"/>
      <c r="WPG271" s="111"/>
      <c r="WPH271" s="111"/>
      <c r="WPI271" s="111"/>
      <c r="WPJ271" s="111"/>
      <c r="WPK271" s="111"/>
      <c r="WPL271" s="111"/>
      <c r="WPM271" s="111"/>
      <c r="WPN271" s="111"/>
      <c r="WPO271" s="111"/>
      <c r="WPP271" s="111"/>
      <c r="WPQ271" s="111"/>
      <c r="WPR271" s="111"/>
      <c r="WPS271" s="111"/>
      <c r="WPT271" s="111"/>
      <c r="WPU271" s="111"/>
      <c r="WPV271" s="111"/>
      <c r="WPW271" s="111"/>
      <c r="WPX271" s="111"/>
      <c r="WPY271" s="111"/>
      <c r="WPZ271" s="111"/>
      <c r="WQA271" s="111"/>
      <c r="WQB271" s="111"/>
      <c r="WQC271" s="111"/>
      <c r="WQD271" s="111"/>
      <c r="WQE271" s="111"/>
      <c r="WQF271" s="112"/>
      <c r="WQG271" s="104"/>
      <c r="WQH271" s="111"/>
      <c r="WQI271" s="111"/>
      <c r="WQJ271" s="111"/>
      <c r="WQK271" s="111"/>
      <c r="WQL271" s="111"/>
      <c r="WQM271" s="111"/>
      <c r="WQN271" s="111"/>
      <c r="WQO271" s="111"/>
      <c r="WQP271" s="111"/>
      <c r="WQQ271" s="111"/>
      <c r="WQR271" s="111"/>
      <c r="WQS271" s="111"/>
      <c r="WQT271" s="111"/>
      <c r="WQU271" s="111"/>
      <c r="WQV271" s="111"/>
      <c r="WQW271" s="111"/>
      <c r="WQX271" s="111"/>
      <c r="WQY271" s="111"/>
      <c r="WQZ271" s="111"/>
      <c r="WRA271" s="111"/>
      <c r="WRB271" s="111"/>
      <c r="WRC271" s="111"/>
      <c r="WRD271" s="111"/>
      <c r="WRE271" s="111"/>
      <c r="WRF271" s="111"/>
      <c r="WRG271" s="111"/>
      <c r="WRH271" s="111"/>
      <c r="WRI271" s="111"/>
      <c r="WRJ271" s="111"/>
      <c r="WRK271" s="112"/>
      <c r="WRL271" s="104"/>
      <c r="WRM271" s="111"/>
      <c r="WRN271" s="111"/>
      <c r="WRO271" s="111"/>
      <c r="WRP271" s="111"/>
      <c r="WRQ271" s="111"/>
      <c r="WRR271" s="111"/>
      <c r="WRS271" s="111"/>
      <c r="WRT271" s="111"/>
      <c r="WRU271" s="111"/>
      <c r="WRV271" s="111"/>
      <c r="WRW271" s="111"/>
      <c r="WRX271" s="111"/>
      <c r="WRY271" s="111"/>
      <c r="WRZ271" s="111"/>
      <c r="WSA271" s="111"/>
      <c r="WSB271" s="111"/>
      <c r="WSC271" s="111"/>
      <c r="WSD271" s="111"/>
      <c r="WSE271" s="111"/>
      <c r="WSF271" s="111"/>
      <c r="WSG271" s="111"/>
      <c r="WSH271" s="111"/>
      <c r="WSI271" s="111"/>
      <c r="WSJ271" s="111"/>
      <c r="WSK271" s="111"/>
      <c r="WSL271" s="111"/>
      <c r="WSM271" s="111"/>
      <c r="WSN271" s="111"/>
      <c r="WSO271" s="111"/>
      <c r="WSP271" s="112"/>
      <c r="WSQ271" s="104"/>
      <c r="WSR271" s="111"/>
      <c r="WSS271" s="111"/>
      <c r="WST271" s="111"/>
      <c r="WSU271" s="111"/>
      <c r="WSV271" s="111"/>
      <c r="WSW271" s="111"/>
      <c r="WSX271" s="111"/>
      <c r="WSY271" s="111"/>
      <c r="WSZ271" s="111"/>
      <c r="WTA271" s="111"/>
      <c r="WTB271" s="111"/>
      <c r="WTC271" s="111"/>
      <c r="WTD271" s="111"/>
      <c r="WTE271" s="111"/>
      <c r="WTF271" s="111"/>
      <c r="WTG271" s="111"/>
      <c r="WTH271" s="111"/>
      <c r="WTI271" s="111"/>
      <c r="WTJ271" s="111"/>
      <c r="WTK271" s="111"/>
      <c r="WTL271" s="111"/>
      <c r="WTM271" s="111"/>
      <c r="WTN271" s="111"/>
      <c r="WTO271" s="111"/>
      <c r="WTP271" s="111"/>
      <c r="WTQ271" s="111"/>
      <c r="WTR271" s="111"/>
      <c r="WTS271" s="111"/>
      <c r="WTT271" s="111"/>
      <c r="WTU271" s="112"/>
      <c r="WTV271" s="104"/>
      <c r="WTW271" s="111"/>
      <c r="WTX271" s="111"/>
      <c r="WTY271" s="111"/>
      <c r="WTZ271" s="111"/>
      <c r="WUA271" s="111"/>
      <c r="WUB271" s="111"/>
      <c r="WUC271" s="111"/>
      <c r="WUD271" s="111"/>
      <c r="WUE271" s="111"/>
      <c r="WUF271" s="111"/>
      <c r="WUG271" s="111"/>
      <c r="WUH271" s="111"/>
      <c r="WUI271" s="111"/>
      <c r="WUJ271" s="111"/>
      <c r="WUK271" s="111"/>
      <c r="WUL271" s="111"/>
      <c r="WUM271" s="111"/>
      <c r="WUN271" s="111"/>
      <c r="WUO271" s="111"/>
      <c r="WUP271" s="111"/>
      <c r="WUQ271" s="111"/>
      <c r="WUR271" s="111"/>
      <c r="WUS271" s="111"/>
      <c r="WUT271" s="111"/>
      <c r="WUU271" s="111"/>
      <c r="WUV271" s="111"/>
      <c r="WUW271" s="111"/>
      <c r="WUX271" s="111"/>
      <c r="WUY271" s="111"/>
      <c r="WUZ271" s="112"/>
      <c r="WVA271" s="104"/>
      <c r="WVB271" s="111"/>
      <c r="WVC271" s="111"/>
      <c r="WVD271" s="111"/>
      <c r="WVE271" s="111"/>
      <c r="WVF271" s="111"/>
      <c r="WVG271" s="111"/>
      <c r="WVH271" s="111"/>
      <c r="WVI271" s="111"/>
      <c r="WVJ271" s="111"/>
      <c r="WVK271" s="111"/>
      <c r="WVL271" s="111"/>
      <c r="WVM271" s="111"/>
      <c r="WVN271" s="111"/>
      <c r="WVO271" s="111"/>
      <c r="WVP271" s="111"/>
      <c r="WVQ271" s="111"/>
      <c r="WVR271" s="111"/>
      <c r="WVS271" s="111"/>
      <c r="WVT271" s="111"/>
      <c r="WVU271" s="111"/>
      <c r="WVV271" s="111"/>
      <c r="WVW271" s="111"/>
      <c r="WVX271" s="111"/>
      <c r="WVY271" s="111"/>
      <c r="WVZ271" s="111"/>
      <c r="WWA271" s="111"/>
      <c r="WWB271" s="111"/>
      <c r="WWC271" s="111"/>
      <c r="WWD271" s="111"/>
      <c r="WWE271" s="112"/>
      <c r="WWF271" s="104"/>
      <c r="WWG271" s="111"/>
      <c r="WWH271" s="111"/>
      <c r="WWI271" s="111"/>
      <c r="WWJ271" s="111"/>
      <c r="WWK271" s="111"/>
      <c r="WWL271" s="111"/>
      <c r="WWM271" s="111"/>
      <c r="WWN271" s="111"/>
      <c r="WWO271" s="111"/>
      <c r="WWP271" s="111"/>
      <c r="WWQ271" s="111"/>
      <c r="WWR271" s="111"/>
      <c r="WWS271" s="111"/>
      <c r="WWT271" s="111"/>
      <c r="WWU271" s="111"/>
      <c r="WWV271" s="111"/>
      <c r="WWW271" s="111"/>
      <c r="WWX271" s="111"/>
      <c r="WWY271" s="111"/>
      <c r="WWZ271" s="111"/>
      <c r="WXA271" s="111"/>
      <c r="WXB271" s="111"/>
      <c r="WXC271" s="111"/>
      <c r="WXD271" s="111"/>
      <c r="WXE271" s="111"/>
      <c r="WXF271" s="111"/>
      <c r="WXG271" s="111"/>
      <c r="WXH271" s="111"/>
      <c r="WXI271" s="111"/>
      <c r="WXJ271" s="112"/>
      <c r="WXK271" s="104"/>
      <c r="WXL271" s="111"/>
      <c r="WXM271" s="111"/>
      <c r="WXN271" s="111"/>
      <c r="WXO271" s="111"/>
      <c r="WXP271" s="111"/>
      <c r="WXQ271" s="111"/>
      <c r="WXR271" s="111"/>
      <c r="WXS271" s="111"/>
      <c r="WXT271" s="111"/>
      <c r="WXU271" s="111"/>
      <c r="WXV271" s="111"/>
      <c r="WXW271" s="111"/>
      <c r="WXX271" s="111"/>
      <c r="WXY271" s="111"/>
      <c r="WXZ271" s="111"/>
      <c r="WYA271" s="111"/>
      <c r="WYB271" s="111"/>
      <c r="WYC271" s="111"/>
      <c r="WYD271" s="111"/>
      <c r="WYE271" s="111"/>
      <c r="WYF271" s="111"/>
      <c r="WYG271" s="111"/>
      <c r="WYH271" s="111"/>
      <c r="WYI271" s="111"/>
      <c r="WYJ271" s="111"/>
      <c r="WYK271" s="111"/>
      <c r="WYL271" s="111"/>
      <c r="WYM271" s="111"/>
      <c r="WYN271" s="111"/>
      <c r="WYO271" s="112"/>
      <c r="WYP271" s="104"/>
      <c r="WYQ271" s="111"/>
      <c r="WYR271" s="111"/>
      <c r="WYS271" s="111"/>
      <c r="WYT271" s="111"/>
      <c r="WYU271" s="111"/>
      <c r="WYV271" s="111"/>
      <c r="WYW271" s="111"/>
      <c r="WYX271" s="111"/>
      <c r="WYY271" s="111"/>
      <c r="WYZ271" s="111"/>
      <c r="WZA271" s="111"/>
      <c r="WZB271" s="111"/>
      <c r="WZC271" s="111"/>
      <c r="WZD271" s="111"/>
      <c r="WZE271" s="111"/>
      <c r="WZF271" s="111"/>
      <c r="WZG271" s="111"/>
      <c r="WZH271" s="111"/>
      <c r="WZI271" s="111"/>
      <c r="WZJ271" s="111"/>
      <c r="WZK271" s="111"/>
      <c r="WZL271" s="111"/>
      <c r="WZM271" s="111"/>
      <c r="WZN271" s="111"/>
      <c r="WZO271" s="111"/>
      <c r="WZP271" s="111"/>
      <c r="WZQ271" s="111"/>
      <c r="WZR271" s="111"/>
      <c r="WZS271" s="111"/>
      <c r="WZT271" s="112"/>
      <c r="WZU271" s="104"/>
      <c r="WZV271" s="111"/>
      <c r="WZW271" s="111"/>
      <c r="WZX271" s="111"/>
      <c r="WZY271" s="111"/>
      <c r="WZZ271" s="111"/>
      <c r="XAA271" s="111"/>
      <c r="XAB271" s="111"/>
      <c r="XAC271" s="111"/>
      <c r="XAD271" s="111"/>
      <c r="XAE271" s="111"/>
      <c r="XAF271" s="111"/>
      <c r="XAG271" s="111"/>
      <c r="XAH271" s="111"/>
      <c r="XAI271" s="111"/>
      <c r="XAJ271" s="111"/>
      <c r="XAK271" s="111"/>
      <c r="XAL271" s="111"/>
      <c r="XAM271" s="111"/>
      <c r="XAN271" s="111"/>
      <c r="XAO271" s="111"/>
      <c r="XAP271" s="111"/>
      <c r="XAQ271" s="111"/>
      <c r="XAR271" s="111"/>
      <c r="XAS271" s="111"/>
      <c r="XAT271" s="111"/>
      <c r="XAU271" s="111"/>
      <c r="XAV271" s="111"/>
      <c r="XAW271" s="111"/>
      <c r="XAX271" s="111"/>
      <c r="XAY271" s="112"/>
      <c r="XAZ271" s="104"/>
      <c r="XBA271" s="111"/>
      <c r="XBB271" s="111"/>
      <c r="XBC271" s="111"/>
      <c r="XBD271" s="111"/>
      <c r="XBE271" s="111"/>
      <c r="XBF271" s="111"/>
      <c r="XBG271" s="111"/>
      <c r="XBH271" s="111"/>
      <c r="XBI271" s="111"/>
      <c r="XBJ271" s="111"/>
      <c r="XBK271" s="111"/>
      <c r="XBL271" s="111"/>
      <c r="XBM271" s="111"/>
      <c r="XBN271" s="111"/>
      <c r="XBO271" s="111"/>
      <c r="XBP271" s="111"/>
      <c r="XBQ271" s="111"/>
      <c r="XBR271" s="111"/>
      <c r="XBS271" s="111"/>
      <c r="XBT271" s="111"/>
      <c r="XBU271" s="111"/>
      <c r="XBV271" s="111"/>
      <c r="XBW271" s="111"/>
      <c r="XBX271" s="111"/>
      <c r="XBY271" s="111"/>
      <c r="XBZ271" s="111"/>
      <c r="XCA271" s="111"/>
      <c r="XCB271" s="111"/>
      <c r="XCC271" s="111"/>
      <c r="XCD271" s="112"/>
      <c r="XCE271" s="104"/>
      <c r="XCF271" s="111"/>
      <c r="XCG271" s="111"/>
      <c r="XCH271" s="111"/>
      <c r="XCI271" s="111"/>
      <c r="XCJ271" s="111"/>
      <c r="XCK271" s="111"/>
      <c r="XCL271" s="111"/>
      <c r="XCM271" s="111"/>
      <c r="XCN271" s="111"/>
      <c r="XCO271" s="111"/>
      <c r="XCP271" s="111"/>
      <c r="XCQ271" s="111"/>
      <c r="XCR271" s="111"/>
      <c r="XCS271" s="111"/>
      <c r="XCT271" s="111"/>
      <c r="XCU271" s="111"/>
      <c r="XCV271" s="111"/>
      <c r="XCW271" s="111"/>
      <c r="XCX271" s="111"/>
      <c r="XCY271" s="111"/>
      <c r="XCZ271" s="111"/>
      <c r="XDA271" s="111"/>
      <c r="XDB271" s="111"/>
      <c r="XDC271" s="111"/>
      <c r="XDD271" s="111"/>
      <c r="XDE271" s="111"/>
      <c r="XDF271" s="111"/>
      <c r="XDG271" s="111"/>
      <c r="XDH271" s="111"/>
      <c r="XDI271" s="112"/>
      <c r="XDJ271" s="104"/>
      <c r="XDK271" s="111"/>
      <c r="XDL271" s="111"/>
      <c r="XDM271" s="111"/>
      <c r="XDN271" s="111"/>
      <c r="XDO271" s="111"/>
      <c r="XDP271" s="111"/>
      <c r="XDQ271" s="111"/>
      <c r="XDR271" s="111"/>
      <c r="XDS271" s="111"/>
      <c r="XDT271" s="111"/>
      <c r="XDU271" s="111"/>
      <c r="XDV271" s="111"/>
      <c r="XDW271" s="111"/>
      <c r="XDX271" s="111"/>
      <c r="XDY271" s="111"/>
      <c r="XDZ271" s="111"/>
      <c r="XEA271" s="111"/>
      <c r="XEB271" s="111"/>
      <c r="XEC271" s="111"/>
      <c r="XED271" s="111"/>
      <c r="XEE271" s="111"/>
      <c r="XEF271" s="111"/>
      <c r="XEG271" s="111"/>
      <c r="XEH271" s="111"/>
      <c r="XEI271" s="111"/>
      <c r="XEJ271" s="111"/>
      <c r="XEK271" s="111"/>
      <c r="XEL271" s="111"/>
      <c r="XEM271" s="111"/>
      <c r="XEN271" s="112"/>
      <c r="XEO271" s="104"/>
      <c r="XEP271" s="104"/>
      <c r="XEQ271" s="104"/>
      <c r="XER271" s="104"/>
      <c r="XES271" s="104"/>
      <c r="XET271" s="104"/>
      <c r="XEU271" s="104"/>
      <c r="XEV271" s="104"/>
      <c r="XEW271" s="104"/>
      <c r="XEX271" s="104"/>
      <c r="XEY271" s="104"/>
      <c r="XEZ271" s="104"/>
      <c r="XFA271" s="104"/>
      <c r="XFB271" s="104"/>
      <c r="XFC271" s="104"/>
      <c r="XFD271" s="104"/>
    </row>
    <row r="272" spans="1:16384" s="20" customFormat="1" ht="18.75" x14ac:dyDescent="0.25">
      <c r="A272" s="65" t="s">
        <v>27</v>
      </c>
      <c r="B272" s="15">
        <f>B273+B274+B276+B277</f>
        <v>52262</v>
      </c>
      <c r="C272" s="15">
        <f t="shared" ref="C272:E272" si="250">C273+C274+C276+C277</f>
        <v>25000</v>
      </c>
      <c r="D272" s="15">
        <f t="shared" si="250"/>
        <v>50000</v>
      </c>
      <c r="E272" s="15">
        <f t="shared" si="250"/>
        <v>25000</v>
      </c>
      <c r="F272" s="23">
        <f t="shared" ref="F272:F277" si="251">E272/B272*100</f>
        <v>47.835903715893004</v>
      </c>
      <c r="G272" s="23">
        <f t="shared" ref="G272:G277" si="252">E272/C272*100</f>
        <v>100</v>
      </c>
      <c r="H272" s="15">
        <f t="shared" ref="H272:AE272" si="253">H273+H274+H276+H277</f>
        <v>0</v>
      </c>
      <c r="I272" s="15">
        <f t="shared" si="253"/>
        <v>0</v>
      </c>
      <c r="J272" s="15">
        <f t="shared" si="253"/>
        <v>0</v>
      </c>
      <c r="K272" s="15">
        <f t="shared" si="253"/>
        <v>0</v>
      </c>
      <c r="L272" s="15">
        <f t="shared" si="253"/>
        <v>0</v>
      </c>
      <c r="M272" s="15">
        <f t="shared" si="253"/>
        <v>0</v>
      </c>
      <c r="N272" s="15">
        <f t="shared" si="253"/>
        <v>25000</v>
      </c>
      <c r="O272" s="15">
        <f t="shared" si="253"/>
        <v>0</v>
      </c>
      <c r="P272" s="15">
        <f t="shared" si="253"/>
        <v>2262</v>
      </c>
      <c r="Q272" s="15">
        <f t="shared" si="253"/>
        <v>25000</v>
      </c>
      <c r="R272" s="15">
        <f t="shared" si="253"/>
        <v>0</v>
      </c>
      <c r="S272" s="15">
        <f t="shared" si="253"/>
        <v>0</v>
      </c>
      <c r="T272" s="15">
        <f t="shared" si="253"/>
        <v>0</v>
      </c>
      <c r="U272" s="15">
        <f t="shared" si="253"/>
        <v>0</v>
      </c>
      <c r="V272" s="15">
        <f t="shared" si="253"/>
        <v>0</v>
      </c>
      <c r="W272" s="15">
        <f t="shared" si="253"/>
        <v>0</v>
      </c>
      <c r="X272" s="15">
        <f t="shared" si="253"/>
        <v>25000</v>
      </c>
      <c r="Y272" s="15">
        <f t="shared" si="253"/>
        <v>0</v>
      </c>
      <c r="Z272" s="15">
        <f t="shared" si="253"/>
        <v>0</v>
      </c>
      <c r="AA272" s="15">
        <f t="shared" si="253"/>
        <v>0</v>
      </c>
      <c r="AB272" s="15">
        <f t="shared" si="253"/>
        <v>0</v>
      </c>
      <c r="AC272" s="15">
        <f t="shared" si="253"/>
        <v>0</v>
      </c>
      <c r="AD272" s="15">
        <f t="shared" si="253"/>
        <v>0</v>
      </c>
      <c r="AE272" s="15">
        <f t="shared" si="253"/>
        <v>0</v>
      </c>
      <c r="AF272" s="105" t="s">
        <v>138</v>
      </c>
      <c r="AG272" s="108"/>
      <c r="AH272" s="17"/>
      <c r="AI272" s="17"/>
    </row>
    <row r="273" spans="1:1024 1055:2047 2078:3070 3101:4093 4124:5116 5147:6139 6170:7162 7193:8185 8216:9208 9239:10231 10262:11254 11285:12277 12308:13300 13331:14323 14354:15346 15377:16369" s="20" customFormat="1" ht="18.75" x14ac:dyDescent="0.3">
      <c r="A273" s="24" t="s">
        <v>28</v>
      </c>
      <c r="B273" s="25">
        <f>H273+J273+L273+N273+P273+R273+T273+V273+X273+Z273+AB273+AD273</f>
        <v>1477.8</v>
      </c>
      <c r="C273" s="32">
        <f>H273</f>
        <v>0</v>
      </c>
      <c r="D273" s="25">
        <f>E273</f>
        <v>0</v>
      </c>
      <c r="E273" s="32">
        <f>M273+O273+Q273+S273+U273+W273+Y273+AA273+AC273+AE273</f>
        <v>0</v>
      </c>
      <c r="F273" s="26">
        <f t="shared" si="251"/>
        <v>0</v>
      </c>
      <c r="G273" s="26" t="e">
        <f t="shared" si="252"/>
        <v>#DIV/0!</v>
      </c>
      <c r="H273" s="15">
        <f>H280+H287</f>
        <v>0</v>
      </c>
      <c r="I273" s="15">
        <f t="shared" ref="I273:AE277" si="254">I280+I287</f>
        <v>0</v>
      </c>
      <c r="J273" s="15">
        <f t="shared" si="254"/>
        <v>0</v>
      </c>
      <c r="K273" s="15">
        <f t="shared" si="254"/>
        <v>0</v>
      </c>
      <c r="L273" s="15">
        <f t="shared" si="254"/>
        <v>0</v>
      </c>
      <c r="M273" s="15">
        <f t="shared" si="254"/>
        <v>0</v>
      </c>
      <c r="N273" s="15">
        <f t="shared" si="254"/>
        <v>0</v>
      </c>
      <c r="O273" s="15">
        <f t="shared" si="254"/>
        <v>0</v>
      </c>
      <c r="P273" s="15">
        <f t="shared" si="254"/>
        <v>1477.8</v>
      </c>
      <c r="Q273" s="15">
        <f t="shared" si="254"/>
        <v>0</v>
      </c>
      <c r="R273" s="15">
        <f t="shared" si="254"/>
        <v>0</v>
      </c>
      <c r="S273" s="15">
        <f t="shared" si="254"/>
        <v>0</v>
      </c>
      <c r="T273" s="15">
        <f t="shared" si="254"/>
        <v>0</v>
      </c>
      <c r="U273" s="15">
        <f t="shared" si="254"/>
        <v>0</v>
      </c>
      <c r="V273" s="15">
        <f t="shared" si="254"/>
        <v>0</v>
      </c>
      <c r="W273" s="15">
        <f t="shared" si="254"/>
        <v>0</v>
      </c>
      <c r="X273" s="15">
        <f t="shared" si="254"/>
        <v>0</v>
      </c>
      <c r="Y273" s="15">
        <f t="shared" si="254"/>
        <v>0</v>
      </c>
      <c r="Z273" s="15">
        <f t="shared" si="254"/>
        <v>0</v>
      </c>
      <c r="AA273" s="15">
        <f t="shared" si="254"/>
        <v>0</v>
      </c>
      <c r="AB273" s="15">
        <f t="shared" si="254"/>
        <v>0</v>
      </c>
      <c r="AC273" s="15">
        <f t="shared" si="254"/>
        <v>0</v>
      </c>
      <c r="AD273" s="15">
        <f t="shared" si="254"/>
        <v>0</v>
      </c>
      <c r="AE273" s="15">
        <f t="shared" si="254"/>
        <v>0</v>
      </c>
      <c r="AF273" s="106"/>
      <c r="AG273" s="108"/>
      <c r="AH273" s="17"/>
      <c r="AI273" s="17"/>
    </row>
    <row r="274" spans="1:1024 1055:2047 2078:3070 3101:4093 4124:5116 5147:6139 6170:7162 7193:8185 8216:9208 9239:10231 10262:11254 11285:12277 12308:13300 13331:14323 14354:15346 15377:16369" s="20" customFormat="1" ht="18.75" x14ac:dyDescent="0.25">
      <c r="A274" s="66" t="s">
        <v>86</v>
      </c>
      <c r="B274" s="25">
        <f>H274+J274+L274+N274+P274+R274+T274+V274+X274+Z274+AB274+AD274</f>
        <v>784.2</v>
      </c>
      <c r="C274" s="32">
        <f t="shared" ref="C274:C276" si="255">H274</f>
        <v>0</v>
      </c>
      <c r="D274" s="25">
        <f>E274</f>
        <v>0</v>
      </c>
      <c r="E274" s="32">
        <f>I274+K274+M274+O274+Q274+S274+U274+W274+Y274+AA274+AC274+AE274</f>
        <v>0</v>
      </c>
      <c r="F274" s="26">
        <f t="shared" si="251"/>
        <v>0</v>
      </c>
      <c r="G274" s="26" t="e">
        <f t="shared" si="252"/>
        <v>#DIV/0!</v>
      </c>
      <c r="H274" s="15">
        <f t="shared" ref="H274:W277" si="256">H281+H288</f>
        <v>0</v>
      </c>
      <c r="I274" s="15">
        <f t="shared" si="256"/>
        <v>0</v>
      </c>
      <c r="J274" s="15">
        <f t="shared" si="256"/>
        <v>0</v>
      </c>
      <c r="K274" s="15">
        <f t="shared" si="256"/>
        <v>0</v>
      </c>
      <c r="L274" s="15">
        <f t="shared" si="256"/>
        <v>0</v>
      </c>
      <c r="M274" s="15">
        <f t="shared" si="256"/>
        <v>0</v>
      </c>
      <c r="N274" s="15">
        <f t="shared" si="256"/>
        <v>0</v>
      </c>
      <c r="O274" s="15">
        <f t="shared" si="256"/>
        <v>0</v>
      </c>
      <c r="P274" s="15">
        <f t="shared" si="256"/>
        <v>784.2</v>
      </c>
      <c r="Q274" s="15">
        <f t="shared" si="256"/>
        <v>0</v>
      </c>
      <c r="R274" s="15">
        <f t="shared" si="256"/>
        <v>0</v>
      </c>
      <c r="S274" s="15">
        <f t="shared" si="256"/>
        <v>0</v>
      </c>
      <c r="T274" s="15">
        <f t="shared" si="256"/>
        <v>0</v>
      </c>
      <c r="U274" s="15">
        <f t="shared" si="256"/>
        <v>0</v>
      </c>
      <c r="V274" s="15">
        <f t="shared" si="256"/>
        <v>0</v>
      </c>
      <c r="W274" s="15">
        <f t="shared" si="256"/>
        <v>0</v>
      </c>
      <c r="X274" s="15">
        <f t="shared" si="254"/>
        <v>0</v>
      </c>
      <c r="Y274" s="15">
        <f t="shared" si="254"/>
        <v>0</v>
      </c>
      <c r="Z274" s="15">
        <f t="shared" si="254"/>
        <v>0</v>
      </c>
      <c r="AA274" s="15">
        <f t="shared" si="254"/>
        <v>0</v>
      </c>
      <c r="AB274" s="15">
        <f t="shared" si="254"/>
        <v>0</v>
      </c>
      <c r="AC274" s="15">
        <f t="shared" si="254"/>
        <v>0</v>
      </c>
      <c r="AD274" s="15">
        <f t="shared" si="254"/>
        <v>0</v>
      </c>
      <c r="AE274" s="15">
        <f t="shared" si="254"/>
        <v>0</v>
      </c>
      <c r="AF274" s="106"/>
      <c r="AG274" s="108"/>
      <c r="AH274" s="17"/>
      <c r="AI274" s="17"/>
    </row>
    <row r="275" spans="1:1024 1055:2047 2078:3070 3101:4093 4124:5116 5147:6139 6170:7162 7193:8185 8216:9208 9239:10231 10262:11254 11285:12277 12308:13300 13331:14323 14354:15346 15377:16369" s="20" customFormat="1" ht="37.5" x14ac:dyDescent="0.25">
      <c r="A275" s="66" t="s">
        <v>44</v>
      </c>
      <c r="B275" s="25">
        <f>H275+J275+L275+N275+P275+R275+T275+V275+X275+Z275+AB275+AD275</f>
        <v>0</v>
      </c>
      <c r="C275" s="32">
        <f t="shared" si="255"/>
        <v>0</v>
      </c>
      <c r="D275" s="25">
        <f>E275</f>
        <v>0</v>
      </c>
      <c r="E275" s="32">
        <f>I275+K275+M275+O275+Q275+S275+U275+W275+Y275+AA275+AC275+AE275</f>
        <v>0</v>
      </c>
      <c r="F275" s="26" t="e">
        <f t="shared" si="251"/>
        <v>#DIV/0!</v>
      </c>
      <c r="G275" s="26" t="e">
        <f t="shared" si="252"/>
        <v>#DIV/0!</v>
      </c>
      <c r="H275" s="15">
        <f t="shared" si="256"/>
        <v>0</v>
      </c>
      <c r="I275" s="15">
        <f t="shared" si="254"/>
        <v>0</v>
      </c>
      <c r="J275" s="15">
        <f t="shared" si="254"/>
        <v>0</v>
      </c>
      <c r="K275" s="15">
        <f t="shared" si="254"/>
        <v>0</v>
      </c>
      <c r="L275" s="15">
        <f t="shared" si="254"/>
        <v>0</v>
      </c>
      <c r="M275" s="15">
        <f t="shared" si="254"/>
        <v>0</v>
      </c>
      <c r="N275" s="15">
        <f t="shared" si="254"/>
        <v>0</v>
      </c>
      <c r="O275" s="15">
        <f t="shared" si="254"/>
        <v>0</v>
      </c>
      <c r="P275" s="15">
        <f t="shared" si="254"/>
        <v>0</v>
      </c>
      <c r="Q275" s="15">
        <f t="shared" si="254"/>
        <v>0</v>
      </c>
      <c r="R275" s="15">
        <f t="shared" si="254"/>
        <v>0</v>
      </c>
      <c r="S275" s="15">
        <f t="shared" si="254"/>
        <v>0</v>
      </c>
      <c r="T275" s="15">
        <f t="shared" si="254"/>
        <v>0</v>
      </c>
      <c r="U275" s="15">
        <f t="shared" si="254"/>
        <v>0</v>
      </c>
      <c r="V275" s="15">
        <f t="shared" si="254"/>
        <v>0</v>
      </c>
      <c r="W275" s="15">
        <f t="shared" si="254"/>
        <v>0</v>
      </c>
      <c r="X275" s="15">
        <f t="shared" si="254"/>
        <v>0</v>
      </c>
      <c r="Y275" s="15">
        <f t="shared" si="254"/>
        <v>0</v>
      </c>
      <c r="Z275" s="15">
        <f t="shared" si="254"/>
        <v>0</v>
      </c>
      <c r="AA275" s="15">
        <f t="shared" si="254"/>
        <v>0</v>
      </c>
      <c r="AB275" s="15">
        <f t="shared" si="254"/>
        <v>0</v>
      </c>
      <c r="AC275" s="15">
        <f t="shared" si="254"/>
        <v>0</v>
      </c>
      <c r="AD275" s="15">
        <f t="shared" si="254"/>
        <v>0</v>
      </c>
      <c r="AE275" s="15">
        <f t="shared" si="254"/>
        <v>0</v>
      </c>
      <c r="AF275" s="106"/>
      <c r="AG275" s="108"/>
      <c r="AH275" s="17"/>
      <c r="AI275" s="17"/>
    </row>
    <row r="276" spans="1:1024 1055:2047 2078:3070 3101:4093 4124:5116 5147:6139 6170:7162 7193:8185 8216:9208 9239:10231 10262:11254 11285:12277 12308:13300 13331:14323 14354:15346 15377:16369" s="20" customFormat="1" ht="18.75" x14ac:dyDescent="0.25">
      <c r="A276" s="66" t="s">
        <v>30</v>
      </c>
      <c r="B276" s="25">
        <f>H276+J276+L276+N276+P276+R276+T276+V276+X276+Z276+AB276+AD276</f>
        <v>0</v>
      </c>
      <c r="C276" s="32">
        <f t="shared" si="255"/>
        <v>0</v>
      </c>
      <c r="D276" s="25">
        <f>E276</f>
        <v>0</v>
      </c>
      <c r="E276" s="32">
        <f>M276+O276+Q276+S276+U276+W276+Y276+AA276+AC276+AE276</f>
        <v>0</v>
      </c>
      <c r="F276" s="26" t="e">
        <f t="shared" si="251"/>
        <v>#DIV/0!</v>
      </c>
      <c r="G276" s="26" t="e">
        <f t="shared" si="252"/>
        <v>#DIV/0!</v>
      </c>
      <c r="H276" s="15">
        <f t="shared" si="256"/>
        <v>0</v>
      </c>
      <c r="I276" s="15">
        <f t="shared" si="254"/>
        <v>0</v>
      </c>
      <c r="J276" s="15">
        <f t="shared" si="254"/>
        <v>0</v>
      </c>
      <c r="K276" s="15">
        <f t="shared" si="254"/>
        <v>0</v>
      </c>
      <c r="L276" s="15">
        <f t="shared" si="254"/>
        <v>0</v>
      </c>
      <c r="M276" s="15">
        <f t="shared" si="254"/>
        <v>0</v>
      </c>
      <c r="N276" s="15">
        <f t="shared" si="254"/>
        <v>0</v>
      </c>
      <c r="O276" s="15">
        <f t="shared" si="254"/>
        <v>0</v>
      </c>
      <c r="P276" s="15">
        <f t="shared" si="254"/>
        <v>0</v>
      </c>
      <c r="Q276" s="15">
        <f t="shared" si="254"/>
        <v>0</v>
      </c>
      <c r="R276" s="15">
        <f t="shared" si="254"/>
        <v>0</v>
      </c>
      <c r="S276" s="15">
        <f t="shared" si="254"/>
        <v>0</v>
      </c>
      <c r="T276" s="15">
        <f t="shared" si="254"/>
        <v>0</v>
      </c>
      <c r="U276" s="15">
        <f t="shared" si="254"/>
        <v>0</v>
      </c>
      <c r="V276" s="15">
        <f t="shared" si="254"/>
        <v>0</v>
      </c>
      <c r="W276" s="15">
        <f t="shared" si="254"/>
        <v>0</v>
      </c>
      <c r="X276" s="15">
        <f t="shared" si="254"/>
        <v>0</v>
      </c>
      <c r="Y276" s="15">
        <f t="shared" si="254"/>
        <v>0</v>
      </c>
      <c r="Z276" s="15">
        <f t="shared" si="254"/>
        <v>0</v>
      </c>
      <c r="AA276" s="15">
        <f t="shared" si="254"/>
        <v>0</v>
      </c>
      <c r="AB276" s="15">
        <f t="shared" si="254"/>
        <v>0</v>
      </c>
      <c r="AC276" s="15">
        <f t="shared" si="254"/>
        <v>0</v>
      </c>
      <c r="AD276" s="15">
        <f t="shared" si="254"/>
        <v>0</v>
      </c>
      <c r="AE276" s="15">
        <f t="shared" si="254"/>
        <v>0</v>
      </c>
      <c r="AF276" s="106"/>
      <c r="AG276" s="108"/>
      <c r="AH276" s="17"/>
      <c r="AI276" s="17"/>
    </row>
    <row r="277" spans="1:1024 1055:2047 2078:3070 3101:4093 4124:5116 5147:6139 6170:7162 7193:8185 8216:9208 9239:10231 10262:11254 11285:12277 12308:13300 13331:14323 14354:15346 15377:16369" s="20" customFormat="1" ht="38.25" customHeight="1" x14ac:dyDescent="0.25">
      <c r="A277" s="66" t="s">
        <v>31</v>
      </c>
      <c r="B277" s="25">
        <f>H277+J277+L277+N277+P277+R277+T277+V277+X277+Z277+AB277+AD277</f>
        <v>50000</v>
      </c>
      <c r="C277" s="25">
        <f t="shared" ref="C277:E277" si="257">I277+K277+M277+O277+Q277+S277+U277+W277+Y277+AA277+AC277+AE277</f>
        <v>25000</v>
      </c>
      <c r="D277" s="25">
        <f t="shared" si="257"/>
        <v>50000</v>
      </c>
      <c r="E277" s="25">
        <f t="shared" si="257"/>
        <v>25000</v>
      </c>
      <c r="F277" s="26">
        <f t="shared" si="251"/>
        <v>50</v>
      </c>
      <c r="G277" s="26">
        <f t="shared" si="252"/>
        <v>100</v>
      </c>
      <c r="H277" s="15">
        <f t="shared" si="256"/>
        <v>0</v>
      </c>
      <c r="I277" s="15">
        <f t="shared" si="254"/>
        <v>0</v>
      </c>
      <c r="J277" s="15">
        <f t="shared" si="254"/>
        <v>0</v>
      </c>
      <c r="K277" s="15">
        <f t="shared" si="254"/>
        <v>0</v>
      </c>
      <c r="L277" s="15">
        <f t="shared" si="254"/>
        <v>0</v>
      </c>
      <c r="M277" s="15">
        <f t="shared" si="254"/>
        <v>0</v>
      </c>
      <c r="N277" s="15">
        <f>N284+N291</f>
        <v>25000</v>
      </c>
      <c r="O277" s="15">
        <f t="shared" si="254"/>
        <v>0</v>
      </c>
      <c r="P277" s="15">
        <f t="shared" si="254"/>
        <v>0</v>
      </c>
      <c r="Q277" s="15">
        <v>25000</v>
      </c>
      <c r="R277" s="15">
        <f t="shared" si="254"/>
        <v>0</v>
      </c>
      <c r="S277" s="15">
        <f t="shared" si="254"/>
        <v>0</v>
      </c>
      <c r="T277" s="15">
        <f t="shared" si="254"/>
        <v>0</v>
      </c>
      <c r="U277" s="15">
        <f t="shared" si="254"/>
        <v>0</v>
      </c>
      <c r="V277" s="15">
        <f t="shared" si="254"/>
        <v>0</v>
      </c>
      <c r="W277" s="15">
        <f t="shared" si="254"/>
        <v>0</v>
      </c>
      <c r="X277" s="15">
        <f t="shared" si="254"/>
        <v>25000</v>
      </c>
      <c r="Y277" s="15">
        <f t="shared" si="254"/>
        <v>0</v>
      </c>
      <c r="Z277" s="15">
        <f t="shared" si="254"/>
        <v>0</v>
      </c>
      <c r="AA277" s="15">
        <f t="shared" si="254"/>
        <v>0</v>
      </c>
      <c r="AB277" s="15">
        <f t="shared" si="254"/>
        <v>0</v>
      </c>
      <c r="AC277" s="15">
        <f t="shared" si="254"/>
        <v>0</v>
      </c>
      <c r="AD277" s="15">
        <f t="shared" si="254"/>
        <v>0</v>
      </c>
      <c r="AE277" s="15">
        <f t="shared" si="254"/>
        <v>0</v>
      </c>
      <c r="AF277" s="107"/>
      <c r="AG277" s="108"/>
      <c r="AH277" s="17"/>
      <c r="AI277" s="17"/>
    </row>
    <row r="278" spans="1:1024 1055:2047 2078:3070 3101:4093 4124:5116 5147:6139 6170:7162 7193:8185 8216:9208 9239:10231 10262:11254 11285:12277 12308:13300 13331:14323 14354:15346 15377:16369" s="20" customFormat="1" ht="58.5" customHeight="1" x14ac:dyDescent="0.25">
      <c r="A278" s="131" t="s">
        <v>130</v>
      </c>
      <c r="B278" s="132"/>
      <c r="C278" s="132"/>
      <c r="D278" s="132"/>
      <c r="E278" s="132"/>
      <c r="F278" s="132"/>
      <c r="G278" s="13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2"/>
      <c r="AF278" s="94"/>
      <c r="AG278" s="17"/>
      <c r="AH278" s="17"/>
      <c r="AI278" s="17"/>
      <c r="BK278" s="94"/>
      <c r="CP278" s="94"/>
      <c r="DU278" s="94"/>
      <c r="EZ278" s="94"/>
      <c r="GE278" s="94"/>
      <c r="HJ278" s="94"/>
      <c r="IO278" s="94"/>
      <c r="JT278" s="94"/>
      <c r="KY278" s="94"/>
      <c r="MD278" s="94"/>
      <c r="NI278" s="94"/>
      <c r="ON278" s="94"/>
      <c r="PS278" s="94"/>
      <c r="QX278" s="94"/>
      <c r="SC278" s="94"/>
      <c r="TH278" s="94"/>
      <c r="UM278" s="94"/>
      <c r="VR278" s="94"/>
      <c r="WW278" s="94"/>
      <c r="YB278" s="94"/>
      <c r="ZG278" s="94"/>
      <c r="AAL278" s="94"/>
      <c r="ABQ278" s="94"/>
      <c r="ACV278" s="94"/>
      <c r="AEA278" s="94"/>
      <c r="AFF278" s="94"/>
      <c r="AGK278" s="94"/>
      <c r="AHP278" s="94"/>
      <c r="AIU278" s="94"/>
      <c r="AJZ278" s="94"/>
      <c r="ALE278" s="94"/>
      <c r="AMJ278" s="94"/>
      <c r="ANO278" s="94"/>
      <c r="AOT278" s="94"/>
      <c r="APY278" s="94"/>
      <c r="ARD278" s="94"/>
      <c r="ASI278" s="94"/>
      <c r="ATN278" s="94"/>
      <c r="AUS278" s="94"/>
      <c r="AVX278" s="94"/>
      <c r="AXC278" s="94"/>
      <c r="AYH278" s="94"/>
      <c r="AZM278" s="94"/>
      <c r="BAR278" s="94"/>
      <c r="BBW278" s="94"/>
      <c r="BDB278" s="94"/>
      <c r="BEG278" s="94"/>
      <c r="BFL278" s="94"/>
      <c r="BGQ278" s="94"/>
      <c r="BHV278" s="94"/>
      <c r="BJA278" s="94"/>
      <c r="BKF278" s="94"/>
      <c r="BLK278" s="94"/>
      <c r="BMP278" s="94"/>
      <c r="BNU278" s="94"/>
      <c r="BOZ278" s="94"/>
      <c r="BQE278" s="94"/>
      <c r="BRJ278" s="94"/>
      <c r="BSO278" s="94"/>
      <c r="BTT278" s="94"/>
      <c r="BUY278" s="94"/>
      <c r="BWD278" s="94"/>
      <c r="BXI278" s="94"/>
      <c r="BYN278" s="94"/>
      <c r="BZS278" s="94"/>
      <c r="CAX278" s="94"/>
      <c r="CCC278" s="94"/>
      <c r="CDH278" s="94"/>
      <c r="CEM278" s="94"/>
      <c r="CFR278" s="94"/>
      <c r="CGW278" s="94"/>
      <c r="CIB278" s="94"/>
      <c r="CJG278" s="94"/>
      <c r="CKL278" s="94"/>
      <c r="CLQ278" s="94"/>
      <c r="CMV278" s="94"/>
      <c r="COA278" s="94"/>
      <c r="CPF278" s="94"/>
      <c r="CQK278" s="94"/>
      <c r="CRP278" s="94"/>
      <c r="CSU278" s="94"/>
      <c r="CTZ278" s="94"/>
      <c r="CVE278" s="94"/>
      <c r="CWJ278" s="94"/>
      <c r="CXO278" s="94"/>
      <c r="CYT278" s="94"/>
      <c r="CZY278" s="94"/>
      <c r="DBD278" s="94"/>
      <c r="DCI278" s="94"/>
      <c r="DDN278" s="94"/>
      <c r="DES278" s="94"/>
      <c r="DFX278" s="94"/>
      <c r="DHC278" s="94"/>
      <c r="DIH278" s="94"/>
      <c r="DJM278" s="94"/>
      <c r="DKR278" s="94"/>
      <c r="DLW278" s="94"/>
      <c r="DNB278" s="94"/>
      <c r="DOG278" s="94"/>
      <c r="DPL278" s="94"/>
      <c r="DQQ278" s="94"/>
      <c r="DRV278" s="94"/>
      <c r="DTA278" s="94"/>
      <c r="DUF278" s="94"/>
      <c r="DVK278" s="94"/>
      <c r="DWP278" s="94"/>
      <c r="DXU278" s="94"/>
      <c r="DYZ278" s="94"/>
      <c r="EAE278" s="94"/>
      <c r="EBJ278" s="94"/>
      <c r="ECO278" s="94"/>
      <c r="EDT278" s="94"/>
      <c r="EEY278" s="94"/>
      <c r="EGD278" s="94"/>
      <c r="EHI278" s="94"/>
      <c r="EIN278" s="94"/>
      <c r="EJS278" s="94"/>
      <c r="EKX278" s="94"/>
      <c r="EMC278" s="94"/>
      <c r="ENH278" s="94"/>
      <c r="EOM278" s="94"/>
      <c r="EPR278" s="94"/>
      <c r="EQW278" s="94"/>
      <c r="ESB278" s="94"/>
      <c r="ETG278" s="94"/>
      <c r="EUL278" s="94"/>
      <c r="EVQ278" s="94"/>
      <c r="EWV278" s="94"/>
      <c r="EYA278" s="94"/>
      <c r="EZF278" s="94"/>
      <c r="FAK278" s="94"/>
      <c r="FBP278" s="94"/>
      <c r="FCU278" s="94"/>
      <c r="FDZ278" s="94"/>
      <c r="FFE278" s="94"/>
      <c r="FGJ278" s="94"/>
      <c r="FHO278" s="94"/>
      <c r="FIT278" s="94"/>
      <c r="FJY278" s="94"/>
      <c r="FLD278" s="94"/>
      <c r="FMI278" s="94"/>
      <c r="FNN278" s="94"/>
      <c r="FOS278" s="94"/>
      <c r="FPX278" s="94"/>
      <c r="FRC278" s="94"/>
      <c r="FSH278" s="94"/>
      <c r="FTM278" s="94"/>
      <c r="FUR278" s="94"/>
      <c r="FVW278" s="94"/>
      <c r="FXB278" s="94"/>
      <c r="FYG278" s="94"/>
      <c r="FZL278" s="94"/>
      <c r="GAQ278" s="94"/>
      <c r="GBV278" s="94"/>
      <c r="GDA278" s="94"/>
      <c r="GEF278" s="94"/>
      <c r="GFK278" s="94"/>
      <c r="GGP278" s="94"/>
      <c r="GHU278" s="94"/>
      <c r="GIZ278" s="94"/>
      <c r="GKE278" s="94"/>
      <c r="GLJ278" s="94"/>
      <c r="GMO278" s="94"/>
      <c r="GNT278" s="94"/>
      <c r="GOY278" s="94"/>
      <c r="GQD278" s="94"/>
      <c r="GRI278" s="94"/>
      <c r="GSN278" s="94"/>
      <c r="GTS278" s="94"/>
      <c r="GUX278" s="94"/>
      <c r="GWC278" s="94"/>
      <c r="GXH278" s="94"/>
      <c r="GYM278" s="94"/>
      <c r="GZR278" s="94"/>
      <c r="HAW278" s="94"/>
      <c r="HCB278" s="94"/>
      <c r="HDG278" s="94"/>
      <c r="HEL278" s="94"/>
      <c r="HFQ278" s="94"/>
      <c r="HGV278" s="94"/>
      <c r="HIA278" s="94"/>
      <c r="HJF278" s="94"/>
      <c r="HKK278" s="94"/>
      <c r="HLP278" s="94"/>
      <c r="HMU278" s="94"/>
      <c r="HNZ278" s="94"/>
      <c r="HPE278" s="94"/>
      <c r="HQJ278" s="94"/>
      <c r="HRO278" s="94"/>
      <c r="HST278" s="94"/>
      <c r="HTY278" s="94"/>
      <c r="HVD278" s="94"/>
      <c r="HWI278" s="94"/>
      <c r="HXN278" s="94"/>
      <c r="HYS278" s="94"/>
      <c r="HZX278" s="94"/>
      <c r="IBC278" s="94"/>
      <c r="ICH278" s="94"/>
      <c r="IDM278" s="94"/>
      <c r="IER278" s="94"/>
      <c r="IFW278" s="94"/>
      <c r="IHB278" s="94"/>
      <c r="IIG278" s="94"/>
      <c r="IJL278" s="94"/>
      <c r="IKQ278" s="94"/>
      <c r="ILV278" s="94"/>
      <c r="INA278" s="94"/>
      <c r="IOF278" s="94"/>
      <c r="IPK278" s="94"/>
      <c r="IQP278" s="94"/>
      <c r="IRU278" s="94"/>
      <c r="ISZ278" s="94"/>
      <c r="IUE278" s="94"/>
      <c r="IVJ278" s="94"/>
      <c r="IWO278" s="94"/>
      <c r="IXT278" s="94"/>
      <c r="IYY278" s="94"/>
      <c r="JAD278" s="94"/>
      <c r="JBI278" s="94"/>
      <c r="JCN278" s="94"/>
      <c r="JDS278" s="94"/>
      <c r="JEX278" s="94"/>
      <c r="JGC278" s="94"/>
      <c r="JHH278" s="94"/>
      <c r="JIM278" s="94"/>
      <c r="JJR278" s="94"/>
      <c r="JKW278" s="94"/>
      <c r="JMB278" s="94"/>
      <c r="JNG278" s="94"/>
      <c r="JOL278" s="94"/>
      <c r="JPQ278" s="94"/>
      <c r="JQV278" s="94"/>
      <c r="JSA278" s="94"/>
      <c r="JTF278" s="94"/>
      <c r="JUK278" s="94"/>
      <c r="JVP278" s="94"/>
      <c r="JWU278" s="94"/>
      <c r="JXZ278" s="94"/>
      <c r="JZE278" s="94"/>
      <c r="KAJ278" s="94"/>
      <c r="KBO278" s="94"/>
      <c r="KCT278" s="94"/>
      <c r="KDY278" s="94"/>
      <c r="KFD278" s="94"/>
      <c r="KGI278" s="94"/>
      <c r="KHN278" s="94"/>
      <c r="KIS278" s="94"/>
      <c r="KJX278" s="94"/>
      <c r="KLC278" s="94"/>
      <c r="KMH278" s="94"/>
      <c r="KNM278" s="94"/>
      <c r="KOR278" s="94"/>
      <c r="KPW278" s="94"/>
      <c r="KRB278" s="94"/>
      <c r="KSG278" s="94"/>
      <c r="KTL278" s="94"/>
      <c r="KUQ278" s="94"/>
      <c r="KVV278" s="94"/>
      <c r="KXA278" s="94"/>
      <c r="KYF278" s="94"/>
      <c r="KZK278" s="94"/>
      <c r="LAP278" s="94"/>
      <c r="LBU278" s="94"/>
      <c r="LCZ278" s="94"/>
      <c r="LEE278" s="94"/>
      <c r="LFJ278" s="94"/>
      <c r="LGO278" s="94"/>
      <c r="LHT278" s="94"/>
      <c r="LIY278" s="94"/>
      <c r="LKD278" s="94"/>
      <c r="LLI278" s="94"/>
      <c r="LMN278" s="94"/>
      <c r="LNS278" s="94"/>
      <c r="LOX278" s="94"/>
      <c r="LQC278" s="94"/>
      <c r="LRH278" s="94"/>
      <c r="LSM278" s="94"/>
      <c r="LTR278" s="94"/>
      <c r="LUW278" s="94"/>
      <c r="LWB278" s="94"/>
      <c r="LXG278" s="94"/>
      <c r="LYL278" s="94"/>
      <c r="LZQ278" s="94"/>
      <c r="MAV278" s="94"/>
      <c r="MCA278" s="94"/>
      <c r="MDF278" s="94"/>
      <c r="MEK278" s="94"/>
      <c r="MFP278" s="94"/>
      <c r="MGU278" s="94"/>
      <c r="MHZ278" s="94"/>
      <c r="MJE278" s="94"/>
      <c r="MKJ278" s="94"/>
      <c r="MLO278" s="94"/>
      <c r="MMT278" s="94"/>
      <c r="MNY278" s="94"/>
      <c r="MPD278" s="94"/>
      <c r="MQI278" s="94"/>
      <c r="MRN278" s="94"/>
      <c r="MSS278" s="94"/>
      <c r="MTX278" s="94"/>
      <c r="MVC278" s="94"/>
      <c r="MWH278" s="94"/>
      <c r="MXM278" s="94"/>
      <c r="MYR278" s="94"/>
      <c r="MZW278" s="94"/>
      <c r="NBB278" s="94"/>
      <c r="NCG278" s="94"/>
      <c r="NDL278" s="94"/>
      <c r="NEQ278" s="94"/>
      <c r="NFV278" s="94"/>
      <c r="NHA278" s="94"/>
      <c r="NIF278" s="94"/>
      <c r="NJK278" s="94"/>
      <c r="NKP278" s="94"/>
      <c r="NLU278" s="94"/>
      <c r="NMZ278" s="94"/>
      <c r="NOE278" s="94"/>
      <c r="NPJ278" s="94"/>
      <c r="NQO278" s="94"/>
      <c r="NRT278" s="94"/>
      <c r="NSY278" s="94"/>
      <c r="NUD278" s="94"/>
      <c r="NVI278" s="94"/>
      <c r="NWN278" s="94"/>
      <c r="NXS278" s="94"/>
      <c r="NYX278" s="94"/>
      <c r="OAC278" s="94"/>
      <c r="OBH278" s="94"/>
      <c r="OCM278" s="94"/>
      <c r="ODR278" s="94"/>
      <c r="OEW278" s="94"/>
      <c r="OGB278" s="94"/>
      <c r="OHG278" s="94"/>
      <c r="OIL278" s="94"/>
      <c r="OJQ278" s="94"/>
      <c r="OKV278" s="94"/>
      <c r="OMA278" s="94"/>
      <c r="ONF278" s="94"/>
      <c r="OOK278" s="94"/>
      <c r="OPP278" s="94"/>
      <c r="OQU278" s="94"/>
      <c r="ORZ278" s="94"/>
      <c r="OTE278" s="94"/>
      <c r="OUJ278" s="94"/>
      <c r="OVO278" s="94"/>
      <c r="OWT278" s="94"/>
      <c r="OXY278" s="94"/>
      <c r="OZD278" s="94"/>
      <c r="PAI278" s="94"/>
      <c r="PBN278" s="94"/>
      <c r="PCS278" s="94"/>
      <c r="PDX278" s="94"/>
      <c r="PFC278" s="94"/>
      <c r="PGH278" s="94"/>
      <c r="PHM278" s="94"/>
      <c r="PIR278" s="94"/>
      <c r="PJW278" s="94"/>
      <c r="PLB278" s="94"/>
      <c r="PMG278" s="94"/>
      <c r="PNL278" s="94"/>
      <c r="POQ278" s="94"/>
      <c r="PPV278" s="94"/>
      <c r="PRA278" s="94"/>
      <c r="PSF278" s="94"/>
      <c r="PTK278" s="94"/>
      <c r="PUP278" s="94"/>
      <c r="PVU278" s="94"/>
      <c r="PWZ278" s="94"/>
      <c r="PYE278" s="94"/>
      <c r="PZJ278" s="94"/>
      <c r="QAO278" s="94"/>
      <c r="QBT278" s="94"/>
      <c r="QCY278" s="94"/>
      <c r="QED278" s="94"/>
      <c r="QFI278" s="94"/>
      <c r="QGN278" s="94"/>
      <c r="QHS278" s="94"/>
      <c r="QIX278" s="94"/>
      <c r="QKC278" s="94"/>
      <c r="QLH278" s="94"/>
      <c r="QMM278" s="94"/>
      <c r="QNR278" s="94"/>
      <c r="QOW278" s="94"/>
      <c r="QQB278" s="94"/>
      <c r="QRG278" s="94"/>
      <c r="QSL278" s="94"/>
      <c r="QTQ278" s="94"/>
      <c r="QUV278" s="94"/>
      <c r="QWA278" s="94"/>
      <c r="QXF278" s="94"/>
      <c r="QYK278" s="94"/>
      <c r="QZP278" s="94"/>
      <c r="RAU278" s="94"/>
      <c r="RBZ278" s="94"/>
      <c r="RDE278" s="94"/>
      <c r="REJ278" s="94"/>
      <c r="RFO278" s="94"/>
      <c r="RGT278" s="94"/>
      <c r="RHY278" s="94"/>
      <c r="RJD278" s="94"/>
      <c r="RKI278" s="94"/>
      <c r="RLN278" s="94"/>
      <c r="RMS278" s="94"/>
      <c r="RNX278" s="94"/>
      <c r="RPC278" s="94"/>
      <c r="RQH278" s="94"/>
      <c r="RRM278" s="94"/>
      <c r="RSR278" s="94"/>
      <c r="RTW278" s="94"/>
      <c r="RVB278" s="94"/>
      <c r="RWG278" s="94"/>
      <c r="RXL278" s="94"/>
      <c r="RYQ278" s="94"/>
      <c r="RZV278" s="94"/>
      <c r="SBA278" s="94"/>
      <c r="SCF278" s="94"/>
      <c r="SDK278" s="94"/>
      <c r="SEP278" s="94"/>
      <c r="SFU278" s="94"/>
      <c r="SGZ278" s="94"/>
      <c r="SIE278" s="94"/>
      <c r="SJJ278" s="94"/>
      <c r="SKO278" s="94"/>
      <c r="SLT278" s="94"/>
      <c r="SMY278" s="94"/>
      <c r="SOD278" s="94"/>
      <c r="SPI278" s="94"/>
      <c r="SQN278" s="94"/>
      <c r="SRS278" s="94"/>
      <c r="SSX278" s="94"/>
      <c r="SUC278" s="94"/>
      <c r="SVH278" s="94"/>
      <c r="SWM278" s="94"/>
      <c r="SXR278" s="94"/>
      <c r="SYW278" s="94"/>
      <c r="TAB278" s="94"/>
      <c r="TBG278" s="94"/>
      <c r="TCL278" s="94"/>
      <c r="TDQ278" s="94"/>
      <c r="TEV278" s="94"/>
      <c r="TGA278" s="94"/>
      <c r="THF278" s="94"/>
      <c r="TIK278" s="94"/>
      <c r="TJP278" s="94"/>
      <c r="TKU278" s="94"/>
      <c r="TLZ278" s="94"/>
      <c r="TNE278" s="94"/>
      <c r="TOJ278" s="94"/>
      <c r="TPO278" s="94"/>
      <c r="TQT278" s="94"/>
      <c r="TRY278" s="94"/>
      <c r="TTD278" s="94"/>
      <c r="TUI278" s="94"/>
      <c r="TVN278" s="94"/>
      <c r="TWS278" s="94"/>
      <c r="TXX278" s="94"/>
      <c r="TZC278" s="94"/>
      <c r="UAH278" s="94"/>
      <c r="UBM278" s="94"/>
      <c r="UCR278" s="94"/>
      <c r="UDW278" s="94"/>
      <c r="UFB278" s="94"/>
      <c r="UGG278" s="94"/>
      <c r="UHL278" s="94"/>
      <c r="UIQ278" s="94"/>
      <c r="UJV278" s="94"/>
      <c r="ULA278" s="94"/>
      <c r="UMF278" s="94"/>
      <c r="UNK278" s="94"/>
      <c r="UOP278" s="94"/>
      <c r="UPU278" s="94"/>
      <c r="UQZ278" s="94"/>
      <c r="USE278" s="94"/>
      <c r="UTJ278" s="94"/>
      <c r="UUO278" s="94"/>
      <c r="UVT278" s="94"/>
      <c r="UWY278" s="94"/>
      <c r="UYD278" s="94"/>
      <c r="UZI278" s="94"/>
      <c r="VAN278" s="94"/>
      <c r="VBS278" s="94"/>
      <c r="VCX278" s="94"/>
      <c r="VEC278" s="94"/>
      <c r="VFH278" s="94"/>
      <c r="VGM278" s="94"/>
      <c r="VHR278" s="94"/>
      <c r="VIW278" s="94"/>
      <c r="VKB278" s="94"/>
      <c r="VLG278" s="94"/>
      <c r="VML278" s="94"/>
      <c r="VNQ278" s="94"/>
      <c r="VOV278" s="94"/>
      <c r="VQA278" s="94"/>
      <c r="VRF278" s="94"/>
      <c r="VSK278" s="94"/>
      <c r="VTP278" s="94"/>
      <c r="VUU278" s="94"/>
      <c r="VVZ278" s="94"/>
      <c r="VXE278" s="94"/>
      <c r="VYJ278" s="94"/>
      <c r="VZO278" s="94"/>
      <c r="WAT278" s="94"/>
      <c r="WBY278" s="94"/>
      <c r="WDD278" s="94"/>
      <c r="WEI278" s="94"/>
      <c r="WFN278" s="94"/>
      <c r="WGS278" s="94"/>
      <c r="WHX278" s="94"/>
      <c r="WJC278" s="94"/>
      <c r="WKH278" s="94"/>
      <c r="WLM278" s="94"/>
      <c r="WMR278" s="94"/>
      <c r="WNW278" s="94"/>
      <c r="WPB278" s="94"/>
      <c r="WQG278" s="94"/>
      <c r="WRL278" s="94"/>
      <c r="WSQ278" s="94"/>
      <c r="WTV278" s="94"/>
      <c r="WVA278" s="94"/>
      <c r="WWF278" s="94"/>
      <c r="WXK278" s="94"/>
      <c r="WYP278" s="94"/>
      <c r="WZU278" s="94"/>
      <c r="XAZ278" s="94"/>
      <c r="XCE278" s="94"/>
      <c r="XDJ278" s="94"/>
      <c r="XEO278" s="94"/>
    </row>
    <row r="279" spans="1:1024 1055:2047 2078:3070 3101:4093 4124:5116 5147:6139 6170:7162 7193:8185 8216:9208 9239:10231 10262:11254 11285:12277 12308:13300 13331:14323 14354:15346 15377:16369" s="20" customFormat="1" ht="42.75" customHeight="1" x14ac:dyDescent="0.25">
      <c r="A279" s="65" t="s">
        <v>27</v>
      </c>
      <c r="B279" s="15">
        <f>B280+B281+B283+B284</f>
        <v>50000</v>
      </c>
      <c r="C279" s="15">
        <f t="shared" ref="C279:E279" si="258">C280+C281+C283+C284</f>
        <v>50000</v>
      </c>
      <c r="D279" s="15">
        <f t="shared" si="258"/>
        <v>25000</v>
      </c>
      <c r="E279" s="15">
        <f t="shared" si="258"/>
        <v>25000</v>
      </c>
      <c r="F279" s="23">
        <f t="shared" ref="F279:F284" si="259">E279/B279*100</f>
        <v>50</v>
      </c>
      <c r="G279" s="23">
        <f t="shared" ref="G279:G284" si="260">E279/C279*100</f>
        <v>50</v>
      </c>
      <c r="H279" s="15">
        <f t="shared" ref="H279:AE279" si="261">H280+H281+H283+H284</f>
        <v>0</v>
      </c>
      <c r="I279" s="15">
        <f t="shared" si="261"/>
        <v>0</v>
      </c>
      <c r="J279" s="15">
        <f t="shared" si="261"/>
        <v>0</v>
      </c>
      <c r="K279" s="15">
        <f t="shared" si="261"/>
        <v>0</v>
      </c>
      <c r="L279" s="15">
        <f t="shared" si="261"/>
        <v>0</v>
      </c>
      <c r="M279" s="15">
        <f t="shared" si="261"/>
        <v>0</v>
      </c>
      <c r="N279" s="15">
        <f t="shared" si="261"/>
        <v>25000</v>
      </c>
      <c r="O279" s="15">
        <f t="shared" si="261"/>
        <v>0</v>
      </c>
      <c r="P279" s="15">
        <f t="shared" si="261"/>
        <v>0</v>
      </c>
      <c r="Q279" s="15">
        <f t="shared" si="261"/>
        <v>25000</v>
      </c>
      <c r="R279" s="15">
        <f t="shared" si="261"/>
        <v>0</v>
      </c>
      <c r="S279" s="15">
        <f t="shared" si="261"/>
        <v>0</v>
      </c>
      <c r="T279" s="15">
        <f t="shared" si="261"/>
        <v>0</v>
      </c>
      <c r="U279" s="15">
        <f t="shared" si="261"/>
        <v>0</v>
      </c>
      <c r="V279" s="15">
        <f t="shared" si="261"/>
        <v>0</v>
      </c>
      <c r="W279" s="15">
        <f t="shared" si="261"/>
        <v>0</v>
      </c>
      <c r="X279" s="15">
        <f t="shared" si="261"/>
        <v>25000</v>
      </c>
      <c r="Y279" s="15">
        <f t="shared" si="261"/>
        <v>0</v>
      </c>
      <c r="Z279" s="15">
        <f t="shared" si="261"/>
        <v>0</v>
      </c>
      <c r="AA279" s="15">
        <f t="shared" si="261"/>
        <v>0</v>
      </c>
      <c r="AB279" s="15">
        <f t="shared" si="261"/>
        <v>0</v>
      </c>
      <c r="AC279" s="15">
        <f t="shared" si="261"/>
        <v>0</v>
      </c>
      <c r="AD279" s="15">
        <f t="shared" si="261"/>
        <v>0</v>
      </c>
      <c r="AE279" s="15">
        <f t="shared" si="261"/>
        <v>0</v>
      </c>
      <c r="AF279" s="95"/>
      <c r="AG279" s="98"/>
      <c r="AH279" s="17"/>
      <c r="AI279" s="17"/>
    </row>
    <row r="280" spans="1:1024 1055:2047 2078:3070 3101:4093 4124:5116 5147:6139 6170:7162 7193:8185 8216:9208 9239:10231 10262:11254 11285:12277 12308:13300 13331:14323 14354:15346 15377:16369" s="20" customFormat="1" ht="42.75" customHeight="1" x14ac:dyDescent="0.3">
      <c r="A280" s="24" t="s">
        <v>28</v>
      </c>
      <c r="B280" s="25">
        <f>H280+J280+L280+N280+P280+R280+T280+V280+X280+Z280+AB280+AD280</f>
        <v>0</v>
      </c>
      <c r="C280" s="32">
        <f>H280</f>
        <v>0</v>
      </c>
      <c r="D280" s="25">
        <f>E280</f>
        <v>0</v>
      </c>
      <c r="E280" s="32">
        <f>M280+O280+Q280+S280+U280+W280+Y280+AA280+AC280+AE280</f>
        <v>0</v>
      </c>
      <c r="F280" s="26" t="e">
        <f t="shared" si="259"/>
        <v>#DIV/0!</v>
      </c>
      <c r="G280" s="26" t="e">
        <f t="shared" si="260"/>
        <v>#DIV/0!</v>
      </c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25"/>
      <c r="U280" s="2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93"/>
      <c r="AG280" s="17"/>
      <c r="AH280" s="17"/>
      <c r="AI280" s="17"/>
    </row>
    <row r="281" spans="1:1024 1055:2047 2078:3070 3101:4093 4124:5116 5147:6139 6170:7162 7193:8185 8216:9208 9239:10231 10262:11254 11285:12277 12308:13300 13331:14323 14354:15346 15377:16369" s="20" customFormat="1" ht="42.75" customHeight="1" x14ac:dyDescent="0.25">
      <c r="A281" s="66" t="s">
        <v>86</v>
      </c>
      <c r="B281" s="25">
        <f>H281+J281+L281+N281+P281+R281+T281+V281+X281+Z281+AB281+AD281</f>
        <v>0</v>
      </c>
      <c r="C281" s="32">
        <f t="shared" ref="C281:C283" si="262">H281</f>
        <v>0</v>
      </c>
      <c r="D281" s="25">
        <f>E281</f>
        <v>0</v>
      </c>
      <c r="E281" s="32">
        <f>I281+K281+M281+O281+Q281+S281+U281+W281+Y281+AA281+AC281+AE281</f>
        <v>0</v>
      </c>
      <c r="F281" s="26" t="e">
        <f t="shared" si="259"/>
        <v>#DIV/0!</v>
      </c>
      <c r="G281" s="26" t="e">
        <f t="shared" si="260"/>
        <v>#DIV/0!</v>
      </c>
      <c r="H281" s="15"/>
      <c r="I281" s="15"/>
      <c r="J281" s="15"/>
      <c r="K281" s="15"/>
      <c r="L281" s="15"/>
      <c r="M281" s="15"/>
      <c r="N281" s="15"/>
      <c r="O281" s="15"/>
      <c r="P281" s="1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15"/>
      <c r="AF281" s="93"/>
      <c r="AG281" s="17"/>
      <c r="AH281" s="17"/>
      <c r="AI281" s="17"/>
    </row>
    <row r="282" spans="1:1024 1055:2047 2078:3070 3101:4093 4124:5116 5147:6139 6170:7162 7193:8185 8216:9208 9239:10231 10262:11254 11285:12277 12308:13300 13331:14323 14354:15346 15377:16369" s="20" customFormat="1" ht="42.75" customHeight="1" x14ac:dyDescent="0.25">
      <c r="A282" s="66" t="s">
        <v>44</v>
      </c>
      <c r="B282" s="25">
        <f>H282+J282+L282+N282+P282+R282+T282+V282+X282+Z282+AB282+AD282</f>
        <v>0</v>
      </c>
      <c r="C282" s="32">
        <f t="shared" si="262"/>
        <v>0</v>
      </c>
      <c r="D282" s="25">
        <f>E282</f>
        <v>0</v>
      </c>
      <c r="E282" s="32">
        <f>I282+K282+M282+O282+Q282+S282+U282+W282+Y282+AA282+AC282+AE282</f>
        <v>0</v>
      </c>
      <c r="F282" s="26" t="e">
        <f t="shared" si="259"/>
        <v>#DIV/0!</v>
      </c>
      <c r="G282" s="26" t="e">
        <f t="shared" si="260"/>
        <v>#DIV/0!</v>
      </c>
      <c r="H282" s="15"/>
      <c r="I282" s="15"/>
      <c r="J282" s="15"/>
      <c r="K282" s="15"/>
      <c r="L282" s="15"/>
      <c r="M282" s="15"/>
      <c r="N282" s="15"/>
      <c r="O282" s="15"/>
      <c r="P282" s="1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15"/>
      <c r="AF282" s="93"/>
      <c r="AG282" s="17"/>
      <c r="AH282" s="17"/>
      <c r="AI282" s="17"/>
    </row>
    <row r="283" spans="1:1024 1055:2047 2078:3070 3101:4093 4124:5116 5147:6139 6170:7162 7193:8185 8216:9208 9239:10231 10262:11254 11285:12277 12308:13300 13331:14323 14354:15346 15377:16369" s="20" customFormat="1" ht="42.75" customHeight="1" x14ac:dyDescent="0.25">
      <c r="A283" s="66" t="s">
        <v>30</v>
      </c>
      <c r="B283" s="25">
        <f>H283+J283+L283+N283+P283+R283+T283+V283+X283+Z283+AB283+AD283</f>
        <v>0</v>
      </c>
      <c r="C283" s="32">
        <f t="shared" si="262"/>
        <v>0</v>
      </c>
      <c r="D283" s="25">
        <f>E283</f>
        <v>0</v>
      </c>
      <c r="E283" s="32">
        <f>M283+O283+Q283+S283+U283+W283+Y283+AA283+AC283+AE283</f>
        <v>0</v>
      </c>
      <c r="F283" s="26" t="e">
        <f t="shared" si="259"/>
        <v>#DIV/0!</v>
      </c>
      <c r="G283" s="26" t="e">
        <f t="shared" si="260"/>
        <v>#DIV/0!</v>
      </c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93"/>
      <c r="AG283" s="17"/>
      <c r="AH283" s="17"/>
      <c r="AI283" s="17"/>
    </row>
    <row r="284" spans="1:1024 1055:2047 2078:3070 3101:4093 4124:5116 5147:6139 6170:7162 7193:8185 8216:9208 9239:10231 10262:11254 11285:12277 12308:13300 13331:14323 14354:15346 15377:16369" s="20" customFormat="1" ht="42.75" customHeight="1" x14ac:dyDescent="0.25">
      <c r="A284" s="66" t="s">
        <v>31</v>
      </c>
      <c r="B284" s="25">
        <f>H284+J284+L284+N284+P284+R284+T284+V284+X284+Z284+AB284+AD284</f>
        <v>50000</v>
      </c>
      <c r="C284" s="32">
        <f>H284+J284+L284+N284+T284+V284+X284+Z284</f>
        <v>50000</v>
      </c>
      <c r="D284" s="25">
        <f>E284</f>
        <v>25000</v>
      </c>
      <c r="E284" s="32">
        <f>M284+O284+Q284+S284+U284+W284+Y284+AA284+AC284+AE284</f>
        <v>25000</v>
      </c>
      <c r="F284" s="26">
        <f t="shared" si="259"/>
        <v>50</v>
      </c>
      <c r="G284" s="26">
        <f t="shared" si="260"/>
        <v>50</v>
      </c>
      <c r="H284" s="15"/>
      <c r="I284" s="15"/>
      <c r="J284" s="15"/>
      <c r="K284" s="15"/>
      <c r="L284" s="15"/>
      <c r="M284" s="15"/>
      <c r="N284" s="15">
        <v>25000</v>
      </c>
      <c r="O284" s="15"/>
      <c r="P284" s="15"/>
      <c r="Q284" s="15">
        <v>25000</v>
      </c>
      <c r="R284" s="15"/>
      <c r="S284" s="15"/>
      <c r="T284" s="15"/>
      <c r="U284" s="15"/>
      <c r="V284" s="15"/>
      <c r="W284" s="15"/>
      <c r="X284" s="15">
        <v>25000</v>
      </c>
      <c r="Y284" s="15"/>
      <c r="Z284" s="15"/>
      <c r="AA284" s="15"/>
      <c r="AB284" s="15"/>
      <c r="AC284" s="15"/>
      <c r="AD284" s="15"/>
      <c r="AE284" s="15"/>
      <c r="AF284" s="93"/>
      <c r="AG284" s="17"/>
      <c r="AH284" s="17"/>
      <c r="AI284" s="17"/>
    </row>
    <row r="285" spans="1:1024 1055:2047 2078:3070 3101:4093 4124:5116 5147:6139 6170:7162 7193:8185 8216:9208 9239:10231 10262:11254 11285:12277 12308:13300 13331:14323 14354:15346 15377:16369" s="20" customFormat="1" ht="56.25" customHeight="1" x14ac:dyDescent="0.25">
      <c r="A285" s="131" t="s">
        <v>131</v>
      </c>
      <c r="B285" s="132"/>
      <c r="C285" s="132"/>
      <c r="D285" s="132"/>
      <c r="E285" s="132"/>
      <c r="F285" s="132"/>
      <c r="G285" s="13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2"/>
      <c r="AF285" s="94"/>
      <c r="AG285" s="17"/>
      <c r="AH285" s="17"/>
      <c r="AI285" s="17"/>
      <c r="BK285" s="94"/>
      <c r="CP285" s="94"/>
      <c r="DU285" s="94"/>
      <c r="EZ285" s="94"/>
      <c r="GE285" s="94"/>
      <c r="HJ285" s="94"/>
      <c r="IO285" s="94"/>
      <c r="JT285" s="94"/>
      <c r="KY285" s="94"/>
      <c r="MD285" s="94"/>
      <c r="NI285" s="94"/>
      <c r="ON285" s="94"/>
      <c r="PS285" s="94"/>
      <c r="QX285" s="94"/>
      <c r="SC285" s="94"/>
      <c r="TH285" s="94"/>
      <c r="UM285" s="94"/>
      <c r="VR285" s="94"/>
      <c r="WW285" s="94"/>
      <c r="YB285" s="94"/>
      <c r="ZG285" s="94"/>
      <c r="AAL285" s="94"/>
      <c r="ABQ285" s="94"/>
      <c r="ACV285" s="94"/>
      <c r="AEA285" s="94"/>
      <c r="AFF285" s="94"/>
      <c r="AGK285" s="94"/>
      <c r="AHP285" s="94"/>
      <c r="AIU285" s="94"/>
      <c r="AJZ285" s="94"/>
      <c r="ALE285" s="94"/>
      <c r="AMJ285" s="94"/>
      <c r="ANO285" s="94"/>
      <c r="AOT285" s="94"/>
      <c r="APY285" s="94"/>
      <c r="ARD285" s="94"/>
      <c r="ASI285" s="94"/>
      <c r="ATN285" s="94"/>
      <c r="AUS285" s="94"/>
      <c r="AVX285" s="94"/>
      <c r="AXC285" s="94"/>
      <c r="AYH285" s="94"/>
      <c r="AZM285" s="94"/>
      <c r="BAR285" s="94"/>
      <c r="BBW285" s="94"/>
      <c r="BDB285" s="94"/>
      <c r="BEG285" s="94"/>
      <c r="BFL285" s="94"/>
      <c r="BGQ285" s="94"/>
      <c r="BHV285" s="94"/>
      <c r="BJA285" s="94"/>
      <c r="BKF285" s="94"/>
      <c r="BLK285" s="94"/>
      <c r="BMP285" s="94"/>
      <c r="BNU285" s="94"/>
      <c r="BOZ285" s="94"/>
      <c r="BQE285" s="94"/>
      <c r="BRJ285" s="94"/>
      <c r="BSO285" s="94"/>
      <c r="BTT285" s="94"/>
      <c r="BUY285" s="94"/>
      <c r="BWD285" s="94"/>
      <c r="BXI285" s="94"/>
      <c r="BYN285" s="94"/>
      <c r="BZS285" s="94"/>
      <c r="CAX285" s="94"/>
      <c r="CCC285" s="94"/>
      <c r="CDH285" s="94"/>
      <c r="CEM285" s="94"/>
      <c r="CFR285" s="94"/>
      <c r="CGW285" s="94"/>
      <c r="CIB285" s="94"/>
      <c r="CJG285" s="94"/>
      <c r="CKL285" s="94"/>
      <c r="CLQ285" s="94"/>
      <c r="CMV285" s="94"/>
      <c r="COA285" s="94"/>
      <c r="CPF285" s="94"/>
      <c r="CQK285" s="94"/>
      <c r="CRP285" s="94"/>
      <c r="CSU285" s="94"/>
      <c r="CTZ285" s="94"/>
      <c r="CVE285" s="94"/>
      <c r="CWJ285" s="94"/>
      <c r="CXO285" s="94"/>
      <c r="CYT285" s="94"/>
      <c r="CZY285" s="94"/>
      <c r="DBD285" s="94"/>
      <c r="DCI285" s="94"/>
      <c r="DDN285" s="94"/>
      <c r="DES285" s="94"/>
      <c r="DFX285" s="94"/>
      <c r="DHC285" s="94"/>
      <c r="DIH285" s="94"/>
      <c r="DJM285" s="94"/>
      <c r="DKR285" s="94"/>
      <c r="DLW285" s="94"/>
      <c r="DNB285" s="94"/>
      <c r="DOG285" s="94"/>
      <c r="DPL285" s="94"/>
      <c r="DQQ285" s="94"/>
      <c r="DRV285" s="94"/>
      <c r="DTA285" s="94"/>
      <c r="DUF285" s="94"/>
      <c r="DVK285" s="94"/>
      <c r="DWP285" s="94"/>
      <c r="DXU285" s="94"/>
      <c r="DYZ285" s="94"/>
      <c r="EAE285" s="94"/>
      <c r="EBJ285" s="94"/>
      <c r="ECO285" s="94"/>
      <c r="EDT285" s="94"/>
      <c r="EEY285" s="94"/>
      <c r="EGD285" s="94"/>
      <c r="EHI285" s="94"/>
      <c r="EIN285" s="94"/>
      <c r="EJS285" s="94"/>
      <c r="EKX285" s="94"/>
      <c r="EMC285" s="94"/>
      <c r="ENH285" s="94"/>
      <c r="EOM285" s="94"/>
      <c r="EPR285" s="94"/>
      <c r="EQW285" s="94"/>
      <c r="ESB285" s="94"/>
      <c r="ETG285" s="94"/>
      <c r="EUL285" s="94"/>
      <c r="EVQ285" s="94"/>
      <c r="EWV285" s="94"/>
      <c r="EYA285" s="94"/>
      <c r="EZF285" s="94"/>
      <c r="FAK285" s="94"/>
      <c r="FBP285" s="94"/>
      <c r="FCU285" s="94"/>
      <c r="FDZ285" s="94"/>
      <c r="FFE285" s="94"/>
      <c r="FGJ285" s="94"/>
      <c r="FHO285" s="94"/>
      <c r="FIT285" s="94"/>
      <c r="FJY285" s="94"/>
      <c r="FLD285" s="94"/>
      <c r="FMI285" s="94"/>
      <c r="FNN285" s="94"/>
      <c r="FOS285" s="94"/>
      <c r="FPX285" s="94"/>
      <c r="FRC285" s="94"/>
      <c r="FSH285" s="94"/>
      <c r="FTM285" s="94"/>
      <c r="FUR285" s="94"/>
      <c r="FVW285" s="94"/>
      <c r="FXB285" s="94"/>
      <c r="FYG285" s="94"/>
      <c r="FZL285" s="94"/>
      <c r="GAQ285" s="94"/>
      <c r="GBV285" s="94"/>
      <c r="GDA285" s="94"/>
      <c r="GEF285" s="94"/>
      <c r="GFK285" s="94"/>
      <c r="GGP285" s="94"/>
      <c r="GHU285" s="94"/>
      <c r="GIZ285" s="94"/>
      <c r="GKE285" s="94"/>
      <c r="GLJ285" s="94"/>
      <c r="GMO285" s="94"/>
      <c r="GNT285" s="94"/>
      <c r="GOY285" s="94"/>
      <c r="GQD285" s="94"/>
      <c r="GRI285" s="94"/>
      <c r="GSN285" s="94"/>
      <c r="GTS285" s="94"/>
      <c r="GUX285" s="94"/>
      <c r="GWC285" s="94"/>
      <c r="GXH285" s="94"/>
      <c r="GYM285" s="94"/>
      <c r="GZR285" s="94"/>
      <c r="HAW285" s="94"/>
      <c r="HCB285" s="94"/>
      <c r="HDG285" s="94"/>
      <c r="HEL285" s="94"/>
      <c r="HFQ285" s="94"/>
      <c r="HGV285" s="94"/>
      <c r="HIA285" s="94"/>
      <c r="HJF285" s="94"/>
      <c r="HKK285" s="94"/>
      <c r="HLP285" s="94"/>
      <c r="HMU285" s="94"/>
      <c r="HNZ285" s="94"/>
      <c r="HPE285" s="94"/>
      <c r="HQJ285" s="94"/>
      <c r="HRO285" s="94"/>
      <c r="HST285" s="94"/>
      <c r="HTY285" s="94"/>
      <c r="HVD285" s="94"/>
      <c r="HWI285" s="94"/>
      <c r="HXN285" s="94"/>
      <c r="HYS285" s="94"/>
      <c r="HZX285" s="94"/>
      <c r="IBC285" s="94"/>
      <c r="ICH285" s="94"/>
      <c r="IDM285" s="94"/>
      <c r="IER285" s="94"/>
      <c r="IFW285" s="94"/>
      <c r="IHB285" s="94"/>
      <c r="IIG285" s="94"/>
      <c r="IJL285" s="94"/>
      <c r="IKQ285" s="94"/>
      <c r="ILV285" s="94"/>
      <c r="INA285" s="94"/>
      <c r="IOF285" s="94"/>
      <c r="IPK285" s="94"/>
      <c r="IQP285" s="94"/>
      <c r="IRU285" s="94"/>
      <c r="ISZ285" s="94"/>
      <c r="IUE285" s="94"/>
      <c r="IVJ285" s="94"/>
      <c r="IWO285" s="94"/>
      <c r="IXT285" s="94"/>
      <c r="IYY285" s="94"/>
      <c r="JAD285" s="94"/>
      <c r="JBI285" s="94"/>
      <c r="JCN285" s="94"/>
      <c r="JDS285" s="94"/>
      <c r="JEX285" s="94"/>
      <c r="JGC285" s="94"/>
      <c r="JHH285" s="94"/>
      <c r="JIM285" s="94"/>
      <c r="JJR285" s="94"/>
      <c r="JKW285" s="94"/>
      <c r="JMB285" s="94"/>
      <c r="JNG285" s="94"/>
      <c r="JOL285" s="94"/>
      <c r="JPQ285" s="94"/>
      <c r="JQV285" s="94"/>
      <c r="JSA285" s="94"/>
      <c r="JTF285" s="94"/>
      <c r="JUK285" s="94"/>
      <c r="JVP285" s="94"/>
      <c r="JWU285" s="94"/>
      <c r="JXZ285" s="94"/>
      <c r="JZE285" s="94"/>
      <c r="KAJ285" s="94"/>
      <c r="KBO285" s="94"/>
      <c r="KCT285" s="94"/>
      <c r="KDY285" s="94"/>
      <c r="KFD285" s="94"/>
      <c r="KGI285" s="94"/>
      <c r="KHN285" s="94"/>
      <c r="KIS285" s="94"/>
      <c r="KJX285" s="94"/>
      <c r="KLC285" s="94"/>
      <c r="KMH285" s="94"/>
      <c r="KNM285" s="94"/>
      <c r="KOR285" s="94"/>
      <c r="KPW285" s="94"/>
      <c r="KRB285" s="94"/>
      <c r="KSG285" s="94"/>
      <c r="KTL285" s="94"/>
      <c r="KUQ285" s="94"/>
      <c r="KVV285" s="94"/>
      <c r="KXA285" s="94"/>
      <c r="KYF285" s="94"/>
      <c r="KZK285" s="94"/>
      <c r="LAP285" s="94"/>
      <c r="LBU285" s="94"/>
      <c r="LCZ285" s="94"/>
      <c r="LEE285" s="94"/>
      <c r="LFJ285" s="94"/>
      <c r="LGO285" s="94"/>
      <c r="LHT285" s="94"/>
      <c r="LIY285" s="94"/>
      <c r="LKD285" s="94"/>
      <c r="LLI285" s="94"/>
      <c r="LMN285" s="94"/>
      <c r="LNS285" s="94"/>
      <c r="LOX285" s="94"/>
      <c r="LQC285" s="94"/>
      <c r="LRH285" s="94"/>
      <c r="LSM285" s="94"/>
      <c r="LTR285" s="94"/>
      <c r="LUW285" s="94"/>
      <c r="LWB285" s="94"/>
      <c r="LXG285" s="94"/>
      <c r="LYL285" s="94"/>
      <c r="LZQ285" s="94"/>
      <c r="MAV285" s="94"/>
      <c r="MCA285" s="94"/>
      <c r="MDF285" s="94"/>
      <c r="MEK285" s="94"/>
      <c r="MFP285" s="94"/>
      <c r="MGU285" s="94"/>
      <c r="MHZ285" s="94"/>
      <c r="MJE285" s="94"/>
      <c r="MKJ285" s="94"/>
      <c r="MLO285" s="94"/>
      <c r="MMT285" s="94"/>
      <c r="MNY285" s="94"/>
      <c r="MPD285" s="94"/>
      <c r="MQI285" s="94"/>
      <c r="MRN285" s="94"/>
      <c r="MSS285" s="94"/>
      <c r="MTX285" s="94"/>
      <c r="MVC285" s="94"/>
      <c r="MWH285" s="94"/>
      <c r="MXM285" s="94"/>
      <c r="MYR285" s="94"/>
      <c r="MZW285" s="94"/>
      <c r="NBB285" s="94"/>
      <c r="NCG285" s="94"/>
      <c r="NDL285" s="94"/>
      <c r="NEQ285" s="94"/>
      <c r="NFV285" s="94"/>
      <c r="NHA285" s="94"/>
      <c r="NIF285" s="94"/>
      <c r="NJK285" s="94"/>
      <c r="NKP285" s="94"/>
      <c r="NLU285" s="94"/>
      <c r="NMZ285" s="94"/>
      <c r="NOE285" s="94"/>
      <c r="NPJ285" s="94"/>
      <c r="NQO285" s="94"/>
      <c r="NRT285" s="94"/>
      <c r="NSY285" s="94"/>
      <c r="NUD285" s="94"/>
      <c r="NVI285" s="94"/>
      <c r="NWN285" s="94"/>
      <c r="NXS285" s="94"/>
      <c r="NYX285" s="94"/>
      <c r="OAC285" s="94"/>
      <c r="OBH285" s="94"/>
      <c r="OCM285" s="94"/>
      <c r="ODR285" s="94"/>
      <c r="OEW285" s="94"/>
      <c r="OGB285" s="94"/>
      <c r="OHG285" s="94"/>
      <c r="OIL285" s="94"/>
      <c r="OJQ285" s="94"/>
      <c r="OKV285" s="94"/>
      <c r="OMA285" s="94"/>
      <c r="ONF285" s="94"/>
      <c r="OOK285" s="94"/>
      <c r="OPP285" s="94"/>
      <c r="OQU285" s="94"/>
      <c r="ORZ285" s="94"/>
      <c r="OTE285" s="94"/>
      <c r="OUJ285" s="94"/>
      <c r="OVO285" s="94"/>
      <c r="OWT285" s="94"/>
      <c r="OXY285" s="94"/>
      <c r="OZD285" s="94"/>
      <c r="PAI285" s="94"/>
      <c r="PBN285" s="94"/>
      <c r="PCS285" s="94"/>
      <c r="PDX285" s="94"/>
      <c r="PFC285" s="94"/>
      <c r="PGH285" s="94"/>
      <c r="PHM285" s="94"/>
      <c r="PIR285" s="94"/>
      <c r="PJW285" s="94"/>
      <c r="PLB285" s="94"/>
      <c r="PMG285" s="94"/>
      <c r="PNL285" s="94"/>
      <c r="POQ285" s="94"/>
      <c r="PPV285" s="94"/>
      <c r="PRA285" s="94"/>
      <c r="PSF285" s="94"/>
      <c r="PTK285" s="94"/>
      <c r="PUP285" s="94"/>
      <c r="PVU285" s="94"/>
      <c r="PWZ285" s="94"/>
      <c r="PYE285" s="94"/>
      <c r="PZJ285" s="94"/>
      <c r="QAO285" s="94"/>
      <c r="QBT285" s="94"/>
      <c r="QCY285" s="94"/>
      <c r="QED285" s="94"/>
      <c r="QFI285" s="94"/>
      <c r="QGN285" s="94"/>
      <c r="QHS285" s="94"/>
      <c r="QIX285" s="94"/>
      <c r="QKC285" s="94"/>
      <c r="QLH285" s="94"/>
      <c r="QMM285" s="94"/>
      <c r="QNR285" s="94"/>
      <c r="QOW285" s="94"/>
      <c r="QQB285" s="94"/>
      <c r="QRG285" s="94"/>
      <c r="QSL285" s="94"/>
      <c r="QTQ285" s="94"/>
      <c r="QUV285" s="94"/>
      <c r="QWA285" s="94"/>
      <c r="QXF285" s="94"/>
      <c r="QYK285" s="94"/>
      <c r="QZP285" s="94"/>
      <c r="RAU285" s="94"/>
      <c r="RBZ285" s="94"/>
      <c r="RDE285" s="94"/>
      <c r="REJ285" s="94"/>
      <c r="RFO285" s="94"/>
      <c r="RGT285" s="94"/>
      <c r="RHY285" s="94"/>
      <c r="RJD285" s="94"/>
      <c r="RKI285" s="94"/>
      <c r="RLN285" s="94"/>
      <c r="RMS285" s="94"/>
      <c r="RNX285" s="94"/>
      <c r="RPC285" s="94"/>
      <c r="RQH285" s="94"/>
      <c r="RRM285" s="94"/>
      <c r="RSR285" s="94"/>
      <c r="RTW285" s="94"/>
      <c r="RVB285" s="94"/>
      <c r="RWG285" s="94"/>
      <c r="RXL285" s="94"/>
      <c r="RYQ285" s="94"/>
      <c r="RZV285" s="94"/>
      <c r="SBA285" s="94"/>
      <c r="SCF285" s="94"/>
      <c r="SDK285" s="94"/>
      <c r="SEP285" s="94"/>
      <c r="SFU285" s="94"/>
      <c r="SGZ285" s="94"/>
      <c r="SIE285" s="94"/>
      <c r="SJJ285" s="94"/>
      <c r="SKO285" s="94"/>
      <c r="SLT285" s="94"/>
      <c r="SMY285" s="94"/>
      <c r="SOD285" s="94"/>
      <c r="SPI285" s="94"/>
      <c r="SQN285" s="94"/>
      <c r="SRS285" s="94"/>
      <c r="SSX285" s="94"/>
      <c r="SUC285" s="94"/>
      <c r="SVH285" s="94"/>
      <c r="SWM285" s="94"/>
      <c r="SXR285" s="94"/>
      <c r="SYW285" s="94"/>
      <c r="TAB285" s="94"/>
      <c r="TBG285" s="94"/>
      <c r="TCL285" s="94"/>
      <c r="TDQ285" s="94"/>
      <c r="TEV285" s="94"/>
      <c r="TGA285" s="94"/>
      <c r="THF285" s="94"/>
      <c r="TIK285" s="94"/>
      <c r="TJP285" s="94"/>
      <c r="TKU285" s="94"/>
      <c r="TLZ285" s="94"/>
      <c r="TNE285" s="94"/>
      <c r="TOJ285" s="94"/>
      <c r="TPO285" s="94"/>
      <c r="TQT285" s="94"/>
      <c r="TRY285" s="94"/>
      <c r="TTD285" s="94"/>
      <c r="TUI285" s="94"/>
      <c r="TVN285" s="94"/>
      <c r="TWS285" s="94"/>
      <c r="TXX285" s="94"/>
      <c r="TZC285" s="94"/>
      <c r="UAH285" s="94"/>
      <c r="UBM285" s="94"/>
      <c r="UCR285" s="94"/>
      <c r="UDW285" s="94"/>
      <c r="UFB285" s="94"/>
      <c r="UGG285" s="94"/>
      <c r="UHL285" s="94"/>
      <c r="UIQ285" s="94"/>
      <c r="UJV285" s="94"/>
      <c r="ULA285" s="94"/>
      <c r="UMF285" s="94"/>
      <c r="UNK285" s="94"/>
      <c r="UOP285" s="94"/>
      <c r="UPU285" s="94"/>
      <c r="UQZ285" s="94"/>
      <c r="USE285" s="94"/>
      <c r="UTJ285" s="94"/>
      <c r="UUO285" s="94"/>
      <c r="UVT285" s="94"/>
      <c r="UWY285" s="94"/>
      <c r="UYD285" s="94"/>
      <c r="UZI285" s="94"/>
      <c r="VAN285" s="94"/>
      <c r="VBS285" s="94"/>
      <c r="VCX285" s="94"/>
      <c r="VEC285" s="94"/>
      <c r="VFH285" s="94"/>
      <c r="VGM285" s="94"/>
      <c r="VHR285" s="94"/>
      <c r="VIW285" s="94"/>
      <c r="VKB285" s="94"/>
      <c r="VLG285" s="94"/>
      <c r="VML285" s="94"/>
      <c r="VNQ285" s="94"/>
      <c r="VOV285" s="94"/>
      <c r="VQA285" s="94"/>
      <c r="VRF285" s="94"/>
      <c r="VSK285" s="94"/>
      <c r="VTP285" s="94"/>
      <c r="VUU285" s="94"/>
      <c r="VVZ285" s="94"/>
      <c r="VXE285" s="94"/>
      <c r="VYJ285" s="94"/>
      <c r="VZO285" s="94"/>
      <c r="WAT285" s="94"/>
      <c r="WBY285" s="94"/>
      <c r="WDD285" s="94"/>
      <c r="WEI285" s="94"/>
      <c r="WFN285" s="94"/>
      <c r="WGS285" s="94"/>
      <c r="WHX285" s="94"/>
      <c r="WJC285" s="94"/>
      <c r="WKH285" s="94"/>
      <c r="WLM285" s="94"/>
      <c r="WMR285" s="94"/>
      <c r="WNW285" s="94"/>
      <c r="WPB285" s="94"/>
      <c r="WQG285" s="94"/>
      <c r="WRL285" s="94"/>
      <c r="WSQ285" s="94"/>
      <c r="WTV285" s="94"/>
      <c r="WVA285" s="94"/>
      <c r="WWF285" s="94"/>
      <c r="WXK285" s="94"/>
      <c r="WYP285" s="94"/>
      <c r="WZU285" s="94"/>
      <c r="XAZ285" s="94"/>
      <c r="XCE285" s="94"/>
      <c r="XDJ285" s="94"/>
      <c r="XEO285" s="94"/>
    </row>
    <row r="286" spans="1:1024 1055:2047 2078:3070 3101:4093 4124:5116 5147:6139 6170:7162 7193:8185 8216:9208 9239:10231 10262:11254 11285:12277 12308:13300 13331:14323 14354:15346 15377:16369" s="20" customFormat="1" ht="42.75" customHeight="1" x14ac:dyDescent="0.25">
      <c r="A286" s="65" t="s">
        <v>27</v>
      </c>
      <c r="B286" s="15">
        <f>B287+B288+B290+B291</f>
        <v>2262</v>
      </c>
      <c r="C286" s="15">
        <f t="shared" ref="C286:E286" si="263">C287+C288+C290+C291</f>
        <v>2262</v>
      </c>
      <c r="D286" s="15">
        <f t="shared" si="263"/>
        <v>0</v>
      </c>
      <c r="E286" s="15">
        <f t="shared" si="263"/>
        <v>0</v>
      </c>
      <c r="F286" s="23">
        <f t="shared" ref="F286:F291" si="264">E286/B286*100</f>
        <v>0</v>
      </c>
      <c r="G286" s="23">
        <f t="shared" ref="G286:G291" si="265">E286/C286*100</f>
        <v>0</v>
      </c>
      <c r="H286" s="15">
        <f t="shared" ref="H286:AE286" si="266">H287+H288+H290+H291</f>
        <v>0</v>
      </c>
      <c r="I286" s="15">
        <f t="shared" si="266"/>
        <v>0</v>
      </c>
      <c r="J286" s="15">
        <f t="shared" si="266"/>
        <v>0</v>
      </c>
      <c r="K286" s="15">
        <f t="shared" si="266"/>
        <v>0</v>
      </c>
      <c r="L286" s="15">
        <f t="shared" si="266"/>
        <v>0</v>
      </c>
      <c r="M286" s="15">
        <f t="shared" si="266"/>
        <v>0</v>
      </c>
      <c r="N286" s="15">
        <f t="shared" si="266"/>
        <v>0</v>
      </c>
      <c r="O286" s="15">
        <f t="shared" si="266"/>
        <v>0</v>
      </c>
      <c r="P286" s="15">
        <f t="shared" si="266"/>
        <v>2262</v>
      </c>
      <c r="Q286" s="15">
        <f t="shared" si="266"/>
        <v>0</v>
      </c>
      <c r="R286" s="15">
        <f t="shared" si="266"/>
        <v>0</v>
      </c>
      <c r="S286" s="15">
        <f t="shared" si="266"/>
        <v>0</v>
      </c>
      <c r="T286" s="15">
        <f t="shared" si="266"/>
        <v>0</v>
      </c>
      <c r="U286" s="15">
        <f t="shared" si="266"/>
        <v>0</v>
      </c>
      <c r="V286" s="15">
        <f t="shared" si="266"/>
        <v>0</v>
      </c>
      <c r="W286" s="15">
        <f t="shared" si="266"/>
        <v>0</v>
      </c>
      <c r="X286" s="15">
        <f t="shared" si="266"/>
        <v>0</v>
      </c>
      <c r="Y286" s="15">
        <f t="shared" si="266"/>
        <v>0</v>
      </c>
      <c r="Z286" s="15">
        <f t="shared" si="266"/>
        <v>0</v>
      </c>
      <c r="AA286" s="15">
        <f t="shared" si="266"/>
        <v>0</v>
      </c>
      <c r="AB286" s="15">
        <f t="shared" si="266"/>
        <v>0</v>
      </c>
      <c r="AC286" s="15">
        <f t="shared" si="266"/>
        <v>0</v>
      </c>
      <c r="AD286" s="15">
        <f t="shared" si="266"/>
        <v>0</v>
      </c>
      <c r="AE286" s="15">
        <f t="shared" si="266"/>
        <v>0</v>
      </c>
      <c r="AF286" s="95"/>
      <c r="AG286" s="98"/>
      <c r="AH286" s="17"/>
      <c r="AI286" s="17"/>
    </row>
    <row r="287" spans="1:1024 1055:2047 2078:3070 3101:4093 4124:5116 5147:6139 6170:7162 7193:8185 8216:9208 9239:10231 10262:11254 11285:12277 12308:13300 13331:14323 14354:15346 15377:16369" s="20" customFormat="1" ht="42.75" customHeight="1" x14ac:dyDescent="0.3">
      <c r="A287" s="24" t="s">
        <v>28</v>
      </c>
      <c r="B287" s="25">
        <f>H287+J287+L287+N287+P287+R287+T287+V287+X287+Z287+AB287+AD287</f>
        <v>1477.8</v>
      </c>
      <c r="C287" s="32">
        <f>H287+P287</f>
        <v>1477.8</v>
      </c>
      <c r="D287" s="25">
        <f>E287</f>
        <v>0</v>
      </c>
      <c r="E287" s="32">
        <f>M287+O287+Q287+S287+U287+W287+Y287+AA287+AC287+AE287</f>
        <v>0</v>
      </c>
      <c r="F287" s="26">
        <f t="shared" si="264"/>
        <v>0</v>
      </c>
      <c r="G287" s="26">
        <f t="shared" si="265"/>
        <v>0</v>
      </c>
      <c r="H287" s="15"/>
      <c r="I287" s="15"/>
      <c r="J287" s="15"/>
      <c r="K287" s="15"/>
      <c r="L287" s="15"/>
      <c r="M287" s="15"/>
      <c r="N287" s="15"/>
      <c r="O287" s="15"/>
      <c r="P287" s="15">
        <v>1477.8</v>
      </c>
      <c r="Q287" s="15"/>
      <c r="R287" s="15"/>
      <c r="S287" s="15"/>
      <c r="T287" s="25"/>
      <c r="U287" s="2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93" t="s">
        <v>139</v>
      </c>
      <c r="AG287" s="17"/>
      <c r="AH287" s="17"/>
      <c r="AI287" s="17"/>
    </row>
    <row r="288" spans="1:1024 1055:2047 2078:3070 3101:4093 4124:5116 5147:6139 6170:7162 7193:8185 8216:9208 9239:10231 10262:11254 11285:12277 12308:13300 13331:14323 14354:15346 15377:16369" s="20" customFormat="1" ht="42.75" customHeight="1" x14ac:dyDescent="0.25">
      <c r="A288" s="66" t="s">
        <v>86</v>
      </c>
      <c r="B288" s="25">
        <f>H288+J288+L288+N288+P288+R288+T288+V288+X288+Z288+AB288+AD288</f>
        <v>784.2</v>
      </c>
      <c r="C288" s="32">
        <f>H288+P288</f>
        <v>784.2</v>
      </c>
      <c r="D288" s="25">
        <f>E288</f>
        <v>0</v>
      </c>
      <c r="E288" s="32">
        <f>I288+K288+M288+O288+Q288+S288+U288+W288+Y288+AA288+AC288+AE288</f>
        <v>0</v>
      </c>
      <c r="F288" s="26">
        <f t="shared" si="264"/>
        <v>0</v>
      </c>
      <c r="G288" s="26">
        <f t="shared" si="265"/>
        <v>0</v>
      </c>
      <c r="H288" s="15"/>
      <c r="I288" s="15"/>
      <c r="J288" s="15"/>
      <c r="K288" s="15"/>
      <c r="L288" s="15"/>
      <c r="M288" s="15"/>
      <c r="N288" s="15"/>
      <c r="O288" s="15"/>
      <c r="P288" s="15">
        <v>784.2</v>
      </c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15"/>
      <c r="AF288" s="93"/>
      <c r="AG288" s="17"/>
      <c r="AH288" s="17"/>
      <c r="AI288" s="17"/>
    </row>
    <row r="289" spans="1:16384" s="20" customFormat="1" ht="42.75" customHeight="1" x14ac:dyDescent="0.25">
      <c r="A289" s="66" t="s">
        <v>44</v>
      </c>
      <c r="B289" s="25">
        <f>H289+J289+L289+N289+P289+R289+T289+V289+X289+Z289+AB289+AD289</f>
        <v>0</v>
      </c>
      <c r="C289" s="32">
        <f t="shared" ref="C289:C290" si="267">H289</f>
        <v>0</v>
      </c>
      <c r="D289" s="25">
        <f>E289</f>
        <v>0</v>
      </c>
      <c r="E289" s="32">
        <f>I289+K289+M289+O289+Q289+S289+U289+W289+Y289+AA289+AC289+AE289</f>
        <v>0</v>
      </c>
      <c r="F289" s="26" t="e">
        <f t="shared" si="264"/>
        <v>#DIV/0!</v>
      </c>
      <c r="G289" s="26" t="e">
        <f t="shared" si="265"/>
        <v>#DIV/0!</v>
      </c>
      <c r="H289" s="15"/>
      <c r="I289" s="15"/>
      <c r="J289" s="15"/>
      <c r="K289" s="15"/>
      <c r="L289" s="15"/>
      <c r="M289" s="15"/>
      <c r="N289" s="15"/>
      <c r="O289" s="15"/>
      <c r="P289" s="1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15"/>
      <c r="AF289" s="93"/>
      <c r="AG289" s="17"/>
      <c r="AH289" s="17"/>
      <c r="AI289" s="17"/>
    </row>
    <row r="290" spans="1:16384" s="20" customFormat="1" ht="42.75" customHeight="1" x14ac:dyDescent="0.25">
      <c r="A290" s="66" t="s">
        <v>30</v>
      </c>
      <c r="B290" s="25">
        <f>H290+J290+L290+N290+P290+R290+T290+V290+X290+Z290+AB290+AD290</f>
        <v>0</v>
      </c>
      <c r="C290" s="32">
        <f t="shared" si="267"/>
        <v>0</v>
      </c>
      <c r="D290" s="25">
        <f>E290</f>
        <v>0</v>
      </c>
      <c r="E290" s="32">
        <f>M290+O290+Q290+S290+U290+W290+Y290+AA290+AC290+AE290</f>
        <v>0</v>
      </c>
      <c r="F290" s="26" t="e">
        <f t="shared" si="264"/>
        <v>#DIV/0!</v>
      </c>
      <c r="G290" s="26" t="e">
        <f t="shared" si="265"/>
        <v>#DIV/0!</v>
      </c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93"/>
      <c r="AG290" s="17"/>
      <c r="AH290" s="17"/>
      <c r="AI290" s="17"/>
    </row>
    <row r="291" spans="1:16384" s="20" customFormat="1" ht="42.75" customHeight="1" x14ac:dyDescent="0.25">
      <c r="A291" s="66" t="s">
        <v>31</v>
      </c>
      <c r="B291" s="25">
        <f>H291+J291+L291+N291+P291+R291+T291+V291+X291+Z291+AB291+AD291</f>
        <v>0</v>
      </c>
      <c r="C291" s="32">
        <f>H291+J291+L291+N291+T291+V291+X291+Z291</f>
        <v>0</v>
      </c>
      <c r="D291" s="25">
        <f>E291</f>
        <v>0</v>
      </c>
      <c r="E291" s="32">
        <f>M291+O291+Q291+S291+U291+W291+Y291+AA291+AC291+AE291</f>
        <v>0</v>
      </c>
      <c r="F291" s="26" t="e">
        <f t="shared" si="264"/>
        <v>#DIV/0!</v>
      </c>
      <c r="G291" s="26" t="e">
        <f t="shared" si="265"/>
        <v>#DIV/0!</v>
      </c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93"/>
      <c r="AG291" s="17"/>
      <c r="AH291" s="17"/>
      <c r="AI291" s="17"/>
    </row>
    <row r="292" spans="1:16384" s="20" customFormat="1" ht="39" customHeight="1" x14ac:dyDescent="0.25">
      <c r="A292" s="104" t="s">
        <v>90</v>
      </c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2"/>
      <c r="AF292" s="104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  <c r="AV292" s="111"/>
      <c r="AW292" s="111"/>
      <c r="AX292" s="111"/>
      <c r="AY292" s="111"/>
      <c r="AZ292" s="111"/>
      <c r="BA292" s="111"/>
      <c r="BB292" s="111"/>
      <c r="BC292" s="111"/>
      <c r="BD292" s="111"/>
      <c r="BE292" s="111"/>
      <c r="BF292" s="111"/>
      <c r="BG292" s="111"/>
      <c r="BH292" s="111"/>
      <c r="BI292" s="111"/>
      <c r="BJ292" s="112"/>
      <c r="BK292" s="104"/>
      <c r="BL292" s="111"/>
      <c r="BM292" s="111"/>
      <c r="BN292" s="111"/>
      <c r="BO292" s="111"/>
      <c r="BP292" s="111"/>
      <c r="BQ292" s="111"/>
      <c r="BR292" s="111"/>
      <c r="BS292" s="111"/>
      <c r="BT292" s="111"/>
      <c r="BU292" s="111"/>
      <c r="BV292" s="111"/>
      <c r="BW292" s="111"/>
      <c r="BX292" s="111"/>
      <c r="BY292" s="111"/>
      <c r="BZ292" s="111"/>
      <c r="CA292" s="111"/>
      <c r="CB292" s="111"/>
      <c r="CC292" s="111"/>
      <c r="CD292" s="111"/>
      <c r="CE292" s="111"/>
      <c r="CF292" s="111"/>
      <c r="CG292" s="111"/>
      <c r="CH292" s="111"/>
      <c r="CI292" s="111"/>
      <c r="CJ292" s="111"/>
      <c r="CK292" s="111"/>
      <c r="CL292" s="111"/>
      <c r="CM292" s="111"/>
      <c r="CN292" s="111"/>
      <c r="CO292" s="112"/>
      <c r="CP292" s="104"/>
      <c r="CQ292" s="111"/>
      <c r="CR292" s="111"/>
      <c r="CS292" s="111"/>
      <c r="CT292" s="111"/>
      <c r="CU292" s="111"/>
      <c r="CV292" s="111"/>
      <c r="CW292" s="111"/>
      <c r="CX292" s="111"/>
      <c r="CY292" s="111"/>
      <c r="CZ292" s="111"/>
      <c r="DA292" s="111"/>
      <c r="DB292" s="111"/>
      <c r="DC292" s="111"/>
      <c r="DD292" s="111"/>
      <c r="DE292" s="111"/>
      <c r="DF292" s="111"/>
      <c r="DG292" s="111"/>
      <c r="DH292" s="111"/>
      <c r="DI292" s="111"/>
      <c r="DJ292" s="111"/>
      <c r="DK292" s="111"/>
      <c r="DL292" s="111"/>
      <c r="DM292" s="111"/>
      <c r="DN292" s="111"/>
      <c r="DO292" s="111"/>
      <c r="DP292" s="111"/>
      <c r="DQ292" s="111"/>
      <c r="DR292" s="111"/>
      <c r="DS292" s="111"/>
      <c r="DT292" s="112"/>
      <c r="DU292" s="104"/>
      <c r="DV292" s="111"/>
      <c r="DW292" s="111"/>
      <c r="DX292" s="111"/>
      <c r="DY292" s="111"/>
      <c r="DZ292" s="111"/>
      <c r="EA292" s="111"/>
      <c r="EB292" s="111"/>
      <c r="EC292" s="111"/>
      <c r="ED292" s="111"/>
      <c r="EE292" s="111"/>
      <c r="EF292" s="111"/>
      <c r="EG292" s="111"/>
      <c r="EH292" s="111"/>
      <c r="EI292" s="111"/>
      <c r="EJ292" s="111"/>
      <c r="EK292" s="111"/>
      <c r="EL292" s="111"/>
      <c r="EM292" s="111"/>
      <c r="EN292" s="111"/>
      <c r="EO292" s="111"/>
      <c r="EP292" s="111"/>
      <c r="EQ292" s="111"/>
      <c r="ER292" s="111"/>
      <c r="ES292" s="111"/>
      <c r="ET292" s="111"/>
      <c r="EU292" s="111"/>
      <c r="EV292" s="111"/>
      <c r="EW292" s="111"/>
      <c r="EX292" s="111"/>
      <c r="EY292" s="112"/>
      <c r="EZ292" s="104"/>
      <c r="FA292" s="111"/>
      <c r="FB292" s="111"/>
      <c r="FC292" s="111"/>
      <c r="FD292" s="111"/>
      <c r="FE292" s="111"/>
      <c r="FF292" s="111"/>
      <c r="FG292" s="111"/>
      <c r="FH292" s="111"/>
      <c r="FI292" s="111"/>
      <c r="FJ292" s="111"/>
      <c r="FK292" s="111"/>
      <c r="FL292" s="111"/>
      <c r="FM292" s="111"/>
      <c r="FN292" s="111"/>
      <c r="FO292" s="111"/>
      <c r="FP292" s="111"/>
      <c r="FQ292" s="111"/>
      <c r="FR292" s="111"/>
      <c r="FS292" s="111"/>
      <c r="FT292" s="111"/>
      <c r="FU292" s="111"/>
      <c r="FV292" s="111"/>
      <c r="FW292" s="111"/>
      <c r="FX292" s="111"/>
      <c r="FY292" s="111"/>
      <c r="FZ292" s="111"/>
      <c r="GA292" s="111"/>
      <c r="GB292" s="111"/>
      <c r="GC292" s="111"/>
      <c r="GD292" s="112"/>
      <c r="GE292" s="104"/>
      <c r="GF292" s="111"/>
      <c r="GG292" s="111"/>
      <c r="GH292" s="111"/>
      <c r="GI292" s="111"/>
      <c r="GJ292" s="111"/>
      <c r="GK292" s="111"/>
      <c r="GL292" s="111"/>
      <c r="GM292" s="111"/>
      <c r="GN292" s="111"/>
      <c r="GO292" s="111"/>
      <c r="GP292" s="111"/>
      <c r="GQ292" s="111"/>
      <c r="GR292" s="111"/>
      <c r="GS292" s="111"/>
      <c r="GT292" s="111"/>
      <c r="GU292" s="111"/>
      <c r="GV292" s="111"/>
      <c r="GW292" s="111"/>
      <c r="GX292" s="111"/>
      <c r="GY292" s="111"/>
      <c r="GZ292" s="111"/>
      <c r="HA292" s="111"/>
      <c r="HB292" s="111"/>
      <c r="HC292" s="111"/>
      <c r="HD292" s="111"/>
      <c r="HE292" s="111"/>
      <c r="HF292" s="111"/>
      <c r="HG292" s="111"/>
      <c r="HH292" s="111"/>
      <c r="HI292" s="112"/>
      <c r="HJ292" s="104"/>
      <c r="HK292" s="111"/>
      <c r="HL292" s="111"/>
      <c r="HM292" s="111"/>
      <c r="HN292" s="111"/>
      <c r="HO292" s="111"/>
      <c r="HP292" s="111"/>
      <c r="HQ292" s="111"/>
      <c r="HR292" s="111"/>
      <c r="HS292" s="111"/>
      <c r="HT292" s="111"/>
      <c r="HU292" s="111"/>
      <c r="HV292" s="111"/>
      <c r="HW292" s="111"/>
      <c r="HX292" s="111"/>
      <c r="HY292" s="111"/>
      <c r="HZ292" s="111"/>
      <c r="IA292" s="111"/>
      <c r="IB292" s="111"/>
      <c r="IC292" s="111"/>
      <c r="ID292" s="111"/>
      <c r="IE292" s="111"/>
      <c r="IF292" s="111"/>
      <c r="IG292" s="111"/>
      <c r="IH292" s="111"/>
      <c r="II292" s="111"/>
      <c r="IJ292" s="111"/>
      <c r="IK292" s="111"/>
      <c r="IL292" s="111"/>
      <c r="IM292" s="111"/>
      <c r="IN292" s="112"/>
      <c r="IO292" s="104"/>
      <c r="IP292" s="111"/>
      <c r="IQ292" s="111"/>
      <c r="IR292" s="111"/>
      <c r="IS292" s="111"/>
      <c r="IT292" s="111"/>
      <c r="IU292" s="111"/>
      <c r="IV292" s="111"/>
      <c r="IW292" s="111"/>
      <c r="IX292" s="111"/>
      <c r="IY292" s="111"/>
      <c r="IZ292" s="111"/>
      <c r="JA292" s="111"/>
      <c r="JB292" s="111"/>
      <c r="JC292" s="111"/>
      <c r="JD292" s="111"/>
      <c r="JE292" s="111"/>
      <c r="JF292" s="111"/>
      <c r="JG292" s="111"/>
      <c r="JH292" s="111"/>
      <c r="JI292" s="111"/>
      <c r="JJ292" s="111"/>
      <c r="JK292" s="111"/>
      <c r="JL292" s="111"/>
      <c r="JM292" s="111"/>
      <c r="JN292" s="111"/>
      <c r="JO292" s="111"/>
      <c r="JP292" s="111"/>
      <c r="JQ292" s="111"/>
      <c r="JR292" s="111"/>
      <c r="JS292" s="112"/>
      <c r="JT292" s="104"/>
      <c r="JU292" s="111"/>
      <c r="JV292" s="111"/>
      <c r="JW292" s="111"/>
      <c r="JX292" s="111"/>
      <c r="JY292" s="111"/>
      <c r="JZ292" s="111"/>
      <c r="KA292" s="111"/>
      <c r="KB292" s="111"/>
      <c r="KC292" s="111"/>
      <c r="KD292" s="111"/>
      <c r="KE292" s="111"/>
      <c r="KF292" s="111"/>
      <c r="KG292" s="111"/>
      <c r="KH292" s="111"/>
      <c r="KI292" s="111"/>
      <c r="KJ292" s="111"/>
      <c r="KK292" s="111"/>
      <c r="KL292" s="111"/>
      <c r="KM292" s="111"/>
      <c r="KN292" s="111"/>
      <c r="KO292" s="111"/>
      <c r="KP292" s="111"/>
      <c r="KQ292" s="111"/>
      <c r="KR292" s="111"/>
      <c r="KS292" s="111"/>
      <c r="KT292" s="111"/>
      <c r="KU292" s="111"/>
      <c r="KV292" s="111"/>
      <c r="KW292" s="111"/>
      <c r="KX292" s="112"/>
      <c r="KY292" s="104"/>
      <c r="KZ292" s="111"/>
      <c r="LA292" s="111"/>
      <c r="LB292" s="111"/>
      <c r="LC292" s="111"/>
      <c r="LD292" s="111"/>
      <c r="LE292" s="111"/>
      <c r="LF292" s="111"/>
      <c r="LG292" s="111"/>
      <c r="LH292" s="111"/>
      <c r="LI292" s="111"/>
      <c r="LJ292" s="111"/>
      <c r="LK292" s="111"/>
      <c r="LL292" s="111"/>
      <c r="LM292" s="111"/>
      <c r="LN292" s="111"/>
      <c r="LO292" s="111"/>
      <c r="LP292" s="111"/>
      <c r="LQ292" s="111"/>
      <c r="LR292" s="111"/>
      <c r="LS292" s="111"/>
      <c r="LT292" s="111"/>
      <c r="LU292" s="111"/>
      <c r="LV292" s="111"/>
      <c r="LW292" s="111"/>
      <c r="LX292" s="111"/>
      <c r="LY292" s="111"/>
      <c r="LZ292" s="111"/>
      <c r="MA292" s="111"/>
      <c r="MB292" s="111"/>
      <c r="MC292" s="112"/>
      <c r="MD292" s="104"/>
      <c r="ME292" s="111"/>
      <c r="MF292" s="111"/>
      <c r="MG292" s="111"/>
      <c r="MH292" s="111"/>
      <c r="MI292" s="111"/>
      <c r="MJ292" s="111"/>
      <c r="MK292" s="111"/>
      <c r="ML292" s="111"/>
      <c r="MM292" s="111"/>
      <c r="MN292" s="111"/>
      <c r="MO292" s="111"/>
      <c r="MP292" s="111"/>
      <c r="MQ292" s="111"/>
      <c r="MR292" s="111"/>
      <c r="MS292" s="111"/>
      <c r="MT292" s="111"/>
      <c r="MU292" s="111"/>
      <c r="MV292" s="111"/>
      <c r="MW292" s="111"/>
      <c r="MX292" s="111"/>
      <c r="MY292" s="111"/>
      <c r="MZ292" s="111"/>
      <c r="NA292" s="111"/>
      <c r="NB292" s="111"/>
      <c r="NC292" s="111"/>
      <c r="ND292" s="111"/>
      <c r="NE292" s="111"/>
      <c r="NF292" s="111"/>
      <c r="NG292" s="111"/>
      <c r="NH292" s="112"/>
      <c r="NI292" s="104"/>
      <c r="NJ292" s="111"/>
      <c r="NK292" s="111"/>
      <c r="NL292" s="111"/>
      <c r="NM292" s="111"/>
      <c r="NN292" s="111"/>
      <c r="NO292" s="111"/>
      <c r="NP292" s="111"/>
      <c r="NQ292" s="111"/>
      <c r="NR292" s="111"/>
      <c r="NS292" s="111"/>
      <c r="NT292" s="111"/>
      <c r="NU292" s="111"/>
      <c r="NV292" s="111"/>
      <c r="NW292" s="111"/>
      <c r="NX292" s="111"/>
      <c r="NY292" s="111"/>
      <c r="NZ292" s="111"/>
      <c r="OA292" s="111"/>
      <c r="OB292" s="111"/>
      <c r="OC292" s="111"/>
      <c r="OD292" s="111"/>
      <c r="OE292" s="111"/>
      <c r="OF292" s="111"/>
      <c r="OG292" s="111"/>
      <c r="OH292" s="111"/>
      <c r="OI292" s="111"/>
      <c r="OJ292" s="111"/>
      <c r="OK292" s="111"/>
      <c r="OL292" s="111"/>
      <c r="OM292" s="112"/>
      <c r="ON292" s="104"/>
      <c r="OO292" s="111"/>
      <c r="OP292" s="111"/>
      <c r="OQ292" s="111"/>
      <c r="OR292" s="111"/>
      <c r="OS292" s="111"/>
      <c r="OT292" s="111"/>
      <c r="OU292" s="111"/>
      <c r="OV292" s="111"/>
      <c r="OW292" s="111"/>
      <c r="OX292" s="111"/>
      <c r="OY292" s="111"/>
      <c r="OZ292" s="111"/>
      <c r="PA292" s="111"/>
      <c r="PB292" s="111"/>
      <c r="PC292" s="111"/>
      <c r="PD292" s="111"/>
      <c r="PE292" s="111"/>
      <c r="PF292" s="111"/>
      <c r="PG292" s="111"/>
      <c r="PH292" s="111"/>
      <c r="PI292" s="111"/>
      <c r="PJ292" s="111"/>
      <c r="PK292" s="111"/>
      <c r="PL292" s="111"/>
      <c r="PM292" s="111"/>
      <c r="PN292" s="111"/>
      <c r="PO292" s="111"/>
      <c r="PP292" s="111"/>
      <c r="PQ292" s="111"/>
      <c r="PR292" s="112"/>
      <c r="PS292" s="104"/>
      <c r="PT292" s="111"/>
      <c r="PU292" s="111"/>
      <c r="PV292" s="111"/>
      <c r="PW292" s="111"/>
      <c r="PX292" s="111"/>
      <c r="PY292" s="111"/>
      <c r="PZ292" s="111"/>
      <c r="QA292" s="111"/>
      <c r="QB292" s="111"/>
      <c r="QC292" s="111"/>
      <c r="QD292" s="111"/>
      <c r="QE292" s="111"/>
      <c r="QF292" s="111"/>
      <c r="QG292" s="111"/>
      <c r="QH292" s="111"/>
      <c r="QI292" s="111"/>
      <c r="QJ292" s="111"/>
      <c r="QK292" s="111"/>
      <c r="QL292" s="111"/>
      <c r="QM292" s="111"/>
      <c r="QN292" s="111"/>
      <c r="QO292" s="111"/>
      <c r="QP292" s="111"/>
      <c r="QQ292" s="111"/>
      <c r="QR292" s="111"/>
      <c r="QS292" s="111"/>
      <c r="QT292" s="111"/>
      <c r="QU292" s="111"/>
      <c r="QV292" s="111"/>
      <c r="QW292" s="112"/>
      <c r="QX292" s="104"/>
      <c r="QY292" s="111"/>
      <c r="QZ292" s="111"/>
      <c r="RA292" s="111"/>
      <c r="RB292" s="111"/>
      <c r="RC292" s="111"/>
      <c r="RD292" s="111"/>
      <c r="RE292" s="111"/>
      <c r="RF292" s="111"/>
      <c r="RG292" s="111"/>
      <c r="RH292" s="111"/>
      <c r="RI292" s="111"/>
      <c r="RJ292" s="111"/>
      <c r="RK292" s="111"/>
      <c r="RL292" s="111"/>
      <c r="RM292" s="111"/>
      <c r="RN292" s="111"/>
      <c r="RO292" s="111"/>
      <c r="RP292" s="111"/>
      <c r="RQ292" s="111"/>
      <c r="RR292" s="111"/>
      <c r="RS292" s="111"/>
      <c r="RT292" s="111"/>
      <c r="RU292" s="111"/>
      <c r="RV292" s="111"/>
      <c r="RW292" s="111"/>
      <c r="RX292" s="111"/>
      <c r="RY292" s="111"/>
      <c r="RZ292" s="111"/>
      <c r="SA292" s="111"/>
      <c r="SB292" s="112"/>
      <c r="SC292" s="104"/>
      <c r="SD292" s="111"/>
      <c r="SE292" s="111"/>
      <c r="SF292" s="111"/>
      <c r="SG292" s="111"/>
      <c r="SH292" s="111"/>
      <c r="SI292" s="111"/>
      <c r="SJ292" s="111"/>
      <c r="SK292" s="111"/>
      <c r="SL292" s="111"/>
      <c r="SM292" s="111"/>
      <c r="SN292" s="111"/>
      <c r="SO292" s="111"/>
      <c r="SP292" s="111"/>
      <c r="SQ292" s="111"/>
      <c r="SR292" s="111"/>
      <c r="SS292" s="111"/>
      <c r="ST292" s="111"/>
      <c r="SU292" s="111"/>
      <c r="SV292" s="111"/>
      <c r="SW292" s="111"/>
      <c r="SX292" s="111"/>
      <c r="SY292" s="111"/>
      <c r="SZ292" s="111"/>
      <c r="TA292" s="111"/>
      <c r="TB292" s="111"/>
      <c r="TC292" s="111"/>
      <c r="TD292" s="111"/>
      <c r="TE292" s="111"/>
      <c r="TF292" s="111"/>
      <c r="TG292" s="112"/>
      <c r="TH292" s="104"/>
      <c r="TI292" s="111"/>
      <c r="TJ292" s="111"/>
      <c r="TK292" s="111"/>
      <c r="TL292" s="111"/>
      <c r="TM292" s="111"/>
      <c r="TN292" s="111"/>
      <c r="TO292" s="111"/>
      <c r="TP292" s="111"/>
      <c r="TQ292" s="111"/>
      <c r="TR292" s="111"/>
      <c r="TS292" s="111"/>
      <c r="TT292" s="111"/>
      <c r="TU292" s="111"/>
      <c r="TV292" s="111"/>
      <c r="TW292" s="111"/>
      <c r="TX292" s="111"/>
      <c r="TY292" s="111"/>
      <c r="TZ292" s="111"/>
      <c r="UA292" s="111"/>
      <c r="UB292" s="111"/>
      <c r="UC292" s="111"/>
      <c r="UD292" s="111"/>
      <c r="UE292" s="111"/>
      <c r="UF292" s="111"/>
      <c r="UG292" s="111"/>
      <c r="UH292" s="111"/>
      <c r="UI292" s="111"/>
      <c r="UJ292" s="111"/>
      <c r="UK292" s="111"/>
      <c r="UL292" s="112"/>
      <c r="UM292" s="104"/>
      <c r="UN292" s="111"/>
      <c r="UO292" s="111"/>
      <c r="UP292" s="111"/>
      <c r="UQ292" s="111"/>
      <c r="UR292" s="111"/>
      <c r="US292" s="111"/>
      <c r="UT292" s="111"/>
      <c r="UU292" s="111"/>
      <c r="UV292" s="111"/>
      <c r="UW292" s="111"/>
      <c r="UX292" s="111"/>
      <c r="UY292" s="111"/>
      <c r="UZ292" s="111"/>
      <c r="VA292" s="111"/>
      <c r="VB292" s="111"/>
      <c r="VC292" s="111"/>
      <c r="VD292" s="111"/>
      <c r="VE292" s="111"/>
      <c r="VF292" s="111"/>
      <c r="VG292" s="111"/>
      <c r="VH292" s="111"/>
      <c r="VI292" s="111"/>
      <c r="VJ292" s="111"/>
      <c r="VK292" s="111"/>
      <c r="VL292" s="111"/>
      <c r="VM292" s="111"/>
      <c r="VN292" s="111"/>
      <c r="VO292" s="111"/>
      <c r="VP292" s="111"/>
      <c r="VQ292" s="112"/>
      <c r="VR292" s="104"/>
      <c r="VS292" s="111"/>
      <c r="VT292" s="111"/>
      <c r="VU292" s="111"/>
      <c r="VV292" s="111"/>
      <c r="VW292" s="111"/>
      <c r="VX292" s="111"/>
      <c r="VY292" s="111"/>
      <c r="VZ292" s="111"/>
      <c r="WA292" s="111"/>
      <c r="WB292" s="111"/>
      <c r="WC292" s="111"/>
      <c r="WD292" s="111"/>
      <c r="WE292" s="111"/>
      <c r="WF292" s="111"/>
      <c r="WG292" s="111"/>
      <c r="WH292" s="111"/>
      <c r="WI292" s="111"/>
      <c r="WJ292" s="111"/>
      <c r="WK292" s="111"/>
      <c r="WL292" s="111"/>
      <c r="WM292" s="111"/>
      <c r="WN292" s="111"/>
      <c r="WO292" s="111"/>
      <c r="WP292" s="111"/>
      <c r="WQ292" s="111"/>
      <c r="WR292" s="111"/>
      <c r="WS292" s="111"/>
      <c r="WT292" s="111"/>
      <c r="WU292" s="111"/>
      <c r="WV292" s="112"/>
      <c r="WW292" s="104"/>
      <c r="WX292" s="111"/>
      <c r="WY292" s="111"/>
      <c r="WZ292" s="111"/>
      <c r="XA292" s="111"/>
      <c r="XB292" s="111"/>
      <c r="XC292" s="111"/>
      <c r="XD292" s="111"/>
      <c r="XE292" s="111"/>
      <c r="XF292" s="111"/>
      <c r="XG292" s="111"/>
      <c r="XH292" s="111"/>
      <c r="XI292" s="111"/>
      <c r="XJ292" s="111"/>
      <c r="XK292" s="111"/>
      <c r="XL292" s="111"/>
      <c r="XM292" s="111"/>
      <c r="XN292" s="111"/>
      <c r="XO292" s="111"/>
      <c r="XP292" s="111"/>
      <c r="XQ292" s="111"/>
      <c r="XR292" s="111"/>
      <c r="XS292" s="111"/>
      <c r="XT292" s="111"/>
      <c r="XU292" s="111"/>
      <c r="XV292" s="111"/>
      <c r="XW292" s="111"/>
      <c r="XX292" s="111"/>
      <c r="XY292" s="111"/>
      <c r="XZ292" s="111"/>
      <c r="YA292" s="112"/>
      <c r="YB292" s="104"/>
      <c r="YC292" s="111"/>
      <c r="YD292" s="111"/>
      <c r="YE292" s="111"/>
      <c r="YF292" s="111"/>
      <c r="YG292" s="111"/>
      <c r="YH292" s="111"/>
      <c r="YI292" s="111"/>
      <c r="YJ292" s="111"/>
      <c r="YK292" s="111"/>
      <c r="YL292" s="111"/>
      <c r="YM292" s="111"/>
      <c r="YN292" s="111"/>
      <c r="YO292" s="111"/>
      <c r="YP292" s="111"/>
      <c r="YQ292" s="111"/>
      <c r="YR292" s="111"/>
      <c r="YS292" s="111"/>
      <c r="YT292" s="111"/>
      <c r="YU292" s="111"/>
      <c r="YV292" s="111"/>
      <c r="YW292" s="111"/>
      <c r="YX292" s="111"/>
      <c r="YY292" s="111"/>
      <c r="YZ292" s="111"/>
      <c r="ZA292" s="111"/>
      <c r="ZB292" s="111"/>
      <c r="ZC292" s="111"/>
      <c r="ZD292" s="111"/>
      <c r="ZE292" s="111"/>
      <c r="ZF292" s="112"/>
      <c r="ZG292" s="104"/>
      <c r="ZH292" s="111"/>
      <c r="ZI292" s="111"/>
      <c r="ZJ292" s="111"/>
      <c r="ZK292" s="111"/>
      <c r="ZL292" s="111"/>
      <c r="ZM292" s="111"/>
      <c r="ZN292" s="111"/>
      <c r="ZO292" s="111"/>
      <c r="ZP292" s="111"/>
      <c r="ZQ292" s="111"/>
      <c r="ZR292" s="111"/>
      <c r="ZS292" s="111"/>
      <c r="ZT292" s="111"/>
      <c r="ZU292" s="111"/>
      <c r="ZV292" s="111"/>
      <c r="ZW292" s="111"/>
      <c r="ZX292" s="111"/>
      <c r="ZY292" s="111"/>
      <c r="ZZ292" s="111"/>
      <c r="AAA292" s="111"/>
      <c r="AAB292" s="111"/>
      <c r="AAC292" s="111"/>
      <c r="AAD292" s="111"/>
      <c r="AAE292" s="111"/>
      <c r="AAF292" s="111"/>
      <c r="AAG292" s="111"/>
      <c r="AAH292" s="111"/>
      <c r="AAI292" s="111"/>
      <c r="AAJ292" s="111"/>
      <c r="AAK292" s="112"/>
      <c r="AAL292" s="104"/>
      <c r="AAM292" s="111"/>
      <c r="AAN292" s="111"/>
      <c r="AAO292" s="111"/>
      <c r="AAP292" s="111"/>
      <c r="AAQ292" s="111"/>
      <c r="AAR292" s="111"/>
      <c r="AAS292" s="111"/>
      <c r="AAT292" s="111"/>
      <c r="AAU292" s="111"/>
      <c r="AAV292" s="111"/>
      <c r="AAW292" s="111"/>
      <c r="AAX292" s="111"/>
      <c r="AAY292" s="111"/>
      <c r="AAZ292" s="111"/>
      <c r="ABA292" s="111"/>
      <c r="ABB292" s="111"/>
      <c r="ABC292" s="111"/>
      <c r="ABD292" s="111"/>
      <c r="ABE292" s="111"/>
      <c r="ABF292" s="111"/>
      <c r="ABG292" s="111"/>
      <c r="ABH292" s="111"/>
      <c r="ABI292" s="111"/>
      <c r="ABJ292" s="111"/>
      <c r="ABK292" s="111"/>
      <c r="ABL292" s="111"/>
      <c r="ABM292" s="111"/>
      <c r="ABN292" s="111"/>
      <c r="ABO292" s="111"/>
      <c r="ABP292" s="112"/>
      <c r="ABQ292" s="104"/>
      <c r="ABR292" s="111"/>
      <c r="ABS292" s="111"/>
      <c r="ABT292" s="111"/>
      <c r="ABU292" s="111"/>
      <c r="ABV292" s="111"/>
      <c r="ABW292" s="111"/>
      <c r="ABX292" s="111"/>
      <c r="ABY292" s="111"/>
      <c r="ABZ292" s="111"/>
      <c r="ACA292" s="111"/>
      <c r="ACB292" s="111"/>
      <c r="ACC292" s="111"/>
      <c r="ACD292" s="111"/>
      <c r="ACE292" s="111"/>
      <c r="ACF292" s="111"/>
      <c r="ACG292" s="111"/>
      <c r="ACH292" s="111"/>
      <c r="ACI292" s="111"/>
      <c r="ACJ292" s="111"/>
      <c r="ACK292" s="111"/>
      <c r="ACL292" s="111"/>
      <c r="ACM292" s="111"/>
      <c r="ACN292" s="111"/>
      <c r="ACO292" s="111"/>
      <c r="ACP292" s="111"/>
      <c r="ACQ292" s="111"/>
      <c r="ACR292" s="111"/>
      <c r="ACS292" s="111"/>
      <c r="ACT292" s="111"/>
      <c r="ACU292" s="112"/>
      <c r="ACV292" s="104"/>
      <c r="ACW292" s="111"/>
      <c r="ACX292" s="111"/>
      <c r="ACY292" s="111"/>
      <c r="ACZ292" s="111"/>
      <c r="ADA292" s="111"/>
      <c r="ADB292" s="111"/>
      <c r="ADC292" s="111"/>
      <c r="ADD292" s="111"/>
      <c r="ADE292" s="111"/>
      <c r="ADF292" s="111"/>
      <c r="ADG292" s="111"/>
      <c r="ADH292" s="111"/>
      <c r="ADI292" s="111"/>
      <c r="ADJ292" s="111"/>
      <c r="ADK292" s="111"/>
      <c r="ADL292" s="111"/>
      <c r="ADM292" s="111"/>
      <c r="ADN292" s="111"/>
      <c r="ADO292" s="111"/>
      <c r="ADP292" s="111"/>
      <c r="ADQ292" s="111"/>
      <c r="ADR292" s="111"/>
      <c r="ADS292" s="111"/>
      <c r="ADT292" s="111"/>
      <c r="ADU292" s="111"/>
      <c r="ADV292" s="111"/>
      <c r="ADW292" s="111"/>
      <c r="ADX292" s="111"/>
      <c r="ADY292" s="111"/>
      <c r="ADZ292" s="112"/>
      <c r="AEA292" s="104"/>
      <c r="AEB292" s="111"/>
      <c r="AEC292" s="111"/>
      <c r="AED292" s="111"/>
      <c r="AEE292" s="111"/>
      <c r="AEF292" s="111"/>
      <c r="AEG292" s="111"/>
      <c r="AEH292" s="111"/>
      <c r="AEI292" s="111"/>
      <c r="AEJ292" s="111"/>
      <c r="AEK292" s="111"/>
      <c r="AEL292" s="111"/>
      <c r="AEM292" s="111"/>
      <c r="AEN292" s="111"/>
      <c r="AEO292" s="111"/>
      <c r="AEP292" s="111"/>
      <c r="AEQ292" s="111"/>
      <c r="AER292" s="111"/>
      <c r="AES292" s="111"/>
      <c r="AET292" s="111"/>
      <c r="AEU292" s="111"/>
      <c r="AEV292" s="111"/>
      <c r="AEW292" s="111"/>
      <c r="AEX292" s="111"/>
      <c r="AEY292" s="111"/>
      <c r="AEZ292" s="111"/>
      <c r="AFA292" s="111"/>
      <c r="AFB292" s="111"/>
      <c r="AFC292" s="111"/>
      <c r="AFD292" s="111"/>
      <c r="AFE292" s="112"/>
      <c r="AFF292" s="104"/>
      <c r="AFG292" s="111"/>
      <c r="AFH292" s="111"/>
      <c r="AFI292" s="111"/>
      <c r="AFJ292" s="111"/>
      <c r="AFK292" s="111"/>
      <c r="AFL292" s="111"/>
      <c r="AFM292" s="111"/>
      <c r="AFN292" s="111"/>
      <c r="AFO292" s="111"/>
      <c r="AFP292" s="111"/>
      <c r="AFQ292" s="111"/>
      <c r="AFR292" s="111"/>
      <c r="AFS292" s="111"/>
      <c r="AFT292" s="111"/>
      <c r="AFU292" s="111"/>
      <c r="AFV292" s="111"/>
      <c r="AFW292" s="111"/>
      <c r="AFX292" s="111"/>
      <c r="AFY292" s="111"/>
      <c r="AFZ292" s="111"/>
      <c r="AGA292" s="111"/>
      <c r="AGB292" s="111"/>
      <c r="AGC292" s="111"/>
      <c r="AGD292" s="111"/>
      <c r="AGE292" s="111"/>
      <c r="AGF292" s="111"/>
      <c r="AGG292" s="111"/>
      <c r="AGH292" s="111"/>
      <c r="AGI292" s="111"/>
      <c r="AGJ292" s="112"/>
      <c r="AGK292" s="104"/>
      <c r="AGL292" s="111"/>
      <c r="AGM292" s="111"/>
      <c r="AGN292" s="111"/>
      <c r="AGO292" s="111"/>
      <c r="AGP292" s="111"/>
      <c r="AGQ292" s="111"/>
      <c r="AGR292" s="111"/>
      <c r="AGS292" s="111"/>
      <c r="AGT292" s="111"/>
      <c r="AGU292" s="111"/>
      <c r="AGV292" s="111"/>
      <c r="AGW292" s="111"/>
      <c r="AGX292" s="111"/>
      <c r="AGY292" s="111"/>
      <c r="AGZ292" s="111"/>
      <c r="AHA292" s="111"/>
      <c r="AHB292" s="111"/>
      <c r="AHC292" s="111"/>
      <c r="AHD292" s="111"/>
      <c r="AHE292" s="111"/>
      <c r="AHF292" s="111"/>
      <c r="AHG292" s="111"/>
      <c r="AHH292" s="111"/>
      <c r="AHI292" s="111"/>
      <c r="AHJ292" s="111"/>
      <c r="AHK292" s="111"/>
      <c r="AHL292" s="111"/>
      <c r="AHM292" s="111"/>
      <c r="AHN292" s="111"/>
      <c r="AHO292" s="112"/>
      <c r="AHP292" s="104"/>
      <c r="AHQ292" s="111"/>
      <c r="AHR292" s="111"/>
      <c r="AHS292" s="111"/>
      <c r="AHT292" s="111"/>
      <c r="AHU292" s="111"/>
      <c r="AHV292" s="111"/>
      <c r="AHW292" s="111"/>
      <c r="AHX292" s="111"/>
      <c r="AHY292" s="111"/>
      <c r="AHZ292" s="111"/>
      <c r="AIA292" s="111"/>
      <c r="AIB292" s="111"/>
      <c r="AIC292" s="111"/>
      <c r="AID292" s="111"/>
      <c r="AIE292" s="111"/>
      <c r="AIF292" s="111"/>
      <c r="AIG292" s="111"/>
      <c r="AIH292" s="111"/>
      <c r="AII292" s="111"/>
      <c r="AIJ292" s="111"/>
      <c r="AIK292" s="111"/>
      <c r="AIL292" s="111"/>
      <c r="AIM292" s="111"/>
      <c r="AIN292" s="111"/>
      <c r="AIO292" s="111"/>
      <c r="AIP292" s="111"/>
      <c r="AIQ292" s="111"/>
      <c r="AIR292" s="111"/>
      <c r="AIS292" s="111"/>
      <c r="AIT292" s="112"/>
      <c r="AIU292" s="104"/>
      <c r="AIV292" s="111"/>
      <c r="AIW292" s="111"/>
      <c r="AIX292" s="111"/>
      <c r="AIY292" s="111"/>
      <c r="AIZ292" s="111"/>
      <c r="AJA292" s="111"/>
      <c r="AJB292" s="111"/>
      <c r="AJC292" s="111"/>
      <c r="AJD292" s="111"/>
      <c r="AJE292" s="111"/>
      <c r="AJF292" s="111"/>
      <c r="AJG292" s="111"/>
      <c r="AJH292" s="111"/>
      <c r="AJI292" s="111"/>
      <c r="AJJ292" s="111"/>
      <c r="AJK292" s="111"/>
      <c r="AJL292" s="111"/>
      <c r="AJM292" s="111"/>
      <c r="AJN292" s="111"/>
      <c r="AJO292" s="111"/>
      <c r="AJP292" s="111"/>
      <c r="AJQ292" s="111"/>
      <c r="AJR292" s="111"/>
      <c r="AJS292" s="111"/>
      <c r="AJT292" s="111"/>
      <c r="AJU292" s="111"/>
      <c r="AJV292" s="111"/>
      <c r="AJW292" s="111"/>
      <c r="AJX292" s="111"/>
      <c r="AJY292" s="112"/>
      <c r="AJZ292" s="104"/>
      <c r="AKA292" s="111"/>
      <c r="AKB292" s="111"/>
      <c r="AKC292" s="111"/>
      <c r="AKD292" s="111"/>
      <c r="AKE292" s="111"/>
      <c r="AKF292" s="111"/>
      <c r="AKG292" s="111"/>
      <c r="AKH292" s="111"/>
      <c r="AKI292" s="111"/>
      <c r="AKJ292" s="111"/>
      <c r="AKK292" s="111"/>
      <c r="AKL292" s="111"/>
      <c r="AKM292" s="111"/>
      <c r="AKN292" s="111"/>
      <c r="AKO292" s="111"/>
      <c r="AKP292" s="111"/>
      <c r="AKQ292" s="111"/>
      <c r="AKR292" s="111"/>
      <c r="AKS292" s="111"/>
      <c r="AKT292" s="111"/>
      <c r="AKU292" s="111"/>
      <c r="AKV292" s="111"/>
      <c r="AKW292" s="111"/>
      <c r="AKX292" s="111"/>
      <c r="AKY292" s="111"/>
      <c r="AKZ292" s="111"/>
      <c r="ALA292" s="111"/>
      <c r="ALB292" s="111"/>
      <c r="ALC292" s="111"/>
      <c r="ALD292" s="112"/>
      <c r="ALE292" s="104"/>
      <c r="ALF292" s="111"/>
      <c r="ALG292" s="111"/>
      <c r="ALH292" s="111"/>
      <c r="ALI292" s="111"/>
      <c r="ALJ292" s="111"/>
      <c r="ALK292" s="111"/>
      <c r="ALL292" s="111"/>
      <c r="ALM292" s="111"/>
      <c r="ALN292" s="111"/>
      <c r="ALO292" s="111"/>
      <c r="ALP292" s="111"/>
      <c r="ALQ292" s="111"/>
      <c r="ALR292" s="111"/>
      <c r="ALS292" s="111"/>
      <c r="ALT292" s="111"/>
      <c r="ALU292" s="111"/>
      <c r="ALV292" s="111"/>
      <c r="ALW292" s="111"/>
      <c r="ALX292" s="111"/>
      <c r="ALY292" s="111"/>
      <c r="ALZ292" s="111"/>
      <c r="AMA292" s="111"/>
      <c r="AMB292" s="111"/>
      <c r="AMC292" s="111"/>
      <c r="AMD292" s="111"/>
      <c r="AME292" s="111"/>
      <c r="AMF292" s="111"/>
      <c r="AMG292" s="111"/>
      <c r="AMH292" s="111"/>
      <c r="AMI292" s="112"/>
      <c r="AMJ292" s="104"/>
      <c r="AMK292" s="111"/>
      <c r="AML292" s="111"/>
      <c r="AMM292" s="111"/>
      <c r="AMN292" s="111"/>
      <c r="AMO292" s="111"/>
      <c r="AMP292" s="111"/>
      <c r="AMQ292" s="111"/>
      <c r="AMR292" s="111"/>
      <c r="AMS292" s="111"/>
      <c r="AMT292" s="111"/>
      <c r="AMU292" s="111"/>
      <c r="AMV292" s="111"/>
      <c r="AMW292" s="111"/>
      <c r="AMX292" s="111"/>
      <c r="AMY292" s="111"/>
      <c r="AMZ292" s="111"/>
      <c r="ANA292" s="111"/>
      <c r="ANB292" s="111"/>
      <c r="ANC292" s="111"/>
      <c r="AND292" s="111"/>
      <c r="ANE292" s="111"/>
      <c r="ANF292" s="111"/>
      <c r="ANG292" s="111"/>
      <c r="ANH292" s="111"/>
      <c r="ANI292" s="111"/>
      <c r="ANJ292" s="111"/>
      <c r="ANK292" s="111"/>
      <c r="ANL292" s="111"/>
      <c r="ANM292" s="111"/>
      <c r="ANN292" s="112"/>
      <c r="ANO292" s="104"/>
      <c r="ANP292" s="111"/>
      <c r="ANQ292" s="111"/>
      <c r="ANR292" s="111"/>
      <c r="ANS292" s="111"/>
      <c r="ANT292" s="111"/>
      <c r="ANU292" s="111"/>
      <c r="ANV292" s="111"/>
      <c r="ANW292" s="111"/>
      <c r="ANX292" s="111"/>
      <c r="ANY292" s="111"/>
      <c r="ANZ292" s="111"/>
      <c r="AOA292" s="111"/>
      <c r="AOB292" s="111"/>
      <c r="AOC292" s="111"/>
      <c r="AOD292" s="111"/>
      <c r="AOE292" s="111"/>
      <c r="AOF292" s="111"/>
      <c r="AOG292" s="111"/>
      <c r="AOH292" s="111"/>
      <c r="AOI292" s="111"/>
      <c r="AOJ292" s="111"/>
      <c r="AOK292" s="111"/>
      <c r="AOL292" s="111"/>
      <c r="AOM292" s="111"/>
      <c r="AON292" s="111"/>
      <c r="AOO292" s="111"/>
      <c r="AOP292" s="111"/>
      <c r="AOQ292" s="111"/>
      <c r="AOR292" s="111"/>
      <c r="AOS292" s="112"/>
      <c r="AOT292" s="104"/>
      <c r="AOU292" s="111"/>
      <c r="AOV292" s="111"/>
      <c r="AOW292" s="111"/>
      <c r="AOX292" s="111"/>
      <c r="AOY292" s="111"/>
      <c r="AOZ292" s="111"/>
      <c r="APA292" s="111"/>
      <c r="APB292" s="111"/>
      <c r="APC292" s="111"/>
      <c r="APD292" s="111"/>
      <c r="APE292" s="111"/>
      <c r="APF292" s="111"/>
      <c r="APG292" s="111"/>
      <c r="APH292" s="111"/>
      <c r="API292" s="111"/>
      <c r="APJ292" s="111"/>
      <c r="APK292" s="111"/>
      <c r="APL292" s="111"/>
      <c r="APM292" s="111"/>
      <c r="APN292" s="111"/>
      <c r="APO292" s="111"/>
      <c r="APP292" s="111"/>
      <c r="APQ292" s="111"/>
      <c r="APR292" s="111"/>
      <c r="APS292" s="111"/>
      <c r="APT292" s="111"/>
      <c r="APU292" s="111"/>
      <c r="APV292" s="111"/>
      <c r="APW292" s="111"/>
      <c r="APX292" s="112"/>
      <c r="APY292" s="104"/>
      <c r="APZ292" s="111"/>
      <c r="AQA292" s="111"/>
      <c r="AQB292" s="111"/>
      <c r="AQC292" s="111"/>
      <c r="AQD292" s="111"/>
      <c r="AQE292" s="111"/>
      <c r="AQF292" s="111"/>
      <c r="AQG292" s="111"/>
      <c r="AQH292" s="111"/>
      <c r="AQI292" s="111"/>
      <c r="AQJ292" s="111"/>
      <c r="AQK292" s="111"/>
      <c r="AQL292" s="111"/>
      <c r="AQM292" s="111"/>
      <c r="AQN292" s="111"/>
      <c r="AQO292" s="111"/>
      <c r="AQP292" s="111"/>
      <c r="AQQ292" s="111"/>
      <c r="AQR292" s="111"/>
      <c r="AQS292" s="111"/>
      <c r="AQT292" s="111"/>
      <c r="AQU292" s="111"/>
      <c r="AQV292" s="111"/>
      <c r="AQW292" s="111"/>
      <c r="AQX292" s="111"/>
      <c r="AQY292" s="111"/>
      <c r="AQZ292" s="111"/>
      <c r="ARA292" s="111"/>
      <c r="ARB292" s="111"/>
      <c r="ARC292" s="112"/>
      <c r="ARD292" s="104"/>
      <c r="ARE292" s="111"/>
      <c r="ARF292" s="111"/>
      <c r="ARG292" s="111"/>
      <c r="ARH292" s="111"/>
      <c r="ARI292" s="111"/>
      <c r="ARJ292" s="111"/>
      <c r="ARK292" s="111"/>
      <c r="ARL292" s="111"/>
      <c r="ARM292" s="111"/>
      <c r="ARN292" s="111"/>
      <c r="ARO292" s="111"/>
      <c r="ARP292" s="111"/>
      <c r="ARQ292" s="111"/>
      <c r="ARR292" s="111"/>
      <c r="ARS292" s="111"/>
      <c r="ART292" s="111"/>
      <c r="ARU292" s="111"/>
      <c r="ARV292" s="111"/>
      <c r="ARW292" s="111"/>
      <c r="ARX292" s="111"/>
      <c r="ARY292" s="111"/>
      <c r="ARZ292" s="111"/>
      <c r="ASA292" s="111"/>
      <c r="ASB292" s="111"/>
      <c r="ASC292" s="111"/>
      <c r="ASD292" s="111"/>
      <c r="ASE292" s="111"/>
      <c r="ASF292" s="111"/>
      <c r="ASG292" s="111"/>
      <c r="ASH292" s="112"/>
      <c r="ASI292" s="104"/>
      <c r="ASJ292" s="111"/>
      <c r="ASK292" s="111"/>
      <c r="ASL292" s="111"/>
      <c r="ASM292" s="111"/>
      <c r="ASN292" s="111"/>
      <c r="ASO292" s="111"/>
      <c r="ASP292" s="111"/>
      <c r="ASQ292" s="111"/>
      <c r="ASR292" s="111"/>
      <c r="ASS292" s="111"/>
      <c r="AST292" s="111"/>
      <c r="ASU292" s="111"/>
      <c r="ASV292" s="111"/>
      <c r="ASW292" s="111"/>
      <c r="ASX292" s="111"/>
      <c r="ASY292" s="111"/>
      <c r="ASZ292" s="111"/>
      <c r="ATA292" s="111"/>
      <c r="ATB292" s="111"/>
      <c r="ATC292" s="111"/>
      <c r="ATD292" s="111"/>
      <c r="ATE292" s="111"/>
      <c r="ATF292" s="111"/>
      <c r="ATG292" s="111"/>
      <c r="ATH292" s="111"/>
      <c r="ATI292" s="111"/>
      <c r="ATJ292" s="111"/>
      <c r="ATK292" s="111"/>
      <c r="ATL292" s="111"/>
      <c r="ATM292" s="112"/>
      <c r="ATN292" s="104"/>
      <c r="ATO292" s="111"/>
      <c r="ATP292" s="111"/>
      <c r="ATQ292" s="111"/>
      <c r="ATR292" s="111"/>
      <c r="ATS292" s="111"/>
      <c r="ATT292" s="111"/>
      <c r="ATU292" s="111"/>
      <c r="ATV292" s="111"/>
      <c r="ATW292" s="111"/>
      <c r="ATX292" s="111"/>
      <c r="ATY292" s="111"/>
      <c r="ATZ292" s="111"/>
      <c r="AUA292" s="111"/>
      <c r="AUB292" s="111"/>
      <c r="AUC292" s="111"/>
      <c r="AUD292" s="111"/>
      <c r="AUE292" s="111"/>
      <c r="AUF292" s="111"/>
      <c r="AUG292" s="111"/>
      <c r="AUH292" s="111"/>
      <c r="AUI292" s="111"/>
      <c r="AUJ292" s="111"/>
      <c r="AUK292" s="111"/>
      <c r="AUL292" s="111"/>
      <c r="AUM292" s="111"/>
      <c r="AUN292" s="111"/>
      <c r="AUO292" s="111"/>
      <c r="AUP292" s="111"/>
      <c r="AUQ292" s="111"/>
      <c r="AUR292" s="112"/>
      <c r="AUS292" s="104"/>
      <c r="AUT292" s="111"/>
      <c r="AUU292" s="111"/>
      <c r="AUV292" s="111"/>
      <c r="AUW292" s="111"/>
      <c r="AUX292" s="111"/>
      <c r="AUY292" s="111"/>
      <c r="AUZ292" s="111"/>
      <c r="AVA292" s="111"/>
      <c r="AVB292" s="111"/>
      <c r="AVC292" s="111"/>
      <c r="AVD292" s="111"/>
      <c r="AVE292" s="111"/>
      <c r="AVF292" s="111"/>
      <c r="AVG292" s="111"/>
      <c r="AVH292" s="111"/>
      <c r="AVI292" s="111"/>
      <c r="AVJ292" s="111"/>
      <c r="AVK292" s="111"/>
      <c r="AVL292" s="111"/>
      <c r="AVM292" s="111"/>
      <c r="AVN292" s="111"/>
      <c r="AVO292" s="111"/>
      <c r="AVP292" s="111"/>
      <c r="AVQ292" s="111"/>
      <c r="AVR292" s="111"/>
      <c r="AVS292" s="111"/>
      <c r="AVT292" s="111"/>
      <c r="AVU292" s="111"/>
      <c r="AVV292" s="111"/>
      <c r="AVW292" s="112"/>
      <c r="AVX292" s="104"/>
      <c r="AVY292" s="111"/>
      <c r="AVZ292" s="111"/>
      <c r="AWA292" s="111"/>
      <c r="AWB292" s="111"/>
      <c r="AWC292" s="111"/>
      <c r="AWD292" s="111"/>
      <c r="AWE292" s="111"/>
      <c r="AWF292" s="111"/>
      <c r="AWG292" s="111"/>
      <c r="AWH292" s="111"/>
      <c r="AWI292" s="111"/>
      <c r="AWJ292" s="111"/>
      <c r="AWK292" s="111"/>
      <c r="AWL292" s="111"/>
      <c r="AWM292" s="111"/>
      <c r="AWN292" s="111"/>
      <c r="AWO292" s="111"/>
      <c r="AWP292" s="111"/>
      <c r="AWQ292" s="111"/>
      <c r="AWR292" s="111"/>
      <c r="AWS292" s="111"/>
      <c r="AWT292" s="111"/>
      <c r="AWU292" s="111"/>
      <c r="AWV292" s="111"/>
      <c r="AWW292" s="111"/>
      <c r="AWX292" s="111"/>
      <c r="AWY292" s="111"/>
      <c r="AWZ292" s="111"/>
      <c r="AXA292" s="111"/>
      <c r="AXB292" s="112"/>
      <c r="AXC292" s="104"/>
      <c r="AXD292" s="111"/>
      <c r="AXE292" s="111"/>
      <c r="AXF292" s="111"/>
      <c r="AXG292" s="111"/>
      <c r="AXH292" s="111"/>
      <c r="AXI292" s="111"/>
      <c r="AXJ292" s="111"/>
      <c r="AXK292" s="111"/>
      <c r="AXL292" s="111"/>
      <c r="AXM292" s="111"/>
      <c r="AXN292" s="111"/>
      <c r="AXO292" s="111"/>
      <c r="AXP292" s="111"/>
      <c r="AXQ292" s="111"/>
      <c r="AXR292" s="111"/>
      <c r="AXS292" s="111"/>
      <c r="AXT292" s="111"/>
      <c r="AXU292" s="111"/>
      <c r="AXV292" s="111"/>
      <c r="AXW292" s="111"/>
      <c r="AXX292" s="111"/>
      <c r="AXY292" s="111"/>
      <c r="AXZ292" s="111"/>
      <c r="AYA292" s="111"/>
      <c r="AYB292" s="111"/>
      <c r="AYC292" s="111"/>
      <c r="AYD292" s="111"/>
      <c r="AYE292" s="111"/>
      <c r="AYF292" s="111"/>
      <c r="AYG292" s="112"/>
      <c r="AYH292" s="104"/>
      <c r="AYI292" s="111"/>
      <c r="AYJ292" s="111"/>
      <c r="AYK292" s="111"/>
      <c r="AYL292" s="111"/>
      <c r="AYM292" s="111"/>
      <c r="AYN292" s="111"/>
      <c r="AYO292" s="111"/>
      <c r="AYP292" s="111"/>
      <c r="AYQ292" s="111"/>
      <c r="AYR292" s="111"/>
      <c r="AYS292" s="111"/>
      <c r="AYT292" s="111"/>
      <c r="AYU292" s="111"/>
      <c r="AYV292" s="111"/>
      <c r="AYW292" s="111"/>
      <c r="AYX292" s="111"/>
      <c r="AYY292" s="111"/>
      <c r="AYZ292" s="111"/>
      <c r="AZA292" s="111"/>
      <c r="AZB292" s="111"/>
      <c r="AZC292" s="111"/>
      <c r="AZD292" s="111"/>
      <c r="AZE292" s="111"/>
      <c r="AZF292" s="111"/>
      <c r="AZG292" s="111"/>
      <c r="AZH292" s="111"/>
      <c r="AZI292" s="111"/>
      <c r="AZJ292" s="111"/>
      <c r="AZK292" s="111"/>
      <c r="AZL292" s="112"/>
      <c r="AZM292" s="104"/>
      <c r="AZN292" s="111"/>
      <c r="AZO292" s="111"/>
      <c r="AZP292" s="111"/>
      <c r="AZQ292" s="111"/>
      <c r="AZR292" s="111"/>
      <c r="AZS292" s="111"/>
      <c r="AZT292" s="111"/>
      <c r="AZU292" s="111"/>
      <c r="AZV292" s="111"/>
      <c r="AZW292" s="111"/>
      <c r="AZX292" s="111"/>
      <c r="AZY292" s="111"/>
      <c r="AZZ292" s="111"/>
      <c r="BAA292" s="111"/>
      <c r="BAB292" s="111"/>
      <c r="BAC292" s="111"/>
      <c r="BAD292" s="111"/>
      <c r="BAE292" s="111"/>
      <c r="BAF292" s="111"/>
      <c r="BAG292" s="111"/>
      <c r="BAH292" s="111"/>
      <c r="BAI292" s="111"/>
      <c r="BAJ292" s="111"/>
      <c r="BAK292" s="111"/>
      <c r="BAL292" s="111"/>
      <c r="BAM292" s="111"/>
      <c r="BAN292" s="111"/>
      <c r="BAO292" s="111"/>
      <c r="BAP292" s="111"/>
      <c r="BAQ292" s="112"/>
      <c r="BAR292" s="104"/>
      <c r="BAS292" s="111"/>
      <c r="BAT292" s="111"/>
      <c r="BAU292" s="111"/>
      <c r="BAV292" s="111"/>
      <c r="BAW292" s="111"/>
      <c r="BAX292" s="111"/>
      <c r="BAY292" s="111"/>
      <c r="BAZ292" s="111"/>
      <c r="BBA292" s="111"/>
      <c r="BBB292" s="111"/>
      <c r="BBC292" s="111"/>
      <c r="BBD292" s="111"/>
      <c r="BBE292" s="111"/>
      <c r="BBF292" s="111"/>
      <c r="BBG292" s="111"/>
      <c r="BBH292" s="111"/>
      <c r="BBI292" s="111"/>
      <c r="BBJ292" s="111"/>
      <c r="BBK292" s="111"/>
      <c r="BBL292" s="111"/>
      <c r="BBM292" s="111"/>
      <c r="BBN292" s="111"/>
      <c r="BBO292" s="111"/>
      <c r="BBP292" s="111"/>
      <c r="BBQ292" s="111"/>
      <c r="BBR292" s="111"/>
      <c r="BBS292" s="111"/>
      <c r="BBT292" s="111"/>
      <c r="BBU292" s="111"/>
      <c r="BBV292" s="112"/>
      <c r="BBW292" s="104"/>
      <c r="BBX292" s="111"/>
      <c r="BBY292" s="111"/>
      <c r="BBZ292" s="111"/>
      <c r="BCA292" s="111"/>
      <c r="BCB292" s="111"/>
      <c r="BCC292" s="111"/>
      <c r="BCD292" s="111"/>
      <c r="BCE292" s="111"/>
      <c r="BCF292" s="111"/>
      <c r="BCG292" s="111"/>
      <c r="BCH292" s="111"/>
      <c r="BCI292" s="111"/>
      <c r="BCJ292" s="111"/>
      <c r="BCK292" s="111"/>
      <c r="BCL292" s="111"/>
      <c r="BCM292" s="111"/>
      <c r="BCN292" s="111"/>
      <c r="BCO292" s="111"/>
      <c r="BCP292" s="111"/>
      <c r="BCQ292" s="111"/>
      <c r="BCR292" s="111"/>
      <c r="BCS292" s="111"/>
      <c r="BCT292" s="111"/>
      <c r="BCU292" s="111"/>
      <c r="BCV292" s="111"/>
      <c r="BCW292" s="111"/>
      <c r="BCX292" s="111"/>
      <c r="BCY292" s="111"/>
      <c r="BCZ292" s="111"/>
      <c r="BDA292" s="112"/>
      <c r="BDB292" s="104"/>
      <c r="BDC292" s="111"/>
      <c r="BDD292" s="111"/>
      <c r="BDE292" s="111"/>
      <c r="BDF292" s="111"/>
      <c r="BDG292" s="111"/>
      <c r="BDH292" s="111"/>
      <c r="BDI292" s="111"/>
      <c r="BDJ292" s="111"/>
      <c r="BDK292" s="111"/>
      <c r="BDL292" s="111"/>
      <c r="BDM292" s="111"/>
      <c r="BDN292" s="111"/>
      <c r="BDO292" s="111"/>
      <c r="BDP292" s="111"/>
      <c r="BDQ292" s="111"/>
      <c r="BDR292" s="111"/>
      <c r="BDS292" s="111"/>
      <c r="BDT292" s="111"/>
      <c r="BDU292" s="111"/>
      <c r="BDV292" s="111"/>
      <c r="BDW292" s="111"/>
      <c r="BDX292" s="111"/>
      <c r="BDY292" s="111"/>
      <c r="BDZ292" s="111"/>
      <c r="BEA292" s="111"/>
      <c r="BEB292" s="111"/>
      <c r="BEC292" s="111"/>
      <c r="BED292" s="111"/>
      <c r="BEE292" s="111"/>
      <c r="BEF292" s="112"/>
      <c r="BEG292" s="104"/>
      <c r="BEH292" s="111"/>
      <c r="BEI292" s="111"/>
      <c r="BEJ292" s="111"/>
      <c r="BEK292" s="111"/>
      <c r="BEL292" s="111"/>
      <c r="BEM292" s="111"/>
      <c r="BEN292" s="111"/>
      <c r="BEO292" s="111"/>
      <c r="BEP292" s="111"/>
      <c r="BEQ292" s="111"/>
      <c r="BER292" s="111"/>
      <c r="BES292" s="111"/>
      <c r="BET292" s="111"/>
      <c r="BEU292" s="111"/>
      <c r="BEV292" s="111"/>
      <c r="BEW292" s="111"/>
      <c r="BEX292" s="111"/>
      <c r="BEY292" s="111"/>
      <c r="BEZ292" s="111"/>
      <c r="BFA292" s="111"/>
      <c r="BFB292" s="111"/>
      <c r="BFC292" s="111"/>
      <c r="BFD292" s="111"/>
      <c r="BFE292" s="111"/>
      <c r="BFF292" s="111"/>
      <c r="BFG292" s="111"/>
      <c r="BFH292" s="111"/>
      <c r="BFI292" s="111"/>
      <c r="BFJ292" s="111"/>
      <c r="BFK292" s="112"/>
      <c r="BFL292" s="104"/>
      <c r="BFM292" s="111"/>
      <c r="BFN292" s="111"/>
      <c r="BFO292" s="111"/>
      <c r="BFP292" s="111"/>
      <c r="BFQ292" s="111"/>
      <c r="BFR292" s="111"/>
      <c r="BFS292" s="111"/>
      <c r="BFT292" s="111"/>
      <c r="BFU292" s="111"/>
      <c r="BFV292" s="111"/>
      <c r="BFW292" s="111"/>
      <c r="BFX292" s="111"/>
      <c r="BFY292" s="111"/>
      <c r="BFZ292" s="111"/>
      <c r="BGA292" s="111"/>
      <c r="BGB292" s="111"/>
      <c r="BGC292" s="111"/>
      <c r="BGD292" s="111"/>
      <c r="BGE292" s="111"/>
      <c r="BGF292" s="111"/>
      <c r="BGG292" s="111"/>
      <c r="BGH292" s="111"/>
      <c r="BGI292" s="111"/>
      <c r="BGJ292" s="111"/>
      <c r="BGK292" s="111"/>
      <c r="BGL292" s="111"/>
      <c r="BGM292" s="111"/>
      <c r="BGN292" s="111"/>
      <c r="BGO292" s="111"/>
      <c r="BGP292" s="112"/>
      <c r="BGQ292" s="104"/>
      <c r="BGR292" s="111"/>
      <c r="BGS292" s="111"/>
      <c r="BGT292" s="111"/>
      <c r="BGU292" s="111"/>
      <c r="BGV292" s="111"/>
      <c r="BGW292" s="111"/>
      <c r="BGX292" s="111"/>
      <c r="BGY292" s="111"/>
      <c r="BGZ292" s="111"/>
      <c r="BHA292" s="111"/>
      <c r="BHB292" s="111"/>
      <c r="BHC292" s="111"/>
      <c r="BHD292" s="111"/>
      <c r="BHE292" s="111"/>
      <c r="BHF292" s="111"/>
      <c r="BHG292" s="111"/>
      <c r="BHH292" s="111"/>
      <c r="BHI292" s="111"/>
      <c r="BHJ292" s="111"/>
      <c r="BHK292" s="111"/>
      <c r="BHL292" s="111"/>
      <c r="BHM292" s="111"/>
      <c r="BHN292" s="111"/>
      <c r="BHO292" s="111"/>
      <c r="BHP292" s="111"/>
      <c r="BHQ292" s="111"/>
      <c r="BHR292" s="111"/>
      <c r="BHS292" s="111"/>
      <c r="BHT292" s="111"/>
      <c r="BHU292" s="112"/>
      <c r="BHV292" s="104"/>
      <c r="BHW292" s="111"/>
      <c r="BHX292" s="111"/>
      <c r="BHY292" s="111"/>
      <c r="BHZ292" s="111"/>
      <c r="BIA292" s="111"/>
      <c r="BIB292" s="111"/>
      <c r="BIC292" s="111"/>
      <c r="BID292" s="111"/>
      <c r="BIE292" s="111"/>
      <c r="BIF292" s="111"/>
      <c r="BIG292" s="111"/>
      <c r="BIH292" s="111"/>
      <c r="BII292" s="111"/>
      <c r="BIJ292" s="111"/>
      <c r="BIK292" s="111"/>
      <c r="BIL292" s="111"/>
      <c r="BIM292" s="111"/>
      <c r="BIN292" s="111"/>
      <c r="BIO292" s="111"/>
      <c r="BIP292" s="111"/>
      <c r="BIQ292" s="111"/>
      <c r="BIR292" s="111"/>
      <c r="BIS292" s="111"/>
      <c r="BIT292" s="111"/>
      <c r="BIU292" s="111"/>
      <c r="BIV292" s="111"/>
      <c r="BIW292" s="111"/>
      <c r="BIX292" s="111"/>
      <c r="BIY292" s="111"/>
      <c r="BIZ292" s="112"/>
      <c r="BJA292" s="104"/>
      <c r="BJB292" s="111"/>
      <c r="BJC292" s="111"/>
      <c r="BJD292" s="111"/>
      <c r="BJE292" s="111"/>
      <c r="BJF292" s="111"/>
      <c r="BJG292" s="111"/>
      <c r="BJH292" s="111"/>
      <c r="BJI292" s="111"/>
      <c r="BJJ292" s="111"/>
      <c r="BJK292" s="111"/>
      <c r="BJL292" s="111"/>
      <c r="BJM292" s="111"/>
      <c r="BJN292" s="111"/>
      <c r="BJO292" s="111"/>
      <c r="BJP292" s="111"/>
      <c r="BJQ292" s="111"/>
      <c r="BJR292" s="111"/>
      <c r="BJS292" s="111"/>
      <c r="BJT292" s="111"/>
      <c r="BJU292" s="111"/>
      <c r="BJV292" s="111"/>
      <c r="BJW292" s="111"/>
      <c r="BJX292" s="111"/>
      <c r="BJY292" s="111"/>
      <c r="BJZ292" s="111"/>
      <c r="BKA292" s="111"/>
      <c r="BKB292" s="111"/>
      <c r="BKC292" s="111"/>
      <c r="BKD292" s="111"/>
      <c r="BKE292" s="112"/>
      <c r="BKF292" s="104"/>
      <c r="BKG292" s="111"/>
      <c r="BKH292" s="111"/>
      <c r="BKI292" s="111"/>
      <c r="BKJ292" s="111"/>
      <c r="BKK292" s="111"/>
      <c r="BKL292" s="111"/>
      <c r="BKM292" s="111"/>
      <c r="BKN292" s="111"/>
      <c r="BKO292" s="111"/>
      <c r="BKP292" s="111"/>
      <c r="BKQ292" s="111"/>
      <c r="BKR292" s="111"/>
      <c r="BKS292" s="111"/>
      <c r="BKT292" s="111"/>
      <c r="BKU292" s="111"/>
      <c r="BKV292" s="111"/>
      <c r="BKW292" s="111"/>
      <c r="BKX292" s="111"/>
      <c r="BKY292" s="111"/>
      <c r="BKZ292" s="111"/>
      <c r="BLA292" s="111"/>
      <c r="BLB292" s="111"/>
      <c r="BLC292" s="111"/>
      <c r="BLD292" s="111"/>
      <c r="BLE292" s="111"/>
      <c r="BLF292" s="111"/>
      <c r="BLG292" s="111"/>
      <c r="BLH292" s="111"/>
      <c r="BLI292" s="111"/>
      <c r="BLJ292" s="112"/>
      <c r="BLK292" s="104"/>
      <c r="BLL292" s="111"/>
      <c r="BLM292" s="111"/>
      <c r="BLN292" s="111"/>
      <c r="BLO292" s="111"/>
      <c r="BLP292" s="111"/>
      <c r="BLQ292" s="111"/>
      <c r="BLR292" s="111"/>
      <c r="BLS292" s="111"/>
      <c r="BLT292" s="111"/>
      <c r="BLU292" s="111"/>
      <c r="BLV292" s="111"/>
      <c r="BLW292" s="111"/>
      <c r="BLX292" s="111"/>
      <c r="BLY292" s="111"/>
      <c r="BLZ292" s="111"/>
      <c r="BMA292" s="111"/>
      <c r="BMB292" s="111"/>
      <c r="BMC292" s="111"/>
      <c r="BMD292" s="111"/>
      <c r="BME292" s="111"/>
      <c r="BMF292" s="111"/>
      <c r="BMG292" s="111"/>
      <c r="BMH292" s="111"/>
      <c r="BMI292" s="111"/>
      <c r="BMJ292" s="111"/>
      <c r="BMK292" s="111"/>
      <c r="BML292" s="111"/>
      <c r="BMM292" s="111"/>
      <c r="BMN292" s="111"/>
      <c r="BMO292" s="112"/>
      <c r="BMP292" s="104"/>
      <c r="BMQ292" s="111"/>
      <c r="BMR292" s="111"/>
      <c r="BMS292" s="111"/>
      <c r="BMT292" s="111"/>
      <c r="BMU292" s="111"/>
      <c r="BMV292" s="111"/>
      <c r="BMW292" s="111"/>
      <c r="BMX292" s="111"/>
      <c r="BMY292" s="111"/>
      <c r="BMZ292" s="111"/>
      <c r="BNA292" s="111"/>
      <c r="BNB292" s="111"/>
      <c r="BNC292" s="111"/>
      <c r="BND292" s="111"/>
      <c r="BNE292" s="111"/>
      <c r="BNF292" s="111"/>
      <c r="BNG292" s="111"/>
      <c r="BNH292" s="111"/>
      <c r="BNI292" s="111"/>
      <c r="BNJ292" s="111"/>
      <c r="BNK292" s="111"/>
      <c r="BNL292" s="111"/>
      <c r="BNM292" s="111"/>
      <c r="BNN292" s="111"/>
      <c r="BNO292" s="111"/>
      <c r="BNP292" s="111"/>
      <c r="BNQ292" s="111"/>
      <c r="BNR292" s="111"/>
      <c r="BNS292" s="111"/>
      <c r="BNT292" s="112"/>
      <c r="BNU292" s="104"/>
      <c r="BNV292" s="111"/>
      <c r="BNW292" s="111"/>
      <c r="BNX292" s="111"/>
      <c r="BNY292" s="111"/>
      <c r="BNZ292" s="111"/>
      <c r="BOA292" s="111"/>
      <c r="BOB292" s="111"/>
      <c r="BOC292" s="111"/>
      <c r="BOD292" s="111"/>
      <c r="BOE292" s="111"/>
      <c r="BOF292" s="111"/>
      <c r="BOG292" s="111"/>
      <c r="BOH292" s="111"/>
      <c r="BOI292" s="111"/>
      <c r="BOJ292" s="111"/>
      <c r="BOK292" s="111"/>
      <c r="BOL292" s="111"/>
      <c r="BOM292" s="111"/>
      <c r="BON292" s="111"/>
      <c r="BOO292" s="111"/>
      <c r="BOP292" s="111"/>
      <c r="BOQ292" s="111"/>
      <c r="BOR292" s="111"/>
      <c r="BOS292" s="111"/>
      <c r="BOT292" s="111"/>
      <c r="BOU292" s="111"/>
      <c r="BOV292" s="111"/>
      <c r="BOW292" s="111"/>
      <c r="BOX292" s="111"/>
      <c r="BOY292" s="112"/>
      <c r="BOZ292" s="104"/>
      <c r="BPA292" s="111"/>
      <c r="BPB292" s="111"/>
      <c r="BPC292" s="111"/>
      <c r="BPD292" s="111"/>
      <c r="BPE292" s="111"/>
      <c r="BPF292" s="111"/>
      <c r="BPG292" s="111"/>
      <c r="BPH292" s="111"/>
      <c r="BPI292" s="111"/>
      <c r="BPJ292" s="111"/>
      <c r="BPK292" s="111"/>
      <c r="BPL292" s="111"/>
      <c r="BPM292" s="111"/>
      <c r="BPN292" s="111"/>
      <c r="BPO292" s="111"/>
      <c r="BPP292" s="111"/>
      <c r="BPQ292" s="111"/>
      <c r="BPR292" s="111"/>
      <c r="BPS292" s="111"/>
      <c r="BPT292" s="111"/>
      <c r="BPU292" s="111"/>
      <c r="BPV292" s="111"/>
      <c r="BPW292" s="111"/>
      <c r="BPX292" s="111"/>
      <c r="BPY292" s="111"/>
      <c r="BPZ292" s="111"/>
      <c r="BQA292" s="111"/>
      <c r="BQB292" s="111"/>
      <c r="BQC292" s="111"/>
      <c r="BQD292" s="112"/>
      <c r="BQE292" s="104"/>
      <c r="BQF292" s="111"/>
      <c r="BQG292" s="111"/>
      <c r="BQH292" s="111"/>
      <c r="BQI292" s="111"/>
      <c r="BQJ292" s="111"/>
      <c r="BQK292" s="111"/>
      <c r="BQL292" s="111"/>
      <c r="BQM292" s="111"/>
      <c r="BQN292" s="111"/>
      <c r="BQO292" s="111"/>
      <c r="BQP292" s="111"/>
      <c r="BQQ292" s="111"/>
      <c r="BQR292" s="111"/>
      <c r="BQS292" s="111"/>
      <c r="BQT292" s="111"/>
      <c r="BQU292" s="111"/>
      <c r="BQV292" s="111"/>
      <c r="BQW292" s="111"/>
      <c r="BQX292" s="111"/>
      <c r="BQY292" s="111"/>
      <c r="BQZ292" s="111"/>
      <c r="BRA292" s="111"/>
      <c r="BRB292" s="111"/>
      <c r="BRC292" s="111"/>
      <c r="BRD292" s="111"/>
      <c r="BRE292" s="111"/>
      <c r="BRF292" s="111"/>
      <c r="BRG292" s="111"/>
      <c r="BRH292" s="111"/>
      <c r="BRI292" s="112"/>
      <c r="BRJ292" s="104"/>
      <c r="BRK292" s="111"/>
      <c r="BRL292" s="111"/>
      <c r="BRM292" s="111"/>
      <c r="BRN292" s="111"/>
      <c r="BRO292" s="111"/>
      <c r="BRP292" s="111"/>
      <c r="BRQ292" s="111"/>
      <c r="BRR292" s="111"/>
      <c r="BRS292" s="111"/>
      <c r="BRT292" s="111"/>
      <c r="BRU292" s="111"/>
      <c r="BRV292" s="111"/>
      <c r="BRW292" s="111"/>
      <c r="BRX292" s="111"/>
      <c r="BRY292" s="111"/>
      <c r="BRZ292" s="111"/>
      <c r="BSA292" s="111"/>
      <c r="BSB292" s="111"/>
      <c r="BSC292" s="111"/>
      <c r="BSD292" s="111"/>
      <c r="BSE292" s="111"/>
      <c r="BSF292" s="111"/>
      <c r="BSG292" s="111"/>
      <c r="BSH292" s="111"/>
      <c r="BSI292" s="111"/>
      <c r="BSJ292" s="111"/>
      <c r="BSK292" s="111"/>
      <c r="BSL292" s="111"/>
      <c r="BSM292" s="111"/>
      <c r="BSN292" s="112"/>
      <c r="BSO292" s="104"/>
      <c r="BSP292" s="111"/>
      <c r="BSQ292" s="111"/>
      <c r="BSR292" s="111"/>
      <c r="BSS292" s="111"/>
      <c r="BST292" s="111"/>
      <c r="BSU292" s="111"/>
      <c r="BSV292" s="111"/>
      <c r="BSW292" s="111"/>
      <c r="BSX292" s="111"/>
      <c r="BSY292" s="111"/>
      <c r="BSZ292" s="111"/>
      <c r="BTA292" s="111"/>
      <c r="BTB292" s="111"/>
      <c r="BTC292" s="111"/>
      <c r="BTD292" s="111"/>
      <c r="BTE292" s="111"/>
      <c r="BTF292" s="111"/>
      <c r="BTG292" s="111"/>
      <c r="BTH292" s="111"/>
      <c r="BTI292" s="111"/>
      <c r="BTJ292" s="111"/>
      <c r="BTK292" s="111"/>
      <c r="BTL292" s="111"/>
      <c r="BTM292" s="111"/>
      <c r="BTN292" s="111"/>
      <c r="BTO292" s="111"/>
      <c r="BTP292" s="111"/>
      <c r="BTQ292" s="111"/>
      <c r="BTR292" s="111"/>
      <c r="BTS292" s="112"/>
      <c r="BTT292" s="104"/>
      <c r="BTU292" s="111"/>
      <c r="BTV292" s="111"/>
      <c r="BTW292" s="111"/>
      <c r="BTX292" s="111"/>
      <c r="BTY292" s="111"/>
      <c r="BTZ292" s="111"/>
      <c r="BUA292" s="111"/>
      <c r="BUB292" s="111"/>
      <c r="BUC292" s="111"/>
      <c r="BUD292" s="111"/>
      <c r="BUE292" s="111"/>
      <c r="BUF292" s="111"/>
      <c r="BUG292" s="111"/>
      <c r="BUH292" s="111"/>
      <c r="BUI292" s="111"/>
      <c r="BUJ292" s="111"/>
      <c r="BUK292" s="111"/>
      <c r="BUL292" s="111"/>
      <c r="BUM292" s="111"/>
      <c r="BUN292" s="111"/>
      <c r="BUO292" s="111"/>
      <c r="BUP292" s="111"/>
      <c r="BUQ292" s="111"/>
      <c r="BUR292" s="111"/>
      <c r="BUS292" s="111"/>
      <c r="BUT292" s="111"/>
      <c r="BUU292" s="111"/>
      <c r="BUV292" s="111"/>
      <c r="BUW292" s="111"/>
      <c r="BUX292" s="112"/>
      <c r="BUY292" s="104"/>
      <c r="BUZ292" s="111"/>
      <c r="BVA292" s="111"/>
      <c r="BVB292" s="111"/>
      <c r="BVC292" s="111"/>
      <c r="BVD292" s="111"/>
      <c r="BVE292" s="111"/>
      <c r="BVF292" s="111"/>
      <c r="BVG292" s="111"/>
      <c r="BVH292" s="111"/>
      <c r="BVI292" s="111"/>
      <c r="BVJ292" s="111"/>
      <c r="BVK292" s="111"/>
      <c r="BVL292" s="111"/>
      <c r="BVM292" s="111"/>
      <c r="BVN292" s="111"/>
      <c r="BVO292" s="111"/>
      <c r="BVP292" s="111"/>
      <c r="BVQ292" s="111"/>
      <c r="BVR292" s="111"/>
      <c r="BVS292" s="111"/>
      <c r="BVT292" s="111"/>
      <c r="BVU292" s="111"/>
      <c r="BVV292" s="111"/>
      <c r="BVW292" s="111"/>
      <c r="BVX292" s="111"/>
      <c r="BVY292" s="111"/>
      <c r="BVZ292" s="111"/>
      <c r="BWA292" s="111"/>
      <c r="BWB292" s="111"/>
      <c r="BWC292" s="112"/>
      <c r="BWD292" s="104"/>
      <c r="BWE292" s="111"/>
      <c r="BWF292" s="111"/>
      <c r="BWG292" s="111"/>
      <c r="BWH292" s="111"/>
      <c r="BWI292" s="111"/>
      <c r="BWJ292" s="111"/>
      <c r="BWK292" s="111"/>
      <c r="BWL292" s="111"/>
      <c r="BWM292" s="111"/>
      <c r="BWN292" s="111"/>
      <c r="BWO292" s="111"/>
      <c r="BWP292" s="111"/>
      <c r="BWQ292" s="111"/>
      <c r="BWR292" s="111"/>
      <c r="BWS292" s="111"/>
      <c r="BWT292" s="111"/>
      <c r="BWU292" s="111"/>
      <c r="BWV292" s="111"/>
      <c r="BWW292" s="111"/>
      <c r="BWX292" s="111"/>
      <c r="BWY292" s="111"/>
      <c r="BWZ292" s="111"/>
      <c r="BXA292" s="111"/>
      <c r="BXB292" s="111"/>
      <c r="BXC292" s="111"/>
      <c r="BXD292" s="111"/>
      <c r="BXE292" s="111"/>
      <c r="BXF292" s="111"/>
      <c r="BXG292" s="111"/>
      <c r="BXH292" s="112"/>
      <c r="BXI292" s="104"/>
      <c r="BXJ292" s="111"/>
      <c r="BXK292" s="111"/>
      <c r="BXL292" s="111"/>
      <c r="BXM292" s="111"/>
      <c r="BXN292" s="111"/>
      <c r="BXO292" s="111"/>
      <c r="BXP292" s="111"/>
      <c r="BXQ292" s="111"/>
      <c r="BXR292" s="111"/>
      <c r="BXS292" s="111"/>
      <c r="BXT292" s="111"/>
      <c r="BXU292" s="111"/>
      <c r="BXV292" s="111"/>
      <c r="BXW292" s="111"/>
      <c r="BXX292" s="111"/>
      <c r="BXY292" s="111"/>
      <c r="BXZ292" s="111"/>
      <c r="BYA292" s="111"/>
      <c r="BYB292" s="111"/>
      <c r="BYC292" s="111"/>
      <c r="BYD292" s="111"/>
      <c r="BYE292" s="111"/>
      <c r="BYF292" s="111"/>
      <c r="BYG292" s="111"/>
      <c r="BYH292" s="111"/>
      <c r="BYI292" s="111"/>
      <c r="BYJ292" s="111"/>
      <c r="BYK292" s="111"/>
      <c r="BYL292" s="111"/>
      <c r="BYM292" s="112"/>
      <c r="BYN292" s="104"/>
      <c r="BYO292" s="111"/>
      <c r="BYP292" s="111"/>
      <c r="BYQ292" s="111"/>
      <c r="BYR292" s="111"/>
      <c r="BYS292" s="111"/>
      <c r="BYT292" s="111"/>
      <c r="BYU292" s="111"/>
      <c r="BYV292" s="111"/>
      <c r="BYW292" s="111"/>
      <c r="BYX292" s="111"/>
      <c r="BYY292" s="111"/>
      <c r="BYZ292" s="111"/>
      <c r="BZA292" s="111"/>
      <c r="BZB292" s="111"/>
      <c r="BZC292" s="111"/>
      <c r="BZD292" s="111"/>
      <c r="BZE292" s="111"/>
      <c r="BZF292" s="111"/>
      <c r="BZG292" s="111"/>
      <c r="BZH292" s="111"/>
      <c r="BZI292" s="111"/>
      <c r="BZJ292" s="111"/>
      <c r="BZK292" s="111"/>
      <c r="BZL292" s="111"/>
      <c r="BZM292" s="111"/>
      <c r="BZN292" s="111"/>
      <c r="BZO292" s="111"/>
      <c r="BZP292" s="111"/>
      <c r="BZQ292" s="111"/>
      <c r="BZR292" s="112"/>
      <c r="BZS292" s="104"/>
      <c r="BZT292" s="111"/>
      <c r="BZU292" s="111"/>
      <c r="BZV292" s="111"/>
      <c r="BZW292" s="111"/>
      <c r="BZX292" s="111"/>
      <c r="BZY292" s="111"/>
      <c r="BZZ292" s="111"/>
      <c r="CAA292" s="111"/>
      <c r="CAB292" s="111"/>
      <c r="CAC292" s="111"/>
      <c r="CAD292" s="111"/>
      <c r="CAE292" s="111"/>
      <c r="CAF292" s="111"/>
      <c r="CAG292" s="111"/>
      <c r="CAH292" s="111"/>
      <c r="CAI292" s="111"/>
      <c r="CAJ292" s="111"/>
      <c r="CAK292" s="111"/>
      <c r="CAL292" s="111"/>
      <c r="CAM292" s="111"/>
      <c r="CAN292" s="111"/>
      <c r="CAO292" s="111"/>
      <c r="CAP292" s="111"/>
      <c r="CAQ292" s="111"/>
      <c r="CAR292" s="111"/>
      <c r="CAS292" s="111"/>
      <c r="CAT292" s="111"/>
      <c r="CAU292" s="111"/>
      <c r="CAV292" s="111"/>
      <c r="CAW292" s="112"/>
      <c r="CAX292" s="104"/>
      <c r="CAY292" s="111"/>
      <c r="CAZ292" s="111"/>
      <c r="CBA292" s="111"/>
      <c r="CBB292" s="111"/>
      <c r="CBC292" s="111"/>
      <c r="CBD292" s="111"/>
      <c r="CBE292" s="111"/>
      <c r="CBF292" s="111"/>
      <c r="CBG292" s="111"/>
      <c r="CBH292" s="111"/>
      <c r="CBI292" s="111"/>
      <c r="CBJ292" s="111"/>
      <c r="CBK292" s="111"/>
      <c r="CBL292" s="111"/>
      <c r="CBM292" s="111"/>
      <c r="CBN292" s="111"/>
      <c r="CBO292" s="111"/>
      <c r="CBP292" s="111"/>
      <c r="CBQ292" s="111"/>
      <c r="CBR292" s="111"/>
      <c r="CBS292" s="111"/>
      <c r="CBT292" s="111"/>
      <c r="CBU292" s="111"/>
      <c r="CBV292" s="111"/>
      <c r="CBW292" s="111"/>
      <c r="CBX292" s="111"/>
      <c r="CBY292" s="111"/>
      <c r="CBZ292" s="111"/>
      <c r="CCA292" s="111"/>
      <c r="CCB292" s="112"/>
      <c r="CCC292" s="104"/>
      <c r="CCD292" s="111"/>
      <c r="CCE292" s="111"/>
      <c r="CCF292" s="111"/>
      <c r="CCG292" s="111"/>
      <c r="CCH292" s="111"/>
      <c r="CCI292" s="111"/>
      <c r="CCJ292" s="111"/>
      <c r="CCK292" s="111"/>
      <c r="CCL292" s="111"/>
      <c r="CCM292" s="111"/>
      <c r="CCN292" s="111"/>
      <c r="CCO292" s="111"/>
      <c r="CCP292" s="111"/>
      <c r="CCQ292" s="111"/>
      <c r="CCR292" s="111"/>
      <c r="CCS292" s="111"/>
      <c r="CCT292" s="111"/>
      <c r="CCU292" s="111"/>
      <c r="CCV292" s="111"/>
      <c r="CCW292" s="111"/>
      <c r="CCX292" s="111"/>
      <c r="CCY292" s="111"/>
      <c r="CCZ292" s="111"/>
      <c r="CDA292" s="111"/>
      <c r="CDB292" s="111"/>
      <c r="CDC292" s="111"/>
      <c r="CDD292" s="111"/>
      <c r="CDE292" s="111"/>
      <c r="CDF292" s="111"/>
      <c r="CDG292" s="112"/>
      <c r="CDH292" s="104"/>
      <c r="CDI292" s="111"/>
      <c r="CDJ292" s="111"/>
      <c r="CDK292" s="111"/>
      <c r="CDL292" s="111"/>
      <c r="CDM292" s="111"/>
      <c r="CDN292" s="111"/>
      <c r="CDO292" s="111"/>
      <c r="CDP292" s="111"/>
      <c r="CDQ292" s="111"/>
      <c r="CDR292" s="111"/>
      <c r="CDS292" s="111"/>
      <c r="CDT292" s="111"/>
      <c r="CDU292" s="111"/>
      <c r="CDV292" s="111"/>
      <c r="CDW292" s="111"/>
      <c r="CDX292" s="111"/>
      <c r="CDY292" s="111"/>
      <c r="CDZ292" s="111"/>
      <c r="CEA292" s="111"/>
      <c r="CEB292" s="111"/>
      <c r="CEC292" s="111"/>
      <c r="CED292" s="111"/>
      <c r="CEE292" s="111"/>
      <c r="CEF292" s="111"/>
      <c r="CEG292" s="111"/>
      <c r="CEH292" s="111"/>
      <c r="CEI292" s="111"/>
      <c r="CEJ292" s="111"/>
      <c r="CEK292" s="111"/>
      <c r="CEL292" s="112"/>
      <c r="CEM292" s="104"/>
      <c r="CEN292" s="111"/>
      <c r="CEO292" s="111"/>
      <c r="CEP292" s="111"/>
      <c r="CEQ292" s="111"/>
      <c r="CER292" s="111"/>
      <c r="CES292" s="111"/>
      <c r="CET292" s="111"/>
      <c r="CEU292" s="111"/>
      <c r="CEV292" s="111"/>
      <c r="CEW292" s="111"/>
      <c r="CEX292" s="111"/>
      <c r="CEY292" s="111"/>
      <c r="CEZ292" s="111"/>
      <c r="CFA292" s="111"/>
      <c r="CFB292" s="111"/>
      <c r="CFC292" s="111"/>
      <c r="CFD292" s="111"/>
      <c r="CFE292" s="111"/>
      <c r="CFF292" s="111"/>
      <c r="CFG292" s="111"/>
      <c r="CFH292" s="111"/>
      <c r="CFI292" s="111"/>
      <c r="CFJ292" s="111"/>
      <c r="CFK292" s="111"/>
      <c r="CFL292" s="111"/>
      <c r="CFM292" s="111"/>
      <c r="CFN292" s="111"/>
      <c r="CFO292" s="111"/>
      <c r="CFP292" s="111"/>
      <c r="CFQ292" s="112"/>
      <c r="CFR292" s="104"/>
      <c r="CFS292" s="111"/>
      <c r="CFT292" s="111"/>
      <c r="CFU292" s="111"/>
      <c r="CFV292" s="111"/>
      <c r="CFW292" s="111"/>
      <c r="CFX292" s="111"/>
      <c r="CFY292" s="111"/>
      <c r="CFZ292" s="111"/>
      <c r="CGA292" s="111"/>
      <c r="CGB292" s="111"/>
      <c r="CGC292" s="111"/>
      <c r="CGD292" s="111"/>
      <c r="CGE292" s="111"/>
      <c r="CGF292" s="111"/>
      <c r="CGG292" s="111"/>
      <c r="CGH292" s="111"/>
      <c r="CGI292" s="111"/>
      <c r="CGJ292" s="111"/>
      <c r="CGK292" s="111"/>
      <c r="CGL292" s="111"/>
      <c r="CGM292" s="111"/>
      <c r="CGN292" s="111"/>
      <c r="CGO292" s="111"/>
      <c r="CGP292" s="111"/>
      <c r="CGQ292" s="111"/>
      <c r="CGR292" s="111"/>
      <c r="CGS292" s="111"/>
      <c r="CGT292" s="111"/>
      <c r="CGU292" s="111"/>
      <c r="CGV292" s="112"/>
      <c r="CGW292" s="104"/>
      <c r="CGX292" s="111"/>
      <c r="CGY292" s="111"/>
      <c r="CGZ292" s="111"/>
      <c r="CHA292" s="111"/>
      <c r="CHB292" s="111"/>
      <c r="CHC292" s="111"/>
      <c r="CHD292" s="111"/>
      <c r="CHE292" s="111"/>
      <c r="CHF292" s="111"/>
      <c r="CHG292" s="111"/>
      <c r="CHH292" s="111"/>
      <c r="CHI292" s="111"/>
      <c r="CHJ292" s="111"/>
      <c r="CHK292" s="111"/>
      <c r="CHL292" s="111"/>
      <c r="CHM292" s="111"/>
      <c r="CHN292" s="111"/>
      <c r="CHO292" s="111"/>
      <c r="CHP292" s="111"/>
      <c r="CHQ292" s="111"/>
      <c r="CHR292" s="111"/>
      <c r="CHS292" s="111"/>
      <c r="CHT292" s="111"/>
      <c r="CHU292" s="111"/>
      <c r="CHV292" s="111"/>
      <c r="CHW292" s="111"/>
      <c r="CHX292" s="111"/>
      <c r="CHY292" s="111"/>
      <c r="CHZ292" s="111"/>
      <c r="CIA292" s="112"/>
      <c r="CIB292" s="104"/>
      <c r="CIC292" s="111"/>
      <c r="CID292" s="111"/>
      <c r="CIE292" s="111"/>
      <c r="CIF292" s="111"/>
      <c r="CIG292" s="111"/>
      <c r="CIH292" s="111"/>
      <c r="CII292" s="111"/>
      <c r="CIJ292" s="111"/>
      <c r="CIK292" s="111"/>
      <c r="CIL292" s="111"/>
      <c r="CIM292" s="111"/>
      <c r="CIN292" s="111"/>
      <c r="CIO292" s="111"/>
      <c r="CIP292" s="111"/>
      <c r="CIQ292" s="111"/>
      <c r="CIR292" s="111"/>
      <c r="CIS292" s="111"/>
      <c r="CIT292" s="111"/>
      <c r="CIU292" s="111"/>
      <c r="CIV292" s="111"/>
      <c r="CIW292" s="111"/>
      <c r="CIX292" s="111"/>
      <c r="CIY292" s="111"/>
      <c r="CIZ292" s="111"/>
      <c r="CJA292" s="111"/>
      <c r="CJB292" s="111"/>
      <c r="CJC292" s="111"/>
      <c r="CJD292" s="111"/>
      <c r="CJE292" s="111"/>
      <c r="CJF292" s="112"/>
      <c r="CJG292" s="104"/>
      <c r="CJH292" s="111"/>
      <c r="CJI292" s="111"/>
      <c r="CJJ292" s="111"/>
      <c r="CJK292" s="111"/>
      <c r="CJL292" s="111"/>
      <c r="CJM292" s="111"/>
      <c r="CJN292" s="111"/>
      <c r="CJO292" s="111"/>
      <c r="CJP292" s="111"/>
      <c r="CJQ292" s="111"/>
      <c r="CJR292" s="111"/>
      <c r="CJS292" s="111"/>
      <c r="CJT292" s="111"/>
      <c r="CJU292" s="111"/>
      <c r="CJV292" s="111"/>
      <c r="CJW292" s="111"/>
      <c r="CJX292" s="111"/>
      <c r="CJY292" s="111"/>
      <c r="CJZ292" s="111"/>
      <c r="CKA292" s="111"/>
      <c r="CKB292" s="111"/>
      <c r="CKC292" s="111"/>
      <c r="CKD292" s="111"/>
      <c r="CKE292" s="111"/>
      <c r="CKF292" s="111"/>
      <c r="CKG292" s="111"/>
      <c r="CKH292" s="111"/>
      <c r="CKI292" s="111"/>
      <c r="CKJ292" s="111"/>
      <c r="CKK292" s="112"/>
      <c r="CKL292" s="104"/>
      <c r="CKM292" s="111"/>
      <c r="CKN292" s="111"/>
      <c r="CKO292" s="111"/>
      <c r="CKP292" s="111"/>
      <c r="CKQ292" s="111"/>
      <c r="CKR292" s="111"/>
      <c r="CKS292" s="111"/>
      <c r="CKT292" s="111"/>
      <c r="CKU292" s="111"/>
      <c r="CKV292" s="111"/>
      <c r="CKW292" s="111"/>
      <c r="CKX292" s="111"/>
      <c r="CKY292" s="111"/>
      <c r="CKZ292" s="111"/>
      <c r="CLA292" s="111"/>
      <c r="CLB292" s="111"/>
      <c r="CLC292" s="111"/>
      <c r="CLD292" s="111"/>
      <c r="CLE292" s="111"/>
      <c r="CLF292" s="111"/>
      <c r="CLG292" s="111"/>
      <c r="CLH292" s="111"/>
      <c r="CLI292" s="111"/>
      <c r="CLJ292" s="111"/>
      <c r="CLK292" s="111"/>
      <c r="CLL292" s="111"/>
      <c r="CLM292" s="111"/>
      <c r="CLN292" s="111"/>
      <c r="CLO292" s="111"/>
      <c r="CLP292" s="112"/>
      <c r="CLQ292" s="104"/>
      <c r="CLR292" s="111"/>
      <c r="CLS292" s="111"/>
      <c r="CLT292" s="111"/>
      <c r="CLU292" s="111"/>
      <c r="CLV292" s="111"/>
      <c r="CLW292" s="111"/>
      <c r="CLX292" s="111"/>
      <c r="CLY292" s="111"/>
      <c r="CLZ292" s="111"/>
      <c r="CMA292" s="111"/>
      <c r="CMB292" s="111"/>
      <c r="CMC292" s="111"/>
      <c r="CMD292" s="111"/>
      <c r="CME292" s="111"/>
      <c r="CMF292" s="111"/>
      <c r="CMG292" s="111"/>
      <c r="CMH292" s="111"/>
      <c r="CMI292" s="111"/>
      <c r="CMJ292" s="111"/>
      <c r="CMK292" s="111"/>
      <c r="CML292" s="111"/>
      <c r="CMM292" s="111"/>
      <c r="CMN292" s="111"/>
      <c r="CMO292" s="111"/>
      <c r="CMP292" s="111"/>
      <c r="CMQ292" s="111"/>
      <c r="CMR292" s="111"/>
      <c r="CMS292" s="111"/>
      <c r="CMT292" s="111"/>
      <c r="CMU292" s="112"/>
      <c r="CMV292" s="104"/>
      <c r="CMW292" s="111"/>
      <c r="CMX292" s="111"/>
      <c r="CMY292" s="111"/>
      <c r="CMZ292" s="111"/>
      <c r="CNA292" s="111"/>
      <c r="CNB292" s="111"/>
      <c r="CNC292" s="111"/>
      <c r="CND292" s="111"/>
      <c r="CNE292" s="111"/>
      <c r="CNF292" s="111"/>
      <c r="CNG292" s="111"/>
      <c r="CNH292" s="111"/>
      <c r="CNI292" s="111"/>
      <c r="CNJ292" s="111"/>
      <c r="CNK292" s="111"/>
      <c r="CNL292" s="111"/>
      <c r="CNM292" s="111"/>
      <c r="CNN292" s="111"/>
      <c r="CNO292" s="111"/>
      <c r="CNP292" s="111"/>
      <c r="CNQ292" s="111"/>
      <c r="CNR292" s="111"/>
      <c r="CNS292" s="111"/>
      <c r="CNT292" s="111"/>
      <c r="CNU292" s="111"/>
      <c r="CNV292" s="111"/>
      <c r="CNW292" s="111"/>
      <c r="CNX292" s="111"/>
      <c r="CNY292" s="111"/>
      <c r="CNZ292" s="112"/>
      <c r="COA292" s="104"/>
      <c r="COB292" s="111"/>
      <c r="COC292" s="111"/>
      <c r="COD292" s="111"/>
      <c r="COE292" s="111"/>
      <c r="COF292" s="111"/>
      <c r="COG292" s="111"/>
      <c r="COH292" s="111"/>
      <c r="COI292" s="111"/>
      <c r="COJ292" s="111"/>
      <c r="COK292" s="111"/>
      <c r="COL292" s="111"/>
      <c r="COM292" s="111"/>
      <c r="CON292" s="111"/>
      <c r="COO292" s="111"/>
      <c r="COP292" s="111"/>
      <c r="COQ292" s="111"/>
      <c r="COR292" s="111"/>
      <c r="COS292" s="111"/>
      <c r="COT292" s="111"/>
      <c r="COU292" s="111"/>
      <c r="COV292" s="111"/>
      <c r="COW292" s="111"/>
      <c r="COX292" s="111"/>
      <c r="COY292" s="111"/>
      <c r="COZ292" s="111"/>
      <c r="CPA292" s="111"/>
      <c r="CPB292" s="111"/>
      <c r="CPC292" s="111"/>
      <c r="CPD292" s="111"/>
      <c r="CPE292" s="112"/>
      <c r="CPF292" s="104"/>
      <c r="CPG292" s="111"/>
      <c r="CPH292" s="111"/>
      <c r="CPI292" s="111"/>
      <c r="CPJ292" s="111"/>
      <c r="CPK292" s="111"/>
      <c r="CPL292" s="111"/>
      <c r="CPM292" s="111"/>
      <c r="CPN292" s="111"/>
      <c r="CPO292" s="111"/>
      <c r="CPP292" s="111"/>
      <c r="CPQ292" s="111"/>
      <c r="CPR292" s="111"/>
      <c r="CPS292" s="111"/>
      <c r="CPT292" s="111"/>
      <c r="CPU292" s="111"/>
      <c r="CPV292" s="111"/>
      <c r="CPW292" s="111"/>
      <c r="CPX292" s="111"/>
      <c r="CPY292" s="111"/>
      <c r="CPZ292" s="111"/>
      <c r="CQA292" s="111"/>
      <c r="CQB292" s="111"/>
      <c r="CQC292" s="111"/>
      <c r="CQD292" s="111"/>
      <c r="CQE292" s="111"/>
      <c r="CQF292" s="111"/>
      <c r="CQG292" s="111"/>
      <c r="CQH292" s="111"/>
      <c r="CQI292" s="111"/>
      <c r="CQJ292" s="112"/>
      <c r="CQK292" s="104"/>
      <c r="CQL292" s="111"/>
      <c r="CQM292" s="111"/>
      <c r="CQN292" s="111"/>
      <c r="CQO292" s="111"/>
      <c r="CQP292" s="111"/>
      <c r="CQQ292" s="111"/>
      <c r="CQR292" s="111"/>
      <c r="CQS292" s="111"/>
      <c r="CQT292" s="111"/>
      <c r="CQU292" s="111"/>
      <c r="CQV292" s="111"/>
      <c r="CQW292" s="111"/>
      <c r="CQX292" s="111"/>
      <c r="CQY292" s="111"/>
      <c r="CQZ292" s="111"/>
      <c r="CRA292" s="111"/>
      <c r="CRB292" s="111"/>
      <c r="CRC292" s="111"/>
      <c r="CRD292" s="111"/>
      <c r="CRE292" s="111"/>
      <c r="CRF292" s="111"/>
      <c r="CRG292" s="111"/>
      <c r="CRH292" s="111"/>
      <c r="CRI292" s="111"/>
      <c r="CRJ292" s="111"/>
      <c r="CRK292" s="111"/>
      <c r="CRL292" s="111"/>
      <c r="CRM292" s="111"/>
      <c r="CRN292" s="111"/>
      <c r="CRO292" s="112"/>
      <c r="CRP292" s="104"/>
      <c r="CRQ292" s="111"/>
      <c r="CRR292" s="111"/>
      <c r="CRS292" s="111"/>
      <c r="CRT292" s="111"/>
      <c r="CRU292" s="111"/>
      <c r="CRV292" s="111"/>
      <c r="CRW292" s="111"/>
      <c r="CRX292" s="111"/>
      <c r="CRY292" s="111"/>
      <c r="CRZ292" s="111"/>
      <c r="CSA292" s="111"/>
      <c r="CSB292" s="111"/>
      <c r="CSC292" s="111"/>
      <c r="CSD292" s="111"/>
      <c r="CSE292" s="111"/>
      <c r="CSF292" s="111"/>
      <c r="CSG292" s="111"/>
      <c r="CSH292" s="111"/>
      <c r="CSI292" s="111"/>
      <c r="CSJ292" s="111"/>
      <c r="CSK292" s="111"/>
      <c r="CSL292" s="111"/>
      <c r="CSM292" s="111"/>
      <c r="CSN292" s="111"/>
      <c r="CSO292" s="111"/>
      <c r="CSP292" s="111"/>
      <c r="CSQ292" s="111"/>
      <c r="CSR292" s="111"/>
      <c r="CSS292" s="111"/>
      <c r="CST292" s="112"/>
      <c r="CSU292" s="104"/>
      <c r="CSV292" s="111"/>
      <c r="CSW292" s="111"/>
      <c r="CSX292" s="111"/>
      <c r="CSY292" s="111"/>
      <c r="CSZ292" s="111"/>
      <c r="CTA292" s="111"/>
      <c r="CTB292" s="111"/>
      <c r="CTC292" s="111"/>
      <c r="CTD292" s="111"/>
      <c r="CTE292" s="111"/>
      <c r="CTF292" s="111"/>
      <c r="CTG292" s="111"/>
      <c r="CTH292" s="111"/>
      <c r="CTI292" s="111"/>
      <c r="CTJ292" s="111"/>
      <c r="CTK292" s="111"/>
      <c r="CTL292" s="111"/>
      <c r="CTM292" s="111"/>
      <c r="CTN292" s="111"/>
      <c r="CTO292" s="111"/>
      <c r="CTP292" s="111"/>
      <c r="CTQ292" s="111"/>
      <c r="CTR292" s="111"/>
      <c r="CTS292" s="111"/>
      <c r="CTT292" s="111"/>
      <c r="CTU292" s="111"/>
      <c r="CTV292" s="111"/>
      <c r="CTW292" s="111"/>
      <c r="CTX292" s="111"/>
      <c r="CTY292" s="112"/>
      <c r="CTZ292" s="104"/>
      <c r="CUA292" s="111"/>
      <c r="CUB292" s="111"/>
      <c r="CUC292" s="111"/>
      <c r="CUD292" s="111"/>
      <c r="CUE292" s="111"/>
      <c r="CUF292" s="111"/>
      <c r="CUG292" s="111"/>
      <c r="CUH292" s="111"/>
      <c r="CUI292" s="111"/>
      <c r="CUJ292" s="111"/>
      <c r="CUK292" s="111"/>
      <c r="CUL292" s="111"/>
      <c r="CUM292" s="111"/>
      <c r="CUN292" s="111"/>
      <c r="CUO292" s="111"/>
      <c r="CUP292" s="111"/>
      <c r="CUQ292" s="111"/>
      <c r="CUR292" s="111"/>
      <c r="CUS292" s="111"/>
      <c r="CUT292" s="111"/>
      <c r="CUU292" s="111"/>
      <c r="CUV292" s="111"/>
      <c r="CUW292" s="111"/>
      <c r="CUX292" s="111"/>
      <c r="CUY292" s="111"/>
      <c r="CUZ292" s="111"/>
      <c r="CVA292" s="111"/>
      <c r="CVB292" s="111"/>
      <c r="CVC292" s="111"/>
      <c r="CVD292" s="112"/>
      <c r="CVE292" s="104"/>
      <c r="CVF292" s="111"/>
      <c r="CVG292" s="111"/>
      <c r="CVH292" s="111"/>
      <c r="CVI292" s="111"/>
      <c r="CVJ292" s="111"/>
      <c r="CVK292" s="111"/>
      <c r="CVL292" s="111"/>
      <c r="CVM292" s="111"/>
      <c r="CVN292" s="111"/>
      <c r="CVO292" s="111"/>
      <c r="CVP292" s="111"/>
      <c r="CVQ292" s="111"/>
      <c r="CVR292" s="111"/>
      <c r="CVS292" s="111"/>
      <c r="CVT292" s="111"/>
      <c r="CVU292" s="111"/>
      <c r="CVV292" s="111"/>
      <c r="CVW292" s="111"/>
      <c r="CVX292" s="111"/>
      <c r="CVY292" s="111"/>
      <c r="CVZ292" s="111"/>
      <c r="CWA292" s="111"/>
      <c r="CWB292" s="111"/>
      <c r="CWC292" s="111"/>
      <c r="CWD292" s="111"/>
      <c r="CWE292" s="111"/>
      <c r="CWF292" s="111"/>
      <c r="CWG292" s="111"/>
      <c r="CWH292" s="111"/>
      <c r="CWI292" s="112"/>
      <c r="CWJ292" s="104"/>
      <c r="CWK292" s="111"/>
      <c r="CWL292" s="111"/>
      <c r="CWM292" s="111"/>
      <c r="CWN292" s="111"/>
      <c r="CWO292" s="111"/>
      <c r="CWP292" s="111"/>
      <c r="CWQ292" s="111"/>
      <c r="CWR292" s="111"/>
      <c r="CWS292" s="111"/>
      <c r="CWT292" s="111"/>
      <c r="CWU292" s="111"/>
      <c r="CWV292" s="111"/>
      <c r="CWW292" s="111"/>
      <c r="CWX292" s="111"/>
      <c r="CWY292" s="111"/>
      <c r="CWZ292" s="111"/>
      <c r="CXA292" s="111"/>
      <c r="CXB292" s="111"/>
      <c r="CXC292" s="111"/>
      <c r="CXD292" s="111"/>
      <c r="CXE292" s="111"/>
      <c r="CXF292" s="111"/>
      <c r="CXG292" s="111"/>
      <c r="CXH292" s="111"/>
      <c r="CXI292" s="111"/>
      <c r="CXJ292" s="111"/>
      <c r="CXK292" s="111"/>
      <c r="CXL292" s="111"/>
      <c r="CXM292" s="111"/>
      <c r="CXN292" s="112"/>
      <c r="CXO292" s="104"/>
      <c r="CXP292" s="111"/>
      <c r="CXQ292" s="111"/>
      <c r="CXR292" s="111"/>
      <c r="CXS292" s="111"/>
      <c r="CXT292" s="111"/>
      <c r="CXU292" s="111"/>
      <c r="CXV292" s="111"/>
      <c r="CXW292" s="111"/>
      <c r="CXX292" s="111"/>
      <c r="CXY292" s="111"/>
      <c r="CXZ292" s="111"/>
      <c r="CYA292" s="111"/>
      <c r="CYB292" s="111"/>
      <c r="CYC292" s="111"/>
      <c r="CYD292" s="111"/>
      <c r="CYE292" s="111"/>
      <c r="CYF292" s="111"/>
      <c r="CYG292" s="111"/>
      <c r="CYH292" s="111"/>
      <c r="CYI292" s="111"/>
      <c r="CYJ292" s="111"/>
      <c r="CYK292" s="111"/>
      <c r="CYL292" s="111"/>
      <c r="CYM292" s="111"/>
      <c r="CYN292" s="111"/>
      <c r="CYO292" s="111"/>
      <c r="CYP292" s="111"/>
      <c r="CYQ292" s="111"/>
      <c r="CYR292" s="111"/>
      <c r="CYS292" s="112"/>
      <c r="CYT292" s="104"/>
      <c r="CYU292" s="111"/>
      <c r="CYV292" s="111"/>
      <c r="CYW292" s="111"/>
      <c r="CYX292" s="111"/>
      <c r="CYY292" s="111"/>
      <c r="CYZ292" s="111"/>
      <c r="CZA292" s="111"/>
      <c r="CZB292" s="111"/>
      <c r="CZC292" s="111"/>
      <c r="CZD292" s="111"/>
      <c r="CZE292" s="111"/>
      <c r="CZF292" s="111"/>
      <c r="CZG292" s="111"/>
      <c r="CZH292" s="111"/>
      <c r="CZI292" s="111"/>
      <c r="CZJ292" s="111"/>
      <c r="CZK292" s="111"/>
      <c r="CZL292" s="111"/>
      <c r="CZM292" s="111"/>
      <c r="CZN292" s="111"/>
      <c r="CZO292" s="111"/>
      <c r="CZP292" s="111"/>
      <c r="CZQ292" s="111"/>
      <c r="CZR292" s="111"/>
      <c r="CZS292" s="111"/>
      <c r="CZT292" s="111"/>
      <c r="CZU292" s="111"/>
      <c r="CZV292" s="111"/>
      <c r="CZW292" s="111"/>
      <c r="CZX292" s="112"/>
      <c r="CZY292" s="104"/>
      <c r="CZZ292" s="111"/>
      <c r="DAA292" s="111"/>
      <c r="DAB292" s="111"/>
      <c r="DAC292" s="111"/>
      <c r="DAD292" s="111"/>
      <c r="DAE292" s="111"/>
      <c r="DAF292" s="111"/>
      <c r="DAG292" s="111"/>
      <c r="DAH292" s="111"/>
      <c r="DAI292" s="111"/>
      <c r="DAJ292" s="111"/>
      <c r="DAK292" s="111"/>
      <c r="DAL292" s="111"/>
      <c r="DAM292" s="111"/>
      <c r="DAN292" s="111"/>
      <c r="DAO292" s="111"/>
      <c r="DAP292" s="111"/>
      <c r="DAQ292" s="111"/>
      <c r="DAR292" s="111"/>
      <c r="DAS292" s="111"/>
      <c r="DAT292" s="111"/>
      <c r="DAU292" s="111"/>
      <c r="DAV292" s="111"/>
      <c r="DAW292" s="111"/>
      <c r="DAX292" s="111"/>
      <c r="DAY292" s="111"/>
      <c r="DAZ292" s="111"/>
      <c r="DBA292" s="111"/>
      <c r="DBB292" s="111"/>
      <c r="DBC292" s="112"/>
      <c r="DBD292" s="104"/>
      <c r="DBE292" s="111"/>
      <c r="DBF292" s="111"/>
      <c r="DBG292" s="111"/>
      <c r="DBH292" s="111"/>
      <c r="DBI292" s="111"/>
      <c r="DBJ292" s="111"/>
      <c r="DBK292" s="111"/>
      <c r="DBL292" s="111"/>
      <c r="DBM292" s="111"/>
      <c r="DBN292" s="111"/>
      <c r="DBO292" s="111"/>
      <c r="DBP292" s="111"/>
      <c r="DBQ292" s="111"/>
      <c r="DBR292" s="111"/>
      <c r="DBS292" s="111"/>
      <c r="DBT292" s="111"/>
      <c r="DBU292" s="111"/>
      <c r="DBV292" s="111"/>
      <c r="DBW292" s="111"/>
      <c r="DBX292" s="111"/>
      <c r="DBY292" s="111"/>
      <c r="DBZ292" s="111"/>
      <c r="DCA292" s="111"/>
      <c r="DCB292" s="111"/>
      <c r="DCC292" s="111"/>
      <c r="DCD292" s="111"/>
      <c r="DCE292" s="111"/>
      <c r="DCF292" s="111"/>
      <c r="DCG292" s="111"/>
      <c r="DCH292" s="112"/>
      <c r="DCI292" s="104"/>
      <c r="DCJ292" s="111"/>
      <c r="DCK292" s="111"/>
      <c r="DCL292" s="111"/>
      <c r="DCM292" s="111"/>
      <c r="DCN292" s="111"/>
      <c r="DCO292" s="111"/>
      <c r="DCP292" s="111"/>
      <c r="DCQ292" s="111"/>
      <c r="DCR292" s="111"/>
      <c r="DCS292" s="111"/>
      <c r="DCT292" s="111"/>
      <c r="DCU292" s="111"/>
      <c r="DCV292" s="111"/>
      <c r="DCW292" s="111"/>
      <c r="DCX292" s="111"/>
      <c r="DCY292" s="111"/>
      <c r="DCZ292" s="111"/>
      <c r="DDA292" s="111"/>
      <c r="DDB292" s="111"/>
      <c r="DDC292" s="111"/>
      <c r="DDD292" s="111"/>
      <c r="DDE292" s="111"/>
      <c r="DDF292" s="111"/>
      <c r="DDG292" s="111"/>
      <c r="DDH292" s="111"/>
      <c r="DDI292" s="111"/>
      <c r="DDJ292" s="111"/>
      <c r="DDK292" s="111"/>
      <c r="DDL292" s="111"/>
      <c r="DDM292" s="112"/>
      <c r="DDN292" s="104"/>
      <c r="DDO292" s="111"/>
      <c r="DDP292" s="111"/>
      <c r="DDQ292" s="111"/>
      <c r="DDR292" s="111"/>
      <c r="DDS292" s="111"/>
      <c r="DDT292" s="111"/>
      <c r="DDU292" s="111"/>
      <c r="DDV292" s="111"/>
      <c r="DDW292" s="111"/>
      <c r="DDX292" s="111"/>
      <c r="DDY292" s="111"/>
      <c r="DDZ292" s="111"/>
      <c r="DEA292" s="111"/>
      <c r="DEB292" s="111"/>
      <c r="DEC292" s="111"/>
      <c r="DED292" s="111"/>
      <c r="DEE292" s="111"/>
      <c r="DEF292" s="111"/>
      <c r="DEG292" s="111"/>
      <c r="DEH292" s="111"/>
      <c r="DEI292" s="111"/>
      <c r="DEJ292" s="111"/>
      <c r="DEK292" s="111"/>
      <c r="DEL292" s="111"/>
      <c r="DEM292" s="111"/>
      <c r="DEN292" s="111"/>
      <c r="DEO292" s="111"/>
      <c r="DEP292" s="111"/>
      <c r="DEQ292" s="111"/>
      <c r="DER292" s="112"/>
      <c r="DES292" s="104"/>
      <c r="DET292" s="111"/>
      <c r="DEU292" s="111"/>
      <c r="DEV292" s="111"/>
      <c r="DEW292" s="111"/>
      <c r="DEX292" s="111"/>
      <c r="DEY292" s="111"/>
      <c r="DEZ292" s="111"/>
      <c r="DFA292" s="111"/>
      <c r="DFB292" s="111"/>
      <c r="DFC292" s="111"/>
      <c r="DFD292" s="111"/>
      <c r="DFE292" s="111"/>
      <c r="DFF292" s="111"/>
      <c r="DFG292" s="111"/>
      <c r="DFH292" s="111"/>
      <c r="DFI292" s="111"/>
      <c r="DFJ292" s="111"/>
      <c r="DFK292" s="111"/>
      <c r="DFL292" s="111"/>
      <c r="DFM292" s="111"/>
      <c r="DFN292" s="111"/>
      <c r="DFO292" s="111"/>
      <c r="DFP292" s="111"/>
      <c r="DFQ292" s="111"/>
      <c r="DFR292" s="111"/>
      <c r="DFS292" s="111"/>
      <c r="DFT292" s="111"/>
      <c r="DFU292" s="111"/>
      <c r="DFV292" s="111"/>
      <c r="DFW292" s="112"/>
      <c r="DFX292" s="104"/>
      <c r="DFY292" s="111"/>
      <c r="DFZ292" s="111"/>
      <c r="DGA292" s="111"/>
      <c r="DGB292" s="111"/>
      <c r="DGC292" s="111"/>
      <c r="DGD292" s="111"/>
      <c r="DGE292" s="111"/>
      <c r="DGF292" s="111"/>
      <c r="DGG292" s="111"/>
      <c r="DGH292" s="111"/>
      <c r="DGI292" s="111"/>
      <c r="DGJ292" s="111"/>
      <c r="DGK292" s="111"/>
      <c r="DGL292" s="111"/>
      <c r="DGM292" s="111"/>
      <c r="DGN292" s="111"/>
      <c r="DGO292" s="111"/>
      <c r="DGP292" s="111"/>
      <c r="DGQ292" s="111"/>
      <c r="DGR292" s="111"/>
      <c r="DGS292" s="111"/>
      <c r="DGT292" s="111"/>
      <c r="DGU292" s="111"/>
      <c r="DGV292" s="111"/>
      <c r="DGW292" s="111"/>
      <c r="DGX292" s="111"/>
      <c r="DGY292" s="111"/>
      <c r="DGZ292" s="111"/>
      <c r="DHA292" s="111"/>
      <c r="DHB292" s="112"/>
      <c r="DHC292" s="104"/>
      <c r="DHD292" s="111"/>
      <c r="DHE292" s="111"/>
      <c r="DHF292" s="111"/>
      <c r="DHG292" s="111"/>
      <c r="DHH292" s="111"/>
      <c r="DHI292" s="111"/>
      <c r="DHJ292" s="111"/>
      <c r="DHK292" s="111"/>
      <c r="DHL292" s="111"/>
      <c r="DHM292" s="111"/>
      <c r="DHN292" s="111"/>
      <c r="DHO292" s="111"/>
      <c r="DHP292" s="111"/>
      <c r="DHQ292" s="111"/>
      <c r="DHR292" s="111"/>
      <c r="DHS292" s="111"/>
      <c r="DHT292" s="111"/>
      <c r="DHU292" s="111"/>
      <c r="DHV292" s="111"/>
      <c r="DHW292" s="111"/>
      <c r="DHX292" s="111"/>
      <c r="DHY292" s="111"/>
      <c r="DHZ292" s="111"/>
      <c r="DIA292" s="111"/>
      <c r="DIB292" s="111"/>
      <c r="DIC292" s="111"/>
      <c r="DID292" s="111"/>
      <c r="DIE292" s="111"/>
      <c r="DIF292" s="111"/>
      <c r="DIG292" s="112"/>
      <c r="DIH292" s="104"/>
      <c r="DII292" s="111"/>
      <c r="DIJ292" s="111"/>
      <c r="DIK292" s="111"/>
      <c r="DIL292" s="111"/>
      <c r="DIM292" s="111"/>
      <c r="DIN292" s="111"/>
      <c r="DIO292" s="111"/>
      <c r="DIP292" s="111"/>
      <c r="DIQ292" s="111"/>
      <c r="DIR292" s="111"/>
      <c r="DIS292" s="111"/>
      <c r="DIT292" s="111"/>
      <c r="DIU292" s="111"/>
      <c r="DIV292" s="111"/>
      <c r="DIW292" s="111"/>
      <c r="DIX292" s="111"/>
      <c r="DIY292" s="111"/>
      <c r="DIZ292" s="111"/>
      <c r="DJA292" s="111"/>
      <c r="DJB292" s="111"/>
      <c r="DJC292" s="111"/>
      <c r="DJD292" s="111"/>
      <c r="DJE292" s="111"/>
      <c r="DJF292" s="111"/>
      <c r="DJG292" s="111"/>
      <c r="DJH292" s="111"/>
      <c r="DJI292" s="111"/>
      <c r="DJJ292" s="111"/>
      <c r="DJK292" s="111"/>
      <c r="DJL292" s="112"/>
      <c r="DJM292" s="104"/>
      <c r="DJN292" s="111"/>
      <c r="DJO292" s="111"/>
      <c r="DJP292" s="111"/>
      <c r="DJQ292" s="111"/>
      <c r="DJR292" s="111"/>
      <c r="DJS292" s="111"/>
      <c r="DJT292" s="111"/>
      <c r="DJU292" s="111"/>
      <c r="DJV292" s="111"/>
      <c r="DJW292" s="111"/>
      <c r="DJX292" s="111"/>
      <c r="DJY292" s="111"/>
      <c r="DJZ292" s="111"/>
      <c r="DKA292" s="111"/>
      <c r="DKB292" s="111"/>
      <c r="DKC292" s="111"/>
      <c r="DKD292" s="111"/>
      <c r="DKE292" s="111"/>
      <c r="DKF292" s="111"/>
      <c r="DKG292" s="111"/>
      <c r="DKH292" s="111"/>
      <c r="DKI292" s="111"/>
      <c r="DKJ292" s="111"/>
      <c r="DKK292" s="111"/>
      <c r="DKL292" s="111"/>
      <c r="DKM292" s="111"/>
      <c r="DKN292" s="111"/>
      <c r="DKO292" s="111"/>
      <c r="DKP292" s="111"/>
      <c r="DKQ292" s="112"/>
      <c r="DKR292" s="104"/>
      <c r="DKS292" s="111"/>
      <c r="DKT292" s="111"/>
      <c r="DKU292" s="111"/>
      <c r="DKV292" s="111"/>
      <c r="DKW292" s="111"/>
      <c r="DKX292" s="111"/>
      <c r="DKY292" s="111"/>
      <c r="DKZ292" s="111"/>
      <c r="DLA292" s="111"/>
      <c r="DLB292" s="111"/>
      <c r="DLC292" s="111"/>
      <c r="DLD292" s="111"/>
      <c r="DLE292" s="111"/>
      <c r="DLF292" s="111"/>
      <c r="DLG292" s="111"/>
      <c r="DLH292" s="111"/>
      <c r="DLI292" s="111"/>
      <c r="DLJ292" s="111"/>
      <c r="DLK292" s="111"/>
      <c r="DLL292" s="111"/>
      <c r="DLM292" s="111"/>
      <c r="DLN292" s="111"/>
      <c r="DLO292" s="111"/>
      <c r="DLP292" s="111"/>
      <c r="DLQ292" s="111"/>
      <c r="DLR292" s="111"/>
      <c r="DLS292" s="111"/>
      <c r="DLT292" s="111"/>
      <c r="DLU292" s="111"/>
      <c r="DLV292" s="112"/>
      <c r="DLW292" s="104"/>
      <c r="DLX292" s="111"/>
      <c r="DLY292" s="111"/>
      <c r="DLZ292" s="111"/>
      <c r="DMA292" s="111"/>
      <c r="DMB292" s="111"/>
      <c r="DMC292" s="111"/>
      <c r="DMD292" s="111"/>
      <c r="DME292" s="111"/>
      <c r="DMF292" s="111"/>
      <c r="DMG292" s="111"/>
      <c r="DMH292" s="111"/>
      <c r="DMI292" s="111"/>
      <c r="DMJ292" s="111"/>
      <c r="DMK292" s="111"/>
      <c r="DML292" s="111"/>
      <c r="DMM292" s="111"/>
      <c r="DMN292" s="111"/>
      <c r="DMO292" s="111"/>
      <c r="DMP292" s="111"/>
      <c r="DMQ292" s="111"/>
      <c r="DMR292" s="111"/>
      <c r="DMS292" s="111"/>
      <c r="DMT292" s="111"/>
      <c r="DMU292" s="111"/>
      <c r="DMV292" s="111"/>
      <c r="DMW292" s="111"/>
      <c r="DMX292" s="111"/>
      <c r="DMY292" s="111"/>
      <c r="DMZ292" s="111"/>
      <c r="DNA292" s="112"/>
      <c r="DNB292" s="104"/>
      <c r="DNC292" s="111"/>
      <c r="DND292" s="111"/>
      <c r="DNE292" s="111"/>
      <c r="DNF292" s="111"/>
      <c r="DNG292" s="111"/>
      <c r="DNH292" s="111"/>
      <c r="DNI292" s="111"/>
      <c r="DNJ292" s="111"/>
      <c r="DNK292" s="111"/>
      <c r="DNL292" s="111"/>
      <c r="DNM292" s="111"/>
      <c r="DNN292" s="111"/>
      <c r="DNO292" s="111"/>
      <c r="DNP292" s="111"/>
      <c r="DNQ292" s="111"/>
      <c r="DNR292" s="111"/>
      <c r="DNS292" s="111"/>
      <c r="DNT292" s="111"/>
      <c r="DNU292" s="111"/>
      <c r="DNV292" s="111"/>
      <c r="DNW292" s="111"/>
      <c r="DNX292" s="111"/>
      <c r="DNY292" s="111"/>
      <c r="DNZ292" s="111"/>
      <c r="DOA292" s="111"/>
      <c r="DOB292" s="111"/>
      <c r="DOC292" s="111"/>
      <c r="DOD292" s="111"/>
      <c r="DOE292" s="111"/>
      <c r="DOF292" s="112"/>
      <c r="DOG292" s="104"/>
      <c r="DOH292" s="111"/>
      <c r="DOI292" s="111"/>
      <c r="DOJ292" s="111"/>
      <c r="DOK292" s="111"/>
      <c r="DOL292" s="111"/>
      <c r="DOM292" s="111"/>
      <c r="DON292" s="111"/>
      <c r="DOO292" s="111"/>
      <c r="DOP292" s="111"/>
      <c r="DOQ292" s="111"/>
      <c r="DOR292" s="111"/>
      <c r="DOS292" s="111"/>
      <c r="DOT292" s="111"/>
      <c r="DOU292" s="111"/>
      <c r="DOV292" s="111"/>
      <c r="DOW292" s="111"/>
      <c r="DOX292" s="111"/>
      <c r="DOY292" s="111"/>
      <c r="DOZ292" s="111"/>
      <c r="DPA292" s="111"/>
      <c r="DPB292" s="111"/>
      <c r="DPC292" s="111"/>
      <c r="DPD292" s="111"/>
      <c r="DPE292" s="111"/>
      <c r="DPF292" s="111"/>
      <c r="DPG292" s="111"/>
      <c r="DPH292" s="111"/>
      <c r="DPI292" s="111"/>
      <c r="DPJ292" s="111"/>
      <c r="DPK292" s="112"/>
      <c r="DPL292" s="104"/>
      <c r="DPM292" s="111"/>
      <c r="DPN292" s="111"/>
      <c r="DPO292" s="111"/>
      <c r="DPP292" s="111"/>
      <c r="DPQ292" s="111"/>
      <c r="DPR292" s="111"/>
      <c r="DPS292" s="111"/>
      <c r="DPT292" s="111"/>
      <c r="DPU292" s="111"/>
      <c r="DPV292" s="111"/>
      <c r="DPW292" s="111"/>
      <c r="DPX292" s="111"/>
      <c r="DPY292" s="111"/>
      <c r="DPZ292" s="111"/>
      <c r="DQA292" s="111"/>
      <c r="DQB292" s="111"/>
      <c r="DQC292" s="111"/>
      <c r="DQD292" s="111"/>
      <c r="DQE292" s="111"/>
      <c r="DQF292" s="111"/>
      <c r="DQG292" s="111"/>
      <c r="DQH292" s="111"/>
      <c r="DQI292" s="111"/>
      <c r="DQJ292" s="111"/>
      <c r="DQK292" s="111"/>
      <c r="DQL292" s="111"/>
      <c r="DQM292" s="111"/>
      <c r="DQN292" s="111"/>
      <c r="DQO292" s="111"/>
      <c r="DQP292" s="112"/>
      <c r="DQQ292" s="104"/>
      <c r="DQR292" s="111"/>
      <c r="DQS292" s="111"/>
      <c r="DQT292" s="111"/>
      <c r="DQU292" s="111"/>
      <c r="DQV292" s="111"/>
      <c r="DQW292" s="111"/>
      <c r="DQX292" s="111"/>
      <c r="DQY292" s="111"/>
      <c r="DQZ292" s="111"/>
      <c r="DRA292" s="111"/>
      <c r="DRB292" s="111"/>
      <c r="DRC292" s="111"/>
      <c r="DRD292" s="111"/>
      <c r="DRE292" s="111"/>
      <c r="DRF292" s="111"/>
      <c r="DRG292" s="111"/>
      <c r="DRH292" s="111"/>
      <c r="DRI292" s="111"/>
      <c r="DRJ292" s="111"/>
      <c r="DRK292" s="111"/>
      <c r="DRL292" s="111"/>
      <c r="DRM292" s="111"/>
      <c r="DRN292" s="111"/>
      <c r="DRO292" s="111"/>
      <c r="DRP292" s="111"/>
      <c r="DRQ292" s="111"/>
      <c r="DRR292" s="111"/>
      <c r="DRS292" s="111"/>
      <c r="DRT292" s="111"/>
      <c r="DRU292" s="112"/>
      <c r="DRV292" s="104"/>
      <c r="DRW292" s="111"/>
      <c r="DRX292" s="111"/>
      <c r="DRY292" s="111"/>
      <c r="DRZ292" s="111"/>
      <c r="DSA292" s="111"/>
      <c r="DSB292" s="111"/>
      <c r="DSC292" s="111"/>
      <c r="DSD292" s="111"/>
      <c r="DSE292" s="111"/>
      <c r="DSF292" s="111"/>
      <c r="DSG292" s="111"/>
      <c r="DSH292" s="111"/>
      <c r="DSI292" s="111"/>
      <c r="DSJ292" s="111"/>
      <c r="DSK292" s="111"/>
      <c r="DSL292" s="111"/>
      <c r="DSM292" s="111"/>
      <c r="DSN292" s="111"/>
      <c r="DSO292" s="111"/>
      <c r="DSP292" s="111"/>
      <c r="DSQ292" s="111"/>
      <c r="DSR292" s="111"/>
      <c r="DSS292" s="111"/>
      <c r="DST292" s="111"/>
      <c r="DSU292" s="111"/>
      <c r="DSV292" s="111"/>
      <c r="DSW292" s="111"/>
      <c r="DSX292" s="111"/>
      <c r="DSY292" s="111"/>
      <c r="DSZ292" s="112"/>
      <c r="DTA292" s="104"/>
      <c r="DTB292" s="111"/>
      <c r="DTC292" s="111"/>
      <c r="DTD292" s="111"/>
      <c r="DTE292" s="111"/>
      <c r="DTF292" s="111"/>
      <c r="DTG292" s="111"/>
      <c r="DTH292" s="111"/>
      <c r="DTI292" s="111"/>
      <c r="DTJ292" s="111"/>
      <c r="DTK292" s="111"/>
      <c r="DTL292" s="111"/>
      <c r="DTM292" s="111"/>
      <c r="DTN292" s="111"/>
      <c r="DTO292" s="111"/>
      <c r="DTP292" s="111"/>
      <c r="DTQ292" s="111"/>
      <c r="DTR292" s="111"/>
      <c r="DTS292" s="111"/>
      <c r="DTT292" s="111"/>
      <c r="DTU292" s="111"/>
      <c r="DTV292" s="111"/>
      <c r="DTW292" s="111"/>
      <c r="DTX292" s="111"/>
      <c r="DTY292" s="111"/>
      <c r="DTZ292" s="111"/>
      <c r="DUA292" s="111"/>
      <c r="DUB292" s="111"/>
      <c r="DUC292" s="111"/>
      <c r="DUD292" s="111"/>
      <c r="DUE292" s="112"/>
      <c r="DUF292" s="104"/>
      <c r="DUG292" s="111"/>
      <c r="DUH292" s="111"/>
      <c r="DUI292" s="111"/>
      <c r="DUJ292" s="111"/>
      <c r="DUK292" s="111"/>
      <c r="DUL292" s="111"/>
      <c r="DUM292" s="111"/>
      <c r="DUN292" s="111"/>
      <c r="DUO292" s="111"/>
      <c r="DUP292" s="111"/>
      <c r="DUQ292" s="111"/>
      <c r="DUR292" s="111"/>
      <c r="DUS292" s="111"/>
      <c r="DUT292" s="111"/>
      <c r="DUU292" s="111"/>
      <c r="DUV292" s="111"/>
      <c r="DUW292" s="111"/>
      <c r="DUX292" s="111"/>
      <c r="DUY292" s="111"/>
      <c r="DUZ292" s="111"/>
      <c r="DVA292" s="111"/>
      <c r="DVB292" s="111"/>
      <c r="DVC292" s="111"/>
      <c r="DVD292" s="111"/>
      <c r="DVE292" s="111"/>
      <c r="DVF292" s="111"/>
      <c r="DVG292" s="111"/>
      <c r="DVH292" s="111"/>
      <c r="DVI292" s="111"/>
      <c r="DVJ292" s="112"/>
      <c r="DVK292" s="104"/>
      <c r="DVL292" s="111"/>
      <c r="DVM292" s="111"/>
      <c r="DVN292" s="111"/>
      <c r="DVO292" s="111"/>
      <c r="DVP292" s="111"/>
      <c r="DVQ292" s="111"/>
      <c r="DVR292" s="111"/>
      <c r="DVS292" s="111"/>
      <c r="DVT292" s="111"/>
      <c r="DVU292" s="111"/>
      <c r="DVV292" s="111"/>
      <c r="DVW292" s="111"/>
      <c r="DVX292" s="111"/>
      <c r="DVY292" s="111"/>
      <c r="DVZ292" s="111"/>
      <c r="DWA292" s="111"/>
      <c r="DWB292" s="111"/>
      <c r="DWC292" s="111"/>
      <c r="DWD292" s="111"/>
      <c r="DWE292" s="111"/>
      <c r="DWF292" s="111"/>
      <c r="DWG292" s="111"/>
      <c r="DWH292" s="111"/>
      <c r="DWI292" s="111"/>
      <c r="DWJ292" s="111"/>
      <c r="DWK292" s="111"/>
      <c r="DWL292" s="111"/>
      <c r="DWM292" s="111"/>
      <c r="DWN292" s="111"/>
      <c r="DWO292" s="112"/>
      <c r="DWP292" s="104"/>
      <c r="DWQ292" s="111"/>
      <c r="DWR292" s="111"/>
      <c r="DWS292" s="111"/>
      <c r="DWT292" s="111"/>
      <c r="DWU292" s="111"/>
      <c r="DWV292" s="111"/>
      <c r="DWW292" s="111"/>
      <c r="DWX292" s="111"/>
      <c r="DWY292" s="111"/>
      <c r="DWZ292" s="111"/>
      <c r="DXA292" s="111"/>
      <c r="DXB292" s="111"/>
      <c r="DXC292" s="111"/>
      <c r="DXD292" s="111"/>
      <c r="DXE292" s="111"/>
      <c r="DXF292" s="111"/>
      <c r="DXG292" s="111"/>
      <c r="DXH292" s="111"/>
      <c r="DXI292" s="111"/>
      <c r="DXJ292" s="111"/>
      <c r="DXK292" s="111"/>
      <c r="DXL292" s="111"/>
      <c r="DXM292" s="111"/>
      <c r="DXN292" s="111"/>
      <c r="DXO292" s="111"/>
      <c r="DXP292" s="111"/>
      <c r="DXQ292" s="111"/>
      <c r="DXR292" s="111"/>
      <c r="DXS292" s="111"/>
      <c r="DXT292" s="112"/>
      <c r="DXU292" s="104"/>
      <c r="DXV292" s="111"/>
      <c r="DXW292" s="111"/>
      <c r="DXX292" s="111"/>
      <c r="DXY292" s="111"/>
      <c r="DXZ292" s="111"/>
      <c r="DYA292" s="111"/>
      <c r="DYB292" s="111"/>
      <c r="DYC292" s="111"/>
      <c r="DYD292" s="111"/>
      <c r="DYE292" s="111"/>
      <c r="DYF292" s="111"/>
      <c r="DYG292" s="111"/>
      <c r="DYH292" s="111"/>
      <c r="DYI292" s="111"/>
      <c r="DYJ292" s="111"/>
      <c r="DYK292" s="111"/>
      <c r="DYL292" s="111"/>
      <c r="DYM292" s="111"/>
      <c r="DYN292" s="111"/>
      <c r="DYO292" s="111"/>
      <c r="DYP292" s="111"/>
      <c r="DYQ292" s="111"/>
      <c r="DYR292" s="111"/>
      <c r="DYS292" s="111"/>
      <c r="DYT292" s="111"/>
      <c r="DYU292" s="111"/>
      <c r="DYV292" s="111"/>
      <c r="DYW292" s="111"/>
      <c r="DYX292" s="111"/>
      <c r="DYY292" s="112"/>
      <c r="DYZ292" s="104"/>
      <c r="DZA292" s="111"/>
      <c r="DZB292" s="111"/>
      <c r="DZC292" s="111"/>
      <c r="DZD292" s="111"/>
      <c r="DZE292" s="111"/>
      <c r="DZF292" s="111"/>
      <c r="DZG292" s="111"/>
      <c r="DZH292" s="111"/>
      <c r="DZI292" s="111"/>
      <c r="DZJ292" s="111"/>
      <c r="DZK292" s="111"/>
      <c r="DZL292" s="111"/>
      <c r="DZM292" s="111"/>
      <c r="DZN292" s="111"/>
      <c r="DZO292" s="111"/>
      <c r="DZP292" s="111"/>
      <c r="DZQ292" s="111"/>
      <c r="DZR292" s="111"/>
      <c r="DZS292" s="111"/>
      <c r="DZT292" s="111"/>
      <c r="DZU292" s="111"/>
      <c r="DZV292" s="111"/>
      <c r="DZW292" s="111"/>
      <c r="DZX292" s="111"/>
      <c r="DZY292" s="111"/>
      <c r="DZZ292" s="111"/>
      <c r="EAA292" s="111"/>
      <c r="EAB292" s="111"/>
      <c r="EAC292" s="111"/>
      <c r="EAD292" s="112"/>
      <c r="EAE292" s="104"/>
      <c r="EAF292" s="111"/>
      <c r="EAG292" s="111"/>
      <c r="EAH292" s="111"/>
      <c r="EAI292" s="111"/>
      <c r="EAJ292" s="111"/>
      <c r="EAK292" s="111"/>
      <c r="EAL292" s="111"/>
      <c r="EAM292" s="111"/>
      <c r="EAN292" s="111"/>
      <c r="EAO292" s="111"/>
      <c r="EAP292" s="111"/>
      <c r="EAQ292" s="111"/>
      <c r="EAR292" s="111"/>
      <c r="EAS292" s="111"/>
      <c r="EAT292" s="111"/>
      <c r="EAU292" s="111"/>
      <c r="EAV292" s="111"/>
      <c r="EAW292" s="111"/>
      <c r="EAX292" s="111"/>
      <c r="EAY292" s="111"/>
      <c r="EAZ292" s="111"/>
      <c r="EBA292" s="111"/>
      <c r="EBB292" s="111"/>
      <c r="EBC292" s="111"/>
      <c r="EBD292" s="111"/>
      <c r="EBE292" s="111"/>
      <c r="EBF292" s="111"/>
      <c r="EBG292" s="111"/>
      <c r="EBH292" s="111"/>
      <c r="EBI292" s="112"/>
      <c r="EBJ292" s="104"/>
      <c r="EBK292" s="111"/>
      <c r="EBL292" s="111"/>
      <c r="EBM292" s="111"/>
      <c r="EBN292" s="111"/>
      <c r="EBO292" s="111"/>
      <c r="EBP292" s="111"/>
      <c r="EBQ292" s="111"/>
      <c r="EBR292" s="111"/>
      <c r="EBS292" s="111"/>
      <c r="EBT292" s="111"/>
      <c r="EBU292" s="111"/>
      <c r="EBV292" s="111"/>
      <c r="EBW292" s="111"/>
      <c r="EBX292" s="111"/>
      <c r="EBY292" s="111"/>
      <c r="EBZ292" s="111"/>
      <c r="ECA292" s="111"/>
      <c r="ECB292" s="111"/>
      <c r="ECC292" s="111"/>
      <c r="ECD292" s="111"/>
      <c r="ECE292" s="111"/>
      <c r="ECF292" s="111"/>
      <c r="ECG292" s="111"/>
      <c r="ECH292" s="111"/>
      <c r="ECI292" s="111"/>
      <c r="ECJ292" s="111"/>
      <c r="ECK292" s="111"/>
      <c r="ECL292" s="111"/>
      <c r="ECM292" s="111"/>
      <c r="ECN292" s="112"/>
      <c r="ECO292" s="104"/>
      <c r="ECP292" s="111"/>
      <c r="ECQ292" s="111"/>
      <c r="ECR292" s="111"/>
      <c r="ECS292" s="111"/>
      <c r="ECT292" s="111"/>
      <c r="ECU292" s="111"/>
      <c r="ECV292" s="111"/>
      <c r="ECW292" s="111"/>
      <c r="ECX292" s="111"/>
      <c r="ECY292" s="111"/>
      <c r="ECZ292" s="111"/>
      <c r="EDA292" s="111"/>
      <c r="EDB292" s="111"/>
      <c r="EDC292" s="111"/>
      <c r="EDD292" s="111"/>
      <c r="EDE292" s="111"/>
      <c r="EDF292" s="111"/>
      <c r="EDG292" s="111"/>
      <c r="EDH292" s="111"/>
      <c r="EDI292" s="111"/>
      <c r="EDJ292" s="111"/>
      <c r="EDK292" s="111"/>
      <c r="EDL292" s="111"/>
      <c r="EDM292" s="111"/>
      <c r="EDN292" s="111"/>
      <c r="EDO292" s="111"/>
      <c r="EDP292" s="111"/>
      <c r="EDQ292" s="111"/>
      <c r="EDR292" s="111"/>
      <c r="EDS292" s="112"/>
      <c r="EDT292" s="104"/>
      <c r="EDU292" s="111"/>
      <c r="EDV292" s="111"/>
      <c r="EDW292" s="111"/>
      <c r="EDX292" s="111"/>
      <c r="EDY292" s="111"/>
      <c r="EDZ292" s="111"/>
      <c r="EEA292" s="111"/>
      <c r="EEB292" s="111"/>
      <c r="EEC292" s="111"/>
      <c r="EED292" s="111"/>
      <c r="EEE292" s="111"/>
      <c r="EEF292" s="111"/>
      <c r="EEG292" s="111"/>
      <c r="EEH292" s="111"/>
      <c r="EEI292" s="111"/>
      <c r="EEJ292" s="111"/>
      <c r="EEK292" s="111"/>
      <c r="EEL292" s="111"/>
      <c r="EEM292" s="111"/>
      <c r="EEN292" s="111"/>
      <c r="EEO292" s="111"/>
      <c r="EEP292" s="111"/>
      <c r="EEQ292" s="111"/>
      <c r="EER292" s="111"/>
      <c r="EES292" s="111"/>
      <c r="EET292" s="111"/>
      <c r="EEU292" s="111"/>
      <c r="EEV292" s="111"/>
      <c r="EEW292" s="111"/>
      <c r="EEX292" s="112"/>
      <c r="EEY292" s="104"/>
      <c r="EEZ292" s="111"/>
      <c r="EFA292" s="111"/>
      <c r="EFB292" s="111"/>
      <c r="EFC292" s="111"/>
      <c r="EFD292" s="111"/>
      <c r="EFE292" s="111"/>
      <c r="EFF292" s="111"/>
      <c r="EFG292" s="111"/>
      <c r="EFH292" s="111"/>
      <c r="EFI292" s="111"/>
      <c r="EFJ292" s="111"/>
      <c r="EFK292" s="111"/>
      <c r="EFL292" s="111"/>
      <c r="EFM292" s="111"/>
      <c r="EFN292" s="111"/>
      <c r="EFO292" s="111"/>
      <c r="EFP292" s="111"/>
      <c r="EFQ292" s="111"/>
      <c r="EFR292" s="111"/>
      <c r="EFS292" s="111"/>
      <c r="EFT292" s="111"/>
      <c r="EFU292" s="111"/>
      <c r="EFV292" s="111"/>
      <c r="EFW292" s="111"/>
      <c r="EFX292" s="111"/>
      <c r="EFY292" s="111"/>
      <c r="EFZ292" s="111"/>
      <c r="EGA292" s="111"/>
      <c r="EGB292" s="111"/>
      <c r="EGC292" s="112"/>
      <c r="EGD292" s="104"/>
      <c r="EGE292" s="111"/>
      <c r="EGF292" s="111"/>
      <c r="EGG292" s="111"/>
      <c r="EGH292" s="111"/>
      <c r="EGI292" s="111"/>
      <c r="EGJ292" s="111"/>
      <c r="EGK292" s="111"/>
      <c r="EGL292" s="111"/>
      <c r="EGM292" s="111"/>
      <c r="EGN292" s="111"/>
      <c r="EGO292" s="111"/>
      <c r="EGP292" s="111"/>
      <c r="EGQ292" s="111"/>
      <c r="EGR292" s="111"/>
      <c r="EGS292" s="111"/>
      <c r="EGT292" s="111"/>
      <c r="EGU292" s="111"/>
      <c r="EGV292" s="111"/>
      <c r="EGW292" s="111"/>
      <c r="EGX292" s="111"/>
      <c r="EGY292" s="111"/>
      <c r="EGZ292" s="111"/>
      <c r="EHA292" s="111"/>
      <c r="EHB292" s="111"/>
      <c r="EHC292" s="111"/>
      <c r="EHD292" s="111"/>
      <c r="EHE292" s="111"/>
      <c r="EHF292" s="111"/>
      <c r="EHG292" s="111"/>
      <c r="EHH292" s="112"/>
      <c r="EHI292" s="104"/>
      <c r="EHJ292" s="111"/>
      <c r="EHK292" s="111"/>
      <c r="EHL292" s="111"/>
      <c r="EHM292" s="111"/>
      <c r="EHN292" s="111"/>
      <c r="EHO292" s="111"/>
      <c r="EHP292" s="111"/>
      <c r="EHQ292" s="111"/>
      <c r="EHR292" s="111"/>
      <c r="EHS292" s="111"/>
      <c r="EHT292" s="111"/>
      <c r="EHU292" s="111"/>
      <c r="EHV292" s="111"/>
      <c r="EHW292" s="111"/>
      <c r="EHX292" s="111"/>
      <c r="EHY292" s="111"/>
      <c r="EHZ292" s="111"/>
      <c r="EIA292" s="111"/>
      <c r="EIB292" s="111"/>
      <c r="EIC292" s="111"/>
      <c r="EID292" s="111"/>
      <c r="EIE292" s="111"/>
      <c r="EIF292" s="111"/>
      <c r="EIG292" s="111"/>
      <c r="EIH292" s="111"/>
      <c r="EII292" s="111"/>
      <c r="EIJ292" s="111"/>
      <c r="EIK292" s="111"/>
      <c r="EIL292" s="111"/>
      <c r="EIM292" s="112"/>
      <c r="EIN292" s="104"/>
      <c r="EIO292" s="111"/>
      <c r="EIP292" s="111"/>
      <c r="EIQ292" s="111"/>
      <c r="EIR292" s="111"/>
      <c r="EIS292" s="111"/>
      <c r="EIT292" s="111"/>
      <c r="EIU292" s="111"/>
      <c r="EIV292" s="111"/>
      <c r="EIW292" s="111"/>
      <c r="EIX292" s="111"/>
      <c r="EIY292" s="111"/>
      <c r="EIZ292" s="111"/>
      <c r="EJA292" s="111"/>
      <c r="EJB292" s="111"/>
      <c r="EJC292" s="111"/>
      <c r="EJD292" s="111"/>
      <c r="EJE292" s="111"/>
      <c r="EJF292" s="111"/>
      <c r="EJG292" s="111"/>
      <c r="EJH292" s="111"/>
      <c r="EJI292" s="111"/>
      <c r="EJJ292" s="111"/>
      <c r="EJK292" s="111"/>
      <c r="EJL292" s="111"/>
      <c r="EJM292" s="111"/>
      <c r="EJN292" s="111"/>
      <c r="EJO292" s="111"/>
      <c r="EJP292" s="111"/>
      <c r="EJQ292" s="111"/>
      <c r="EJR292" s="112"/>
      <c r="EJS292" s="104"/>
      <c r="EJT292" s="111"/>
      <c r="EJU292" s="111"/>
      <c r="EJV292" s="111"/>
      <c r="EJW292" s="111"/>
      <c r="EJX292" s="111"/>
      <c r="EJY292" s="111"/>
      <c r="EJZ292" s="111"/>
      <c r="EKA292" s="111"/>
      <c r="EKB292" s="111"/>
      <c r="EKC292" s="111"/>
      <c r="EKD292" s="111"/>
      <c r="EKE292" s="111"/>
      <c r="EKF292" s="111"/>
      <c r="EKG292" s="111"/>
      <c r="EKH292" s="111"/>
      <c r="EKI292" s="111"/>
      <c r="EKJ292" s="111"/>
      <c r="EKK292" s="111"/>
      <c r="EKL292" s="111"/>
      <c r="EKM292" s="111"/>
      <c r="EKN292" s="111"/>
      <c r="EKO292" s="111"/>
      <c r="EKP292" s="111"/>
      <c r="EKQ292" s="111"/>
      <c r="EKR292" s="111"/>
      <c r="EKS292" s="111"/>
      <c r="EKT292" s="111"/>
      <c r="EKU292" s="111"/>
      <c r="EKV292" s="111"/>
      <c r="EKW292" s="112"/>
      <c r="EKX292" s="104"/>
      <c r="EKY292" s="111"/>
      <c r="EKZ292" s="111"/>
      <c r="ELA292" s="111"/>
      <c r="ELB292" s="111"/>
      <c r="ELC292" s="111"/>
      <c r="ELD292" s="111"/>
      <c r="ELE292" s="111"/>
      <c r="ELF292" s="111"/>
      <c r="ELG292" s="111"/>
      <c r="ELH292" s="111"/>
      <c r="ELI292" s="111"/>
      <c r="ELJ292" s="111"/>
      <c r="ELK292" s="111"/>
      <c r="ELL292" s="111"/>
      <c r="ELM292" s="111"/>
      <c r="ELN292" s="111"/>
      <c r="ELO292" s="111"/>
      <c r="ELP292" s="111"/>
      <c r="ELQ292" s="111"/>
      <c r="ELR292" s="111"/>
      <c r="ELS292" s="111"/>
      <c r="ELT292" s="111"/>
      <c r="ELU292" s="111"/>
      <c r="ELV292" s="111"/>
      <c r="ELW292" s="111"/>
      <c r="ELX292" s="111"/>
      <c r="ELY292" s="111"/>
      <c r="ELZ292" s="111"/>
      <c r="EMA292" s="111"/>
      <c r="EMB292" s="112"/>
      <c r="EMC292" s="104"/>
      <c r="EMD292" s="111"/>
      <c r="EME292" s="111"/>
      <c r="EMF292" s="111"/>
      <c r="EMG292" s="111"/>
      <c r="EMH292" s="111"/>
      <c r="EMI292" s="111"/>
      <c r="EMJ292" s="111"/>
      <c r="EMK292" s="111"/>
      <c r="EML292" s="111"/>
      <c r="EMM292" s="111"/>
      <c r="EMN292" s="111"/>
      <c r="EMO292" s="111"/>
      <c r="EMP292" s="111"/>
      <c r="EMQ292" s="111"/>
      <c r="EMR292" s="111"/>
      <c r="EMS292" s="111"/>
      <c r="EMT292" s="111"/>
      <c r="EMU292" s="111"/>
      <c r="EMV292" s="111"/>
      <c r="EMW292" s="111"/>
      <c r="EMX292" s="111"/>
      <c r="EMY292" s="111"/>
      <c r="EMZ292" s="111"/>
      <c r="ENA292" s="111"/>
      <c r="ENB292" s="111"/>
      <c r="ENC292" s="111"/>
      <c r="END292" s="111"/>
      <c r="ENE292" s="111"/>
      <c r="ENF292" s="111"/>
      <c r="ENG292" s="112"/>
      <c r="ENH292" s="104"/>
      <c r="ENI292" s="111"/>
      <c r="ENJ292" s="111"/>
      <c r="ENK292" s="111"/>
      <c r="ENL292" s="111"/>
      <c r="ENM292" s="111"/>
      <c r="ENN292" s="111"/>
      <c r="ENO292" s="111"/>
      <c r="ENP292" s="111"/>
      <c r="ENQ292" s="111"/>
      <c r="ENR292" s="111"/>
      <c r="ENS292" s="111"/>
      <c r="ENT292" s="111"/>
      <c r="ENU292" s="111"/>
      <c r="ENV292" s="111"/>
      <c r="ENW292" s="111"/>
      <c r="ENX292" s="111"/>
      <c r="ENY292" s="111"/>
      <c r="ENZ292" s="111"/>
      <c r="EOA292" s="111"/>
      <c r="EOB292" s="111"/>
      <c r="EOC292" s="111"/>
      <c r="EOD292" s="111"/>
      <c r="EOE292" s="111"/>
      <c r="EOF292" s="111"/>
      <c r="EOG292" s="111"/>
      <c r="EOH292" s="111"/>
      <c r="EOI292" s="111"/>
      <c r="EOJ292" s="111"/>
      <c r="EOK292" s="111"/>
      <c r="EOL292" s="112"/>
      <c r="EOM292" s="104"/>
      <c r="EON292" s="111"/>
      <c r="EOO292" s="111"/>
      <c r="EOP292" s="111"/>
      <c r="EOQ292" s="111"/>
      <c r="EOR292" s="111"/>
      <c r="EOS292" s="111"/>
      <c r="EOT292" s="111"/>
      <c r="EOU292" s="111"/>
      <c r="EOV292" s="111"/>
      <c r="EOW292" s="111"/>
      <c r="EOX292" s="111"/>
      <c r="EOY292" s="111"/>
      <c r="EOZ292" s="111"/>
      <c r="EPA292" s="111"/>
      <c r="EPB292" s="111"/>
      <c r="EPC292" s="111"/>
      <c r="EPD292" s="111"/>
      <c r="EPE292" s="111"/>
      <c r="EPF292" s="111"/>
      <c r="EPG292" s="111"/>
      <c r="EPH292" s="111"/>
      <c r="EPI292" s="111"/>
      <c r="EPJ292" s="111"/>
      <c r="EPK292" s="111"/>
      <c r="EPL292" s="111"/>
      <c r="EPM292" s="111"/>
      <c r="EPN292" s="111"/>
      <c r="EPO292" s="111"/>
      <c r="EPP292" s="111"/>
      <c r="EPQ292" s="112"/>
      <c r="EPR292" s="104"/>
      <c r="EPS292" s="111"/>
      <c r="EPT292" s="111"/>
      <c r="EPU292" s="111"/>
      <c r="EPV292" s="111"/>
      <c r="EPW292" s="111"/>
      <c r="EPX292" s="111"/>
      <c r="EPY292" s="111"/>
      <c r="EPZ292" s="111"/>
      <c r="EQA292" s="111"/>
      <c r="EQB292" s="111"/>
      <c r="EQC292" s="111"/>
      <c r="EQD292" s="111"/>
      <c r="EQE292" s="111"/>
      <c r="EQF292" s="111"/>
      <c r="EQG292" s="111"/>
      <c r="EQH292" s="111"/>
      <c r="EQI292" s="111"/>
      <c r="EQJ292" s="111"/>
      <c r="EQK292" s="111"/>
      <c r="EQL292" s="111"/>
      <c r="EQM292" s="111"/>
      <c r="EQN292" s="111"/>
      <c r="EQO292" s="111"/>
      <c r="EQP292" s="111"/>
      <c r="EQQ292" s="111"/>
      <c r="EQR292" s="111"/>
      <c r="EQS292" s="111"/>
      <c r="EQT292" s="111"/>
      <c r="EQU292" s="111"/>
      <c r="EQV292" s="112"/>
      <c r="EQW292" s="104"/>
      <c r="EQX292" s="111"/>
      <c r="EQY292" s="111"/>
      <c r="EQZ292" s="111"/>
      <c r="ERA292" s="111"/>
      <c r="ERB292" s="111"/>
      <c r="ERC292" s="111"/>
      <c r="ERD292" s="111"/>
      <c r="ERE292" s="111"/>
      <c r="ERF292" s="111"/>
      <c r="ERG292" s="111"/>
      <c r="ERH292" s="111"/>
      <c r="ERI292" s="111"/>
      <c r="ERJ292" s="111"/>
      <c r="ERK292" s="111"/>
      <c r="ERL292" s="111"/>
      <c r="ERM292" s="111"/>
      <c r="ERN292" s="111"/>
      <c r="ERO292" s="111"/>
      <c r="ERP292" s="111"/>
      <c r="ERQ292" s="111"/>
      <c r="ERR292" s="111"/>
      <c r="ERS292" s="111"/>
      <c r="ERT292" s="111"/>
      <c r="ERU292" s="111"/>
      <c r="ERV292" s="111"/>
      <c r="ERW292" s="111"/>
      <c r="ERX292" s="111"/>
      <c r="ERY292" s="111"/>
      <c r="ERZ292" s="111"/>
      <c r="ESA292" s="112"/>
      <c r="ESB292" s="104"/>
      <c r="ESC292" s="111"/>
      <c r="ESD292" s="111"/>
      <c r="ESE292" s="111"/>
      <c r="ESF292" s="111"/>
      <c r="ESG292" s="111"/>
      <c r="ESH292" s="111"/>
      <c r="ESI292" s="111"/>
      <c r="ESJ292" s="111"/>
      <c r="ESK292" s="111"/>
      <c r="ESL292" s="111"/>
      <c r="ESM292" s="111"/>
      <c r="ESN292" s="111"/>
      <c r="ESO292" s="111"/>
      <c r="ESP292" s="111"/>
      <c r="ESQ292" s="111"/>
      <c r="ESR292" s="111"/>
      <c r="ESS292" s="111"/>
      <c r="EST292" s="111"/>
      <c r="ESU292" s="111"/>
      <c r="ESV292" s="111"/>
      <c r="ESW292" s="111"/>
      <c r="ESX292" s="111"/>
      <c r="ESY292" s="111"/>
      <c r="ESZ292" s="111"/>
      <c r="ETA292" s="111"/>
      <c r="ETB292" s="111"/>
      <c r="ETC292" s="111"/>
      <c r="ETD292" s="111"/>
      <c r="ETE292" s="111"/>
      <c r="ETF292" s="112"/>
      <c r="ETG292" s="104"/>
      <c r="ETH292" s="111"/>
      <c r="ETI292" s="111"/>
      <c r="ETJ292" s="111"/>
      <c r="ETK292" s="111"/>
      <c r="ETL292" s="111"/>
      <c r="ETM292" s="111"/>
      <c r="ETN292" s="111"/>
      <c r="ETO292" s="111"/>
      <c r="ETP292" s="111"/>
      <c r="ETQ292" s="111"/>
      <c r="ETR292" s="111"/>
      <c r="ETS292" s="111"/>
      <c r="ETT292" s="111"/>
      <c r="ETU292" s="111"/>
      <c r="ETV292" s="111"/>
      <c r="ETW292" s="111"/>
      <c r="ETX292" s="111"/>
      <c r="ETY292" s="111"/>
      <c r="ETZ292" s="111"/>
      <c r="EUA292" s="111"/>
      <c r="EUB292" s="111"/>
      <c r="EUC292" s="111"/>
      <c r="EUD292" s="111"/>
      <c r="EUE292" s="111"/>
      <c r="EUF292" s="111"/>
      <c r="EUG292" s="111"/>
      <c r="EUH292" s="111"/>
      <c r="EUI292" s="111"/>
      <c r="EUJ292" s="111"/>
      <c r="EUK292" s="112"/>
      <c r="EUL292" s="104"/>
      <c r="EUM292" s="111"/>
      <c r="EUN292" s="111"/>
      <c r="EUO292" s="111"/>
      <c r="EUP292" s="111"/>
      <c r="EUQ292" s="111"/>
      <c r="EUR292" s="111"/>
      <c r="EUS292" s="111"/>
      <c r="EUT292" s="111"/>
      <c r="EUU292" s="111"/>
      <c r="EUV292" s="111"/>
      <c r="EUW292" s="111"/>
      <c r="EUX292" s="111"/>
      <c r="EUY292" s="111"/>
      <c r="EUZ292" s="111"/>
      <c r="EVA292" s="111"/>
      <c r="EVB292" s="111"/>
      <c r="EVC292" s="111"/>
      <c r="EVD292" s="111"/>
      <c r="EVE292" s="111"/>
      <c r="EVF292" s="111"/>
      <c r="EVG292" s="111"/>
      <c r="EVH292" s="111"/>
      <c r="EVI292" s="111"/>
      <c r="EVJ292" s="111"/>
      <c r="EVK292" s="111"/>
      <c r="EVL292" s="111"/>
      <c r="EVM292" s="111"/>
      <c r="EVN292" s="111"/>
      <c r="EVO292" s="111"/>
      <c r="EVP292" s="112"/>
      <c r="EVQ292" s="104"/>
      <c r="EVR292" s="111"/>
      <c r="EVS292" s="111"/>
      <c r="EVT292" s="111"/>
      <c r="EVU292" s="111"/>
      <c r="EVV292" s="111"/>
      <c r="EVW292" s="111"/>
      <c r="EVX292" s="111"/>
      <c r="EVY292" s="111"/>
      <c r="EVZ292" s="111"/>
      <c r="EWA292" s="111"/>
      <c r="EWB292" s="111"/>
      <c r="EWC292" s="111"/>
      <c r="EWD292" s="111"/>
      <c r="EWE292" s="111"/>
      <c r="EWF292" s="111"/>
      <c r="EWG292" s="111"/>
      <c r="EWH292" s="111"/>
      <c r="EWI292" s="111"/>
      <c r="EWJ292" s="111"/>
      <c r="EWK292" s="111"/>
      <c r="EWL292" s="111"/>
      <c r="EWM292" s="111"/>
      <c r="EWN292" s="111"/>
      <c r="EWO292" s="111"/>
      <c r="EWP292" s="111"/>
      <c r="EWQ292" s="111"/>
      <c r="EWR292" s="111"/>
      <c r="EWS292" s="111"/>
      <c r="EWT292" s="111"/>
      <c r="EWU292" s="112"/>
      <c r="EWV292" s="104"/>
      <c r="EWW292" s="111"/>
      <c r="EWX292" s="111"/>
      <c r="EWY292" s="111"/>
      <c r="EWZ292" s="111"/>
      <c r="EXA292" s="111"/>
      <c r="EXB292" s="111"/>
      <c r="EXC292" s="111"/>
      <c r="EXD292" s="111"/>
      <c r="EXE292" s="111"/>
      <c r="EXF292" s="111"/>
      <c r="EXG292" s="111"/>
      <c r="EXH292" s="111"/>
      <c r="EXI292" s="111"/>
      <c r="EXJ292" s="111"/>
      <c r="EXK292" s="111"/>
      <c r="EXL292" s="111"/>
      <c r="EXM292" s="111"/>
      <c r="EXN292" s="111"/>
      <c r="EXO292" s="111"/>
      <c r="EXP292" s="111"/>
      <c r="EXQ292" s="111"/>
      <c r="EXR292" s="111"/>
      <c r="EXS292" s="111"/>
      <c r="EXT292" s="111"/>
      <c r="EXU292" s="111"/>
      <c r="EXV292" s="111"/>
      <c r="EXW292" s="111"/>
      <c r="EXX292" s="111"/>
      <c r="EXY292" s="111"/>
      <c r="EXZ292" s="112"/>
      <c r="EYA292" s="104"/>
      <c r="EYB292" s="111"/>
      <c r="EYC292" s="111"/>
      <c r="EYD292" s="111"/>
      <c r="EYE292" s="111"/>
      <c r="EYF292" s="111"/>
      <c r="EYG292" s="111"/>
      <c r="EYH292" s="111"/>
      <c r="EYI292" s="111"/>
      <c r="EYJ292" s="111"/>
      <c r="EYK292" s="111"/>
      <c r="EYL292" s="111"/>
      <c r="EYM292" s="111"/>
      <c r="EYN292" s="111"/>
      <c r="EYO292" s="111"/>
      <c r="EYP292" s="111"/>
      <c r="EYQ292" s="111"/>
      <c r="EYR292" s="111"/>
      <c r="EYS292" s="111"/>
      <c r="EYT292" s="111"/>
      <c r="EYU292" s="111"/>
      <c r="EYV292" s="111"/>
      <c r="EYW292" s="111"/>
      <c r="EYX292" s="111"/>
      <c r="EYY292" s="111"/>
      <c r="EYZ292" s="111"/>
      <c r="EZA292" s="111"/>
      <c r="EZB292" s="111"/>
      <c r="EZC292" s="111"/>
      <c r="EZD292" s="111"/>
      <c r="EZE292" s="112"/>
      <c r="EZF292" s="104"/>
      <c r="EZG292" s="111"/>
      <c r="EZH292" s="111"/>
      <c r="EZI292" s="111"/>
      <c r="EZJ292" s="111"/>
      <c r="EZK292" s="111"/>
      <c r="EZL292" s="111"/>
      <c r="EZM292" s="111"/>
      <c r="EZN292" s="111"/>
      <c r="EZO292" s="111"/>
      <c r="EZP292" s="111"/>
      <c r="EZQ292" s="111"/>
      <c r="EZR292" s="111"/>
      <c r="EZS292" s="111"/>
      <c r="EZT292" s="111"/>
      <c r="EZU292" s="111"/>
      <c r="EZV292" s="111"/>
      <c r="EZW292" s="111"/>
      <c r="EZX292" s="111"/>
      <c r="EZY292" s="111"/>
      <c r="EZZ292" s="111"/>
      <c r="FAA292" s="111"/>
      <c r="FAB292" s="111"/>
      <c r="FAC292" s="111"/>
      <c r="FAD292" s="111"/>
      <c r="FAE292" s="111"/>
      <c r="FAF292" s="111"/>
      <c r="FAG292" s="111"/>
      <c r="FAH292" s="111"/>
      <c r="FAI292" s="111"/>
      <c r="FAJ292" s="112"/>
      <c r="FAK292" s="104"/>
      <c r="FAL292" s="111"/>
      <c r="FAM292" s="111"/>
      <c r="FAN292" s="111"/>
      <c r="FAO292" s="111"/>
      <c r="FAP292" s="111"/>
      <c r="FAQ292" s="111"/>
      <c r="FAR292" s="111"/>
      <c r="FAS292" s="111"/>
      <c r="FAT292" s="111"/>
      <c r="FAU292" s="111"/>
      <c r="FAV292" s="111"/>
      <c r="FAW292" s="111"/>
      <c r="FAX292" s="111"/>
      <c r="FAY292" s="111"/>
      <c r="FAZ292" s="111"/>
      <c r="FBA292" s="111"/>
      <c r="FBB292" s="111"/>
      <c r="FBC292" s="111"/>
      <c r="FBD292" s="111"/>
      <c r="FBE292" s="111"/>
      <c r="FBF292" s="111"/>
      <c r="FBG292" s="111"/>
      <c r="FBH292" s="111"/>
      <c r="FBI292" s="111"/>
      <c r="FBJ292" s="111"/>
      <c r="FBK292" s="111"/>
      <c r="FBL292" s="111"/>
      <c r="FBM292" s="111"/>
      <c r="FBN292" s="111"/>
      <c r="FBO292" s="112"/>
      <c r="FBP292" s="104"/>
      <c r="FBQ292" s="111"/>
      <c r="FBR292" s="111"/>
      <c r="FBS292" s="111"/>
      <c r="FBT292" s="111"/>
      <c r="FBU292" s="111"/>
      <c r="FBV292" s="111"/>
      <c r="FBW292" s="111"/>
      <c r="FBX292" s="111"/>
      <c r="FBY292" s="111"/>
      <c r="FBZ292" s="111"/>
      <c r="FCA292" s="111"/>
      <c r="FCB292" s="111"/>
      <c r="FCC292" s="111"/>
      <c r="FCD292" s="111"/>
      <c r="FCE292" s="111"/>
      <c r="FCF292" s="111"/>
      <c r="FCG292" s="111"/>
      <c r="FCH292" s="111"/>
      <c r="FCI292" s="111"/>
      <c r="FCJ292" s="111"/>
      <c r="FCK292" s="111"/>
      <c r="FCL292" s="111"/>
      <c r="FCM292" s="111"/>
      <c r="FCN292" s="111"/>
      <c r="FCO292" s="111"/>
      <c r="FCP292" s="111"/>
      <c r="FCQ292" s="111"/>
      <c r="FCR292" s="111"/>
      <c r="FCS292" s="111"/>
      <c r="FCT292" s="112"/>
      <c r="FCU292" s="104"/>
      <c r="FCV292" s="111"/>
      <c r="FCW292" s="111"/>
      <c r="FCX292" s="111"/>
      <c r="FCY292" s="111"/>
      <c r="FCZ292" s="111"/>
      <c r="FDA292" s="111"/>
      <c r="FDB292" s="111"/>
      <c r="FDC292" s="111"/>
      <c r="FDD292" s="111"/>
      <c r="FDE292" s="111"/>
      <c r="FDF292" s="111"/>
      <c r="FDG292" s="111"/>
      <c r="FDH292" s="111"/>
      <c r="FDI292" s="111"/>
      <c r="FDJ292" s="111"/>
      <c r="FDK292" s="111"/>
      <c r="FDL292" s="111"/>
      <c r="FDM292" s="111"/>
      <c r="FDN292" s="111"/>
      <c r="FDO292" s="111"/>
      <c r="FDP292" s="111"/>
      <c r="FDQ292" s="111"/>
      <c r="FDR292" s="111"/>
      <c r="FDS292" s="111"/>
      <c r="FDT292" s="111"/>
      <c r="FDU292" s="111"/>
      <c r="FDV292" s="111"/>
      <c r="FDW292" s="111"/>
      <c r="FDX292" s="111"/>
      <c r="FDY292" s="112"/>
      <c r="FDZ292" s="104"/>
      <c r="FEA292" s="111"/>
      <c r="FEB292" s="111"/>
      <c r="FEC292" s="111"/>
      <c r="FED292" s="111"/>
      <c r="FEE292" s="111"/>
      <c r="FEF292" s="111"/>
      <c r="FEG292" s="111"/>
      <c r="FEH292" s="111"/>
      <c r="FEI292" s="111"/>
      <c r="FEJ292" s="111"/>
      <c r="FEK292" s="111"/>
      <c r="FEL292" s="111"/>
      <c r="FEM292" s="111"/>
      <c r="FEN292" s="111"/>
      <c r="FEO292" s="111"/>
      <c r="FEP292" s="111"/>
      <c r="FEQ292" s="111"/>
      <c r="FER292" s="111"/>
      <c r="FES292" s="111"/>
      <c r="FET292" s="111"/>
      <c r="FEU292" s="111"/>
      <c r="FEV292" s="111"/>
      <c r="FEW292" s="111"/>
      <c r="FEX292" s="111"/>
      <c r="FEY292" s="111"/>
      <c r="FEZ292" s="111"/>
      <c r="FFA292" s="111"/>
      <c r="FFB292" s="111"/>
      <c r="FFC292" s="111"/>
      <c r="FFD292" s="112"/>
      <c r="FFE292" s="104"/>
      <c r="FFF292" s="111"/>
      <c r="FFG292" s="111"/>
      <c r="FFH292" s="111"/>
      <c r="FFI292" s="111"/>
      <c r="FFJ292" s="111"/>
      <c r="FFK292" s="111"/>
      <c r="FFL292" s="111"/>
      <c r="FFM292" s="111"/>
      <c r="FFN292" s="111"/>
      <c r="FFO292" s="111"/>
      <c r="FFP292" s="111"/>
      <c r="FFQ292" s="111"/>
      <c r="FFR292" s="111"/>
      <c r="FFS292" s="111"/>
      <c r="FFT292" s="111"/>
      <c r="FFU292" s="111"/>
      <c r="FFV292" s="111"/>
      <c r="FFW292" s="111"/>
      <c r="FFX292" s="111"/>
      <c r="FFY292" s="111"/>
      <c r="FFZ292" s="111"/>
      <c r="FGA292" s="111"/>
      <c r="FGB292" s="111"/>
      <c r="FGC292" s="111"/>
      <c r="FGD292" s="111"/>
      <c r="FGE292" s="111"/>
      <c r="FGF292" s="111"/>
      <c r="FGG292" s="111"/>
      <c r="FGH292" s="111"/>
      <c r="FGI292" s="112"/>
      <c r="FGJ292" s="104"/>
      <c r="FGK292" s="111"/>
      <c r="FGL292" s="111"/>
      <c r="FGM292" s="111"/>
      <c r="FGN292" s="111"/>
      <c r="FGO292" s="111"/>
      <c r="FGP292" s="111"/>
      <c r="FGQ292" s="111"/>
      <c r="FGR292" s="111"/>
      <c r="FGS292" s="111"/>
      <c r="FGT292" s="111"/>
      <c r="FGU292" s="111"/>
      <c r="FGV292" s="111"/>
      <c r="FGW292" s="111"/>
      <c r="FGX292" s="111"/>
      <c r="FGY292" s="111"/>
      <c r="FGZ292" s="111"/>
      <c r="FHA292" s="111"/>
      <c r="FHB292" s="111"/>
      <c r="FHC292" s="111"/>
      <c r="FHD292" s="111"/>
      <c r="FHE292" s="111"/>
      <c r="FHF292" s="111"/>
      <c r="FHG292" s="111"/>
      <c r="FHH292" s="111"/>
      <c r="FHI292" s="111"/>
      <c r="FHJ292" s="111"/>
      <c r="FHK292" s="111"/>
      <c r="FHL292" s="111"/>
      <c r="FHM292" s="111"/>
      <c r="FHN292" s="112"/>
      <c r="FHO292" s="104"/>
      <c r="FHP292" s="111"/>
      <c r="FHQ292" s="111"/>
      <c r="FHR292" s="111"/>
      <c r="FHS292" s="111"/>
      <c r="FHT292" s="111"/>
      <c r="FHU292" s="111"/>
      <c r="FHV292" s="111"/>
      <c r="FHW292" s="111"/>
      <c r="FHX292" s="111"/>
      <c r="FHY292" s="111"/>
      <c r="FHZ292" s="111"/>
      <c r="FIA292" s="111"/>
      <c r="FIB292" s="111"/>
      <c r="FIC292" s="111"/>
      <c r="FID292" s="111"/>
      <c r="FIE292" s="111"/>
      <c r="FIF292" s="111"/>
      <c r="FIG292" s="111"/>
      <c r="FIH292" s="111"/>
      <c r="FII292" s="111"/>
      <c r="FIJ292" s="111"/>
      <c r="FIK292" s="111"/>
      <c r="FIL292" s="111"/>
      <c r="FIM292" s="111"/>
      <c r="FIN292" s="111"/>
      <c r="FIO292" s="111"/>
      <c r="FIP292" s="111"/>
      <c r="FIQ292" s="111"/>
      <c r="FIR292" s="111"/>
      <c r="FIS292" s="112"/>
      <c r="FIT292" s="104"/>
      <c r="FIU292" s="111"/>
      <c r="FIV292" s="111"/>
      <c r="FIW292" s="111"/>
      <c r="FIX292" s="111"/>
      <c r="FIY292" s="111"/>
      <c r="FIZ292" s="111"/>
      <c r="FJA292" s="111"/>
      <c r="FJB292" s="111"/>
      <c r="FJC292" s="111"/>
      <c r="FJD292" s="111"/>
      <c r="FJE292" s="111"/>
      <c r="FJF292" s="111"/>
      <c r="FJG292" s="111"/>
      <c r="FJH292" s="111"/>
      <c r="FJI292" s="111"/>
      <c r="FJJ292" s="111"/>
      <c r="FJK292" s="111"/>
      <c r="FJL292" s="111"/>
      <c r="FJM292" s="111"/>
      <c r="FJN292" s="111"/>
      <c r="FJO292" s="111"/>
      <c r="FJP292" s="111"/>
      <c r="FJQ292" s="111"/>
      <c r="FJR292" s="111"/>
      <c r="FJS292" s="111"/>
      <c r="FJT292" s="111"/>
      <c r="FJU292" s="111"/>
      <c r="FJV292" s="111"/>
      <c r="FJW292" s="111"/>
      <c r="FJX292" s="112"/>
      <c r="FJY292" s="104"/>
      <c r="FJZ292" s="111"/>
      <c r="FKA292" s="111"/>
      <c r="FKB292" s="111"/>
      <c r="FKC292" s="111"/>
      <c r="FKD292" s="111"/>
      <c r="FKE292" s="111"/>
      <c r="FKF292" s="111"/>
      <c r="FKG292" s="111"/>
      <c r="FKH292" s="111"/>
      <c r="FKI292" s="111"/>
      <c r="FKJ292" s="111"/>
      <c r="FKK292" s="111"/>
      <c r="FKL292" s="111"/>
      <c r="FKM292" s="111"/>
      <c r="FKN292" s="111"/>
      <c r="FKO292" s="111"/>
      <c r="FKP292" s="111"/>
      <c r="FKQ292" s="111"/>
      <c r="FKR292" s="111"/>
      <c r="FKS292" s="111"/>
      <c r="FKT292" s="111"/>
      <c r="FKU292" s="111"/>
      <c r="FKV292" s="111"/>
      <c r="FKW292" s="111"/>
      <c r="FKX292" s="111"/>
      <c r="FKY292" s="111"/>
      <c r="FKZ292" s="111"/>
      <c r="FLA292" s="111"/>
      <c r="FLB292" s="111"/>
      <c r="FLC292" s="112"/>
      <c r="FLD292" s="104"/>
      <c r="FLE292" s="111"/>
      <c r="FLF292" s="111"/>
      <c r="FLG292" s="111"/>
      <c r="FLH292" s="111"/>
      <c r="FLI292" s="111"/>
      <c r="FLJ292" s="111"/>
      <c r="FLK292" s="111"/>
      <c r="FLL292" s="111"/>
      <c r="FLM292" s="111"/>
      <c r="FLN292" s="111"/>
      <c r="FLO292" s="111"/>
      <c r="FLP292" s="111"/>
      <c r="FLQ292" s="111"/>
      <c r="FLR292" s="111"/>
      <c r="FLS292" s="111"/>
      <c r="FLT292" s="111"/>
      <c r="FLU292" s="111"/>
      <c r="FLV292" s="111"/>
      <c r="FLW292" s="111"/>
      <c r="FLX292" s="111"/>
      <c r="FLY292" s="111"/>
      <c r="FLZ292" s="111"/>
      <c r="FMA292" s="111"/>
      <c r="FMB292" s="111"/>
      <c r="FMC292" s="111"/>
      <c r="FMD292" s="111"/>
      <c r="FME292" s="111"/>
      <c r="FMF292" s="111"/>
      <c r="FMG292" s="111"/>
      <c r="FMH292" s="112"/>
      <c r="FMI292" s="104"/>
      <c r="FMJ292" s="111"/>
      <c r="FMK292" s="111"/>
      <c r="FML292" s="111"/>
      <c r="FMM292" s="111"/>
      <c r="FMN292" s="111"/>
      <c r="FMO292" s="111"/>
      <c r="FMP292" s="111"/>
      <c r="FMQ292" s="111"/>
      <c r="FMR292" s="111"/>
      <c r="FMS292" s="111"/>
      <c r="FMT292" s="111"/>
      <c r="FMU292" s="111"/>
      <c r="FMV292" s="111"/>
      <c r="FMW292" s="111"/>
      <c r="FMX292" s="111"/>
      <c r="FMY292" s="111"/>
      <c r="FMZ292" s="111"/>
      <c r="FNA292" s="111"/>
      <c r="FNB292" s="111"/>
      <c r="FNC292" s="111"/>
      <c r="FND292" s="111"/>
      <c r="FNE292" s="111"/>
      <c r="FNF292" s="111"/>
      <c r="FNG292" s="111"/>
      <c r="FNH292" s="111"/>
      <c r="FNI292" s="111"/>
      <c r="FNJ292" s="111"/>
      <c r="FNK292" s="111"/>
      <c r="FNL292" s="111"/>
      <c r="FNM292" s="112"/>
      <c r="FNN292" s="104"/>
      <c r="FNO292" s="111"/>
      <c r="FNP292" s="111"/>
      <c r="FNQ292" s="111"/>
      <c r="FNR292" s="111"/>
      <c r="FNS292" s="111"/>
      <c r="FNT292" s="111"/>
      <c r="FNU292" s="111"/>
      <c r="FNV292" s="111"/>
      <c r="FNW292" s="111"/>
      <c r="FNX292" s="111"/>
      <c r="FNY292" s="111"/>
      <c r="FNZ292" s="111"/>
      <c r="FOA292" s="111"/>
      <c r="FOB292" s="111"/>
      <c r="FOC292" s="111"/>
      <c r="FOD292" s="111"/>
      <c r="FOE292" s="111"/>
      <c r="FOF292" s="111"/>
      <c r="FOG292" s="111"/>
      <c r="FOH292" s="111"/>
      <c r="FOI292" s="111"/>
      <c r="FOJ292" s="111"/>
      <c r="FOK292" s="111"/>
      <c r="FOL292" s="111"/>
      <c r="FOM292" s="111"/>
      <c r="FON292" s="111"/>
      <c r="FOO292" s="111"/>
      <c r="FOP292" s="111"/>
      <c r="FOQ292" s="111"/>
      <c r="FOR292" s="112"/>
      <c r="FOS292" s="104"/>
      <c r="FOT292" s="111"/>
      <c r="FOU292" s="111"/>
      <c r="FOV292" s="111"/>
      <c r="FOW292" s="111"/>
      <c r="FOX292" s="111"/>
      <c r="FOY292" s="111"/>
      <c r="FOZ292" s="111"/>
      <c r="FPA292" s="111"/>
      <c r="FPB292" s="111"/>
      <c r="FPC292" s="111"/>
      <c r="FPD292" s="111"/>
      <c r="FPE292" s="111"/>
      <c r="FPF292" s="111"/>
      <c r="FPG292" s="111"/>
      <c r="FPH292" s="111"/>
      <c r="FPI292" s="111"/>
      <c r="FPJ292" s="111"/>
      <c r="FPK292" s="111"/>
      <c r="FPL292" s="111"/>
      <c r="FPM292" s="111"/>
      <c r="FPN292" s="111"/>
      <c r="FPO292" s="111"/>
      <c r="FPP292" s="111"/>
      <c r="FPQ292" s="111"/>
      <c r="FPR292" s="111"/>
      <c r="FPS292" s="111"/>
      <c r="FPT292" s="111"/>
      <c r="FPU292" s="111"/>
      <c r="FPV292" s="111"/>
      <c r="FPW292" s="112"/>
      <c r="FPX292" s="104"/>
      <c r="FPY292" s="111"/>
      <c r="FPZ292" s="111"/>
      <c r="FQA292" s="111"/>
      <c r="FQB292" s="111"/>
      <c r="FQC292" s="111"/>
      <c r="FQD292" s="111"/>
      <c r="FQE292" s="111"/>
      <c r="FQF292" s="111"/>
      <c r="FQG292" s="111"/>
      <c r="FQH292" s="111"/>
      <c r="FQI292" s="111"/>
      <c r="FQJ292" s="111"/>
      <c r="FQK292" s="111"/>
      <c r="FQL292" s="111"/>
      <c r="FQM292" s="111"/>
      <c r="FQN292" s="111"/>
      <c r="FQO292" s="111"/>
      <c r="FQP292" s="111"/>
      <c r="FQQ292" s="111"/>
      <c r="FQR292" s="111"/>
      <c r="FQS292" s="111"/>
      <c r="FQT292" s="111"/>
      <c r="FQU292" s="111"/>
      <c r="FQV292" s="111"/>
      <c r="FQW292" s="111"/>
      <c r="FQX292" s="111"/>
      <c r="FQY292" s="111"/>
      <c r="FQZ292" s="111"/>
      <c r="FRA292" s="111"/>
      <c r="FRB292" s="112"/>
      <c r="FRC292" s="104"/>
      <c r="FRD292" s="111"/>
      <c r="FRE292" s="111"/>
      <c r="FRF292" s="111"/>
      <c r="FRG292" s="111"/>
      <c r="FRH292" s="111"/>
      <c r="FRI292" s="111"/>
      <c r="FRJ292" s="111"/>
      <c r="FRK292" s="111"/>
      <c r="FRL292" s="111"/>
      <c r="FRM292" s="111"/>
      <c r="FRN292" s="111"/>
      <c r="FRO292" s="111"/>
      <c r="FRP292" s="111"/>
      <c r="FRQ292" s="111"/>
      <c r="FRR292" s="111"/>
      <c r="FRS292" s="111"/>
      <c r="FRT292" s="111"/>
      <c r="FRU292" s="111"/>
      <c r="FRV292" s="111"/>
      <c r="FRW292" s="111"/>
      <c r="FRX292" s="111"/>
      <c r="FRY292" s="111"/>
      <c r="FRZ292" s="111"/>
      <c r="FSA292" s="111"/>
      <c r="FSB292" s="111"/>
      <c r="FSC292" s="111"/>
      <c r="FSD292" s="111"/>
      <c r="FSE292" s="111"/>
      <c r="FSF292" s="111"/>
      <c r="FSG292" s="112"/>
      <c r="FSH292" s="104"/>
      <c r="FSI292" s="111"/>
      <c r="FSJ292" s="111"/>
      <c r="FSK292" s="111"/>
      <c r="FSL292" s="111"/>
      <c r="FSM292" s="111"/>
      <c r="FSN292" s="111"/>
      <c r="FSO292" s="111"/>
      <c r="FSP292" s="111"/>
      <c r="FSQ292" s="111"/>
      <c r="FSR292" s="111"/>
      <c r="FSS292" s="111"/>
      <c r="FST292" s="111"/>
      <c r="FSU292" s="111"/>
      <c r="FSV292" s="111"/>
      <c r="FSW292" s="111"/>
      <c r="FSX292" s="111"/>
      <c r="FSY292" s="111"/>
      <c r="FSZ292" s="111"/>
      <c r="FTA292" s="111"/>
      <c r="FTB292" s="111"/>
      <c r="FTC292" s="111"/>
      <c r="FTD292" s="111"/>
      <c r="FTE292" s="111"/>
      <c r="FTF292" s="111"/>
      <c r="FTG292" s="111"/>
      <c r="FTH292" s="111"/>
      <c r="FTI292" s="111"/>
      <c r="FTJ292" s="111"/>
      <c r="FTK292" s="111"/>
      <c r="FTL292" s="112"/>
      <c r="FTM292" s="104"/>
      <c r="FTN292" s="111"/>
      <c r="FTO292" s="111"/>
      <c r="FTP292" s="111"/>
      <c r="FTQ292" s="111"/>
      <c r="FTR292" s="111"/>
      <c r="FTS292" s="111"/>
      <c r="FTT292" s="111"/>
      <c r="FTU292" s="111"/>
      <c r="FTV292" s="111"/>
      <c r="FTW292" s="111"/>
      <c r="FTX292" s="111"/>
      <c r="FTY292" s="111"/>
      <c r="FTZ292" s="111"/>
      <c r="FUA292" s="111"/>
      <c r="FUB292" s="111"/>
      <c r="FUC292" s="111"/>
      <c r="FUD292" s="111"/>
      <c r="FUE292" s="111"/>
      <c r="FUF292" s="111"/>
      <c r="FUG292" s="111"/>
      <c r="FUH292" s="111"/>
      <c r="FUI292" s="111"/>
      <c r="FUJ292" s="111"/>
      <c r="FUK292" s="111"/>
      <c r="FUL292" s="111"/>
      <c r="FUM292" s="111"/>
      <c r="FUN292" s="111"/>
      <c r="FUO292" s="111"/>
      <c r="FUP292" s="111"/>
      <c r="FUQ292" s="112"/>
      <c r="FUR292" s="104"/>
      <c r="FUS292" s="111"/>
      <c r="FUT292" s="111"/>
      <c r="FUU292" s="111"/>
      <c r="FUV292" s="111"/>
      <c r="FUW292" s="111"/>
      <c r="FUX292" s="111"/>
      <c r="FUY292" s="111"/>
      <c r="FUZ292" s="111"/>
      <c r="FVA292" s="111"/>
      <c r="FVB292" s="111"/>
      <c r="FVC292" s="111"/>
      <c r="FVD292" s="111"/>
      <c r="FVE292" s="111"/>
      <c r="FVF292" s="111"/>
      <c r="FVG292" s="111"/>
      <c r="FVH292" s="111"/>
      <c r="FVI292" s="111"/>
      <c r="FVJ292" s="111"/>
      <c r="FVK292" s="111"/>
      <c r="FVL292" s="111"/>
      <c r="FVM292" s="111"/>
      <c r="FVN292" s="111"/>
      <c r="FVO292" s="111"/>
      <c r="FVP292" s="111"/>
      <c r="FVQ292" s="111"/>
      <c r="FVR292" s="111"/>
      <c r="FVS292" s="111"/>
      <c r="FVT292" s="111"/>
      <c r="FVU292" s="111"/>
      <c r="FVV292" s="112"/>
      <c r="FVW292" s="104"/>
      <c r="FVX292" s="111"/>
      <c r="FVY292" s="111"/>
      <c r="FVZ292" s="111"/>
      <c r="FWA292" s="111"/>
      <c r="FWB292" s="111"/>
      <c r="FWC292" s="111"/>
      <c r="FWD292" s="111"/>
      <c r="FWE292" s="111"/>
      <c r="FWF292" s="111"/>
      <c r="FWG292" s="111"/>
      <c r="FWH292" s="111"/>
      <c r="FWI292" s="111"/>
      <c r="FWJ292" s="111"/>
      <c r="FWK292" s="111"/>
      <c r="FWL292" s="111"/>
      <c r="FWM292" s="111"/>
      <c r="FWN292" s="111"/>
      <c r="FWO292" s="111"/>
      <c r="FWP292" s="111"/>
      <c r="FWQ292" s="111"/>
      <c r="FWR292" s="111"/>
      <c r="FWS292" s="111"/>
      <c r="FWT292" s="111"/>
      <c r="FWU292" s="111"/>
      <c r="FWV292" s="111"/>
      <c r="FWW292" s="111"/>
      <c r="FWX292" s="111"/>
      <c r="FWY292" s="111"/>
      <c r="FWZ292" s="111"/>
      <c r="FXA292" s="112"/>
      <c r="FXB292" s="104"/>
      <c r="FXC292" s="111"/>
      <c r="FXD292" s="111"/>
      <c r="FXE292" s="111"/>
      <c r="FXF292" s="111"/>
      <c r="FXG292" s="111"/>
      <c r="FXH292" s="111"/>
      <c r="FXI292" s="111"/>
      <c r="FXJ292" s="111"/>
      <c r="FXK292" s="111"/>
      <c r="FXL292" s="111"/>
      <c r="FXM292" s="111"/>
      <c r="FXN292" s="111"/>
      <c r="FXO292" s="111"/>
      <c r="FXP292" s="111"/>
      <c r="FXQ292" s="111"/>
      <c r="FXR292" s="111"/>
      <c r="FXS292" s="111"/>
      <c r="FXT292" s="111"/>
      <c r="FXU292" s="111"/>
      <c r="FXV292" s="111"/>
      <c r="FXW292" s="111"/>
      <c r="FXX292" s="111"/>
      <c r="FXY292" s="111"/>
      <c r="FXZ292" s="111"/>
      <c r="FYA292" s="111"/>
      <c r="FYB292" s="111"/>
      <c r="FYC292" s="111"/>
      <c r="FYD292" s="111"/>
      <c r="FYE292" s="111"/>
      <c r="FYF292" s="112"/>
      <c r="FYG292" s="104"/>
      <c r="FYH292" s="111"/>
      <c r="FYI292" s="111"/>
      <c r="FYJ292" s="111"/>
      <c r="FYK292" s="111"/>
      <c r="FYL292" s="111"/>
      <c r="FYM292" s="111"/>
      <c r="FYN292" s="111"/>
      <c r="FYO292" s="111"/>
      <c r="FYP292" s="111"/>
      <c r="FYQ292" s="111"/>
      <c r="FYR292" s="111"/>
      <c r="FYS292" s="111"/>
      <c r="FYT292" s="111"/>
      <c r="FYU292" s="111"/>
      <c r="FYV292" s="111"/>
      <c r="FYW292" s="111"/>
      <c r="FYX292" s="111"/>
      <c r="FYY292" s="111"/>
      <c r="FYZ292" s="111"/>
      <c r="FZA292" s="111"/>
      <c r="FZB292" s="111"/>
      <c r="FZC292" s="111"/>
      <c r="FZD292" s="111"/>
      <c r="FZE292" s="111"/>
      <c r="FZF292" s="111"/>
      <c r="FZG292" s="111"/>
      <c r="FZH292" s="111"/>
      <c r="FZI292" s="111"/>
      <c r="FZJ292" s="111"/>
      <c r="FZK292" s="112"/>
      <c r="FZL292" s="104"/>
      <c r="FZM292" s="111"/>
      <c r="FZN292" s="111"/>
      <c r="FZO292" s="111"/>
      <c r="FZP292" s="111"/>
      <c r="FZQ292" s="111"/>
      <c r="FZR292" s="111"/>
      <c r="FZS292" s="111"/>
      <c r="FZT292" s="111"/>
      <c r="FZU292" s="111"/>
      <c r="FZV292" s="111"/>
      <c r="FZW292" s="111"/>
      <c r="FZX292" s="111"/>
      <c r="FZY292" s="111"/>
      <c r="FZZ292" s="111"/>
      <c r="GAA292" s="111"/>
      <c r="GAB292" s="111"/>
      <c r="GAC292" s="111"/>
      <c r="GAD292" s="111"/>
      <c r="GAE292" s="111"/>
      <c r="GAF292" s="111"/>
      <c r="GAG292" s="111"/>
      <c r="GAH292" s="111"/>
      <c r="GAI292" s="111"/>
      <c r="GAJ292" s="111"/>
      <c r="GAK292" s="111"/>
      <c r="GAL292" s="111"/>
      <c r="GAM292" s="111"/>
      <c r="GAN292" s="111"/>
      <c r="GAO292" s="111"/>
      <c r="GAP292" s="112"/>
      <c r="GAQ292" s="104"/>
      <c r="GAR292" s="111"/>
      <c r="GAS292" s="111"/>
      <c r="GAT292" s="111"/>
      <c r="GAU292" s="111"/>
      <c r="GAV292" s="111"/>
      <c r="GAW292" s="111"/>
      <c r="GAX292" s="111"/>
      <c r="GAY292" s="111"/>
      <c r="GAZ292" s="111"/>
      <c r="GBA292" s="111"/>
      <c r="GBB292" s="111"/>
      <c r="GBC292" s="111"/>
      <c r="GBD292" s="111"/>
      <c r="GBE292" s="111"/>
      <c r="GBF292" s="111"/>
      <c r="GBG292" s="111"/>
      <c r="GBH292" s="111"/>
      <c r="GBI292" s="111"/>
      <c r="GBJ292" s="111"/>
      <c r="GBK292" s="111"/>
      <c r="GBL292" s="111"/>
      <c r="GBM292" s="111"/>
      <c r="GBN292" s="111"/>
      <c r="GBO292" s="111"/>
      <c r="GBP292" s="111"/>
      <c r="GBQ292" s="111"/>
      <c r="GBR292" s="111"/>
      <c r="GBS292" s="111"/>
      <c r="GBT292" s="111"/>
      <c r="GBU292" s="112"/>
      <c r="GBV292" s="104"/>
      <c r="GBW292" s="111"/>
      <c r="GBX292" s="111"/>
      <c r="GBY292" s="111"/>
      <c r="GBZ292" s="111"/>
      <c r="GCA292" s="111"/>
      <c r="GCB292" s="111"/>
      <c r="GCC292" s="111"/>
      <c r="GCD292" s="111"/>
      <c r="GCE292" s="111"/>
      <c r="GCF292" s="111"/>
      <c r="GCG292" s="111"/>
      <c r="GCH292" s="111"/>
      <c r="GCI292" s="111"/>
      <c r="GCJ292" s="111"/>
      <c r="GCK292" s="111"/>
      <c r="GCL292" s="111"/>
      <c r="GCM292" s="111"/>
      <c r="GCN292" s="111"/>
      <c r="GCO292" s="111"/>
      <c r="GCP292" s="111"/>
      <c r="GCQ292" s="111"/>
      <c r="GCR292" s="111"/>
      <c r="GCS292" s="111"/>
      <c r="GCT292" s="111"/>
      <c r="GCU292" s="111"/>
      <c r="GCV292" s="111"/>
      <c r="GCW292" s="111"/>
      <c r="GCX292" s="111"/>
      <c r="GCY292" s="111"/>
      <c r="GCZ292" s="112"/>
      <c r="GDA292" s="104"/>
      <c r="GDB292" s="111"/>
      <c r="GDC292" s="111"/>
      <c r="GDD292" s="111"/>
      <c r="GDE292" s="111"/>
      <c r="GDF292" s="111"/>
      <c r="GDG292" s="111"/>
      <c r="GDH292" s="111"/>
      <c r="GDI292" s="111"/>
      <c r="GDJ292" s="111"/>
      <c r="GDK292" s="111"/>
      <c r="GDL292" s="111"/>
      <c r="GDM292" s="111"/>
      <c r="GDN292" s="111"/>
      <c r="GDO292" s="111"/>
      <c r="GDP292" s="111"/>
      <c r="GDQ292" s="111"/>
      <c r="GDR292" s="111"/>
      <c r="GDS292" s="111"/>
      <c r="GDT292" s="111"/>
      <c r="GDU292" s="111"/>
      <c r="GDV292" s="111"/>
      <c r="GDW292" s="111"/>
      <c r="GDX292" s="111"/>
      <c r="GDY292" s="111"/>
      <c r="GDZ292" s="111"/>
      <c r="GEA292" s="111"/>
      <c r="GEB292" s="111"/>
      <c r="GEC292" s="111"/>
      <c r="GED292" s="111"/>
      <c r="GEE292" s="112"/>
      <c r="GEF292" s="104"/>
      <c r="GEG292" s="111"/>
      <c r="GEH292" s="111"/>
      <c r="GEI292" s="111"/>
      <c r="GEJ292" s="111"/>
      <c r="GEK292" s="111"/>
      <c r="GEL292" s="111"/>
      <c r="GEM292" s="111"/>
      <c r="GEN292" s="111"/>
      <c r="GEO292" s="111"/>
      <c r="GEP292" s="111"/>
      <c r="GEQ292" s="111"/>
      <c r="GER292" s="111"/>
      <c r="GES292" s="111"/>
      <c r="GET292" s="111"/>
      <c r="GEU292" s="111"/>
      <c r="GEV292" s="111"/>
      <c r="GEW292" s="111"/>
      <c r="GEX292" s="111"/>
      <c r="GEY292" s="111"/>
      <c r="GEZ292" s="111"/>
      <c r="GFA292" s="111"/>
      <c r="GFB292" s="111"/>
      <c r="GFC292" s="111"/>
      <c r="GFD292" s="111"/>
      <c r="GFE292" s="111"/>
      <c r="GFF292" s="111"/>
      <c r="GFG292" s="111"/>
      <c r="GFH292" s="111"/>
      <c r="GFI292" s="111"/>
      <c r="GFJ292" s="112"/>
      <c r="GFK292" s="104"/>
      <c r="GFL292" s="111"/>
      <c r="GFM292" s="111"/>
      <c r="GFN292" s="111"/>
      <c r="GFO292" s="111"/>
      <c r="GFP292" s="111"/>
      <c r="GFQ292" s="111"/>
      <c r="GFR292" s="111"/>
      <c r="GFS292" s="111"/>
      <c r="GFT292" s="111"/>
      <c r="GFU292" s="111"/>
      <c r="GFV292" s="111"/>
      <c r="GFW292" s="111"/>
      <c r="GFX292" s="111"/>
      <c r="GFY292" s="111"/>
      <c r="GFZ292" s="111"/>
      <c r="GGA292" s="111"/>
      <c r="GGB292" s="111"/>
      <c r="GGC292" s="111"/>
      <c r="GGD292" s="111"/>
      <c r="GGE292" s="111"/>
      <c r="GGF292" s="111"/>
      <c r="GGG292" s="111"/>
      <c r="GGH292" s="111"/>
      <c r="GGI292" s="111"/>
      <c r="GGJ292" s="111"/>
      <c r="GGK292" s="111"/>
      <c r="GGL292" s="111"/>
      <c r="GGM292" s="111"/>
      <c r="GGN292" s="111"/>
      <c r="GGO292" s="112"/>
      <c r="GGP292" s="104"/>
      <c r="GGQ292" s="111"/>
      <c r="GGR292" s="111"/>
      <c r="GGS292" s="111"/>
      <c r="GGT292" s="111"/>
      <c r="GGU292" s="111"/>
      <c r="GGV292" s="111"/>
      <c r="GGW292" s="111"/>
      <c r="GGX292" s="111"/>
      <c r="GGY292" s="111"/>
      <c r="GGZ292" s="111"/>
      <c r="GHA292" s="111"/>
      <c r="GHB292" s="111"/>
      <c r="GHC292" s="111"/>
      <c r="GHD292" s="111"/>
      <c r="GHE292" s="111"/>
      <c r="GHF292" s="111"/>
      <c r="GHG292" s="111"/>
      <c r="GHH292" s="111"/>
      <c r="GHI292" s="111"/>
      <c r="GHJ292" s="111"/>
      <c r="GHK292" s="111"/>
      <c r="GHL292" s="111"/>
      <c r="GHM292" s="111"/>
      <c r="GHN292" s="111"/>
      <c r="GHO292" s="111"/>
      <c r="GHP292" s="111"/>
      <c r="GHQ292" s="111"/>
      <c r="GHR292" s="111"/>
      <c r="GHS292" s="111"/>
      <c r="GHT292" s="112"/>
      <c r="GHU292" s="104"/>
      <c r="GHV292" s="111"/>
      <c r="GHW292" s="111"/>
      <c r="GHX292" s="111"/>
      <c r="GHY292" s="111"/>
      <c r="GHZ292" s="111"/>
      <c r="GIA292" s="111"/>
      <c r="GIB292" s="111"/>
      <c r="GIC292" s="111"/>
      <c r="GID292" s="111"/>
      <c r="GIE292" s="111"/>
      <c r="GIF292" s="111"/>
      <c r="GIG292" s="111"/>
      <c r="GIH292" s="111"/>
      <c r="GII292" s="111"/>
      <c r="GIJ292" s="111"/>
      <c r="GIK292" s="111"/>
      <c r="GIL292" s="111"/>
      <c r="GIM292" s="111"/>
      <c r="GIN292" s="111"/>
      <c r="GIO292" s="111"/>
      <c r="GIP292" s="111"/>
      <c r="GIQ292" s="111"/>
      <c r="GIR292" s="111"/>
      <c r="GIS292" s="111"/>
      <c r="GIT292" s="111"/>
      <c r="GIU292" s="111"/>
      <c r="GIV292" s="111"/>
      <c r="GIW292" s="111"/>
      <c r="GIX292" s="111"/>
      <c r="GIY292" s="112"/>
      <c r="GIZ292" s="104"/>
      <c r="GJA292" s="111"/>
      <c r="GJB292" s="111"/>
      <c r="GJC292" s="111"/>
      <c r="GJD292" s="111"/>
      <c r="GJE292" s="111"/>
      <c r="GJF292" s="111"/>
      <c r="GJG292" s="111"/>
      <c r="GJH292" s="111"/>
      <c r="GJI292" s="111"/>
      <c r="GJJ292" s="111"/>
      <c r="GJK292" s="111"/>
      <c r="GJL292" s="111"/>
      <c r="GJM292" s="111"/>
      <c r="GJN292" s="111"/>
      <c r="GJO292" s="111"/>
      <c r="GJP292" s="111"/>
      <c r="GJQ292" s="111"/>
      <c r="GJR292" s="111"/>
      <c r="GJS292" s="111"/>
      <c r="GJT292" s="111"/>
      <c r="GJU292" s="111"/>
      <c r="GJV292" s="111"/>
      <c r="GJW292" s="111"/>
      <c r="GJX292" s="111"/>
      <c r="GJY292" s="111"/>
      <c r="GJZ292" s="111"/>
      <c r="GKA292" s="111"/>
      <c r="GKB292" s="111"/>
      <c r="GKC292" s="111"/>
      <c r="GKD292" s="112"/>
      <c r="GKE292" s="104"/>
      <c r="GKF292" s="111"/>
      <c r="GKG292" s="111"/>
      <c r="GKH292" s="111"/>
      <c r="GKI292" s="111"/>
      <c r="GKJ292" s="111"/>
      <c r="GKK292" s="111"/>
      <c r="GKL292" s="111"/>
      <c r="GKM292" s="111"/>
      <c r="GKN292" s="111"/>
      <c r="GKO292" s="111"/>
      <c r="GKP292" s="111"/>
      <c r="GKQ292" s="111"/>
      <c r="GKR292" s="111"/>
      <c r="GKS292" s="111"/>
      <c r="GKT292" s="111"/>
      <c r="GKU292" s="111"/>
      <c r="GKV292" s="111"/>
      <c r="GKW292" s="111"/>
      <c r="GKX292" s="111"/>
      <c r="GKY292" s="111"/>
      <c r="GKZ292" s="111"/>
      <c r="GLA292" s="111"/>
      <c r="GLB292" s="111"/>
      <c r="GLC292" s="111"/>
      <c r="GLD292" s="111"/>
      <c r="GLE292" s="111"/>
      <c r="GLF292" s="111"/>
      <c r="GLG292" s="111"/>
      <c r="GLH292" s="111"/>
      <c r="GLI292" s="112"/>
      <c r="GLJ292" s="104"/>
      <c r="GLK292" s="111"/>
      <c r="GLL292" s="111"/>
      <c r="GLM292" s="111"/>
      <c r="GLN292" s="111"/>
      <c r="GLO292" s="111"/>
      <c r="GLP292" s="111"/>
      <c r="GLQ292" s="111"/>
      <c r="GLR292" s="111"/>
      <c r="GLS292" s="111"/>
      <c r="GLT292" s="111"/>
      <c r="GLU292" s="111"/>
      <c r="GLV292" s="111"/>
      <c r="GLW292" s="111"/>
      <c r="GLX292" s="111"/>
      <c r="GLY292" s="111"/>
      <c r="GLZ292" s="111"/>
      <c r="GMA292" s="111"/>
      <c r="GMB292" s="111"/>
      <c r="GMC292" s="111"/>
      <c r="GMD292" s="111"/>
      <c r="GME292" s="111"/>
      <c r="GMF292" s="111"/>
      <c r="GMG292" s="111"/>
      <c r="GMH292" s="111"/>
      <c r="GMI292" s="111"/>
      <c r="GMJ292" s="111"/>
      <c r="GMK292" s="111"/>
      <c r="GML292" s="111"/>
      <c r="GMM292" s="111"/>
      <c r="GMN292" s="112"/>
      <c r="GMO292" s="104"/>
      <c r="GMP292" s="111"/>
      <c r="GMQ292" s="111"/>
      <c r="GMR292" s="111"/>
      <c r="GMS292" s="111"/>
      <c r="GMT292" s="111"/>
      <c r="GMU292" s="111"/>
      <c r="GMV292" s="111"/>
      <c r="GMW292" s="111"/>
      <c r="GMX292" s="111"/>
      <c r="GMY292" s="111"/>
      <c r="GMZ292" s="111"/>
      <c r="GNA292" s="111"/>
      <c r="GNB292" s="111"/>
      <c r="GNC292" s="111"/>
      <c r="GND292" s="111"/>
      <c r="GNE292" s="111"/>
      <c r="GNF292" s="111"/>
      <c r="GNG292" s="111"/>
      <c r="GNH292" s="111"/>
      <c r="GNI292" s="111"/>
      <c r="GNJ292" s="111"/>
      <c r="GNK292" s="111"/>
      <c r="GNL292" s="111"/>
      <c r="GNM292" s="111"/>
      <c r="GNN292" s="111"/>
      <c r="GNO292" s="111"/>
      <c r="GNP292" s="111"/>
      <c r="GNQ292" s="111"/>
      <c r="GNR292" s="111"/>
      <c r="GNS292" s="112"/>
      <c r="GNT292" s="104"/>
      <c r="GNU292" s="111"/>
      <c r="GNV292" s="111"/>
      <c r="GNW292" s="111"/>
      <c r="GNX292" s="111"/>
      <c r="GNY292" s="111"/>
      <c r="GNZ292" s="111"/>
      <c r="GOA292" s="111"/>
      <c r="GOB292" s="111"/>
      <c r="GOC292" s="111"/>
      <c r="GOD292" s="111"/>
      <c r="GOE292" s="111"/>
      <c r="GOF292" s="111"/>
      <c r="GOG292" s="111"/>
      <c r="GOH292" s="111"/>
      <c r="GOI292" s="111"/>
      <c r="GOJ292" s="111"/>
      <c r="GOK292" s="111"/>
      <c r="GOL292" s="111"/>
      <c r="GOM292" s="111"/>
      <c r="GON292" s="111"/>
      <c r="GOO292" s="111"/>
      <c r="GOP292" s="111"/>
      <c r="GOQ292" s="111"/>
      <c r="GOR292" s="111"/>
      <c r="GOS292" s="111"/>
      <c r="GOT292" s="111"/>
      <c r="GOU292" s="111"/>
      <c r="GOV292" s="111"/>
      <c r="GOW292" s="111"/>
      <c r="GOX292" s="112"/>
      <c r="GOY292" s="104"/>
      <c r="GOZ292" s="111"/>
      <c r="GPA292" s="111"/>
      <c r="GPB292" s="111"/>
      <c r="GPC292" s="111"/>
      <c r="GPD292" s="111"/>
      <c r="GPE292" s="111"/>
      <c r="GPF292" s="111"/>
      <c r="GPG292" s="111"/>
      <c r="GPH292" s="111"/>
      <c r="GPI292" s="111"/>
      <c r="GPJ292" s="111"/>
      <c r="GPK292" s="111"/>
      <c r="GPL292" s="111"/>
      <c r="GPM292" s="111"/>
      <c r="GPN292" s="111"/>
      <c r="GPO292" s="111"/>
      <c r="GPP292" s="111"/>
      <c r="GPQ292" s="111"/>
      <c r="GPR292" s="111"/>
      <c r="GPS292" s="111"/>
      <c r="GPT292" s="111"/>
      <c r="GPU292" s="111"/>
      <c r="GPV292" s="111"/>
      <c r="GPW292" s="111"/>
      <c r="GPX292" s="111"/>
      <c r="GPY292" s="111"/>
      <c r="GPZ292" s="111"/>
      <c r="GQA292" s="111"/>
      <c r="GQB292" s="111"/>
      <c r="GQC292" s="112"/>
      <c r="GQD292" s="104"/>
      <c r="GQE292" s="111"/>
      <c r="GQF292" s="111"/>
      <c r="GQG292" s="111"/>
      <c r="GQH292" s="111"/>
      <c r="GQI292" s="111"/>
      <c r="GQJ292" s="111"/>
      <c r="GQK292" s="111"/>
      <c r="GQL292" s="111"/>
      <c r="GQM292" s="111"/>
      <c r="GQN292" s="111"/>
      <c r="GQO292" s="111"/>
      <c r="GQP292" s="111"/>
      <c r="GQQ292" s="111"/>
      <c r="GQR292" s="111"/>
      <c r="GQS292" s="111"/>
      <c r="GQT292" s="111"/>
      <c r="GQU292" s="111"/>
      <c r="GQV292" s="111"/>
      <c r="GQW292" s="111"/>
      <c r="GQX292" s="111"/>
      <c r="GQY292" s="111"/>
      <c r="GQZ292" s="111"/>
      <c r="GRA292" s="111"/>
      <c r="GRB292" s="111"/>
      <c r="GRC292" s="111"/>
      <c r="GRD292" s="111"/>
      <c r="GRE292" s="111"/>
      <c r="GRF292" s="111"/>
      <c r="GRG292" s="111"/>
      <c r="GRH292" s="112"/>
      <c r="GRI292" s="104"/>
      <c r="GRJ292" s="111"/>
      <c r="GRK292" s="111"/>
      <c r="GRL292" s="111"/>
      <c r="GRM292" s="111"/>
      <c r="GRN292" s="111"/>
      <c r="GRO292" s="111"/>
      <c r="GRP292" s="111"/>
      <c r="GRQ292" s="111"/>
      <c r="GRR292" s="111"/>
      <c r="GRS292" s="111"/>
      <c r="GRT292" s="111"/>
      <c r="GRU292" s="111"/>
      <c r="GRV292" s="111"/>
      <c r="GRW292" s="111"/>
      <c r="GRX292" s="111"/>
      <c r="GRY292" s="111"/>
      <c r="GRZ292" s="111"/>
      <c r="GSA292" s="111"/>
      <c r="GSB292" s="111"/>
      <c r="GSC292" s="111"/>
      <c r="GSD292" s="111"/>
      <c r="GSE292" s="111"/>
      <c r="GSF292" s="111"/>
      <c r="GSG292" s="111"/>
      <c r="GSH292" s="111"/>
      <c r="GSI292" s="111"/>
      <c r="GSJ292" s="111"/>
      <c r="GSK292" s="111"/>
      <c r="GSL292" s="111"/>
      <c r="GSM292" s="112"/>
      <c r="GSN292" s="104"/>
      <c r="GSO292" s="111"/>
      <c r="GSP292" s="111"/>
      <c r="GSQ292" s="111"/>
      <c r="GSR292" s="111"/>
      <c r="GSS292" s="111"/>
      <c r="GST292" s="111"/>
      <c r="GSU292" s="111"/>
      <c r="GSV292" s="111"/>
      <c r="GSW292" s="111"/>
      <c r="GSX292" s="111"/>
      <c r="GSY292" s="111"/>
      <c r="GSZ292" s="111"/>
      <c r="GTA292" s="111"/>
      <c r="GTB292" s="111"/>
      <c r="GTC292" s="111"/>
      <c r="GTD292" s="111"/>
      <c r="GTE292" s="111"/>
      <c r="GTF292" s="111"/>
      <c r="GTG292" s="111"/>
      <c r="GTH292" s="111"/>
      <c r="GTI292" s="111"/>
      <c r="GTJ292" s="111"/>
      <c r="GTK292" s="111"/>
      <c r="GTL292" s="111"/>
      <c r="GTM292" s="111"/>
      <c r="GTN292" s="111"/>
      <c r="GTO292" s="111"/>
      <c r="GTP292" s="111"/>
      <c r="GTQ292" s="111"/>
      <c r="GTR292" s="112"/>
      <c r="GTS292" s="104"/>
      <c r="GTT292" s="111"/>
      <c r="GTU292" s="111"/>
      <c r="GTV292" s="111"/>
      <c r="GTW292" s="111"/>
      <c r="GTX292" s="111"/>
      <c r="GTY292" s="111"/>
      <c r="GTZ292" s="111"/>
      <c r="GUA292" s="111"/>
      <c r="GUB292" s="111"/>
      <c r="GUC292" s="111"/>
      <c r="GUD292" s="111"/>
      <c r="GUE292" s="111"/>
      <c r="GUF292" s="111"/>
      <c r="GUG292" s="111"/>
      <c r="GUH292" s="111"/>
      <c r="GUI292" s="111"/>
      <c r="GUJ292" s="111"/>
      <c r="GUK292" s="111"/>
      <c r="GUL292" s="111"/>
      <c r="GUM292" s="111"/>
      <c r="GUN292" s="111"/>
      <c r="GUO292" s="111"/>
      <c r="GUP292" s="111"/>
      <c r="GUQ292" s="111"/>
      <c r="GUR292" s="111"/>
      <c r="GUS292" s="111"/>
      <c r="GUT292" s="111"/>
      <c r="GUU292" s="111"/>
      <c r="GUV292" s="111"/>
      <c r="GUW292" s="112"/>
      <c r="GUX292" s="104"/>
      <c r="GUY292" s="111"/>
      <c r="GUZ292" s="111"/>
      <c r="GVA292" s="111"/>
      <c r="GVB292" s="111"/>
      <c r="GVC292" s="111"/>
      <c r="GVD292" s="111"/>
      <c r="GVE292" s="111"/>
      <c r="GVF292" s="111"/>
      <c r="GVG292" s="111"/>
      <c r="GVH292" s="111"/>
      <c r="GVI292" s="111"/>
      <c r="GVJ292" s="111"/>
      <c r="GVK292" s="111"/>
      <c r="GVL292" s="111"/>
      <c r="GVM292" s="111"/>
      <c r="GVN292" s="111"/>
      <c r="GVO292" s="111"/>
      <c r="GVP292" s="111"/>
      <c r="GVQ292" s="111"/>
      <c r="GVR292" s="111"/>
      <c r="GVS292" s="111"/>
      <c r="GVT292" s="111"/>
      <c r="GVU292" s="111"/>
      <c r="GVV292" s="111"/>
      <c r="GVW292" s="111"/>
      <c r="GVX292" s="111"/>
      <c r="GVY292" s="111"/>
      <c r="GVZ292" s="111"/>
      <c r="GWA292" s="111"/>
      <c r="GWB292" s="112"/>
      <c r="GWC292" s="104"/>
      <c r="GWD292" s="111"/>
      <c r="GWE292" s="111"/>
      <c r="GWF292" s="111"/>
      <c r="GWG292" s="111"/>
      <c r="GWH292" s="111"/>
      <c r="GWI292" s="111"/>
      <c r="GWJ292" s="111"/>
      <c r="GWK292" s="111"/>
      <c r="GWL292" s="111"/>
      <c r="GWM292" s="111"/>
      <c r="GWN292" s="111"/>
      <c r="GWO292" s="111"/>
      <c r="GWP292" s="111"/>
      <c r="GWQ292" s="111"/>
      <c r="GWR292" s="111"/>
      <c r="GWS292" s="111"/>
      <c r="GWT292" s="111"/>
      <c r="GWU292" s="111"/>
      <c r="GWV292" s="111"/>
      <c r="GWW292" s="111"/>
      <c r="GWX292" s="111"/>
      <c r="GWY292" s="111"/>
      <c r="GWZ292" s="111"/>
      <c r="GXA292" s="111"/>
      <c r="GXB292" s="111"/>
      <c r="GXC292" s="111"/>
      <c r="GXD292" s="111"/>
      <c r="GXE292" s="111"/>
      <c r="GXF292" s="111"/>
      <c r="GXG292" s="112"/>
      <c r="GXH292" s="104"/>
      <c r="GXI292" s="111"/>
      <c r="GXJ292" s="111"/>
      <c r="GXK292" s="111"/>
      <c r="GXL292" s="111"/>
      <c r="GXM292" s="111"/>
      <c r="GXN292" s="111"/>
      <c r="GXO292" s="111"/>
      <c r="GXP292" s="111"/>
      <c r="GXQ292" s="111"/>
      <c r="GXR292" s="111"/>
      <c r="GXS292" s="111"/>
      <c r="GXT292" s="111"/>
      <c r="GXU292" s="111"/>
      <c r="GXV292" s="111"/>
      <c r="GXW292" s="111"/>
      <c r="GXX292" s="111"/>
      <c r="GXY292" s="111"/>
      <c r="GXZ292" s="111"/>
      <c r="GYA292" s="111"/>
      <c r="GYB292" s="111"/>
      <c r="GYC292" s="111"/>
      <c r="GYD292" s="111"/>
      <c r="GYE292" s="111"/>
      <c r="GYF292" s="111"/>
      <c r="GYG292" s="111"/>
      <c r="GYH292" s="111"/>
      <c r="GYI292" s="111"/>
      <c r="GYJ292" s="111"/>
      <c r="GYK292" s="111"/>
      <c r="GYL292" s="112"/>
      <c r="GYM292" s="104"/>
      <c r="GYN292" s="111"/>
      <c r="GYO292" s="111"/>
      <c r="GYP292" s="111"/>
      <c r="GYQ292" s="111"/>
      <c r="GYR292" s="111"/>
      <c r="GYS292" s="111"/>
      <c r="GYT292" s="111"/>
      <c r="GYU292" s="111"/>
      <c r="GYV292" s="111"/>
      <c r="GYW292" s="111"/>
      <c r="GYX292" s="111"/>
      <c r="GYY292" s="111"/>
      <c r="GYZ292" s="111"/>
      <c r="GZA292" s="111"/>
      <c r="GZB292" s="111"/>
      <c r="GZC292" s="111"/>
      <c r="GZD292" s="111"/>
      <c r="GZE292" s="111"/>
      <c r="GZF292" s="111"/>
      <c r="GZG292" s="111"/>
      <c r="GZH292" s="111"/>
      <c r="GZI292" s="111"/>
      <c r="GZJ292" s="111"/>
      <c r="GZK292" s="111"/>
      <c r="GZL292" s="111"/>
      <c r="GZM292" s="111"/>
      <c r="GZN292" s="111"/>
      <c r="GZO292" s="111"/>
      <c r="GZP292" s="111"/>
      <c r="GZQ292" s="112"/>
      <c r="GZR292" s="104"/>
      <c r="GZS292" s="111"/>
      <c r="GZT292" s="111"/>
      <c r="GZU292" s="111"/>
      <c r="GZV292" s="111"/>
      <c r="GZW292" s="111"/>
      <c r="GZX292" s="111"/>
      <c r="GZY292" s="111"/>
      <c r="GZZ292" s="111"/>
      <c r="HAA292" s="111"/>
      <c r="HAB292" s="111"/>
      <c r="HAC292" s="111"/>
      <c r="HAD292" s="111"/>
      <c r="HAE292" s="111"/>
      <c r="HAF292" s="111"/>
      <c r="HAG292" s="111"/>
      <c r="HAH292" s="111"/>
      <c r="HAI292" s="111"/>
      <c r="HAJ292" s="111"/>
      <c r="HAK292" s="111"/>
      <c r="HAL292" s="111"/>
      <c r="HAM292" s="111"/>
      <c r="HAN292" s="111"/>
      <c r="HAO292" s="111"/>
      <c r="HAP292" s="111"/>
      <c r="HAQ292" s="111"/>
      <c r="HAR292" s="111"/>
      <c r="HAS292" s="111"/>
      <c r="HAT292" s="111"/>
      <c r="HAU292" s="111"/>
      <c r="HAV292" s="112"/>
      <c r="HAW292" s="104"/>
      <c r="HAX292" s="111"/>
      <c r="HAY292" s="111"/>
      <c r="HAZ292" s="111"/>
      <c r="HBA292" s="111"/>
      <c r="HBB292" s="111"/>
      <c r="HBC292" s="111"/>
      <c r="HBD292" s="111"/>
      <c r="HBE292" s="111"/>
      <c r="HBF292" s="111"/>
      <c r="HBG292" s="111"/>
      <c r="HBH292" s="111"/>
      <c r="HBI292" s="111"/>
      <c r="HBJ292" s="111"/>
      <c r="HBK292" s="111"/>
      <c r="HBL292" s="111"/>
      <c r="HBM292" s="111"/>
      <c r="HBN292" s="111"/>
      <c r="HBO292" s="111"/>
      <c r="HBP292" s="111"/>
      <c r="HBQ292" s="111"/>
      <c r="HBR292" s="111"/>
      <c r="HBS292" s="111"/>
      <c r="HBT292" s="111"/>
      <c r="HBU292" s="111"/>
      <c r="HBV292" s="111"/>
      <c r="HBW292" s="111"/>
      <c r="HBX292" s="111"/>
      <c r="HBY292" s="111"/>
      <c r="HBZ292" s="111"/>
      <c r="HCA292" s="112"/>
      <c r="HCB292" s="104"/>
      <c r="HCC292" s="111"/>
      <c r="HCD292" s="111"/>
      <c r="HCE292" s="111"/>
      <c r="HCF292" s="111"/>
      <c r="HCG292" s="111"/>
      <c r="HCH292" s="111"/>
      <c r="HCI292" s="111"/>
      <c r="HCJ292" s="111"/>
      <c r="HCK292" s="111"/>
      <c r="HCL292" s="111"/>
      <c r="HCM292" s="111"/>
      <c r="HCN292" s="111"/>
      <c r="HCO292" s="111"/>
      <c r="HCP292" s="111"/>
      <c r="HCQ292" s="111"/>
      <c r="HCR292" s="111"/>
      <c r="HCS292" s="111"/>
      <c r="HCT292" s="111"/>
      <c r="HCU292" s="111"/>
      <c r="HCV292" s="111"/>
      <c r="HCW292" s="111"/>
      <c r="HCX292" s="111"/>
      <c r="HCY292" s="111"/>
      <c r="HCZ292" s="111"/>
      <c r="HDA292" s="111"/>
      <c r="HDB292" s="111"/>
      <c r="HDC292" s="111"/>
      <c r="HDD292" s="111"/>
      <c r="HDE292" s="111"/>
      <c r="HDF292" s="112"/>
      <c r="HDG292" s="104"/>
      <c r="HDH292" s="111"/>
      <c r="HDI292" s="111"/>
      <c r="HDJ292" s="111"/>
      <c r="HDK292" s="111"/>
      <c r="HDL292" s="111"/>
      <c r="HDM292" s="111"/>
      <c r="HDN292" s="111"/>
      <c r="HDO292" s="111"/>
      <c r="HDP292" s="111"/>
      <c r="HDQ292" s="111"/>
      <c r="HDR292" s="111"/>
      <c r="HDS292" s="111"/>
      <c r="HDT292" s="111"/>
      <c r="HDU292" s="111"/>
      <c r="HDV292" s="111"/>
      <c r="HDW292" s="111"/>
      <c r="HDX292" s="111"/>
      <c r="HDY292" s="111"/>
      <c r="HDZ292" s="111"/>
      <c r="HEA292" s="111"/>
      <c r="HEB292" s="111"/>
      <c r="HEC292" s="111"/>
      <c r="HED292" s="111"/>
      <c r="HEE292" s="111"/>
      <c r="HEF292" s="111"/>
      <c r="HEG292" s="111"/>
      <c r="HEH292" s="111"/>
      <c r="HEI292" s="111"/>
      <c r="HEJ292" s="111"/>
      <c r="HEK292" s="112"/>
      <c r="HEL292" s="104"/>
      <c r="HEM292" s="111"/>
      <c r="HEN292" s="111"/>
      <c r="HEO292" s="111"/>
      <c r="HEP292" s="111"/>
      <c r="HEQ292" s="111"/>
      <c r="HER292" s="111"/>
      <c r="HES292" s="111"/>
      <c r="HET292" s="111"/>
      <c r="HEU292" s="111"/>
      <c r="HEV292" s="111"/>
      <c r="HEW292" s="111"/>
      <c r="HEX292" s="111"/>
      <c r="HEY292" s="111"/>
      <c r="HEZ292" s="111"/>
      <c r="HFA292" s="111"/>
      <c r="HFB292" s="111"/>
      <c r="HFC292" s="111"/>
      <c r="HFD292" s="111"/>
      <c r="HFE292" s="111"/>
      <c r="HFF292" s="111"/>
      <c r="HFG292" s="111"/>
      <c r="HFH292" s="111"/>
      <c r="HFI292" s="111"/>
      <c r="HFJ292" s="111"/>
      <c r="HFK292" s="111"/>
      <c r="HFL292" s="111"/>
      <c r="HFM292" s="111"/>
      <c r="HFN292" s="111"/>
      <c r="HFO292" s="111"/>
      <c r="HFP292" s="112"/>
      <c r="HFQ292" s="104"/>
      <c r="HFR292" s="111"/>
      <c r="HFS292" s="111"/>
      <c r="HFT292" s="111"/>
      <c r="HFU292" s="111"/>
      <c r="HFV292" s="111"/>
      <c r="HFW292" s="111"/>
      <c r="HFX292" s="111"/>
      <c r="HFY292" s="111"/>
      <c r="HFZ292" s="111"/>
      <c r="HGA292" s="111"/>
      <c r="HGB292" s="111"/>
      <c r="HGC292" s="111"/>
      <c r="HGD292" s="111"/>
      <c r="HGE292" s="111"/>
      <c r="HGF292" s="111"/>
      <c r="HGG292" s="111"/>
      <c r="HGH292" s="111"/>
      <c r="HGI292" s="111"/>
      <c r="HGJ292" s="111"/>
      <c r="HGK292" s="111"/>
      <c r="HGL292" s="111"/>
      <c r="HGM292" s="111"/>
      <c r="HGN292" s="111"/>
      <c r="HGO292" s="111"/>
      <c r="HGP292" s="111"/>
      <c r="HGQ292" s="111"/>
      <c r="HGR292" s="111"/>
      <c r="HGS292" s="111"/>
      <c r="HGT292" s="111"/>
      <c r="HGU292" s="112"/>
      <c r="HGV292" s="104"/>
      <c r="HGW292" s="111"/>
      <c r="HGX292" s="111"/>
      <c r="HGY292" s="111"/>
      <c r="HGZ292" s="111"/>
      <c r="HHA292" s="111"/>
      <c r="HHB292" s="111"/>
      <c r="HHC292" s="111"/>
      <c r="HHD292" s="111"/>
      <c r="HHE292" s="111"/>
      <c r="HHF292" s="111"/>
      <c r="HHG292" s="111"/>
      <c r="HHH292" s="111"/>
      <c r="HHI292" s="111"/>
      <c r="HHJ292" s="111"/>
      <c r="HHK292" s="111"/>
      <c r="HHL292" s="111"/>
      <c r="HHM292" s="111"/>
      <c r="HHN292" s="111"/>
      <c r="HHO292" s="111"/>
      <c r="HHP292" s="111"/>
      <c r="HHQ292" s="111"/>
      <c r="HHR292" s="111"/>
      <c r="HHS292" s="111"/>
      <c r="HHT292" s="111"/>
      <c r="HHU292" s="111"/>
      <c r="HHV292" s="111"/>
      <c r="HHW292" s="111"/>
      <c r="HHX292" s="111"/>
      <c r="HHY292" s="111"/>
      <c r="HHZ292" s="112"/>
      <c r="HIA292" s="104"/>
      <c r="HIB292" s="111"/>
      <c r="HIC292" s="111"/>
      <c r="HID292" s="111"/>
      <c r="HIE292" s="111"/>
      <c r="HIF292" s="111"/>
      <c r="HIG292" s="111"/>
      <c r="HIH292" s="111"/>
      <c r="HII292" s="111"/>
      <c r="HIJ292" s="111"/>
      <c r="HIK292" s="111"/>
      <c r="HIL292" s="111"/>
      <c r="HIM292" s="111"/>
      <c r="HIN292" s="111"/>
      <c r="HIO292" s="111"/>
      <c r="HIP292" s="111"/>
      <c r="HIQ292" s="111"/>
      <c r="HIR292" s="111"/>
      <c r="HIS292" s="111"/>
      <c r="HIT292" s="111"/>
      <c r="HIU292" s="111"/>
      <c r="HIV292" s="111"/>
      <c r="HIW292" s="111"/>
      <c r="HIX292" s="111"/>
      <c r="HIY292" s="111"/>
      <c r="HIZ292" s="111"/>
      <c r="HJA292" s="111"/>
      <c r="HJB292" s="111"/>
      <c r="HJC292" s="111"/>
      <c r="HJD292" s="111"/>
      <c r="HJE292" s="112"/>
      <c r="HJF292" s="104"/>
      <c r="HJG292" s="111"/>
      <c r="HJH292" s="111"/>
      <c r="HJI292" s="111"/>
      <c r="HJJ292" s="111"/>
      <c r="HJK292" s="111"/>
      <c r="HJL292" s="111"/>
      <c r="HJM292" s="111"/>
      <c r="HJN292" s="111"/>
      <c r="HJO292" s="111"/>
      <c r="HJP292" s="111"/>
      <c r="HJQ292" s="111"/>
      <c r="HJR292" s="111"/>
      <c r="HJS292" s="111"/>
      <c r="HJT292" s="111"/>
      <c r="HJU292" s="111"/>
      <c r="HJV292" s="111"/>
      <c r="HJW292" s="111"/>
      <c r="HJX292" s="111"/>
      <c r="HJY292" s="111"/>
      <c r="HJZ292" s="111"/>
      <c r="HKA292" s="111"/>
      <c r="HKB292" s="111"/>
      <c r="HKC292" s="111"/>
      <c r="HKD292" s="111"/>
      <c r="HKE292" s="111"/>
      <c r="HKF292" s="111"/>
      <c r="HKG292" s="111"/>
      <c r="HKH292" s="111"/>
      <c r="HKI292" s="111"/>
      <c r="HKJ292" s="112"/>
      <c r="HKK292" s="104"/>
      <c r="HKL292" s="111"/>
      <c r="HKM292" s="111"/>
      <c r="HKN292" s="111"/>
      <c r="HKO292" s="111"/>
      <c r="HKP292" s="111"/>
      <c r="HKQ292" s="111"/>
      <c r="HKR292" s="111"/>
      <c r="HKS292" s="111"/>
      <c r="HKT292" s="111"/>
      <c r="HKU292" s="111"/>
      <c r="HKV292" s="111"/>
      <c r="HKW292" s="111"/>
      <c r="HKX292" s="111"/>
      <c r="HKY292" s="111"/>
      <c r="HKZ292" s="111"/>
      <c r="HLA292" s="111"/>
      <c r="HLB292" s="111"/>
      <c r="HLC292" s="111"/>
      <c r="HLD292" s="111"/>
      <c r="HLE292" s="111"/>
      <c r="HLF292" s="111"/>
      <c r="HLG292" s="111"/>
      <c r="HLH292" s="111"/>
      <c r="HLI292" s="111"/>
      <c r="HLJ292" s="111"/>
      <c r="HLK292" s="111"/>
      <c r="HLL292" s="111"/>
      <c r="HLM292" s="111"/>
      <c r="HLN292" s="111"/>
      <c r="HLO292" s="112"/>
      <c r="HLP292" s="104"/>
      <c r="HLQ292" s="111"/>
      <c r="HLR292" s="111"/>
      <c r="HLS292" s="111"/>
      <c r="HLT292" s="111"/>
      <c r="HLU292" s="111"/>
      <c r="HLV292" s="111"/>
      <c r="HLW292" s="111"/>
      <c r="HLX292" s="111"/>
      <c r="HLY292" s="111"/>
      <c r="HLZ292" s="111"/>
      <c r="HMA292" s="111"/>
      <c r="HMB292" s="111"/>
      <c r="HMC292" s="111"/>
      <c r="HMD292" s="111"/>
      <c r="HME292" s="111"/>
      <c r="HMF292" s="111"/>
      <c r="HMG292" s="111"/>
      <c r="HMH292" s="111"/>
      <c r="HMI292" s="111"/>
      <c r="HMJ292" s="111"/>
      <c r="HMK292" s="111"/>
      <c r="HML292" s="111"/>
      <c r="HMM292" s="111"/>
      <c r="HMN292" s="111"/>
      <c r="HMO292" s="111"/>
      <c r="HMP292" s="111"/>
      <c r="HMQ292" s="111"/>
      <c r="HMR292" s="111"/>
      <c r="HMS292" s="111"/>
      <c r="HMT292" s="112"/>
      <c r="HMU292" s="104"/>
      <c r="HMV292" s="111"/>
      <c r="HMW292" s="111"/>
      <c r="HMX292" s="111"/>
      <c r="HMY292" s="111"/>
      <c r="HMZ292" s="111"/>
      <c r="HNA292" s="111"/>
      <c r="HNB292" s="111"/>
      <c r="HNC292" s="111"/>
      <c r="HND292" s="111"/>
      <c r="HNE292" s="111"/>
      <c r="HNF292" s="111"/>
      <c r="HNG292" s="111"/>
      <c r="HNH292" s="111"/>
      <c r="HNI292" s="111"/>
      <c r="HNJ292" s="111"/>
      <c r="HNK292" s="111"/>
      <c r="HNL292" s="111"/>
      <c r="HNM292" s="111"/>
      <c r="HNN292" s="111"/>
      <c r="HNO292" s="111"/>
      <c r="HNP292" s="111"/>
      <c r="HNQ292" s="111"/>
      <c r="HNR292" s="111"/>
      <c r="HNS292" s="111"/>
      <c r="HNT292" s="111"/>
      <c r="HNU292" s="111"/>
      <c r="HNV292" s="111"/>
      <c r="HNW292" s="111"/>
      <c r="HNX292" s="111"/>
      <c r="HNY292" s="112"/>
      <c r="HNZ292" s="104"/>
      <c r="HOA292" s="111"/>
      <c r="HOB292" s="111"/>
      <c r="HOC292" s="111"/>
      <c r="HOD292" s="111"/>
      <c r="HOE292" s="111"/>
      <c r="HOF292" s="111"/>
      <c r="HOG292" s="111"/>
      <c r="HOH292" s="111"/>
      <c r="HOI292" s="111"/>
      <c r="HOJ292" s="111"/>
      <c r="HOK292" s="111"/>
      <c r="HOL292" s="111"/>
      <c r="HOM292" s="111"/>
      <c r="HON292" s="111"/>
      <c r="HOO292" s="111"/>
      <c r="HOP292" s="111"/>
      <c r="HOQ292" s="111"/>
      <c r="HOR292" s="111"/>
      <c r="HOS292" s="111"/>
      <c r="HOT292" s="111"/>
      <c r="HOU292" s="111"/>
      <c r="HOV292" s="111"/>
      <c r="HOW292" s="111"/>
      <c r="HOX292" s="111"/>
      <c r="HOY292" s="111"/>
      <c r="HOZ292" s="111"/>
      <c r="HPA292" s="111"/>
      <c r="HPB292" s="111"/>
      <c r="HPC292" s="111"/>
      <c r="HPD292" s="112"/>
      <c r="HPE292" s="104"/>
      <c r="HPF292" s="111"/>
      <c r="HPG292" s="111"/>
      <c r="HPH292" s="111"/>
      <c r="HPI292" s="111"/>
      <c r="HPJ292" s="111"/>
      <c r="HPK292" s="111"/>
      <c r="HPL292" s="111"/>
      <c r="HPM292" s="111"/>
      <c r="HPN292" s="111"/>
      <c r="HPO292" s="111"/>
      <c r="HPP292" s="111"/>
      <c r="HPQ292" s="111"/>
      <c r="HPR292" s="111"/>
      <c r="HPS292" s="111"/>
      <c r="HPT292" s="111"/>
      <c r="HPU292" s="111"/>
      <c r="HPV292" s="111"/>
      <c r="HPW292" s="111"/>
      <c r="HPX292" s="111"/>
      <c r="HPY292" s="111"/>
      <c r="HPZ292" s="111"/>
      <c r="HQA292" s="111"/>
      <c r="HQB292" s="111"/>
      <c r="HQC292" s="111"/>
      <c r="HQD292" s="111"/>
      <c r="HQE292" s="111"/>
      <c r="HQF292" s="111"/>
      <c r="HQG292" s="111"/>
      <c r="HQH292" s="111"/>
      <c r="HQI292" s="112"/>
      <c r="HQJ292" s="104"/>
      <c r="HQK292" s="111"/>
      <c r="HQL292" s="111"/>
      <c r="HQM292" s="111"/>
      <c r="HQN292" s="111"/>
      <c r="HQO292" s="111"/>
      <c r="HQP292" s="111"/>
      <c r="HQQ292" s="111"/>
      <c r="HQR292" s="111"/>
      <c r="HQS292" s="111"/>
      <c r="HQT292" s="111"/>
      <c r="HQU292" s="111"/>
      <c r="HQV292" s="111"/>
      <c r="HQW292" s="111"/>
      <c r="HQX292" s="111"/>
      <c r="HQY292" s="111"/>
      <c r="HQZ292" s="111"/>
      <c r="HRA292" s="111"/>
      <c r="HRB292" s="111"/>
      <c r="HRC292" s="111"/>
      <c r="HRD292" s="111"/>
      <c r="HRE292" s="111"/>
      <c r="HRF292" s="111"/>
      <c r="HRG292" s="111"/>
      <c r="HRH292" s="111"/>
      <c r="HRI292" s="111"/>
      <c r="HRJ292" s="111"/>
      <c r="HRK292" s="111"/>
      <c r="HRL292" s="111"/>
      <c r="HRM292" s="111"/>
      <c r="HRN292" s="112"/>
      <c r="HRO292" s="104"/>
      <c r="HRP292" s="111"/>
      <c r="HRQ292" s="111"/>
      <c r="HRR292" s="111"/>
      <c r="HRS292" s="111"/>
      <c r="HRT292" s="111"/>
      <c r="HRU292" s="111"/>
      <c r="HRV292" s="111"/>
      <c r="HRW292" s="111"/>
      <c r="HRX292" s="111"/>
      <c r="HRY292" s="111"/>
      <c r="HRZ292" s="111"/>
      <c r="HSA292" s="111"/>
      <c r="HSB292" s="111"/>
      <c r="HSC292" s="111"/>
      <c r="HSD292" s="111"/>
      <c r="HSE292" s="111"/>
      <c r="HSF292" s="111"/>
      <c r="HSG292" s="111"/>
      <c r="HSH292" s="111"/>
      <c r="HSI292" s="111"/>
      <c r="HSJ292" s="111"/>
      <c r="HSK292" s="111"/>
      <c r="HSL292" s="111"/>
      <c r="HSM292" s="111"/>
      <c r="HSN292" s="111"/>
      <c r="HSO292" s="111"/>
      <c r="HSP292" s="111"/>
      <c r="HSQ292" s="111"/>
      <c r="HSR292" s="111"/>
      <c r="HSS292" s="112"/>
      <c r="HST292" s="104"/>
      <c r="HSU292" s="111"/>
      <c r="HSV292" s="111"/>
      <c r="HSW292" s="111"/>
      <c r="HSX292" s="111"/>
      <c r="HSY292" s="111"/>
      <c r="HSZ292" s="111"/>
      <c r="HTA292" s="111"/>
      <c r="HTB292" s="111"/>
      <c r="HTC292" s="111"/>
      <c r="HTD292" s="111"/>
      <c r="HTE292" s="111"/>
      <c r="HTF292" s="111"/>
      <c r="HTG292" s="111"/>
      <c r="HTH292" s="111"/>
      <c r="HTI292" s="111"/>
      <c r="HTJ292" s="111"/>
      <c r="HTK292" s="111"/>
      <c r="HTL292" s="111"/>
      <c r="HTM292" s="111"/>
      <c r="HTN292" s="111"/>
      <c r="HTO292" s="111"/>
      <c r="HTP292" s="111"/>
      <c r="HTQ292" s="111"/>
      <c r="HTR292" s="111"/>
      <c r="HTS292" s="111"/>
      <c r="HTT292" s="111"/>
      <c r="HTU292" s="111"/>
      <c r="HTV292" s="111"/>
      <c r="HTW292" s="111"/>
      <c r="HTX292" s="112"/>
      <c r="HTY292" s="104"/>
      <c r="HTZ292" s="111"/>
      <c r="HUA292" s="111"/>
      <c r="HUB292" s="111"/>
      <c r="HUC292" s="111"/>
      <c r="HUD292" s="111"/>
      <c r="HUE292" s="111"/>
      <c r="HUF292" s="111"/>
      <c r="HUG292" s="111"/>
      <c r="HUH292" s="111"/>
      <c r="HUI292" s="111"/>
      <c r="HUJ292" s="111"/>
      <c r="HUK292" s="111"/>
      <c r="HUL292" s="111"/>
      <c r="HUM292" s="111"/>
      <c r="HUN292" s="111"/>
      <c r="HUO292" s="111"/>
      <c r="HUP292" s="111"/>
      <c r="HUQ292" s="111"/>
      <c r="HUR292" s="111"/>
      <c r="HUS292" s="111"/>
      <c r="HUT292" s="111"/>
      <c r="HUU292" s="111"/>
      <c r="HUV292" s="111"/>
      <c r="HUW292" s="111"/>
      <c r="HUX292" s="111"/>
      <c r="HUY292" s="111"/>
      <c r="HUZ292" s="111"/>
      <c r="HVA292" s="111"/>
      <c r="HVB292" s="111"/>
      <c r="HVC292" s="112"/>
      <c r="HVD292" s="104"/>
      <c r="HVE292" s="111"/>
      <c r="HVF292" s="111"/>
      <c r="HVG292" s="111"/>
      <c r="HVH292" s="111"/>
      <c r="HVI292" s="111"/>
      <c r="HVJ292" s="111"/>
      <c r="HVK292" s="111"/>
      <c r="HVL292" s="111"/>
      <c r="HVM292" s="111"/>
      <c r="HVN292" s="111"/>
      <c r="HVO292" s="111"/>
      <c r="HVP292" s="111"/>
      <c r="HVQ292" s="111"/>
      <c r="HVR292" s="111"/>
      <c r="HVS292" s="111"/>
      <c r="HVT292" s="111"/>
      <c r="HVU292" s="111"/>
      <c r="HVV292" s="111"/>
      <c r="HVW292" s="111"/>
      <c r="HVX292" s="111"/>
      <c r="HVY292" s="111"/>
      <c r="HVZ292" s="111"/>
      <c r="HWA292" s="111"/>
      <c r="HWB292" s="111"/>
      <c r="HWC292" s="111"/>
      <c r="HWD292" s="111"/>
      <c r="HWE292" s="111"/>
      <c r="HWF292" s="111"/>
      <c r="HWG292" s="111"/>
      <c r="HWH292" s="112"/>
      <c r="HWI292" s="104"/>
      <c r="HWJ292" s="111"/>
      <c r="HWK292" s="111"/>
      <c r="HWL292" s="111"/>
      <c r="HWM292" s="111"/>
      <c r="HWN292" s="111"/>
      <c r="HWO292" s="111"/>
      <c r="HWP292" s="111"/>
      <c r="HWQ292" s="111"/>
      <c r="HWR292" s="111"/>
      <c r="HWS292" s="111"/>
      <c r="HWT292" s="111"/>
      <c r="HWU292" s="111"/>
      <c r="HWV292" s="111"/>
      <c r="HWW292" s="111"/>
      <c r="HWX292" s="111"/>
      <c r="HWY292" s="111"/>
      <c r="HWZ292" s="111"/>
      <c r="HXA292" s="111"/>
      <c r="HXB292" s="111"/>
      <c r="HXC292" s="111"/>
      <c r="HXD292" s="111"/>
      <c r="HXE292" s="111"/>
      <c r="HXF292" s="111"/>
      <c r="HXG292" s="111"/>
      <c r="HXH292" s="111"/>
      <c r="HXI292" s="111"/>
      <c r="HXJ292" s="111"/>
      <c r="HXK292" s="111"/>
      <c r="HXL292" s="111"/>
      <c r="HXM292" s="112"/>
      <c r="HXN292" s="104"/>
      <c r="HXO292" s="111"/>
      <c r="HXP292" s="111"/>
      <c r="HXQ292" s="111"/>
      <c r="HXR292" s="111"/>
      <c r="HXS292" s="111"/>
      <c r="HXT292" s="111"/>
      <c r="HXU292" s="111"/>
      <c r="HXV292" s="111"/>
      <c r="HXW292" s="111"/>
      <c r="HXX292" s="111"/>
      <c r="HXY292" s="111"/>
      <c r="HXZ292" s="111"/>
      <c r="HYA292" s="111"/>
      <c r="HYB292" s="111"/>
      <c r="HYC292" s="111"/>
      <c r="HYD292" s="111"/>
      <c r="HYE292" s="111"/>
      <c r="HYF292" s="111"/>
      <c r="HYG292" s="111"/>
      <c r="HYH292" s="111"/>
      <c r="HYI292" s="111"/>
      <c r="HYJ292" s="111"/>
      <c r="HYK292" s="111"/>
      <c r="HYL292" s="111"/>
      <c r="HYM292" s="111"/>
      <c r="HYN292" s="111"/>
      <c r="HYO292" s="111"/>
      <c r="HYP292" s="111"/>
      <c r="HYQ292" s="111"/>
      <c r="HYR292" s="112"/>
      <c r="HYS292" s="104"/>
      <c r="HYT292" s="111"/>
      <c r="HYU292" s="111"/>
      <c r="HYV292" s="111"/>
      <c r="HYW292" s="111"/>
      <c r="HYX292" s="111"/>
      <c r="HYY292" s="111"/>
      <c r="HYZ292" s="111"/>
      <c r="HZA292" s="111"/>
      <c r="HZB292" s="111"/>
      <c r="HZC292" s="111"/>
      <c r="HZD292" s="111"/>
      <c r="HZE292" s="111"/>
      <c r="HZF292" s="111"/>
      <c r="HZG292" s="111"/>
      <c r="HZH292" s="111"/>
      <c r="HZI292" s="111"/>
      <c r="HZJ292" s="111"/>
      <c r="HZK292" s="111"/>
      <c r="HZL292" s="111"/>
      <c r="HZM292" s="111"/>
      <c r="HZN292" s="111"/>
      <c r="HZO292" s="111"/>
      <c r="HZP292" s="111"/>
      <c r="HZQ292" s="111"/>
      <c r="HZR292" s="111"/>
      <c r="HZS292" s="111"/>
      <c r="HZT292" s="111"/>
      <c r="HZU292" s="111"/>
      <c r="HZV292" s="111"/>
      <c r="HZW292" s="112"/>
      <c r="HZX292" s="104"/>
      <c r="HZY292" s="111"/>
      <c r="HZZ292" s="111"/>
      <c r="IAA292" s="111"/>
      <c r="IAB292" s="111"/>
      <c r="IAC292" s="111"/>
      <c r="IAD292" s="111"/>
      <c r="IAE292" s="111"/>
      <c r="IAF292" s="111"/>
      <c r="IAG292" s="111"/>
      <c r="IAH292" s="111"/>
      <c r="IAI292" s="111"/>
      <c r="IAJ292" s="111"/>
      <c r="IAK292" s="111"/>
      <c r="IAL292" s="111"/>
      <c r="IAM292" s="111"/>
      <c r="IAN292" s="111"/>
      <c r="IAO292" s="111"/>
      <c r="IAP292" s="111"/>
      <c r="IAQ292" s="111"/>
      <c r="IAR292" s="111"/>
      <c r="IAS292" s="111"/>
      <c r="IAT292" s="111"/>
      <c r="IAU292" s="111"/>
      <c r="IAV292" s="111"/>
      <c r="IAW292" s="111"/>
      <c r="IAX292" s="111"/>
      <c r="IAY292" s="111"/>
      <c r="IAZ292" s="111"/>
      <c r="IBA292" s="111"/>
      <c r="IBB292" s="112"/>
      <c r="IBC292" s="104"/>
      <c r="IBD292" s="111"/>
      <c r="IBE292" s="111"/>
      <c r="IBF292" s="111"/>
      <c r="IBG292" s="111"/>
      <c r="IBH292" s="111"/>
      <c r="IBI292" s="111"/>
      <c r="IBJ292" s="111"/>
      <c r="IBK292" s="111"/>
      <c r="IBL292" s="111"/>
      <c r="IBM292" s="111"/>
      <c r="IBN292" s="111"/>
      <c r="IBO292" s="111"/>
      <c r="IBP292" s="111"/>
      <c r="IBQ292" s="111"/>
      <c r="IBR292" s="111"/>
      <c r="IBS292" s="111"/>
      <c r="IBT292" s="111"/>
      <c r="IBU292" s="111"/>
      <c r="IBV292" s="111"/>
      <c r="IBW292" s="111"/>
      <c r="IBX292" s="111"/>
      <c r="IBY292" s="111"/>
      <c r="IBZ292" s="111"/>
      <c r="ICA292" s="111"/>
      <c r="ICB292" s="111"/>
      <c r="ICC292" s="111"/>
      <c r="ICD292" s="111"/>
      <c r="ICE292" s="111"/>
      <c r="ICF292" s="111"/>
      <c r="ICG292" s="112"/>
      <c r="ICH292" s="104"/>
      <c r="ICI292" s="111"/>
      <c r="ICJ292" s="111"/>
      <c r="ICK292" s="111"/>
      <c r="ICL292" s="111"/>
      <c r="ICM292" s="111"/>
      <c r="ICN292" s="111"/>
      <c r="ICO292" s="111"/>
      <c r="ICP292" s="111"/>
      <c r="ICQ292" s="111"/>
      <c r="ICR292" s="111"/>
      <c r="ICS292" s="111"/>
      <c r="ICT292" s="111"/>
      <c r="ICU292" s="111"/>
      <c r="ICV292" s="111"/>
      <c r="ICW292" s="111"/>
      <c r="ICX292" s="111"/>
      <c r="ICY292" s="111"/>
      <c r="ICZ292" s="111"/>
      <c r="IDA292" s="111"/>
      <c r="IDB292" s="111"/>
      <c r="IDC292" s="111"/>
      <c r="IDD292" s="111"/>
      <c r="IDE292" s="111"/>
      <c r="IDF292" s="111"/>
      <c r="IDG292" s="111"/>
      <c r="IDH292" s="111"/>
      <c r="IDI292" s="111"/>
      <c r="IDJ292" s="111"/>
      <c r="IDK292" s="111"/>
      <c r="IDL292" s="112"/>
      <c r="IDM292" s="104"/>
      <c r="IDN292" s="111"/>
      <c r="IDO292" s="111"/>
      <c r="IDP292" s="111"/>
      <c r="IDQ292" s="111"/>
      <c r="IDR292" s="111"/>
      <c r="IDS292" s="111"/>
      <c r="IDT292" s="111"/>
      <c r="IDU292" s="111"/>
      <c r="IDV292" s="111"/>
      <c r="IDW292" s="111"/>
      <c r="IDX292" s="111"/>
      <c r="IDY292" s="111"/>
      <c r="IDZ292" s="111"/>
      <c r="IEA292" s="111"/>
      <c r="IEB292" s="111"/>
      <c r="IEC292" s="111"/>
      <c r="IED292" s="111"/>
      <c r="IEE292" s="111"/>
      <c r="IEF292" s="111"/>
      <c r="IEG292" s="111"/>
      <c r="IEH292" s="111"/>
      <c r="IEI292" s="111"/>
      <c r="IEJ292" s="111"/>
      <c r="IEK292" s="111"/>
      <c r="IEL292" s="111"/>
      <c r="IEM292" s="111"/>
      <c r="IEN292" s="111"/>
      <c r="IEO292" s="111"/>
      <c r="IEP292" s="111"/>
      <c r="IEQ292" s="112"/>
      <c r="IER292" s="104"/>
      <c r="IES292" s="111"/>
      <c r="IET292" s="111"/>
      <c r="IEU292" s="111"/>
      <c r="IEV292" s="111"/>
      <c r="IEW292" s="111"/>
      <c r="IEX292" s="111"/>
      <c r="IEY292" s="111"/>
      <c r="IEZ292" s="111"/>
      <c r="IFA292" s="111"/>
      <c r="IFB292" s="111"/>
      <c r="IFC292" s="111"/>
      <c r="IFD292" s="111"/>
      <c r="IFE292" s="111"/>
      <c r="IFF292" s="111"/>
      <c r="IFG292" s="111"/>
      <c r="IFH292" s="111"/>
      <c r="IFI292" s="111"/>
      <c r="IFJ292" s="111"/>
      <c r="IFK292" s="111"/>
      <c r="IFL292" s="111"/>
      <c r="IFM292" s="111"/>
      <c r="IFN292" s="111"/>
      <c r="IFO292" s="111"/>
      <c r="IFP292" s="111"/>
      <c r="IFQ292" s="111"/>
      <c r="IFR292" s="111"/>
      <c r="IFS292" s="111"/>
      <c r="IFT292" s="111"/>
      <c r="IFU292" s="111"/>
      <c r="IFV292" s="112"/>
      <c r="IFW292" s="104"/>
      <c r="IFX292" s="111"/>
      <c r="IFY292" s="111"/>
      <c r="IFZ292" s="111"/>
      <c r="IGA292" s="111"/>
      <c r="IGB292" s="111"/>
      <c r="IGC292" s="111"/>
      <c r="IGD292" s="111"/>
      <c r="IGE292" s="111"/>
      <c r="IGF292" s="111"/>
      <c r="IGG292" s="111"/>
      <c r="IGH292" s="111"/>
      <c r="IGI292" s="111"/>
      <c r="IGJ292" s="111"/>
      <c r="IGK292" s="111"/>
      <c r="IGL292" s="111"/>
      <c r="IGM292" s="111"/>
      <c r="IGN292" s="111"/>
      <c r="IGO292" s="111"/>
      <c r="IGP292" s="111"/>
      <c r="IGQ292" s="111"/>
      <c r="IGR292" s="111"/>
      <c r="IGS292" s="111"/>
      <c r="IGT292" s="111"/>
      <c r="IGU292" s="111"/>
      <c r="IGV292" s="111"/>
      <c r="IGW292" s="111"/>
      <c r="IGX292" s="111"/>
      <c r="IGY292" s="111"/>
      <c r="IGZ292" s="111"/>
      <c r="IHA292" s="112"/>
      <c r="IHB292" s="104"/>
      <c r="IHC292" s="111"/>
      <c r="IHD292" s="111"/>
      <c r="IHE292" s="111"/>
      <c r="IHF292" s="111"/>
      <c r="IHG292" s="111"/>
      <c r="IHH292" s="111"/>
      <c r="IHI292" s="111"/>
      <c r="IHJ292" s="111"/>
      <c r="IHK292" s="111"/>
      <c r="IHL292" s="111"/>
      <c r="IHM292" s="111"/>
      <c r="IHN292" s="111"/>
      <c r="IHO292" s="111"/>
      <c r="IHP292" s="111"/>
      <c r="IHQ292" s="111"/>
      <c r="IHR292" s="111"/>
      <c r="IHS292" s="111"/>
      <c r="IHT292" s="111"/>
      <c r="IHU292" s="111"/>
      <c r="IHV292" s="111"/>
      <c r="IHW292" s="111"/>
      <c r="IHX292" s="111"/>
      <c r="IHY292" s="111"/>
      <c r="IHZ292" s="111"/>
      <c r="IIA292" s="111"/>
      <c r="IIB292" s="111"/>
      <c r="IIC292" s="111"/>
      <c r="IID292" s="111"/>
      <c r="IIE292" s="111"/>
      <c r="IIF292" s="112"/>
      <c r="IIG292" s="104"/>
      <c r="IIH292" s="111"/>
      <c r="III292" s="111"/>
      <c r="IIJ292" s="111"/>
      <c r="IIK292" s="111"/>
      <c r="IIL292" s="111"/>
      <c r="IIM292" s="111"/>
      <c r="IIN292" s="111"/>
      <c r="IIO292" s="111"/>
      <c r="IIP292" s="111"/>
      <c r="IIQ292" s="111"/>
      <c r="IIR292" s="111"/>
      <c r="IIS292" s="111"/>
      <c r="IIT292" s="111"/>
      <c r="IIU292" s="111"/>
      <c r="IIV292" s="111"/>
      <c r="IIW292" s="111"/>
      <c r="IIX292" s="111"/>
      <c r="IIY292" s="111"/>
      <c r="IIZ292" s="111"/>
      <c r="IJA292" s="111"/>
      <c r="IJB292" s="111"/>
      <c r="IJC292" s="111"/>
      <c r="IJD292" s="111"/>
      <c r="IJE292" s="111"/>
      <c r="IJF292" s="111"/>
      <c r="IJG292" s="111"/>
      <c r="IJH292" s="111"/>
      <c r="IJI292" s="111"/>
      <c r="IJJ292" s="111"/>
      <c r="IJK292" s="112"/>
      <c r="IJL292" s="104"/>
      <c r="IJM292" s="111"/>
      <c r="IJN292" s="111"/>
      <c r="IJO292" s="111"/>
      <c r="IJP292" s="111"/>
      <c r="IJQ292" s="111"/>
      <c r="IJR292" s="111"/>
      <c r="IJS292" s="111"/>
      <c r="IJT292" s="111"/>
      <c r="IJU292" s="111"/>
      <c r="IJV292" s="111"/>
      <c r="IJW292" s="111"/>
      <c r="IJX292" s="111"/>
      <c r="IJY292" s="111"/>
      <c r="IJZ292" s="111"/>
      <c r="IKA292" s="111"/>
      <c r="IKB292" s="111"/>
      <c r="IKC292" s="111"/>
      <c r="IKD292" s="111"/>
      <c r="IKE292" s="111"/>
      <c r="IKF292" s="111"/>
      <c r="IKG292" s="111"/>
      <c r="IKH292" s="111"/>
      <c r="IKI292" s="111"/>
      <c r="IKJ292" s="111"/>
      <c r="IKK292" s="111"/>
      <c r="IKL292" s="111"/>
      <c r="IKM292" s="111"/>
      <c r="IKN292" s="111"/>
      <c r="IKO292" s="111"/>
      <c r="IKP292" s="112"/>
      <c r="IKQ292" s="104"/>
      <c r="IKR292" s="111"/>
      <c r="IKS292" s="111"/>
      <c r="IKT292" s="111"/>
      <c r="IKU292" s="111"/>
      <c r="IKV292" s="111"/>
      <c r="IKW292" s="111"/>
      <c r="IKX292" s="111"/>
      <c r="IKY292" s="111"/>
      <c r="IKZ292" s="111"/>
      <c r="ILA292" s="111"/>
      <c r="ILB292" s="111"/>
      <c r="ILC292" s="111"/>
      <c r="ILD292" s="111"/>
      <c r="ILE292" s="111"/>
      <c r="ILF292" s="111"/>
      <c r="ILG292" s="111"/>
      <c r="ILH292" s="111"/>
      <c r="ILI292" s="111"/>
      <c r="ILJ292" s="111"/>
      <c r="ILK292" s="111"/>
      <c r="ILL292" s="111"/>
      <c r="ILM292" s="111"/>
      <c r="ILN292" s="111"/>
      <c r="ILO292" s="111"/>
      <c r="ILP292" s="111"/>
      <c r="ILQ292" s="111"/>
      <c r="ILR292" s="111"/>
      <c r="ILS292" s="111"/>
      <c r="ILT292" s="111"/>
      <c r="ILU292" s="112"/>
      <c r="ILV292" s="104"/>
      <c r="ILW292" s="111"/>
      <c r="ILX292" s="111"/>
      <c r="ILY292" s="111"/>
      <c r="ILZ292" s="111"/>
      <c r="IMA292" s="111"/>
      <c r="IMB292" s="111"/>
      <c r="IMC292" s="111"/>
      <c r="IMD292" s="111"/>
      <c r="IME292" s="111"/>
      <c r="IMF292" s="111"/>
      <c r="IMG292" s="111"/>
      <c r="IMH292" s="111"/>
      <c r="IMI292" s="111"/>
      <c r="IMJ292" s="111"/>
      <c r="IMK292" s="111"/>
      <c r="IML292" s="111"/>
      <c r="IMM292" s="111"/>
      <c r="IMN292" s="111"/>
      <c r="IMO292" s="111"/>
      <c r="IMP292" s="111"/>
      <c r="IMQ292" s="111"/>
      <c r="IMR292" s="111"/>
      <c r="IMS292" s="111"/>
      <c r="IMT292" s="111"/>
      <c r="IMU292" s="111"/>
      <c r="IMV292" s="111"/>
      <c r="IMW292" s="111"/>
      <c r="IMX292" s="111"/>
      <c r="IMY292" s="111"/>
      <c r="IMZ292" s="112"/>
      <c r="INA292" s="104"/>
      <c r="INB292" s="111"/>
      <c r="INC292" s="111"/>
      <c r="IND292" s="111"/>
      <c r="INE292" s="111"/>
      <c r="INF292" s="111"/>
      <c r="ING292" s="111"/>
      <c r="INH292" s="111"/>
      <c r="INI292" s="111"/>
      <c r="INJ292" s="111"/>
      <c r="INK292" s="111"/>
      <c r="INL292" s="111"/>
      <c r="INM292" s="111"/>
      <c r="INN292" s="111"/>
      <c r="INO292" s="111"/>
      <c r="INP292" s="111"/>
      <c r="INQ292" s="111"/>
      <c r="INR292" s="111"/>
      <c r="INS292" s="111"/>
      <c r="INT292" s="111"/>
      <c r="INU292" s="111"/>
      <c r="INV292" s="111"/>
      <c r="INW292" s="111"/>
      <c r="INX292" s="111"/>
      <c r="INY292" s="111"/>
      <c r="INZ292" s="111"/>
      <c r="IOA292" s="111"/>
      <c r="IOB292" s="111"/>
      <c r="IOC292" s="111"/>
      <c r="IOD292" s="111"/>
      <c r="IOE292" s="112"/>
      <c r="IOF292" s="104"/>
      <c r="IOG292" s="111"/>
      <c r="IOH292" s="111"/>
      <c r="IOI292" s="111"/>
      <c r="IOJ292" s="111"/>
      <c r="IOK292" s="111"/>
      <c r="IOL292" s="111"/>
      <c r="IOM292" s="111"/>
      <c r="ION292" s="111"/>
      <c r="IOO292" s="111"/>
      <c r="IOP292" s="111"/>
      <c r="IOQ292" s="111"/>
      <c r="IOR292" s="111"/>
      <c r="IOS292" s="111"/>
      <c r="IOT292" s="111"/>
      <c r="IOU292" s="111"/>
      <c r="IOV292" s="111"/>
      <c r="IOW292" s="111"/>
      <c r="IOX292" s="111"/>
      <c r="IOY292" s="111"/>
      <c r="IOZ292" s="111"/>
      <c r="IPA292" s="111"/>
      <c r="IPB292" s="111"/>
      <c r="IPC292" s="111"/>
      <c r="IPD292" s="111"/>
      <c r="IPE292" s="111"/>
      <c r="IPF292" s="111"/>
      <c r="IPG292" s="111"/>
      <c r="IPH292" s="111"/>
      <c r="IPI292" s="111"/>
      <c r="IPJ292" s="112"/>
      <c r="IPK292" s="104"/>
      <c r="IPL292" s="111"/>
      <c r="IPM292" s="111"/>
      <c r="IPN292" s="111"/>
      <c r="IPO292" s="111"/>
      <c r="IPP292" s="111"/>
      <c r="IPQ292" s="111"/>
      <c r="IPR292" s="111"/>
      <c r="IPS292" s="111"/>
      <c r="IPT292" s="111"/>
      <c r="IPU292" s="111"/>
      <c r="IPV292" s="111"/>
      <c r="IPW292" s="111"/>
      <c r="IPX292" s="111"/>
      <c r="IPY292" s="111"/>
      <c r="IPZ292" s="111"/>
      <c r="IQA292" s="111"/>
      <c r="IQB292" s="111"/>
      <c r="IQC292" s="111"/>
      <c r="IQD292" s="111"/>
      <c r="IQE292" s="111"/>
      <c r="IQF292" s="111"/>
      <c r="IQG292" s="111"/>
      <c r="IQH292" s="111"/>
      <c r="IQI292" s="111"/>
      <c r="IQJ292" s="111"/>
      <c r="IQK292" s="111"/>
      <c r="IQL292" s="111"/>
      <c r="IQM292" s="111"/>
      <c r="IQN292" s="111"/>
      <c r="IQO292" s="112"/>
      <c r="IQP292" s="104"/>
      <c r="IQQ292" s="111"/>
      <c r="IQR292" s="111"/>
      <c r="IQS292" s="111"/>
      <c r="IQT292" s="111"/>
      <c r="IQU292" s="111"/>
      <c r="IQV292" s="111"/>
      <c r="IQW292" s="111"/>
      <c r="IQX292" s="111"/>
      <c r="IQY292" s="111"/>
      <c r="IQZ292" s="111"/>
      <c r="IRA292" s="111"/>
      <c r="IRB292" s="111"/>
      <c r="IRC292" s="111"/>
      <c r="IRD292" s="111"/>
      <c r="IRE292" s="111"/>
      <c r="IRF292" s="111"/>
      <c r="IRG292" s="111"/>
      <c r="IRH292" s="111"/>
      <c r="IRI292" s="111"/>
      <c r="IRJ292" s="111"/>
      <c r="IRK292" s="111"/>
      <c r="IRL292" s="111"/>
      <c r="IRM292" s="111"/>
      <c r="IRN292" s="111"/>
      <c r="IRO292" s="111"/>
      <c r="IRP292" s="111"/>
      <c r="IRQ292" s="111"/>
      <c r="IRR292" s="111"/>
      <c r="IRS292" s="111"/>
      <c r="IRT292" s="112"/>
      <c r="IRU292" s="104"/>
      <c r="IRV292" s="111"/>
      <c r="IRW292" s="111"/>
      <c r="IRX292" s="111"/>
      <c r="IRY292" s="111"/>
      <c r="IRZ292" s="111"/>
      <c r="ISA292" s="111"/>
      <c r="ISB292" s="111"/>
      <c r="ISC292" s="111"/>
      <c r="ISD292" s="111"/>
      <c r="ISE292" s="111"/>
      <c r="ISF292" s="111"/>
      <c r="ISG292" s="111"/>
      <c r="ISH292" s="111"/>
      <c r="ISI292" s="111"/>
      <c r="ISJ292" s="111"/>
      <c r="ISK292" s="111"/>
      <c r="ISL292" s="111"/>
      <c r="ISM292" s="111"/>
      <c r="ISN292" s="111"/>
      <c r="ISO292" s="111"/>
      <c r="ISP292" s="111"/>
      <c r="ISQ292" s="111"/>
      <c r="ISR292" s="111"/>
      <c r="ISS292" s="111"/>
      <c r="IST292" s="111"/>
      <c r="ISU292" s="111"/>
      <c r="ISV292" s="111"/>
      <c r="ISW292" s="111"/>
      <c r="ISX292" s="111"/>
      <c r="ISY292" s="112"/>
      <c r="ISZ292" s="104"/>
      <c r="ITA292" s="111"/>
      <c r="ITB292" s="111"/>
      <c r="ITC292" s="111"/>
      <c r="ITD292" s="111"/>
      <c r="ITE292" s="111"/>
      <c r="ITF292" s="111"/>
      <c r="ITG292" s="111"/>
      <c r="ITH292" s="111"/>
      <c r="ITI292" s="111"/>
      <c r="ITJ292" s="111"/>
      <c r="ITK292" s="111"/>
      <c r="ITL292" s="111"/>
      <c r="ITM292" s="111"/>
      <c r="ITN292" s="111"/>
      <c r="ITO292" s="111"/>
      <c r="ITP292" s="111"/>
      <c r="ITQ292" s="111"/>
      <c r="ITR292" s="111"/>
      <c r="ITS292" s="111"/>
      <c r="ITT292" s="111"/>
      <c r="ITU292" s="111"/>
      <c r="ITV292" s="111"/>
      <c r="ITW292" s="111"/>
      <c r="ITX292" s="111"/>
      <c r="ITY292" s="111"/>
      <c r="ITZ292" s="111"/>
      <c r="IUA292" s="111"/>
      <c r="IUB292" s="111"/>
      <c r="IUC292" s="111"/>
      <c r="IUD292" s="112"/>
      <c r="IUE292" s="104"/>
      <c r="IUF292" s="111"/>
      <c r="IUG292" s="111"/>
      <c r="IUH292" s="111"/>
      <c r="IUI292" s="111"/>
      <c r="IUJ292" s="111"/>
      <c r="IUK292" s="111"/>
      <c r="IUL292" s="111"/>
      <c r="IUM292" s="111"/>
      <c r="IUN292" s="111"/>
      <c r="IUO292" s="111"/>
      <c r="IUP292" s="111"/>
      <c r="IUQ292" s="111"/>
      <c r="IUR292" s="111"/>
      <c r="IUS292" s="111"/>
      <c r="IUT292" s="111"/>
      <c r="IUU292" s="111"/>
      <c r="IUV292" s="111"/>
      <c r="IUW292" s="111"/>
      <c r="IUX292" s="111"/>
      <c r="IUY292" s="111"/>
      <c r="IUZ292" s="111"/>
      <c r="IVA292" s="111"/>
      <c r="IVB292" s="111"/>
      <c r="IVC292" s="111"/>
      <c r="IVD292" s="111"/>
      <c r="IVE292" s="111"/>
      <c r="IVF292" s="111"/>
      <c r="IVG292" s="111"/>
      <c r="IVH292" s="111"/>
      <c r="IVI292" s="112"/>
      <c r="IVJ292" s="104"/>
      <c r="IVK292" s="111"/>
      <c r="IVL292" s="111"/>
      <c r="IVM292" s="111"/>
      <c r="IVN292" s="111"/>
      <c r="IVO292" s="111"/>
      <c r="IVP292" s="111"/>
      <c r="IVQ292" s="111"/>
      <c r="IVR292" s="111"/>
      <c r="IVS292" s="111"/>
      <c r="IVT292" s="111"/>
      <c r="IVU292" s="111"/>
      <c r="IVV292" s="111"/>
      <c r="IVW292" s="111"/>
      <c r="IVX292" s="111"/>
      <c r="IVY292" s="111"/>
      <c r="IVZ292" s="111"/>
      <c r="IWA292" s="111"/>
      <c r="IWB292" s="111"/>
      <c r="IWC292" s="111"/>
      <c r="IWD292" s="111"/>
      <c r="IWE292" s="111"/>
      <c r="IWF292" s="111"/>
      <c r="IWG292" s="111"/>
      <c r="IWH292" s="111"/>
      <c r="IWI292" s="111"/>
      <c r="IWJ292" s="111"/>
      <c r="IWK292" s="111"/>
      <c r="IWL292" s="111"/>
      <c r="IWM292" s="111"/>
      <c r="IWN292" s="112"/>
      <c r="IWO292" s="104"/>
      <c r="IWP292" s="111"/>
      <c r="IWQ292" s="111"/>
      <c r="IWR292" s="111"/>
      <c r="IWS292" s="111"/>
      <c r="IWT292" s="111"/>
      <c r="IWU292" s="111"/>
      <c r="IWV292" s="111"/>
      <c r="IWW292" s="111"/>
      <c r="IWX292" s="111"/>
      <c r="IWY292" s="111"/>
      <c r="IWZ292" s="111"/>
      <c r="IXA292" s="111"/>
      <c r="IXB292" s="111"/>
      <c r="IXC292" s="111"/>
      <c r="IXD292" s="111"/>
      <c r="IXE292" s="111"/>
      <c r="IXF292" s="111"/>
      <c r="IXG292" s="111"/>
      <c r="IXH292" s="111"/>
      <c r="IXI292" s="111"/>
      <c r="IXJ292" s="111"/>
      <c r="IXK292" s="111"/>
      <c r="IXL292" s="111"/>
      <c r="IXM292" s="111"/>
      <c r="IXN292" s="111"/>
      <c r="IXO292" s="111"/>
      <c r="IXP292" s="111"/>
      <c r="IXQ292" s="111"/>
      <c r="IXR292" s="111"/>
      <c r="IXS292" s="112"/>
      <c r="IXT292" s="104"/>
      <c r="IXU292" s="111"/>
      <c r="IXV292" s="111"/>
      <c r="IXW292" s="111"/>
      <c r="IXX292" s="111"/>
      <c r="IXY292" s="111"/>
      <c r="IXZ292" s="111"/>
      <c r="IYA292" s="111"/>
      <c r="IYB292" s="111"/>
      <c r="IYC292" s="111"/>
      <c r="IYD292" s="111"/>
      <c r="IYE292" s="111"/>
      <c r="IYF292" s="111"/>
      <c r="IYG292" s="111"/>
      <c r="IYH292" s="111"/>
      <c r="IYI292" s="111"/>
      <c r="IYJ292" s="111"/>
      <c r="IYK292" s="111"/>
      <c r="IYL292" s="111"/>
      <c r="IYM292" s="111"/>
      <c r="IYN292" s="111"/>
      <c r="IYO292" s="111"/>
      <c r="IYP292" s="111"/>
      <c r="IYQ292" s="111"/>
      <c r="IYR292" s="111"/>
      <c r="IYS292" s="111"/>
      <c r="IYT292" s="111"/>
      <c r="IYU292" s="111"/>
      <c r="IYV292" s="111"/>
      <c r="IYW292" s="111"/>
      <c r="IYX292" s="112"/>
      <c r="IYY292" s="104"/>
      <c r="IYZ292" s="111"/>
      <c r="IZA292" s="111"/>
      <c r="IZB292" s="111"/>
      <c r="IZC292" s="111"/>
      <c r="IZD292" s="111"/>
      <c r="IZE292" s="111"/>
      <c r="IZF292" s="111"/>
      <c r="IZG292" s="111"/>
      <c r="IZH292" s="111"/>
      <c r="IZI292" s="111"/>
      <c r="IZJ292" s="111"/>
      <c r="IZK292" s="111"/>
      <c r="IZL292" s="111"/>
      <c r="IZM292" s="111"/>
      <c r="IZN292" s="111"/>
      <c r="IZO292" s="111"/>
      <c r="IZP292" s="111"/>
      <c r="IZQ292" s="111"/>
      <c r="IZR292" s="111"/>
      <c r="IZS292" s="111"/>
      <c r="IZT292" s="111"/>
      <c r="IZU292" s="111"/>
      <c r="IZV292" s="111"/>
      <c r="IZW292" s="111"/>
      <c r="IZX292" s="111"/>
      <c r="IZY292" s="111"/>
      <c r="IZZ292" s="111"/>
      <c r="JAA292" s="111"/>
      <c r="JAB292" s="111"/>
      <c r="JAC292" s="112"/>
      <c r="JAD292" s="104"/>
      <c r="JAE292" s="111"/>
      <c r="JAF292" s="111"/>
      <c r="JAG292" s="111"/>
      <c r="JAH292" s="111"/>
      <c r="JAI292" s="111"/>
      <c r="JAJ292" s="111"/>
      <c r="JAK292" s="111"/>
      <c r="JAL292" s="111"/>
      <c r="JAM292" s="111"/>
      <c r="JAN292" s="111"/>
      <c r="JAO292" s="111"/>
      <c r="JAP292" s="111"/>
      <c r="JAQ292" s="111"/>
      <c r="JAR292" s="111"/>
      <c r="JAS292" s="111"/>
      <c r="JAT292" s="111"/>
      <c r="JAU292" s="111"/>
      <c r="JAV292" s="111"/>
      <c r="JAW292" s="111"/>
      <c r="JAX292" s="111"/>
      <c r="JAY292" s="111"/>
      <c r="JAZ292" s="111"/>
      <c r="JBA292" s="111"/>
      <c r="JBB292" s="111"/>
      <c r="JBC292" s="111"/>
      <c r="JBD292" s="111"/>
      <c r="JBE292" s="111"/>
      <c r="JBF292" s="111"/>
      <c r="JBG292" s="111"/>
      <c r="JBH292" s="112"/>
      <c r="JBI292" s="104"/>
      <c r="JBJ292" s="111"/>
      <c r="JBK292" s="111"/>
      <c r="JBL292" s="111"/>
      <c r="JBM292" s="111"/>
      <c r="JBN292" s="111"/>
      <c r="JBO292" s="111"/>
      <c r="JBP292" s="111"/>
      <c r="JBQ292" s="111"/>
      <c r="JBR292" s="111"/>
      <c r="JBS292" s="111"/>
      <c r="JBT292" s="111"/>
      <c r="JBU292" s="111"/>
      <c r="JBV292" s="111"/>
      <c r="JBW292" s="111"/>
      <c r="JBX292" s="111"/>
      <c r="JBY292" s="111"/>
      <c r="JBZ292" s="111"/>
      <c r="JCA292" s="111"/>
      <c r="JCB292" s="111"/>
      <c r="JCC292" s="111"/>
      <c r="JCD292" s="111"/>
      <c r="JCE292" s="111"/>
      <c r="JCF292" s="111"/>
      <c r="JCG292" s="111"/>
      <c r="JCH292" s="111"/>
      <c r="JCI292" s="111"/>
      <c r="JCJ292" s="111"/>
      <c r="JCK292" s="111"/>
      <c r="JCL292" s="111"/>
      <c r="JCM292" s="112"/>
      <c r="JCN292" s="104"/>
      <c r="JCO292" s="111"/>
      <c r="JCP292" s="111"/>
      <c r="JCQ292" s="111"/>
      <c r="JCR292" s="111"/>
      <c r="JCS292" s="111"/>
      <c r="JCT292" s="111"/>
      <c r="JCU292" s="111"/>
      <c r="JCV292" s="111"/>
      <c r="JCW292" s="111"/>
      <c r="JCX292" s="111"/>
      <c r="JCY292" s="111"/>
      <c r="JCZ292" s="111"/>
      <c r="JDA292" s="111"/>
      <c r="JDB292" s="111"/>
      <c r="JDC292" s="111"/>
      <c r="JDD292" s="111"/>
      <c r="JDE292" s="111"/>
      <c r="JDF292" s="111"/>
      <c r="JDG292" s="111"/>
      <c r="JDH292" s="111"/>
      <c r="JDI292" s="111"/>
      <c r="JDJ292" s="111"/>
      <c r="JDK292" s="111"/>
      <c r="JDL292" s="111"/>
      <c r="JDM292" s="111"/>
      <c r="JDN292" s="111"/>
      <c r="JDO292" s="111"/>
      <c r="JDP292" s="111"/>
      <c r="JDQ292" s="111"/>
      <c r="JDR292" s="112"/>
      <c r="JDS292" s="104"/>
      <c r="JDT292" s="111"/>
      <c r="JDU292" s="111"/>
      <c r="JDV292" s="111"/>
      <c r="JDW292" s="111"/>
      <c r="JDX292" s="111"/>
      <c r="JDY292" s="111"/>
      <c r="JDZ292" s="111"/>
      <c r="JEA292" s="111"/>
      <c r="JEB292" s="111"/>
      <c r="JEC292" s="111"/>
      <c r="JED292" s="111"/>
      <c r="JEE292" s="111"/>
      <c r="JEF292" s="111"/>
      <c r="JEG292" s="111"/>
      <c r="JEH292" s="111"/>
      <c r="JEI292" s="111"/>
      <c r="JEJ292" s="111"/>
      <c r="JEK292" s="111"/>
      <c r="JEL292" s="111"/>
      <c r="JEM292" s="111"/>
      <c r="JEN292" s="111"/>
      <c r="JEO292" s="111"/>
      <c r="JEP292" s="111"/>
      <c r="JEQ292" s="111"/>
      <c r="JER292" s="111"/>
      <c r="JES292" s="111"/>
      <c r="JET292" s="111"/>
      <c r="JEU292" s="111"/>
      <c r="JEV292" s="111"/>
      <c r="JEW292" s="112"/>
      <c r="JEX292" s="104"/>
      <c r="JEY292" s="111"/>
      <c r="JEZ292" s="111"/>
      <c r="JFA292" s="111"/>
      <c r="JFB292" s="111"/>
      <c r="JFC292" s="111"/>
      <c r="JFD292" s="111"/>
      <c r="JFE292" s="111"/>
      <c r="JFF292" s="111"/>
      <c r="JFG292" s="111"/>
      <c r="JFH292" s="111"/>
      <c r="JFI292" s="111"/>
      <c r="JFJ292" s="111"/>
      <c r="JFK292" s="111"/>
      <c r="JFL292" s="111"/>
      <c r="JFM292" s="111"/>
      <c r="JFN292" s="111"/>
      <c r="JFO292" s="111"/>
      <c r="JFP292" s="111"/>
      <c r="JFQ292" s="111"/>
      <c r="JFR292" s="111"/>
      <c r="JFS292" s="111"/>
      <c r="JFT292" s="111"/>
      <c r="JFU292" s="111"/>
      <c r="JFV292" s="111"/>
      <c r="JFW292" s="111"/>
      <c r="JFX292" s="111"/>
      <c r="JFY292" s="111"/>
      <c r="JFZ292" s="111"/>
      <c r="JGA292" s="111"/>
      <c r="JGB292" s="112"/>
      <c r="JGC292" s="104"/>
      <c r="JGD292" s="111"/>
      <c r="JGE292" s="111"/>
      <c r="JGF292" s="111"/>
      <c r="JGG292" s="111"/>
      <c r="JGH292" s="111"/>
      <c r="JGI292" s="111"/>
      <c r="JGJ292" s="111"/>
      <c r="JGK292" s="111"/>
      <c r="JGL292" s="111"/>
      <c r="JGM292" s="111"/>
      <c r="JGN292" s="111"/>
      <c r="JGO292" s="111"/>
      <c r="JGP292" s="111"/>
      <c r="JGQ292" s="111"/>
      <c r="JGR292" s="111"/>
      <c r="JGS292" s="111"/>
      <c r="JGT292" s="111"/>
      <c r="JGU292" s="111"/>
      <c r="JGV292" s="111"/>
      <c r="JGW292" s="111"/>
      <c r="JGX292" s="111"/>
      <c r="JGY292" s="111"/>
      <c r="JGZ292" s="111"/>
      <c r="JHA292" s="111"/>
      <c r="JHB292" s="111"/>
      <c r="JHC292" s="111"/>
      <c r="JHD292" s="111"/>
      <c r="JHE292" s="111"/>
      <c r="JHF292" s="111"/>
      <c r="JHG292" s="112"/>
      <c r="JHH292" s="104"/>
      <c r="JHI292" s="111"/>
      <c r="JHJ292" s="111"/>
      <c r="JHK292" s="111"/>
      <c r="JHL292" s="111"/>
      <c r="JHM292" s="111"/>
      <c r="JHN292" s="111"/>
      <c r="JHO292" s="111"/>
      <c r="JHP292" s="111"/>
      <c r="JHQ292" s="111"/>
      <c r="JHR292" s="111"/>
      <c r="JHS292" s="111"/>
      <c r="JHT292" s="111"/>
      <c r="JHU292" s="111"/>
      <c r="JHV292" s="111"/>
      <c r="JHW292" s="111"/>
      <c r="JHX292" s="111"/>
      <c r="JHY292" s="111"/>
      <c r="JHZ292" s="111"/>
      <c r="JIA292" s="111"/>
      <c r="JIB292" s="111"/>
      <c r="JIC292" s="111"/>
      <c r="JID292" s="111"/>
      <c r="JIE292" s="111"/>
      <c r="JIF292" s="111"/>
      <c r="JIG292" s="111"/>
      <c r="JIH292" s="111"/>
      <c r="JII292" s="111"/>
      <c r="JIJ292" s="111"/>
      <c r="JIK292" s="111"/>
      <c r="JIL292" s="112"/>
      <c r="JIM292" s="104"/>
      <c r="JIN292" s="111"/>
      <c r="JIO292" s="111"/>
      <c r="JIP292" s="111"/>
      <c r="JIQ292" s="111"/>
      <c r="JIR292" s="111"/>
      <c r="JIS292" s="111"/>
      <c r="JIT292" s="111"/>
      <c r="JIU292" s="111"/>
      <c r="JIV292" s="111"/>
      <c r="JIW292" s="111"/>
      <c r="JIX292" s="111"/>
      <c r="JIY292" s="111"/>
      <c r="JIZ292" s="111"/>
      <c r="JJA292" s="111"/>
      <c r="JJB292" s="111"/>
      <c r="JJC292" s="111"/>
      <c r="JJD292" s="111"/>
      <c r="JJE292" s="111"/>
      <c r="JJF292" s="111"/>
      <c r="JJG292" s="111"/>
      <c r="JJH292" s="111"/>
      <c r="JJI292" s="111"/>
      <c r="JJJ292" s="111"/>
      <c r="JJK292" s="111"/>
      <c r="JJL292" s="111"/>
      <c r="JJM292" s="111"/>
      <c r="JJN292" s="111"/>
      <c r="JJO292" s="111"/>
      <c r="JJP292" s="111"/>
      <c r="JJQ292" s="112"/>
      <c r="JJR292" s="104"/>
      <c r="JJS292" s="111"/>
      <c r="JJT292" s="111"/>
      <c r="JJU292" s="111"/>
      <c r="JJV292" s="111"/>
      <c r="JJW292" s="111"/>
      <c r="JJX292" s="111"/>
      <c r="JJY292" s="111"/>
      <c r="JJZ292" s="111"/>
      <c r="JKA292" s="111"/>
      <c r="JKB292" s="111"/>
      <c r="JKC292" s="111"/>
      <c r="JKD292" s="111"/>
      <c r="JKE292" s="111"/>
      <c r="JKF292" s="111"/>
      <c r="JKG292" s="111"/>
      <c r="JKH292" s="111"/>
      <c r="JKI292" s="111"/>
      <c r="JKJ292" s="111"/>
      <c r="JKK292" s="111"/>
      <c r="JKL292" s="111"/>
      <c r="JKM292" s="111"/>
      <c r="JKN292" s="111"/>
      <c r="JKO292" s="111"/>
      <c r="JKP292" s="111"/>
      <c r="JKQ292" s="111"/>
      <c r="JKR292" s="111"/>
      <c r="JKS292" s="111"/>
      <c r="JKT292" s="111"/>
      <c r="JKU292" s="111"/>
      <c r="JKV292" s="112"/>
      <c r="JKW292" s="104"/>
      <c r="JKX292" s="111"/>
      <c r="JKY292" s="111"/>
      <c r="JKZ292" s="111"/>
      <c r="JLA292" s="111"/>
      <c r="JLB292" s="111"/>
      <c r="JLC292" s="111"/>
      <c r="JLD292" s="111"/>
      <c r="JLE292" s="111"/>
      <c r="JLF292" s="111"/>
      <c r="JLG292" s="111"/>
      <c r="JLH292" s="111"/>
      <c r="JLI292" s="111"/>
      <c r="JLJ292" s="111"/>
      <c r="JLK292" s="111"/>
      <c r="JLL292" s="111"/>
      <c r="JLM292" s="111"/>
      <c r="JLN292" s="111"/>
      <c r="JLO292" s="111"/>
      <c r="JLP292" s="111"/>
      <c r="JLQ292" s="111"/>
      <c r="JLR292" s="111"/>
      <c r="JLS292" s="111"/>
      <c r="JLT292" s="111"/>
      <c r="JLU292" s="111"/>
      <c r="JLV292" s="111"/>
      <c r="JLW292" s="111"/>
      <c r="JLX292" s="111"/>
      <c r="JLY292" s="111"/>
      <c r="JLZ292" s="111"/>
      <c r="JMA292" s="112"/>
      <c r="JMB292" s="104"/>
      <c r="JMC292" s="111"/>
      <c r="JMD292" s="111"/>
      <c r="JME292" s="111"/>
      <c r="JMF292" s="111"/>
      <c r="JMG292" s="111"/>
      <c r="JMH292" s="111"/>
      <c r="JMI292" s="111"/>
      <c r="JMJ292" s="111"/>
      <c r="JMK292" s="111"/>
      <c r="JML292" s="111"/>
      <c r="JMM292" s="111"/>
      <c r="JMN292" s="111"/>
      <c r="JMO292" s="111"/>
      <c r="JMP292" s="111"/>
      <c r="JMQ292" s="111"/>
      <c r="JMR292" s="111"/>
      <c r="JMS292" s="111"/>
      <c r="JMT292" s="111"/>
      <c r="JMU292" s="111"/>
      <c r="JMV292" s="111"/>
      <c r="JMW292" s="111"/>
      <c r="JMX292" s="111"/>
      <c r="JMY292" s="111"/>
      <c r="JMZ292" s="111"/>
      <c r="JNA292" s="111"/>
      <c r="JNB292" s="111"/>
      <c r="JNC292" s="111"/>
      <c r="JND292" s="111"/>
      <c r="JNE292" s="111"/>
      <c r="JNF292" s="112"/>
      <c r="JNG292" s="104"/>
      <c r="JNH292" s="111"/>
      <c r="JNI292" s="111"/>
      <c r="JNJ292" s="111"/>
      <c r="JNK292" s="111"/>
      <c r="JNL292" s="111"/>
      <c r="JNM292" s="111"/>
      <c r="JNN292" s="111"/>
      <c r="JNO292" s="111"/>
      <c r="JNP292" s="111"/>
      <c r="JNQ292" s="111"/>
      <c r="JNR292" s="111"/>
      <c r="JNS292" s="111"/>
      <c r="JNT292" s="111"/>
      <c r="JNU292" s="111"/>
      <c r="JNV292" s="111"/>
      <c r="JNW292" s="111"/>
      <c r="JNX292" s="111"/>
      <c r="JNY292" s="111"/>
      <c r="JNZ292" s="111"/>
      <c r="JOA292" s="111"/>
      <c r="JOB292" s="111"/>
      <c r="JOC292" s="111"/>
      <c r="JOD292" s="111"/>
      <c r="JOE292" s="111"/>
      <c r="JOF292" s="111"/>
      <c r="JOG292" s="111"/>
      <c r="JOH292" s="111"/>
      <c r="JOI292" s="111"/>
      <c r="JOJ292" s="111"/>
      <c r="JOK292" s="112"/>
      <c r="JOL292" s="104"/>
      <c r="JOM292" s="111"/>
      <c r="JON292" s="111"/>
      <c r="JOO292" s="111"/>
      <c r="JOP292" s="111"/>
      <c r="JOQ292" s="111"/>
      <c r="JOR292" s="111"/>
      <c r="JOS292" s="111"/>
      <c r="JOT292" s="111"/>
      <c r="JOU292" s="111"/>
      <c r="JOV292" s="111"/>
      <c r="JOW292" s="111"/>
      <c r="JOX292" s="111"/>
      <c r="JOY292" s="111"/>
      <c r="JOZ292" s="111"/>
      <c r="JPA292" s="111"/>
      <c r="JPB292" s="111"/>
      <c r="JPC292" s="111"/>
      <c r="JPD292" s="111"/>
      <c r="JPE292" s="111"/>
      <c r="JPF292" s="111"/>
      <c r="JPG292" s="111"/>
      <c r="JPH292" s="111"/>
      <c r="JPI292" s="111"/>
      <c r="JPJ292" s="111"/>
      <c r="JPK292" s="111"/>
      <c r="JPL292" s="111"/>
      <c r="JPM292" s="111"/>
      <c r="JPN292" s="111"/>
      <c r="JPO292" s="111"/>
      <c r="JPP292" s="112"/>
      <c r="JPQ292" s="104"/>
      <c r="JPR292" s="111"/>
      <c r="JPS292" s="111"/>
      <c r="JPT292" s="111"/>
      <c r="JPU292" s="111"/>
      <c r="JPV292" s="111"/>
      <c r="JPW292" s="111"/>
      <c r="JPX292" s="111"/>
      <c r="JPY292" s="111"/>
      <c r="JPZ292" s="111"/>
      <c r="JQA292" s="111"/>
      <c r="JQB292" s="111"/>
      <c r="JQC292" s="111"/>
      <c r="JQD292" s="111"/>
      <c r="JQE292" s="111"/>
      <c r="JQF292" s="111"/>
      <c r="JQG292" s="111"/>
      <c r="JQH292" s="111"/>
      <c r="JQI292" s="111"/>
      <c r="JQJ292" s="111"/>
      <c r="JQK292" s="111"/>
      <c r="JQL292" s="111"/>
      <c r="JQM292" s="111"/>
      <c r="JQN292" s="111"/>
      <c r="JQO292" s="111"/>
      <c r="JQP292" s="111"/>
      <c r="JQQ292" s="111"/>
      <c r="JQR292" s="111"/>
      <c r="JQS292" s="111"/>
      <c r="JQT292" s="111"/>
      <c r="JQU292" s="112"/>
      <c r="JQV292" s="104"/>
      <c r="JQW292" s="111"/>
      <c r="JQX292" s="111"/>
      <c r="JQY292" s="111"/>
      <c r="JQZ292" s="111"/>
      <c r="JRA292" s="111"/>
      <c r="JRB292" s="111"/>
      <c r="JRC292" s="111"/>
      <c r="JRD292" s="111"/>
      <c r="JRE292" s="111"/>
      <c r="JRF292" s="111"/>
      <c r="JRG292" s="111"/>
      <c r="JRH292" s="111"/>
      <c r="JRI292" s="111"/>
      <c r="JRJ292" s="111"/>
      <c r="JRK292" s="111"/>
      <c r="JRL292" s="111"/>
      <c r="JRM292" s="111"/>
      <c r="JRN292" s="111"/>
      <c r="JRO292" s="111"/>
      <c r="JRP292" s="111"/>
      <c r="JRQ292" s="111"/>
      <c r="JRR292" s="111"/>
      <c r="JRS292" s="111"/>
      <c r="JRT292" s="111"/>
      <c r="JRU292" s="111"/>
      <c r="JRV292" s="111"/>
      <c r="JRW292" s="111"/>
      <c r="JRX292" s="111"/>
      <c r="JRY292" s="111"/>
      <c r="JRZ292" s="112"/>
      <c r="JSA292" s="104"/>
      <c r="JSB292" s="111"/>
      <c r="JSC292" s="111"/>
      <c r="JSD292" s="111"/>
      <c r="JSE292" s="111"/>
      <c r="JSF292" s="111"/>
      <c r="JSG292" s="111"/>
      <c r="JSH292" s="111"/>
      <c r="JSI292" s="111"/>
      <c r="JSJ292" s="111"/>
      <c r="JSK292" s="111"/>
      <c r="JSL292" s="111"/>
      <c r="JSM292" s="111"/>
      <c r="JSN292" s="111"/>
      <c r="JSO292" s="111"/>
      <c r="JSP292" s="111"/>
      <c r="JSQ292" s="111"/>
      <c r="JSR292" s="111"/>
      <c r="JSS292" s="111"/>
      <c r="JST292" s="111"/>
      <c r="JSU292" s="111"/>
      <c r="JSV292" s="111"/>
      <c r="JSW292" s="111"/>
      <c r="JSX292" s="111"/>
      <c r="JSY292" s="111"/>
      <c r="JSZ292" s="111"/>
      <c r="JTA292" s="111"/>
      <c r="JTB292" s="111"/>
      <c r="JTC292" s="111"/>
      <c r="JTD292" s="111"/>
      <c r="JTE292" s="112"/>
      <c r="JTF292" s="104"/>
      <c r="JTG292" s="111"/>
      <c r="JTH292" s="111"/>
      <c r="JTI292" s="111"/>
      <c r="JTJ292" s="111"/>
      <c r="JTK292" s="111"/>
      <c r="JTL292" s="111"/>
      <c r="JTM292" s="111"/>
      <c r="JTN292" s="111"/>
      <c r="JTO292" s="111"/>
      <c r="JTP292" s="111"/>
      <c r="JTQ292" s="111"/>
      <c r="JTR292" s="111"/>
      <c r="JTS292" s="111"/>
      <c r="JTT292" s="111"/>
      <c r="JTU292" s="111"/>
      <c r="JTV292" s="111"/>
      <c r="JTW292" s="111"/>
      <c r="JTX292" s="111"/>
      <c r="JTY292" s="111"/>
      <c r="JTZ292" s="111"/>
      <c r="JUA292" s="111"/>
      <c r="JUB292" s="111"/>
      <c r="JUC292" s="111"/>
      <c r="JUD292" s="111"/>
      <c r="JUE292" s="111"/>
      <c r="JUF292" s="111"/>
      <c r="JUG292" s="111"/>
      <c r="JUH292" s="111"/>
      <c r="JUI292" s="111"/>
      <c r="JUJ292" s="112"/>
      <c r="JUK292" s="104"/>
      <c r="JUL292" s="111"/>
      <c r="JUM292" s="111"/>
      <c r="JUN292" s="111"/>
      <c r="JUO292" s="111"/>
      <c r="JUP292" s="111"/>
      <c r="JUQ292" s="111"/>
      <c r="JUR292" s="111"/>
      <c r="JUS292" s="111"/>
      <c r="JUT292" s="111"/>
      <c r="JUU292" s="111"/>
      <c r="JUV292" s="111"/>
      <c r="JUW292" s="111"/>
      <c r="JUX292" s="111"/>
      <c r="JUY292" s="111"/>
      <c r="JUZ292" s="111"/>
      <c r="JVA292" s="111"/>
      <c r="JVB292" s="111"/>
      <c r="JVC292" s="111"/>
      <c r="JVD292" s="111"/>
      <c r="JVE292" s="111"/>
      <c r="JVF292" s="111"/>
      <c r="JVG292" s="111"/>
      <c r="JVH292" s="111"/>
      <c r="JVI292" s="111"/>
      <c r="JVJ292" s="111"/>
      <c r="JVK292" s="111"/>
      <c r="JVL292" s="111"/>
      <c r="JVM292" s="111"/>
      <c r="JVN292" s="111"/>
      <c r="JVO292" s="112"/>
      <c r="JVP292" s="104"/>
      <c r="JVQ292" s="111"/>
      <c r="JVR292" s="111"/>
      <c r="JVS292" s="111"/>
      <c r="JVT292" s="111"/>
      <c r="JVU292" s="111"/>
      <c r="JVV292" s="111"/>
      <c r="JVW292" s="111"/>
      <c r="JVX292" s="111"/>
      <c r="JVY292" s="111"/>
      <c r="JVZ292" s="111"/>
      <c r="JWA292" s="111"/>
      <c r="JWB292" s="111"/>
      <c r="JWC292" s="111"/>
      <c r="JWD292" s="111"/>
      <c r="JWE292" s="111"/>
      <c r="JWF292" s="111"/>
      <c r="JWG292" s="111"/>
      <c r="JWH292" s="111"/>
      <c r="JWI292" s="111"/>
      <c r="JWJ292" s="111"/>
      <c r="JWK292" s="111"/>
      <c r="JWL292" s="111"/>
      <c r="JWM292" s="111"/>
      <c r="JWN292" s="111"/>
      <c r="JWO292" s="111"/>
      <c r="JWP292" s="111"/>
      <c r="JWQ292" s="111"/>
      <c r="JWR292" s="111"/>
      <c r="JWS292" s="111"/>
      <c r="JWT292" s="112"/>
      <c r="JWU292" s="104"/>
      <c r="JWV292" s="111"/>
      <c r="JWW292" s="111"/>
      <c r="JWX292" s="111"/>
      <c r="JWY292" s="111"/>
      <c r="JWZ292" s="111"/>
      <c r="JXA292" s="111"/>
      <c r="JXB292" s="111"/>
      <c r="JXC292" s="111"/>
      <c r="JXD292" s="111"/>
      <c r="JXE292" s="111"/>
      <c r="JXF292" s="111"/>
      <c r="JXG292" s="111"/>
      <c r="JXH292" s="111"/>
      <c r="JXI292" s="111"/>
      <c r="JXJ292" s="111"/>
      <c r="JXK292" s="111"/>
      <c r="JXL292" s="111"/>
      <c r="JXM292" s="111"/>
      <c r="JXN292" s="111"/>
      <c r="JXO292" s="111"/>
      <c r="JXP292" s="111"/>
      <c r="JXQ292" s="111"/>
      <c r="JXR292" s="111"/>
      <c r="JXS292" s="111"/>
      <c r="JXT292" s="111"/>
      <c r="JXU292" s="111"/>
      <c r="JXV292" s="111"/>
      <c r="JXW292" s="111"/>
      <c r="JXX292" s="111"/>
      <c r="JXY292" s="112"/>
      <c r="JXZ292" s="104"/>
      <c r="JYA292" s="111"/>
      <c r="JYB292" s="111"/>
      <c r="JYC292" s="111"/>
      <c r="JYD292" s="111"/>
      <c r="JYE292" s="111"/>
      <c r="JYF292" s="111"/>
      <c r="JYG292" s="111"/>
      <c r="JYH292" s="111"/>
      <c r="JYI292" s="111"/>
      <c r="JYJ292" s="111"/>
      <c r="JYK292" s="111"/>
      <c r="JYL292" s="111"/>
      <c r="JYM292" s="111"/>
      <c r="JYN292" s="111"/>
      <c r="JYO292" s="111"/>
      <c r="JYP292" s="111"/>
      <c r="JYQ292" s="111"/>
      <c r="JYR292" s="111"/>
      <c r="JYS292" s="111"/>
      <c r="JYT292" s="111"/>
      <c r="JYU292" s="111"/>
      <c r="JYV292" s="111"/>
      <c r="JYW292" s="111"/>
      <c r="JYX292" s="111"/>
      <c r="JYY292" s="111"/>
      <c r="JYZ292" s="111"/>
      <c r="JZA292" s="111"/>
      <c r="JZB292" s="111"/>
      <c r="JZC292" s="111"/>
      <c r="JZD292" s="112"/>
      <c r="JZE292" s="104"/>
      <c r="JZF292" s="111"/>
      <c r="JZG292" s="111"/>
      <c r="JZH292" s="111"/>
      <c r="JZI292" s="111"/>
      <c r="JZJ292" s="111"/>
      <c r="JZK292" s="111"/>
      <c r="JZL292" s="111"/>
      <c r="JZM292" s="111"/>
      <c r="JZN292" s="111"/>
      <c r="JZO292" s="111"/>
      <c r="JZP292" s="111"/>
      <c r="JZQ292" s="111"/>
      <c r="JZR292" s="111"/>
      <c r="JZS292" s="111"/>
      <c r="JZT292" s="111"/>
      <c r="JZU292" s="111"/>
      <c r="JZV292" s="111"/>
      <c r="JZW292" s="111"/>
      <c r="JZX292" s="111"/>
      <c r="JZY292" s="111"/>
      <c r="JZZ292" s="111"/>
      <c r="KAA292" s="111"/>
      <c r="KAB292" s="111"/>
      <c r="KAC292" s="111"/>
      <c r="KAD292" s="111"/>
      <c r="KAE292" s="111"/>
      <c r="KAF292" s="111"/>
      <c r="KAG292" s="111"/>
      <c r="KAH292" s="111"/>
      <c r="KAI292" s="112"/>
      <c r="KAJ292" s="104"/>
      <c r="KAK292" s="111"/>
      <c r="KAL292" s="111"/>
      <c r="KAM292" s="111"/>
      <c r="KAN292" s="111"/>
      <c r="KAO292" s="111"/>
      <c r="KAP292" s="111"/>
      <c r="KAQ292" s="111"/>
      <c r="KAR292" s="111"/>
      <c r="KAS292" s="111"/>
      <c r="KAT292" s="111"/>
      <c r="KAU292" s="111"/>
      <c r="KAV292" s="111"/>
      <c r="KAW292" s="111"/>
      <c r="KAX292" s="111"/>
      <c r="KAY292" s="111"/>
      <c r="KAZ292" s="111"/>
      <c r="KBA292" s="111"/>
      <c r="KBB292" s="111"/>
      <c r="KBC292" s="111"/>
      <c r="KBD292" s="111"/>
      <c r="KBE292" s="111"/>
      <c r="KBF292" s="111"/>
      <c r="KBG292" s="111"/>
      <c r="KBH292" s="111"/>
      <c r="KBI292" s="111"/>
      <c r="KBJ292" s="111"/>
      <c r="KBK292" s="111"/>
      <c r="KBL292" s="111"/>
      <c r="KBM292" s="111"/>
      <c r="KBN292" s="112"/>
      <c r="KBO292" s="104"/>
      <c r="KBP292" s="111"/>
      <c r="KBQ292" s="111"/>
      <c r="KBR292" s="111"/>
      <c r="KBS292" s="111"/>
      <c r="KBT292" s="111"/>
      <c r="KBU292" s="111"/>
      <c r="KBV292" s="111"/>
      <c r="KBW292" s="111"/>
      <c r="KBX292" s="111"/>
      <c r="KBY292" s="111"/>
      <c r="KBZ292" s="111"/>
      <c r="KCA292" s="111"/>
      <c r="KCB292" s="111"/>
      <c r="KCC292" s="111"/>
      <c r="KCD292" s="111"/>
      <c r="KCE292" s="111"/>
      <c r="KCF292" s="111"/>
      <c r="KCG292" s="111"/>
      <c r="KCH292" s="111"/>
      <c r="KCI292" s="111"/>
      <c r="KCJ292" s="111"/>
      <c r="KCK292" s="111"/>
      <c r="KCL292" s="111"/>
      <c r="KCM292" s="111"/>
      <c r="KCN292" s="111"/>
      <c r="KCO292" s="111"/>
      <c r="KCP292" s="111"/>
      <c r="KCQ292" s="111"/>
      <c r="KCR292" s="111"/>
      <c r="KCS292" s="112"/>
      <c r="KCT292" s="104"/>
      <c r="KCU292" s="111"/>
      <c r="KCV292" s="111"/>
      <c r="KCW292" s="111"/>
      <c r="KCX292" s="111"/>
      <c r="KCY292" s="111"/>
      <c r="KCZ292" s="111"/>
      <c r="KDA292" s="111"/>
      <c r="KDB292" s="111"/>
      <c r="KDC292" s="111"/>
      <c r="KDD292" s="111"/>
      <c r="KDE292" s="111"/>
      <c r="KDF292" s="111"/>
      <c r="KDG292" s="111"/>
      <c r="KDH292" s="111"/>
      <c r="KDI292" s="111"/>
      <c r="KDJ292" s="111"/>
      <c r="KDK292" s="111"/>
      <c r="KDL292" s="111"/>
      <c r="KDM292" s="111"/>
      <c r="KDN292" s="111"/>
      <c r="KDO292" s="111"/>
      <c r="KDP292" s="111"/>
      <c r="KDQ292" s="111"/>
      <c r="KDR292" s="111"/>
      <c r="KDS292" s="111"/>
      <c r="KDT292" s="111"/>
      <c r="KDU292" s="111"/>
      <c r="KDV292" s="111"/>
      <c r="KDW292" s="111"/>
      <c r="KDX292" s="112"/>
      <c r="KDY292" s="104"/>
      <c r="KDZ292" s="111"/>
      <c r="KEA292" s="111"/>
      <c r="KEB292" s="111"/>
      <c r="KEC292" s="111"/>
      <c r="KED292" s="111"/>
      <c r="KEE292" s="111"/>
      <c r="KEF292" s="111"/>
      <c r="KEG292" s="111"/>
      <c r="KEH292" s="111"/>
      <c r="KEI292" s="111"/>
      <c r="KEJ292" s="111"/>
      <c r="KEK292" s="111"/>
      <c r="KEL292" s="111"/>
      <c r="KEM292" s="111"/>
      <c r="KEN292" s="111"/>
      <c r="KEO292" s="111"/>
      <c r="KEP292" s="111"/>
      <c r="KEQ292" s="111"/>
      <c r="KER292" s="111"/>
      <c r="KES292" s="111"/>
      <c r="KET292" s="111"/>
      <c r="KEU292" s="111"/>
      <c r="KEV292" s="111"/>
      <c r="KEW292" s="111"/>
      <c r="KEX292" s="111"/>
      <c r="KEY292" s="111"/>
      <c r="KEZ292" s="111"/>
      <c r="KFA292" s="111"/>
      <c r="KFB292" s="111"/>
      <c r="KFC292" s="112"/>
      <c r="KFD292" s="104"/>
      <c r="KFE292" s="111"/>
      <c r="KFF292" s="111"/>
      <c r="KFG292" s="111"/>
      <c r="KFH292" s="111"/>
      <c r="KFI292" s="111"/>
      <c r="KFJ292" s="111"/>
      <c r="KFK292" s="111"/>
      <c r="KFL292" s="111"/>
      <c r="KFM292" s="111"/>
      <c r="KFN292" s="111"/>
      <c r="KFO292" s="111"/>
      <c r="KFP292" s="111"/>
      <c r="KFQ292" s="111"/>
      <c r="KFR292" s="111"/>
      <c r="KFS292" s="111"/>
      <c r="KFT292" s="111"/>
      <c r="KFU292" s="111"/>
      <c r="KFV292" s="111"/>
      <c r="KFW292" s="111"/>
      <c r="KFX292" s="111"/>
      <c r="KFY292" s="111"/>
      <c r="KFZ292" s="111"/>
      <c r="KGA292" s="111"/>
      <c r="KGB292" s="111"/>
      <c r="KGC292" s="111"/>
      <c r="KGD292" s="111"/>
      <c r="KGE292" s="111"/>
      <c r="KGF292" s="111"/>
      <c r="KGG292" s="111"/>
      <c r="KGH292" s="112"/>
      <c r="KGI292" s="104"/>
      <c r="KGJ292" s="111"/>
      <c r="KGK292" s="111"/>
      <c r="KGL292" s="111"/>
      <c r="KGM292" s="111"/>
      <c r="KGN292" s="111"/>
      <c r="KGO292" s="111"/>
      <c r="KGP292" s="111"/>
      <c r="KGQ292" s="111"/>
      <c r="KGR292" s="111"/>
      <c r="KGS292" s="111"/>
      <c r="KGT292" s="111"/>
      <c r="KGU292" s="111"/>
      <c r="KGV292" s="111"/>
      <c r="KGW292" s="111"/>
      <c r="KGX292" s="111"/>
      <c r="KGY292" s="111"/>
      <c r="KGZ292" s="111"/>
      <c r="KHA292" s="111"/>
      <c r="KHB292" s="111"/>
      <c r="KHC292" s="111"/>
      <c r="KHD292" s="111"/>
      <c r="KHE292" s="111"/>
      <c r="KHF292" s="111"/>
      <c r="KHG292" s="111"/>
      <c r="KHH292" s="111"/>
      <c r="KHI292" s="111"/>
      <c r="KHJ292" s="111"/>
      <c r="KHK292" s="111"/>
      <c r="KHL292" s="111"/>
      <c r="KHM292" s="112"/>
      <c r="KHN292" s="104"/>
      <c r="KHO292" s="111"/>
      <c r="KHP292" s="111"/>
      <c r="KHQ292" s="111"/>
      <c r="KHR292" s="111"/>
      <c r="KHS292" s="111"/>
      <c r="KHT292" s="111"/>
      <c r="KHU292" s="111"/>
      <c r="KHV292" s="111"/>
      <c r="KHW292" s="111"/>
      <c r="KHX292" s="111"/>
      <c r="KHY292" s="111"/>
      <c r="KHZ292" s="111"/>
      <c r="KIA292" s="111"/>
      <c r="KIB292" s="111"/>
      <c r="KIC292" s="111"/>
      <c r="KID292" s="111"/>
      <c r="KIE292" s="111"/>
      <c r="KIF292" s="111"/>
      <c r="KIG292" s="111"/>
      <c r="KIH292" s="111"/>
      <c r="KII292" s="111"/>
      <c r="KIJ292" s="111"/>
      <c r="KIK292" s="111"/>
      <c r="KIL292" s="111"/>
      <c r="KIM292" s="111"/>
      <c r="KIN292" s="111"/>
      <c r="KIO292" s="111"/>
      <c r="KIP292" s="111"/>
      <c r="KIQ292" s="111"/>
      <c r="KIR292" s="112"/>
      <c r="KIS292" s="104"/>
      <c r="KIT292" s="111"/>
      <c r="KIU292" s="111"/>
      <c r="KIV292" s="111"/>
      <c r="KIW292" s="111"/>
      <c r="KIX292" s="111"/>
      <c r="KIY292" s="111"/>
      <c r="KIZ292" s="111"/>
      <c r="KJA292" s="111"/>
      <c r="KJB292" s="111"/>
      <c r="KJC292" s="111"/>
      <c r="KJD292" s="111"/>
      <c r="KJE292" s="111"/>
      <c r="KJF292" s="111"/>
      <c r="KJG292" s="111"/>
      <c r="KJH292" s="111"/>
      <c r="KJI292" s="111"/>
      <c r="KJJ292" s="111"/>
      <c r="KJK292" s="111"/>
      <c r="KJL292" s="111"/>
      <c r="KJM292" s="111"/>
      <c r="KJN292" s="111"/>
      <c r="KJO292" s="111"/>
      <c r="KJP292" s="111"/>
      <c r="KJQ292" s="111"/>
      <c r="KJR292" s="111"/>
      <c r="KJS292" s="111"/>
      <c r="KJT292" s="111"/>
      <c r="KJU292" s="111"/>
      <c r="KJV292" s="111"/>
      <c r="KJW292" s="112"/>
      <c r="KJX292" s="104"/>
      <c r="KJY292" s="111"/>
      <c r="KJZ292" s="111"/>
      <c r="KKA292" s="111"/>
      <c r="KKB292" s="111"/>
      <c r="KKC292" s="111"/>
      <c r="KKD292" s="111"/>
      <c r="KKE292" s="111"/>
      <c r="KKF292" s="111"/>
      <c r="KKG292" s="111"/>
      <c r="KKH292" s="111"/>
      <c r="KKI292" s="111"/>
      <c r="KKJ292" s="111"/>
      <c r="KKK292" s="111"/>
      <c r="KKL292" s="111"/>
      <c r="KKM292" s="111"/>
      <c r="KKN292" s="111"/>
      <c r="KKO292" s="111"/>
      <c r="KKP292" s="111"/>
      <c r="KKQ292" s="111"/>
      <c r="KKR292" s="111"/>
      <c r="KKS292" s="111"/>
      <c r="KKT292" s="111"/>
      <c r="KKU292" s="111"/>
      <c r="KKV292" s="111"/>
      <c r="KKW292" s="111"/>
      <c r="KKX292" s="111"/>
      <c r="KKY292" s="111"/>
      <c r="KKZ292" s="111"/>
      <c r="KLA292" s="111"/>
      <c r="KLB292" s="112"/>
      <c r="KLC292" s="104"/>
      <c r="KLD292" s="111"/>
      <c r="KLE292" s="111"/>
      <c r="KLF292" s="111"/>
      <c r="KLG292" s="111"/>
      <c r="KLH292" s="111"/>
      <c r="KLI292" s="111"/>
      <c r="KLJ292" s="111"/>
      <c r="KLK292" s="111"/>
      <c r="KLL292" s="111"/>
      <c r="KLM292" s="111"/>
      <c r="KLN292" s="111"/>
      <c r="KLO292" s="111"/>
      <c r="KLP292" s="111"/>
      <c r="KLQ292" s="111"/>
      <c r="KLR292" s="111"/>
      <c r="KLS292" s="111"/>
      <c r="KLT292" s="111"/>
      <c r="KLU292" s="111"/>
      <c r="KLV292" s="111"/>
      <c r="KLW292" s="111"/>
      <c r="KLX292" s="111"/>
      <c r="KLY292" s="111"/>
      <c r="KLZ292" s="111"/>
      <c r="KMA292" s="111"/>
      <c r="KMB292" s="111"/>
      <c r="KMC292" s="111"/>
      <c r="KMD292" s="111"/>
      <c r="KME292" s="111"/>
      <c r="KMF292" s="111"/>
      <c r="KMG292" s="112"/>
      <c r="KMH292" s="104"/>
      <c r="KMI292" s="111"/>
      <c r="KMJ292" s="111"/>
      <c r="KMK292" s="111"/>
      <c r="KML292" s="111"/>
      <c r="KMM292" s="111"/>
      <c r="KMN292" s="111"/>
      <c r="KMO292" s="111"/>
      <c r="KMP292" s="111"/>
      <c r="KMQ292" s="111"/>
      <c r="KMR292" s="111"/>
      <c r="KMS292" s="111"/>
      <c r="KMT292" s="111"/>
      <c r="KMU292" s="111"/>
      <c r="KMV292" s="111"/>
      <c r="KMW292" s="111"/>
      <c r="KMX292" s="111"/>
      <c r="KMY292" s="111"/>
      <c r="KMZ292" s="111"/>
      <c r="KNA292" s="111"/>
      <c r="KNB292" s="111"/>
      <c r="KNC292" s="111"/>
      <c r="KND292" s="111"/>
      <c r="KNE292" s="111"/>
      <c r="KNF292" s="111"/>
      <c r="KNG292" s="111"/>
      <c r="KNH292" s="111"/>
      <c r="KNI292" s="111"/>
      <c r="KNJ292" s="111"/>
      <c r="KNK292" s="111"/>
      <c r="KNL292" s="112"/>
      <c r="KNM292" s="104"/>
      <c r="KNN292" s="111"/>
      <c r="KNO292" s="111"/>
      <c r="KNP292" s="111"/>
      <c r="KNQ292" s="111"/>
      <c r="KNR292" s="111"/>
      <c r="KNS292" s="111"/>
      <c r="KNT292" s="111"/>
      <c r="KNU292" s="111"/>
      <c r="KNV292" s="111"/>
      <c r="KNW292" s="111"/>
      <c r="KNX292" s="111"/>
      <c r="KNY292" s="111"/>
      <c r="KNZ292" s="111"/>
      <c r="KOA292" s="111"/>
      <c r="KOB292" s="111"/>
      <c r="KOC292" s="111"/>
      <c r="KOD292" s="111"/>
      <c r="KOE292" s="111"/>
      <c r="KOF292" s="111"/>
      <c r="KOG292" s="111"/>
      <c r="KOH292" s="111"/>
      <c r="KOI292" s="111"/>
      <c r="KOJ292" s="111"/>
      <c r="KOK292" s="111"/>
      <c r="KOL292" s="111"/>
      <c r="KOM292" s="111"/>
      <c r="KON292" s="111"/>
      <c r="KOO292" s="111"/>
      <c r="KOP292" s="111"/>
      <c r="KOQ292" s="112"/>
      <c r="KOR292" s="104"/>
      <c r="KOS292" s="111"/>
      <c r="KOT292" s="111"/>
      <c r="KOU292" s="111"/>
      <c r="KOV292" s="111"/>
      <c r="KOW292" s="111"/>
      <c r="KOX292" s="111"/>
      <c r="KOY292" s="111"/>
      <c r="KOZ292" s="111"/>
      <c r="KPA292" s="111"/>
      <c r="KPB292" s="111"/>
      <c r="KPC292" s="111"/>
      <c r="KPD292" s="111"/>
      <c r="KPE292" s="111"/>
      <c r="KPF292" s="111"/>
      <c r="KPG292" s="111"/>
      <c r="KPH292" s="111"/>
      <c r="KPI292" s="111"/>
      <c r="KPJ292" s="111"/>
      <c r="KPK292" s="111"/>
      <c r="KPL292" s="111"/>
      <c r="KPM292" s="111"/>
      <c r="KPN292" s="111"/>
      <c r="KPO292" s="111"/>
      <c r="KPP292" s="111"/>
      <c r="KPQ292" s="111"/>
      <c r="KPR292" s="111"/>
      <c r="KPS292" s="111"/>
      <c r="KPT292" s="111"/>
      <c r="KPU292" s="111"/>
      <c r="KPV292" s="112"/>
      <c r="KPW292" s="104"/>
      <c r="KPX292" s="111"/>
      <c r="KPY292" s="111"/>
      <c r="KPZ292" s="111"/>
      <c r="KQA292" s="111"/>
      <c r="KQB292" s="111"/>
      <c r="KQC292" s="111"/>
      <c r="KQD292" s="111"/>
      <c r="KQE292" s="111"/>
      <c r="KQF292" s="111"/>
      <c r="KQG292" s="111"/>
      <c r="KQH292" s="111"/>
      <c r="KQI292" s="111"/>
      <c r="KQJ292" s="111"/>
      <c r="KQK292" s="111"/>
      <c r="KQL292" s="111"/>
      <c r="KQM292" s="111"/>
      <c r="KQN292" s="111"/>
      <c r="KQO292" s="111"/>
      <c r="KQP292" s="111"/>
      <c r="KQQ292" s="111"/>
      <c r="KQR292" s="111"/>
      <c r="KQS292" s="111"/>
      <c r="KQT292" s="111"/>
      <c r="KQU292" s="111"/>
      <c r="KQV292" s="111"/>
      <c r="KQW292" s="111"/>
      <c r="KQX292" s="111"/>
      <c r="KQY292" s="111"/>
      <c r="KQZ292" s="111"/>
      <c r="KRA292" s="112"/>
      <c r="KRB292" s="104"/>
      <c r="KRC292" s="111"/>
      <c r="KRD292" s="111"/>
      <c r="KRE292" s="111"/>
      <c r="KRF292" s="111"/>
      <c r="KRG292" s="111"/>
      <c r="KRH292" s="111"/>
      <c r="KRI292" s="111"/>
      <c r="KRJ292" s="111"/>
      <c r="KRK292" s="111"/>
      <c r="KRL292" s="111"/>
      <c r="KRM292" s="111"/>
      <c r="KRN292" s="111"/>
      <c r="KRO292" s="111"/>
      <c r="KRP292" s="111"/>
      <c r="KRQ292" s="111"/>
      <c r="KRR292" s="111"/>
      <c r="KRS292" s="111"/>
      <c r="KRT292" s="111"/>
      <c r="KRU292" s="111"/>
      <c r="KRV292" s="111"/>
      <c r="KRW292" s="111"/>
      <c r="KRX292" s="111"/>
      <c r="KRY292" s="111"/>
      <c r="KRZ292" s="111"/>
      <c r="KSA292" s="111"/>
      <c r="KSB292" s="111"/>
      <c r="KSC292" s="111"/>
      <c r="KSD292" s="111"/>
      <c r="KSE292" s="111"/>
      <c r="KSF292" s="112"/>
      <c r="KSG292" s="104"/>
      <c r="KSH292" s="111"/>
      <c r="KSI292" s="111"/>
      <c r="KSJ292" s="111"/>
      <c r="KSK292" s="111"/>
      <c r="KSL292" s="111"/>
      <c r="KSM292" s="111"/>
      <c r="KSN292" s="111"/>
      <c r="KSO292" s="111"/>
      <c r="KSP292" s="111"/>
      <c r="KSQ292" s="111"/>
      <c r="KSR292" s="111"/>
      <c r="KSS292" s="111"/>
      <c r="KST292" s="111"/>
      <c r="KSU292" s="111"/>
      <c r="KSV292" s="111"/>
      <c r="KSW292" s="111"/>
      <c r="KSX292" s="111"/>
      <c r="KSY292" s="111"/>
      <c r="KSZ292" s="111"/>
      <c r="KTA292" s="111"/>
      <c r="KTB292" s="111"/>
      <c r="KTC292" s="111"/>
      <c r="KTD292" s="111"/>
      <c r="KTE292" s="111"/>
      <c r="KTF292" s="111"/>
      <c r="KTG292" s="111"/>
      <c r="KTH292" s="111"/>
      <c r="KTI292" s="111"/>
      <c r="KTJ292" s="111"/>
      <c r="KTK292" s="112"/>
      <c r="KTL292" s="104"/>
      <c r="KTM292" s="111"/>
      <c r="KTN292" s="111"/>
      <c r="KTO292" s="111"/>
      <c r="KTP292" s="111"/>
      <c r="KTQ292" s="111"/>
      <c r="KTR292" s="111"/>
      <c r="KTS292" s="111"/>
      <c r="KTT292" s="111"/>
      <c r="KTU292" s="111"/>
      <c r="KTV292" s="111"/>
      <c r="KTW292" s="111"/>
      <c r="KTX292" s="111"/>
      <c r="KTY292" s="111"/>
      <c r="KTZ292" s="111"/>
      <c r="KUA292" s="111"/>
      <c r="KUB292" s="111"/>
      <c r="KUC292" s="111"/>
      <c r="KUD292" s="111"/>
      <c r="KUE292" s="111"/>
      <c r="KUF292" s="111"/>
      <c r="KUG292" s="111"/>
      <c r="KUH292" s="111"/>
      <c r="KUI292" s="111"/>
      <c r="KUJ292" s="111"/>
      <c r="KUK292" s="111"/>
      <c r="KUL292" s="111"/>
      <c r="KUM292" s="111"/>
      <c r="KUN292" s="111"/>
      <c r="KUO292" s="111"/>
      <c r="KUP292" s="112"/>
      <c r="KUQ292" s="104"/>
      <c r="KUR292" s="111"/>
      <c r="KUS292" s="111"/>
      <c r="KUT292" s="111"/>
      <c r="KUU292" s="111"/>
      <c r="KUV292" s="111"/>
      <c r="KUW292" s="111"/>
      <c r="KUX292" s="111"/>
      <c r="KUY292" s="111"/>
      <c r="KUZ292" s="111"/>
      <c r="KVA292" s="111"/>
      <c r="KVB292" s="111"/>
      <c r="KVC292" s="111"/>
      <c r="KVD292" s="111"/>
      <c r="KVE292" s="111"/>
      <c r="KVF292" s="111"/>
      <c r="KVG292" s="111"/>
      <c r="KVH292" s="111"/>
      <c r="KVI292" s="111"/>
      <c r="KVJ292" s="111"/>
      <c r="KVK292" s="111"/>
      <c r="KVL292" s="111"/>
      <c r="KVM292" s="111"/>
      <c r="KVN292" s="111"/>
      <c r="KVO292" s="111"/>
      <c r="KVP292" s="111"/>
      <c r="KVQ292" s="111"/>
      <c r="KVR292" s="111"/>
      <c r="KVS292" s="111"/>
      <c r="KVT292" s="111"/>
      <c r="KVU292" s="112"/>
      <c r="KVV292" s="104"/>
      <c r="KVW292" s="111"/>
      <c r="KVX292" s="111"/>
      <c r="KVY292" s="111"/>
      <c r="KVZ292" s="111"/>
      <c r="KWA292" s="111"/>
      <c r="KWB292" s="111"/>
      <c r="KWC292" s="111"/>
      <c r="KWD292" s="111"/>
      <c r="KWE292" s="111"/>
      <c r="KWF292" s="111"/>
      <c r="KWG292" s="111"/>
      <c r="KWH292" s="111"/>
      <c r="KWI292" s="111"/>
      <c r="KWJ292" s="111"/>
      <c r="KWK292" s="111"/>
      <c r="KWL292" s="111"/>
      <c r="KWM292" s="111"/>
      <c r="KWN292" s="111"/>
      <c r="KWO292" s="111"/>
      <c r="KWP292" s="111"/>
      <c r="KWQ292" s="111"/>
      <c r="KWR292" s="111"/>
      <c r="KWS292" s="111"/>
      <c r="KWT292" s="111"/>
      <c r="KWU292" s="111"/>
      <c r="KWV292" s="111"/>
      <c r="KWW292" s="111"/>
      <c r="KWX292" s="111"/>
      <c r="KWY292" s="111"/>
      <c r="KWZ292" s="112"/>
      <c r="KXA292" s="104"/>
      <c r="KXB292" s="111"/>
      <c r="KXC292" s="111"/>
      <c r="KXD292" s="111"/>
      <c r="KXE292" s="111"/>
      <c r="KXF292" s="111"/>
      <c r="KXG292" s="111"/>
      <c r="KXH292" s="111"/>
      <c r="KXI292" s="111"/>
      <c r="KXJ292" s="111"/>
      <c r="KXK292" s="111"/>
      <c r="KXL292" s="111"/>
      <c r="KXM292" s="111"/>
      <c r="KXN292" s="111"/>
      <c r="KXO292" s="111"/>
      <c r="KXP292" s="111"/>
      <c r="KXQ292" s="111"/>
      <c r="KXR292" s="111"/>
      <c r="KXS292" s="111"/>
      <c r="KXT292" s="111"/>
      <c r="KXU292" s="111"/>
      <c r="KXV292" s="111"/>
      <c r="KXW292" s="111"/>
      <c r="KXX292" s="111"/>
      <c r="KXY292" s="111"/>
      <c r="KXZ292" s="111"/>
      <c r="KYA292" s="111"/>
      <c r="KYB292" s="111"/>
      <c r="KYC292" s="111"/>
      <c r="KYD292" s="111"/>
      <c r="KYE292" s="112"/>
      <c r="KYF292" s="104"/>
      <c r="KYG292" s="111"/>
      <c r="KYH292" s="111"/>
      <c r="KYI292" s="111"/>
      <c r="KYJ292" s="111"/>
      <c r="KYK292" s="111"/>
      <c r="KYL292" s="111"/>
      <c r="KYM292" s="111"/>
      <c r="KYN292" s="111"/>
      <c r="KYO292" s="111"/>
      <c r="KYP292" s="111"/>
      <c r="KYQ292" s="111"/>
      <c r="KYR292" s="111"/>
      <c r="KYS292" s="111"/>
      <c r="KYT292" s="111"/>
      <c r="KYU292" s="111"/>
      <c r="KYV292" s="111"/>
      <c r="KYW292" s="111"/>
      <c r="KYX292" s="111"/>
      <c r="KYY292" s="111"/>
      <c r="KYZ292" s="111"/>
      <c r="KZA292" s="111"/>
      <c r="KZB292" s="111"/>
      <c r="KZC292" s="111"/>
      <c r="KZD292" s="111"/>
      <c r="KZE292" s="111"/>
      <c r="KZF292" s="111"/>
      <c r="KZG292" s="111"/>
      <c r="KZH292" s="111"/>
      <c r="KZI292" s="111"/>
      <c r="KZJ292" s="112"/>
      <c r="KZK292" s="104"/>
      <c r="KZL292" s="111"/>
      <c r="KZM292" s="111"/>
      <c r="KZN292" s="111"/>
      <c r="KZO292" s="111"/>
      <c r="KZP292" s="111"/>
      <c r="KZQ292" s="111"/>
      <c r="KZR292" s="111"/>
      <c r="KZS292" s="111"/>
      <c r="KZT292" s="111"/>
      <c r="KZU292" s="111"/>
      <c r="KZV292" s="111"/>
      <c r="KZW292" s="111"/>
      <c r="KZX292" s="111"/>
      <c r="KZY292" s="111"/>
      <c r="KZZ292" s="111"/>
      <c r="LAA292" s="111"/>
      <c r="LAB292" s="111"/>
      <c r="LAC292" s="111"/>
      <c r="LAD292" s="111"/>
      <c r="LAE292" s="111"/>
      <c r="LAF292" s="111"/>
      <c r="LAG292" s="111"/>
      <c r="LAH292" s="111"/>
      <c r="LAI292" s="111"/>
      <c r="LAJ292" s="111"/>
      <c r="LAK292" s="111"/>
      <c r="LAL292" s="111"/>
      <c r="LAM292" s="111"/>
      <c r="LAN292" s="111"/>
      <c r="LAO292" s="112"/>
      <c r="LAP292" s="104"/>
      <c r="LAQ292" s="111"/>
      <c r="LAR292" s="111"/>
      <c r="LAS292" s="111"/>
      <c r="LAT292" s="111"/>
      <c r="LAU292" s="111"/>
      <c r="LAV292" s="111"/>
      <c r="LAW292" s="111"/>
      <c r="LAX292" s="111"/>
      <c r="LAY292" s="111"/>
      <c r="LAZ292" s="111"/>
      <c r="LBA292" s="111"/>
      <c r="LBB292" s="111"/>
      <c r="LBC292" s="111"/>
      <c r="LBD292" s="111"/>
      <c r="LBE292" s="111"/>
      <c r="LBF292" s="111"/>
      <c r="LBG292" s="111"/>
      <c r="LBH292" s="111"/>
      <c r="LBI292" s="111"/>
      <c r="LBJ292" s="111"/>
      <c r="LBK292" s="111"/>
      <c r="LBL292" s="111"/>
      <c r="LBM292" s="111"/>
      <c r="LBN292" s="111"/>
      <c r="LBO292" s="111"/>
      <c r="LBP292" s="111"/>
      <c r="LBQ292" s="111"/>
      <c r="LBR292" s="111"/>
      <c r="LBS292" s="111"/>
      <c r="LBT292" s="112"/>
      <c r="LBU292" s="104"/>
      <c r="LBV292" s="111"/>
      <c r="LBW292" s="111"/>
      <c r="LBX292" s="111"/>
      <c r="LBY292" s="111"/>
      <c r="LBZ292" s="111"/>
      <c r="LCA292" s="111"/>
      <c r="LCB292" s="111"/>
      <c r="LCC292" s="111"/>
      <c r="LCD292" s="111"/>
      <c r="LCE292" s="111"/>
      <c r="LCF292" s="111"/>
      <c r="LCG292" s="111"/>
      <c r="LCH292" s="111"/>
      <c r="LCI292" s="111"/>
      <c r="LCJ292" s="111"/>
      <c r="LCK292" s="111"/>
      <c r="LCL292" s="111"/>
      <c r="LCM292" s="111"/>
      <c r="LCN292" s="111"/>
      <c r="LCO292" s="111"/>
      <c r="LCP292" s="111"/>
      <c r="LCQ292" s="111"/>
      <c r="LCR292" s="111"/>
      <c r="LCS292" s="111"/>
      <c r="LCT292" s="111"/>
      <c r="LCU292" s="111"/>
      <c r="LCV292" s="111"/>
      <c r="LCW292" s="111"/>
      <c r="LCX292" s="111"/>
      <c r="LCY292" s="112"/>
      <c r="LCZ292" s="104"/>
      <c r="LDA292" s="111"/>
      <c r="LDB292" s="111"/>
      <c r="LDC292" s="111"/>
      <c r="LDD292" s="111"/>
      <c r="LDE292" s="111"/>
      <c r="LDF292" s="111"/>
      <c r="LDG292" s="111"/>
      <c r="LDH292" s="111"/>
      <c r="LDI292" s="111"/>
      <c r="LDJ292" s="111"/>
      <c r="LDK292" s="111"/>
      <c r="LDL292" s="111"/>
      <c r="LDM292" s="111"/>
      <c r="LDN292" s="111"/>
      <c r="LDO292" s="111"/>
      <c r="LDP292" s="111"/>
      <c r="LDQ292" s="111"/>
      <c r="LDR292" s="111"/>
      <c r="LDS292" s="111"/>
      <c r="LDT292" s="111"/>
      <c r="LDU292" s="111"/>
      <c r="LDV292" s="111"/>
      <c r="LDW292" s="111"/>
      <c r="LDX292" s="111"/>
      <c r="LDY292" s="111"/>
      <c r="LDZ292" s="111"/>
      <c r="LEA292" s="111"/>
      <c r="LEB292" s="111"/>
      <c r="LEC292" s="111"/>
      <c r="LED292" s="112"/>
      <c r="LEE292" s="104"/>
      <c r="LEF292" s="111"/>
      <c r="LEG292" s="111"/>
      <c r="LEH292" s="111"/>
      <c r="LEI292" s="111"/>
      <c r="LEJ292" s="111"/>
      <c r="LEK292" s="111"/>
      <c r="LEL292" s="111"/>
      <c r="LEM292" s="111"/>
      <c r="LEN292" s="111"/>
      <c r="LEO292" s="111"/>
      <c r="LEP292" s="111"/>
      <c r="LEQ292" s="111"/>
      <c r="LER292" s="111"/>
      <c r="LES292" s="111"/>
      <c r="LET292" s="111"/>
      <c r="LEU292" s="111"/>
      <c r="LEV292" s="111"/>
      <c r="LEW292" s="111"/>
      <c r="LEX292" s="111"/>
      <c r="LEY292" s="111"/>
      <c r="LEZ292" s="111"/>
      <c r="LFA292" s="111"/>
      <c r="LFB292" s="111"/>
      <c r="LFC292" s="111"/>
      <c r="LFD292" s="111"/>
      <c r="LFE292" s="111"/>
      <c r="LFF292" s="111"/>
      <c r="LFG292" s="111"/>
      <c r="LFH292" s="111"/>
      <c r="LFI292" s="112"/>
      <c r="LFJ292" s="104"/>
      <c r="LFK292" s="111"/>
      <c r="LFL292" s="111"/>
      <c r="LFM292" s="111"/>
      <c r="LFN292" s="111"/>
      <c r="LFO292" s="111"/>
      <c r="LFP292" s="111"/>
      <c r="LFQ292" s="111"/>
      <c r="LFR292" s="111"/>
      <c r="LFS292" s="111"/>
      <c r="LFT292" s="111"/>
      <c r="LFU292" s="111"/>
      <c r="LFV292" s="111"/>
      <c r="LFW292" s="111"/>
      <c r="LFX292" s="111"/>
      <c r="LFY292" s="111"/>
      <c r="LFZ292" s="111"/>
      <c r="LGA292" s="111"/>
      <c r="LGB292" s="111"/>
      <c r="LGC292" s="111"/>
      <c r="LGD292" s="111"/>
      <c r="LGE292" s="111"/>
      <c r="LGF292" s="111"/>
      <c r="LGG292" s="111"/>
      <c r="LGH292" s="111"/>
      <c r="LGI292" s="111"/>
      <c r="LGJ292" s="111"/>
      <c r="LGK292" s="111"/>
      <c r="LGL292" s="111"/>
      <c r="LGM292" s="111"/>
      <c r="LGN292" s="112"/>
      <c r="LGO292" s="104"/>
      <c r="LGP292" s="111"/>
      <c r="LGQ292" s="111"/>
      <c r="LGR292" s="111"/>
      <c r="LGS292" s="111"/>
      <c r="LGT292" s="111"/>
      <c r="LGU292" s="111"/>
      <c r="LGV292" s="111"/>
      <c r="LGW292" s="111"/>
      <c r="LGX292" s="111"/>
      <c r="LGY292" s="111"/>
      <c r="LGZ292" s="111"/>
      <c r="LHA292" s="111"/>
      <c r="LHB292" s="111"/>
      <c r="LHC292" s="111"/>
      <c r="LHD292" s="111"/>
      <c r="LHE292" s="111"/>
      <c r="LHF292" s="111"/>
      <c r="LHG292" s="111"/>
      <c r="LHH292" s="111"/>
      <c r="LHI292" s="111"/>
      <c r="LHJ292" s="111"/>
      <c r="LHK292" s="111"/>
      <c r="LHL292" s="111"/>
      <c r="LHM292" s="111"/>
      <c r="LHN292" s="111"/>
      <c r="LHO292" s="111"/>
      <c r="LHP292" s="111"/>
      <c r="LHQ292" s="111"/>
      <c r="LHR292" s="111"/>
      <c r="LHS292" s="112"/>
      <c r="LHT292" s="104"/>
      <c r="LHU292" s="111"/>
      <c r="LHV292" s="111"/>
      <c r="LHW292" s="111"/>
      <c r="LHX292" s="111"/>
      <c r="LHY292" s="111"/>
      <c r="LHZ292" s="111"/>
      <c r="LIA292" s="111"/>
      <c r="LIB292" s="111"/>
      <c r="LIC292" s="111"/>
      <c r="LID292" s="111"/>
      <c r="LIE292" s="111"/>
      <c r="LIF292" s="111"/>
      <c r="LIG292" s="111"/>
      <c r="LIH292" s="111"/>
      <c r="LII292" s="111"/>
      <c r="LIJ292" s="111"/>
      <c r="LIK292" s="111"/>
      <c r="LIL292" s="111"/>
      <c r="LIM292" s="111"/>
      <c r="LIN292" s="111"/>
      <c r="LIO292" s="111"/>
      <c r="LIP292" s="111"/>
      <c r="LIQ292" s="111"/>
      <c r="LIR292" s="111"/>
      <c r="LIS292" s="111"/>
      <c r="LIT292" s="111"/>
      <c r="LIU292" s="111"/>
      <c r="LIV292" s="111"/>
      <c r="LIW292" s="111"/>
      <c r="LIX292" s="112"/>
      <c r="LIY292" s="104"/>
      <c r="LIZ292" s="111"/>
      <c r="LJA292" s="111"/>
      <c r="LJB292" s="111"/>
      <c r="LJC292" s="111"/>
      <c r="LJD292" s="111"/>
      <c r="LJE292" s="111"/>
      <c r="LJF292" s="111"/>
      <c r="LJG292" s="111"/>
      <c r="LJH292" s="111"/>
      <c r="LJI292" s="111"/>
      <c r="LJJ292" s="111"/>
      <c r="LJK292" s="111"/>
      <c r="LJL292" s="111"/>
      <c r="LJM292" s="111"/>
      <c r="LJN292" s="111"/>
      <c r="LJO292" s="111"/>
      <c r="LJP292" s="111"/>
      <c r="LJQ292" s="111"/>
      <c r="LJR292" s="111"/>
      <c r="LJS292" s="111"/>
      <c r="LJT292" s="111"/>
      <c r="LJU292" s="111"/>
      <c r="LJV292" s="111"/>
      <c r="LJW292" s="111"/>
      <c r="LJX292" s="111"/>
      <c r="LJY292" s="111"/>
      <c r="LJZ292" s="111"/>
      <c r="LKA292" s="111"/>
      <c r="LKB292" s="111"/>
      <c r="LKC292" s="112"/>
      <c r="LKD292" s="104"/>
      <c r="LKE292" s="111"/>
      <c r="LKF292" s="111"/>
      <c r="LKG292" s="111"/>
      <c r="LKH292" s="111"/>
      <c r="LKI292" s="111"/>
      <c r="LKJ292" s="111"/>
      <c r="LKK292" s="111"/>
      <c r="LKL292" s="111"/>
      <c r="LKM292" s="111"/>
      <c r="LKN292" s="111"/>
      <c r="LKO292" s="111"/>
      <c r="LKP292" s="111"/>
      <c r="LKQ292" s="111"/>
      <c r="LKR292" s="111"/>
      <c r="LKS292" s="111"/>
      <c r="LKT292" s="111"/>
      <c r="LKU292" s="111"/>
      <c r="LKV292" s="111"/>
      <c r="LKW292" s="111"/>
      <c r="LKX292" s="111"/>
      <c r="LKY292" s="111"/>
      <c r="LKZ292" s="111"/>
      <c r="LLA292" s="111"/>
      <c r="LLB292" s="111"/>
      <c r="LLC292" s="111"/>
      <c r="LLD292" s="111"/>
      <c r="LLE292" s="111"/>
      <c r="LLF292" s="111"/>
      <c r="LLG292" s="111"/>
      <c r="LLH292" s="112"/>
      <c r="LLI292" s="104"/>
      <c r="LLJ292" s="111"/>
      <c r="LLK292" s="111"/>
      <c r="LLL292" s="111"/>
      <c r="LLM292" s="111"/>
      <c r="LLN292" s="111"/>
      <c r="LLO292" s="111"/>
      <c r="LLP292" s="111"/>
      <c r="LLQ292" s="111"/>
      <c r="LLR292" s="111"/>
      <c r="LLS292" s="111"/>
      <c r="LLT292" s="111"/>
      <c r="LLU292" s="111"/>
      <c r="LLV292" s="111"/>
      <c r="LLW292" s="111"/>
      <c r="LLX292" s="111"/>
      <c r="LLY292" s="111"/>
      <c r="LLZ292" s="111"/>
      <c r="LMA292" s="111"/>
      <c r="LMB292" s="111"/>
      <c r="LMC292" s="111"/>
      <c r="LMD292" s="111"/>
      <c r="LME292" s="111"/>
      <c r="LMF292" s="111"/>
      <c r="LMG292" s="111"/>
      <c r="LMH292" s="111"/>
      <c r="LMI292" s="111"/>
      <c r="LMJ292" s="111"/>
      <c r="LMK292" s="111"/>
      <c r="LML292" s="111"/>
      <c r="LMM292" s="112"/>
      <c r="LMN292" s="104"/>
      <c r="LMO292" s="111"/>
      <c r="LMP292" s="111"/>
      <c r="LMQ292" s="111"/>
      <c r="LMR292" s="111"/>
      <c r="LMS292" s="111"/>
      <c r="LMT292" s="111"/>
      <c r="LMU292" s="111"/>
      <c r="LMV292" s="111"/>
      <c r="LMW292" s="111"/>
      <c r="LMX292" s="111"/>
      <c r="LMY292" s="111"/>
      <c r="LMZ292" s="111"/>
      <c r="LNA292" s="111"/>
      <c r="LNB292" s="111"/>
      <c r="LNC292" s="111"/>
      <c r="LND292" s="111"/>
      <c r="LNE292" s="111"/>
      <c r="LNF292" s="111"/>
      <c r="LNG292" s="111"/>
      <c r="LNH292" s="111"/>
      <c r="LNI292" s="111"/>
      <c r="LNJ292" s="111"/>
      <c r="LNK292" s="111"/>
      <c r="LNL292" s="111"/>
      <c r="LNM292" s="111"/>
      <c r="LNN292" s="111"/>
      <c r="LNO292" s="111"/>
      <c r="LNP292" s="111"/>
      <c r="LNQ292" s="111"/>
      <c r="LNR292" s="112"/>
      <c r="LNS292" s="104"/>
      <c r="LNT292" s="111"/>
      <c r="LNU292" s="111"/>
      <c r="LNV292" s="111"/>
      <c r="LNW292" s="111"/>
      <c r="LNX292" s="111"/>
      <c r="LNY292" s="111"/>
      <c r="LNZ292" s="111"/>
      <c r="LOA292" s="111"/>
      <c r="LOB292" s="111"/>
      <c r="LOC292" s="111"/>
      <c r="LOD292" s="111"/>
      <c r="LOE292" s="111"/>
      <c r="LOF292" s="111"/>
      <c r="LOG292" s="111"/>
      <c r="LOH292" s="111"/>
      <c r="LOI292" s="111"/>
      <c r="LOJ292" s="111"/>
      <c r="LOK292" s="111"/>
      <c r="LOL292" s="111"/>
      <c r="LOM292" s="111"/>
      <c r="LON292" s="111"/>
      <c r="LOO292" s="111"/>
      <c r="LOP292" s="111"/>
      <c r="LOQ292" s="111"/>
      <c r="LOR292" s="111"/>
      <c r="LOS292" s="111"/>
      <c r="LOT292" s="111"/>
      <c r="LOU292" s="111"/>
      <c r="LOV292" s="111"/>
      <c r="LOW292" s="112"/>
      <c r="LOX292" s="104"/>
      <c r="LOY292" s="111"/>
      <c r="LOZ292" s="111"/>
      <c r="LPA292" s="111"/>
      <c r="LPB292" s="111"/>
      <c r="LPC292" s="111"/>
      <c r="LPD292" s="111"/>
      <c r="LPE292" s="111"/>
      <c r="LPF292" s="111"/>
      <c r="LPG292" s="111"/>
      <c r="LPH292" s="111"/>
      <c r="LPI292" s="111"/>
      <c r="LPJ292" s="111"/>
      <c r="LPK292" s="111"/>
      <c r="LPL292" s="111"/>
      <c r="LPM292" s="111"/>
      <c r="LPN292" s="111"/>
      <c r="LPO292" s="111"/>
      <c r="LPP292" s="111"/>
      <c r="LPQ292" s="111"/>
      <c r="LPR292" s="111"/>
      <c r="LPS292" s="111"/>
      <c r="LPT292" s="111"/>
      <c r="LPU292" s="111"/>
      <c r="LPV292" s="111"/>
      <c r="LPW292" s="111"/>
      <c r="LPX292" s="111"/>
      <c r="LPY292" s="111"/>
      <c r="LPZ292" s="111"/>
      <c r="LQA292" s="111"/>
      <c r="LQB292" s="112"/>
      <c r="LQC292" s="104"/>
      <c r="LQD292" s="111"/>
      <c r="LQE292" s="111"/>
      <c r="LQF292" s="111"/>
      <c r="LQG292" s="111"/>
      <c r="LQH292" s="111"/>
      <c r="LQI292" s="111"/>
      <c r="LQJ292" s="111"/>
      <c r="LQK292" s="111"/>
      <c r="LQL292" s="111"/>
      <c r="LQM292" s="111"/>
      <c r="LQN292" s="111"/>
      <c r="LQO292" s="111"/>
      <c r="LQP292" s="111"/>
      <c r="LQQ292" s="111"/>
      <c r="LQR292" s="111"/>
      <c r="LQS292" s="111"/>
      <c r="LQT292" s="111"/>
      <c r="LQU292" s="111"/>
      <c r="LQV292" s="111"/>
      <c r="LQW292" s="111"/>
      <c r="LQX292" s="111"/>
      <c r="LQY292" s="111"/>
      <c r="LQZ292" s="111"/>
      <c r="LRA292" s="111"/>
      <c r="LRB292" s="111"/>
      <c r="LRC292" s="111"/>
      <c r="LRD292" s="111"/>
      <c r="LRE292" s="111"/>
      <c r="LRF292" s="111"/>
      <c r="LRG292" s="112"/>
      <c r="LRH292" s="104"/>
      <c r="LRI292" s="111"/>
      <c r="LRJ292" s="111"/>
      <c r="LRK292" s="111"/>
      <c r="LRL292" s="111"/>
      <c r="LRM292" s="111"/>
      <c r="LRN292" s="111"/>
      <c r="LRO292" s="111"/>
      <c r="LRP292" s="111"/>
      <c r="LRQ292" s="111"/>
      <c r="LRR292" s="111"/>
      <c r="LRS292" s="111"/>
      <c r="LRT292" s="111"/>
      <c r="LRU292" s="111"/>
      <c r="LRV292" s="111"/>
      <c r="LRW292" s="111"/>
      <c r="LRX292" s="111"/>
      <c r="LRY292" s="111"/>
      <c r="LRZ292" s="111"/>
      <c r="LSA292" s="111"/>
      <c r="LSB292" s="111"/>
      <c r="LSC292" s="111"/>
      <c r="LSD292" s="111"/>
      <c r="LSE292" s="111"/>
      <c r="LSF292" s="111"/>
      <c r="LSG292" s="111"/>
      <c r="LSH292" s="111"/>
      <c r="LSI292" s="111"/>
      <c r="LSJ292" s="111"/>
      <c r="LSK292" s="111"/>
      <c r="LSL292" s="112"/>
      <c r="LSM292" s="104"/>
      <c r="LSN292" s="111"/>
      <c r="LSO292" s="111"/>
      <c r="LSP292" s="111"/>
      <c r="LSQ292" s="111"/>
      <c r="LSR292" s="111"/>
      <c r="LSS292" s="111"/>
      <c r="LST292" s="111"/>
      <c r="LSU292" s="111"/>
      <c r="LSV292" s="111"/>
      <c r="LSW292" s="111"/>
      <c r="LSX292" s="111"/>
      <c r="LSY292" s="111"/>
      <c r="LSZ292" s="111"/>
      <c r="LTA292" s="111"/>
      <c r="LTB292" s="111"/>
      <c r="LTC292" s="111"/>
      <c r="LTD292" s="111"/>
      <c r="LTE292" s="111"/>
      <c r="LTF292" s="111"/>
      <c r="LTG292" s="111"/>
      <c r="LTH292" s="111"/>
      <c r="LTI292" s="111"/>
      <c r="LTJ292" s="111"/>
      <c r="LTK292" s="111"/>
      <c r="LTL292" s="111"/>
      <c r="LTM292" s="111"/>
      <c r="LTN292" s="111"/>
      <c r="LTO292" s="111"/>
      <c r="LTP292" s="111"/>
      <c r="LTQ292" s="112"/>
      <c r="LTR292" s="104"/>
      <c r="LTS292" s="111"/>
      <c r="LTT292" s="111"/>
      <c r="LTU292" s="111"/>
      <c r="LTV292" s="111"/>
      <c r="LTW292" s="111"/>
      <c r="LTX292" s="111"/>
      <c r="LTY292" s="111"/>
      <c r="LTZ292" s="111"/>
      <c r="LUA292" s="111"/>
      <c r="LUB292" s="111"/>
      <c r="LUC292" s="111"/>
      <c r="LUD292" s="111"/>
      <c r="LUE292" s="111"/>
      <c r="LUF292" s="111"/>
      <c r="LUG292" s="111"/>
      <c r="LUH292" s="111"/>
      <c r="LUI292" s="111"/>
      <c r="LUJ292" s="111"/>
      <c r="LUK292" s="111"/>
      <c r="LUL292" s="111"/>
      <c r="LUM292" s="111"/>
      <c r="LUN292" s="111"/>
      <c r="LUO292" s="111"/>
      <c r="LUP292" s="111"/>
      <c r="LUQ292" s="111"/>
      <c r="LUR292" s="111"/>
      <c r="LUS292" s="111"/>
      <c r="LUT292" s="111"/>
      <c r="LUU292" s="111"/>
      <c r="LUV292" s="112"/>
      <c r="LUW292" s="104"/>
      <c r="LUX292" s="111"/>
      <c r="LUY292" s="111"/>
      <c r="LUZ292" s="111"/>
      <c r="LVA292" s="111"/>
      <c r="LVB292" s="111"/>
      <c r="LVC292" s="111"/>
      <c r="LVD292" s="111"/>
      <c r="LVE292" s="111"/>
      <c r="LVF292" s="111"/>
      <c r="LVG292" s="111"/>
      <c r="LVH292" s="111"/>
      <c r="LVI292" s="111"/>
      <c r="LVJ292" s="111"/>
      <c r="LVK292" s="111"/>
      <c r="LVL292" s="111"/>
      <c r="LVM292" s="111"/>
      <c r="LVN292" s="111"/>
      <c r="LVO292" s="111"/>
      <c r="LVP292" s="111"/>
      <c r="LVQ292" s="111"/>
      <c r="LVR292" s="111"/>
      <c r="LVS292" s="111"/>
      <c r="LVT292" s="111"/>
      <c r="LVU292" s="111"/>
      <c r="LVV292" s="111"/>
      <c r="LVW292" s="111"/>
      <c r="LVX292" s="111"/>
      <c r="LVY292" s="111"/>
      <c r="LVZ292" s="111"/>
      <c r="LWA292" s="112"/>
      <c r="LWB292" s="104"/>
      <c r="LWC292" s="111"/>
      <c r="LWD292" s="111"/>
      <c r="LWE292" s="111"/>
      <c r="LWF292" s="111"/>
      <c r="LWG292" s="111"/>
      <c r="LWH292" s="111"/>
      <c r="LWI292" s="111"/>
      <c r="LWJ292" s="111"/>
      <c r="LWK292" s="111"/>
      <c r="LWL292" s="111"/>
      <c r="LWM292" s="111"/>
      <c r="LWN292" s="111"/>
      <c r="LWO292" s="111"/>
      <c r="LWP292" s="111"/>
      <c r="LWQ292" s="111"/>
      <c r="LWR292" s="111"/>
      <c r="LWS292" s="111"/>
      <c r="LWT292" s="111"/>
      <c r="LWU292" s="111"/>
      <c r="LWV292" s="111"/>
      <c r="LWW292" s="111"/>
      <c r="LWX292" s="111"/>
      <c r="LWY292" s="111"/>
      <c r="LWZ292" s="111"/>
      <c r="LXA292" s="111"/>
      <c r="LXB292" s="111"/>
      <c r="LXC292" s="111"/>
      <c r="LXD292" s="111"/>
      <c r="LXE292" s="111"/>
      <c r="LXF292" s="112"/>
      <c r="LXG292" s="104"/>
      <c r="LXH292" s="111"/>
      <c r="LXI292" s="111"/>
      <c r="LXJ292" s="111"/>
      <c r="LXK292" s="111"/>
      <c r="LXL292" s="111"/>
      <c r="LXM292" s="111"/>
      <c r="LXN292" s="111"/>
      <c r="LXO292" s="111"/>
      <c r="LXP292" s="111"/>
      <c r="LXQ292" s="111"/>
      <c r="LXR292" s="111"/>
      <c r="LXS292" s="111"/>
      <c r="LXT292" s="111"/>
      <c r="LXU292" s="111"/>
      <c r="LXV292" s="111"/>
      <c r="LXW292" s="111"/>
      <c r="LXX292" s="111"/>
      <c r="LXY292" s="111"/>
      <c r="LXZ292" s="111"/>
      <c r="LYA292" s="111"/>
      <c r="LYB292" s="111"/>
      <c r="LYC292" s="111"/>
      <c r="LYD292" s="111"/>
      <c r="LYE292" s="111"/>
      <c r="LYF292" s="111"/>
      <c r="LYG292" s="111"/>
      <c r="LYH292" s="111"/>
      <c r="LYI292" s="111"/>
      <c r="LYJ292" s="111"/>
      <c r="LYK292" s="112"/>
      <c r="LYL292" s="104"/>
      <c r="LYM292" s="111"/>
      <c r="LYN292" s="111"/>
      <c r="LYO292" s="111"/>
      <c r="LYP292" s="111"/>
      <c r="LYQ292" s="111"/>
      <c r="LYR292" s="111"/>
      <c r="LYS292" s="111"/>
      <c r="LYT292" s="111"/>
      <c r="LYU292" s="111"/>
      <c r="LYV292" s="111"/>
      <c r="LYW292" s="111"/>
      <c r="LYX292" s="111"/>
      <c r="LYY292" s="111"/>
      <c r="LYZ292" s="111"/>
      <c r="LZA292" s="111"/>
      <c r="LZB292" s="111"/>
      <c r="LZC292" s="111"/>
      <c r="LZD292" s="111"/>
      <c r="LZE292" s="111"/>
      <c r="LZF292" s="111"/>
      <c r="LZG292" s="111"/>
      <c r="LZH292" s="111"/>
      <c r="LZI292" s="111"/>
      <c r="LZJ292" s="111"/>
      <c r="LZK292" s="111"/>
      <c r="LZL292" s="111"/>
      <c r="LZM292" s="111"/>
      <c r="LZN292" s="111"/>
      <c r="LZO292" s="111"/>
      <c r="LZP292" s="112"/>
      <c r="LZQ292" s="104"/>
      <c r="LZR292" s="111"/>
      <c r="LZS292" s="111"/>
      <c r="LZT292" s="111"/>
      <c r="LZU292" s="111"/>
      <c r="LZV292" s="111"/>
      <c r="LZW292" s="111"/>
      <c r="LZX292" s="111"/>
      <c r="LZY292" s="111"/>
      <c r="LZZ292" s="111"/>
      <c r="MAA292" s="111"/>
      <c r="MAB292" s="111"/>
      <c r="MAC292" s="111"/>
      <c r="MAD292" s="111"/>
      <c r="MAE292" s="111"/>
      <c r="MAF292" s="111"/>
      <c r="MAG292" s="111"/>
      <c r="MAH292" s="111"/>
      <c r="MAI292" s="111"/>
      <c r="MAJ292" s="111"/>
      <c r="MAK292" s="111"/>
      <c r="MAL292" s="111"/>
      <c r="MAM292" s="111"/>
      <c r="MAN292" s="111"/>
      <c r="MAO292" s="111"/>
      <c r="MAP292" s="111"/>
      <c r="MAQ292" s="111"/>
      <c r="MAR292" s="111"/>
      <c r="MAS292" s="111"/>
      <c r="MAT292" s="111"/>
      <c r="MAU292" s="112"/>
      <c r="MAV292" s="104"/>
      <c r="MAW292" s="111"/>
      <c r="MAX292" s="111"/>
      <c r="MAY292" s="111"/>
      <c r="MAZ292" s="111"/>
      <c r="MBA292" s="111"/>
      <c r="MBB292" s="111"/>
      <c r="MBC292" s="111"/>
      <c r="MBD292" s="111"/>
      <c r="MBE292" s="111"/>
      <c r="MBF292" s="111"/>
      <c r="MBG292" s="111"/>
      <c r="MBH292" s="111"/>
      <c r="MBI292" s="111"/>
      <c r="MBJ292" s="111"/>
      <c r="MBK292" s="111"/>
      <c r="MBL292" s="111"/>
      <c r="MBM292" s="111"/>
      <c r="MBN292" s="111"/>
      <c r="MBO292" s="111"/>
      <c r="MBP292" s="111"/>
      <c r="MBQ292" s="111"/>
      <c r="MBR292" s="111"/>
      <c r="MBS292" s="111"/>
      <c r="MBT292" s="111"/>
      <c r="MBU292" s="111"/>
      <c r="MBV292" s="111"/>
      <c r="MBW292" s="111"/>
      <c r="MBX292" s="111"/>
      <c r="MBY292" s="111"/>
      <c r="MBZ292" s="112"/>
      <c r="MCA292" s="104"/>
      <c r="MCB292" s="111"/>
      <c r="MCC292" s="111"/>
      <c r="MCD292" s="111"/>
      <c r="MCE292" s="111"/>
      <c r="MCF292" s="111"/>
      <c r="MCG292" s="111"/>
      <c r="MCH292" s="111"/>
      <c r="MCI292" s="111"/>
      <c r="MCJ292" s="111"/>
      <c r="MCK292" s="111"/>
      <c r="MCL292" s="111"/>
      <c r="MCM292" s="111"/>
      <c r="MCN292" s="111"/>
      <c r="MCO292" s="111"/>
      <c r="MCP292" s="111"/>
      <c r="MCQ292" s="111"/>
      <c r="MCR292" s="111"/>
      <c r="MCS292" s="111"/>
      <c r="MCT292" s="111"/>
      <c r="MCU292" s="111"/>
      <c r="MCV292" s="111"/>
      <c r="MCW292" s="111"/>
      <c r="MCX292" s="111"/>
      <c r="MCY292" s="111"/>
      <c r="MCZ292" s="111"/>
      <c r="MDA292" s="111"/>
      <c r="MDB292" s="111"/>
      <c r="MDC292" s="111"/>
      <c r="MDD292" s="111"/>
      <c r="MDE292" s="112"/>
      <c r="MDF292" s="104"/>
      <c r="MDG292" s="111"/>
      <c r="MDH292" s="111"/>
      <c r="MDI292" s="111"/>
      <c r="MDJ292" s="111"/>
      <c r="MDK292" s="111"/>
      <c r="MDL292" s="111"/>
      <c r="MDM292" s="111"/>
      <c r="MDN292" s="111"/>
      <c r="MDO292" s="111"/>
      <c r="MDP292" s="111"/>
      <c r="MDQ292" s="111"/>
      <c r="MDR292" s="111"/>
      <c r="MDS292" s="111"/>
      <c r="MDT292" s="111"/>
      <c r="MDU292" s="111"/>
      <c r="MDV292" s="111"/>
      <c r="MDW292" s="111"/>
      <c r="MDX292" s="111"/>
      <c r="MDY292" s="111"/>
      <c r="MDZ292" s="111"/>
      <c r="MEA292" s="111"/>
      <c r="MEB292" s="111"/>
      <c r="MEC292" s="111"/>
      <c r="MED292" s="111"/>
      <c r="MEE292" s="111"/>
      <c r="MEF292" s="111"/>
      <c r="MEG292" s="111"/>
      <c r="MEH292" s="111"/>
      <c r="MEI292" s="111"/>
      <c r="MEJ292" s="112"/>
      <c r="MEK292" s="104"/>
      <c r="MEL292" s="111"/>
      <c r="MEM292" s="111"/>
      <c r="MEN292" s="111"/>
      <c r="MEO292" s="111"/>
      <c r="MEP292" s="111"/>
      <c r="MEQ292" s="111"/>
      <c r="MER292" s="111"/>
      <c r="MES292" s="111"/>
      <c r="MET292" s="111"/>
      <c r="MEU292" s="111"/>
      <c r="MEV292" s="111"/>
      <c r="MEW292" s="111"/>
      <c r="MEX292" s="111"/>
      <c r="MEY292" s="111"/>
      <c r="MEZ292" s="111"/>
      <c r="MFA292" s="111"/>
      <c r="MFB292" s="111"/>
      <c r="MFC292" s="111"/>
      <c r="MFD292" s="111"/>
      <c r="MFE292" s="111"/>
      <c r="MFF292" s="111"/>
      <c r="MFG292" s="111"/>
      <c r="MFH292" s="111"/>
      <c r="MFI292" s="111"/>
      <c r="MFJ292" s="111"/>
      <c r="MFK292" s="111"/>
      <c r="MFL292" s="111"/>
      <c r="MFM292" s="111"/>
      <c r="MFN292" s="111"/>
      <c r="MFO292" s="112"/>
      <c r="MFP292" s="104"/>
      <c r="MFQ292" s="111"/>
      <c r="MFR292" s="111"/>
      <c r="MFS292" s="111"/>
      <c r="MFT292" s="111"/>
      <c r="MFU292" s="111"/>
      <c r="MFV292" s="111"/>
      <c r="MFW292" s="111"/>
      <c r="MFX292" s="111"/>
      <c r="MFY292" s="111"/>
      <c r="MFZ292" s="111"/>
      <c r="MGA292" s="111"/>
      <c r="MGB292" s="111"/>
      <c r="MGC292" s="111"/>
      <c r="MGD292" s="111"/>
      <c r="MGE292" s="111"/>
      <c r="MGF292" s="111"/>
      <c r="MGG292" s="111"/>
      <c r="MGH292" s="111"/>
      <c r="MGI292" s="111"/>
      <c r="MGJ292" s="111"/>
      <c r="MGK292" s="111"/>
      <c r="MGL292" s="111"/>
      <c r="MGM292" s="111"/>
      <c r="MGN292" s="111"/>
      <c r="MGO292" s="111"/>
      <c r="MGP292" s="111"/>
      <c r="MGQ292" s="111"/>
      <c r="MGR292" s="111"/>
      <c r="MGS292" s="111"/>
      <c r="MGT292" s="112"/>
      <c r="MGU292" s="104"/>
      <c r="MGV292" s="111"/>
      <c r="MGW292" s="111"/>
      <c r="MGX292" s="111"/>
      <c r="MGY292" s="111"/>
      <c r="MGZ292" s="111"/>
      <c r="MHA292" s="111"/>
      <c r="MHB292" s="111"/>
      <c r="MHC292" s="111"/>
      <c r="MHD292" s="111"/>
      <c r="MHE292" s="111"/>
      <c r="MHF292" s="111"/>
      <c r="MHG292" s="111"/>
      <c r="MHH292" s="111"/>
      <c r="MHI292" s="111"/>
      <c r="MHJ292" s="111"/>
      <c r="MHK292" s="111"/>
      <c r="MHL292" s="111"/>
      <c r="MHM292" s="111"/>
      <c r="MHN292" s="111"/>
      <c r="MHO292" s="111"/>
      <c r="MHP292" s="111"/>
      <c r="MHQ292" s="111"/>
      <c r="MHR292" s="111"/>
      <c r="MHS292" s="111"/>
      <c r="MHT292" s="111"/>
      <c r="MHU292" s="111"/>
      <c r="MHV292" s="111"/>
      <c r="MHW292" s="111"/>
      <c r="MHX292" s="111"/>
      <c r="MHY292" s="112"/>
      <c r="MHZ292" s="104"/>
      <c r="MIA292" s="111"/>
      <c r="MIB292" s="111"/>
      <c r="MIC292" s="111"/>
      <c r="MID292" s="111"/>
      <c r="MIE292" s="111"/>
      <c r="MIF292" s="111"/>
      <c r="MIG292" s="111"/>
      <c r="MIH292" s="111"/>
      <c r="MII292" s="111"/>
      <c r="MIJ292" s="111"/>
      <c r="MIK292" s="111"/>
      <c r="MIL292" s="111"/>
      <c r="MIM292" s="111"/>
      <c r="MIN292" s="111"/>
      <c r="MIO292" s="111"/>
      <c r="MIP292" s="111"/>
      <c r="MIQ292" s="111"/>
      <c r="MIR292" s="111"/>
      <c r="MIS292" s="111"/>
      <c r="MIT292" s="111"/>
      <c r="MIU292" s="111"/>
      <c r="MIV292" s="111"/>
      <c r="MIW292" s="111"/>
      <c r="MIX292" s="111"/>
      <c r="MIY292" s="111"/>
      <c r="MIZ292" s="111"/>
      <c r="MJA292" s="111"/>
      <c r="MJB292" s="111"/>
      <c r="MJC292" s="111"/>
      <c r="MJD292" s="112"/>
      <c r="MJE292" s="104"/>
      <c r="MJF292" s="111"/>
      <c r="MJG292" s="111"/>
      <c r="MJH292" s="111"/>
      <c r="MJI292" s="111"/>
      <c r="MJJ292" s="111"/>
      <c r="MJK292" s="111"/>
      <c r="MJL292" s="111"/>
      <c r="MJM292" s="111"/>
      <c r="MJN292" s="111"/>
      <c r="MJO292" s="111"/>
      <c r="MJP292" s="111"/>
      <c r="MJQ292" s="111"/>
      <c r="MJR292" s="111"/>
      <c r="MJS292" s="111"/>
      <c r="MJT292" s="111"/>
      <c r="MJU292" s="111"/>
      <c r="MJV292" s="111"/>
      <c r="MJW292" s="111"/>
      <c r="MJX292" s="111"/>
      <c r="MJY292" s="111"/>
      <c r="MJZ292" s="111"/>
      <c r="MKA292" s="111"/>
      <c r="MKB292" s="111"/>
      <c r="MKC292" s="111"/>
      <c r="MKD292" s="111"/>
      <c r="MKE292" s="111"/>
      <c r="MKF292" s="111"/>
      <c r="MKG292" s="111"/>
      <c r="MKH292" s="111"/>
      <c r="MKI292" s="112"/>
      <c r="MKJ292" s="104"/>
      <c r="MKK292" s="111"/>
      <c r="MKL292" s="111"/>
      <c r="MKM292" s="111"/>
      <c r="MKN292" s="111"/>
      <c r="MKO292" s="111"/>
      <c r="MKP292" s="111"/>
      <c r="MKQ292" s="111"/>
      <c r="MKR292" s="111"/>
      <c r="MKS292" s="111"/>
      <c r="MKT292" s="111"/>
      <c r="MKU292" s="111"/>
      <c r="MKV292" s="111"/>
      <c r="MKW292" s="111"/>
      <c r="MKX292" s="111"/>
      <c r="MKY292" s="111"/>
      <c r="MKZ292" s="111"/>
      <c r="MLA292" s="111"/>
      <c r="MLB292" s="111"/>
      <c r="MLC292" s="111"/>
      <c r="MLD292" s="111"/>
      <c r="MLE292" s="111"/>
      <c r="MLF292" s="111"/>
      <c r="MLG292" s="111"/>
      <c r="MLH292" s="111"/>
      <c r="MLI292" s="111"/>
      <c r="MLJ292" s="111"/>
      <c r="MLK292" s="111"/>
      <c r="MLL292" s="111"/>
      <c r="MLM292" s="111"/>
      <c r="MLN292" s="112"/>
      <c r="MLO292" s="104"/>
      <c r="MLP292" s="111"/>
      <c r="MLQ292" s="111"/>
      <c r="MLR292" s="111"/>
      <c r="MLS292" s="111"/>
      <c r="MLT292" s="111"/>
      <c r="MLU292" s="111"/>
      <c r="MLV292" s="111"/>
      <c r="MLW292" s="111"/>
      <c r="MLX292" s="111"/>
      <c r="MLY292" s="111"/>
      <c r="MLZ292" s="111"/>
      <c r="MMA292" s="111"/>
      <c r="MMB292" s="111"/>
      <c r="MMC292" s="111"/>
      <c r="MMD292" s="111"/>
      <c r="MME292" s="111"/>
      <c r="MMF292" s="111"/>
      <c r="MMG292" s="111"/>
      <c r="MMH292" s="111"/>
      <c r="MMI292" s="111"/>
      <c r="MMJ292" s="111"/>
      <c r="MMK292" s="111"/>
      <c r="MML292" s="111"/>
      <c r="MMM292" s="111"/>
      <c r="MMN292" s="111"/>
      <c r="MMO292" s="111"/>
      <c r="MMP292" s="111"/>
      <c r="MMQ292" s="111"/>
      <c r="MMR292" s="111"/>
      <c r="MMS292" s="112"/>
      <c r="MMT292" s="104"/>
      <c r="MMU292" s="111"/>
      <c r="MMV292" s="111"/>
      <c r="MMW292" s="111"/>
      <c r="MMX292" s="111"/>
      <c r="MMY292" s="111"/>
      <c r="MMZ292" s="111"/>
      <c r="MNA292" s="111"/>
      <c r="MNB292" s="111"/>
      <c r="MNC292" s="111"/>
      <c r="MND292" s="111"/>
      <c r="MNE292" s="111"/>
      <c r="MNF292" s="111"/>
      <c r="MNG292" s="111"/>
      <c r="MNH292" s="111"/>
      <c r="MNI292" s="111"/>
      <c r="MNJ292" s="111"/>
      <c r="MNK292" s="111"/>
      <c r="MNL292" s="111"/>
      <c r="MNM292" s="111"/>
      <c r="MNN292" s="111"/>
      <c r="MNO292" s="111"/>
      <c r="MNP292" s="111"/>
      <c r="MNQ292" s="111"/>
      <c r="MNR292" s="111"/>
      <c r="MNS292" s="111"/>
      <c r="MNT292" s="111"/>
      <c r="MNU292" s="111"/>
      <c r="MNV292" s="111"/>
      <c r="MNW292" s="111"/>
      <c r="MNX292" s="112"/>
      <c r="MNY292" s="104"/>
      <c r="MNZ292" s="111"/>
      <c r="MOA292" s="111"/>
      <c r="MOB292" s="111"/>
      <c r="MOC292" s="111"/>
      <c r="MOD292" s="111"/>
      <c r="MOE292" s="111"/>
      <c r="MOF292" s="111"/>
      <c r="MOG292" s="111"/>
      <c r="MOH292" s="111"/>
      <c r="MOI292" s="111"/>
      <c r="MOJ292" s="111"/>
      <c r="MOK292" s="111"/>
      <c r="MOL292" s="111"/>
      <c r="MOM292" s="111"/>
      <c r="MON292" s="111"/>
      <c r="MOO292" s="111"/>
      <c r="MOP292" s="111"/>
      <c r="MOQ292" s="111"/>
      <c r="MOR292" s="111"/>
      <c r="MOS292" s="111"/>
      <c r="MOT292" s="111"/>
      <c r="MOU292" s="111"/>
      <c r="MOV292" s="111"/>
      <c r="MOW292" s="111"/>
      <c r="MOX292" s="111"/>
      <c r="MOY292" s="111"/>
      <c r="MOZ292" s="111"/>
      <c r="MPA292" s="111"/>
      <c r="MPB292" s="111"/>
      <c r="MPC292" s="112"/>
      <c r="MPD292" s="104"/>
      <c r="MPE292" s="111"/>
      <c r="MPF292" s="111"/>
      <c r="MPG292" s="111"/>
      <c r="MPH292" s="111"/>
      <c r="MPI292" s="111"/>
      <c r="MPJ292" s="111"/>
      <c r="MPK292" s="111"/>
      <c r="MPL292" s="111"/>
      <c r="MPM292" s="111"/>
      <c r="MPN292" s="111"/>
      <c r="MPO292" s="111"/>
      <c r="MPP292" s="111"/>
      <c r="MPQ292" s="111"/>
      <c r="MPR292" s="111"/>
      <c r="MPS292" s="111"/>
      <c r="MPT292" s="111"/>
      <c r="MPU292" s="111"/>
      <c r="MPV292" s="111"/>
      <c r="MPW292" s="111"/>
      <c r="MPX292" s="111"/>
      <c r="MPY292" s="111"/>
      <c r="MPZ292" s="111"/>
      <c r="MQA292" s="111"/>
      <c r="MQB292" s="111"/>
      <c r="MQC292" s="111"/>
      <c r="MQD292" s="111"/>
      <c r="MQE292" s="111"/>
      <c r="MQF292" s="111"/>
      <c r="MQG292" s="111"/>
      <c r="MQH292" s="112"/>
      <c r="MQI292" s="104"/>
      <c r="MQJ292" s="111"/>
      <c r="MQK292" s="111"/>
      <c r="MQL292" s="111"/>
      <c r="MQM292" s="111"/>
      <c r="MQN292" s="111"/>
      <c r="MQO292" s="111"/>
      <c r="MQP292" s="111"/>
      <c r="MQQ292" s="111"/>
      <c r="MQR292" s="111"/>
      <c r="MQS292" s="111"/>
      <c r="MQT292" s="111"/>
      <c r="MQU292" s="111"/>
      <c r="MQV292" s="111"/>
      <c r="MQW292" s="111"/>
      <c r="MQX292" s="111"/>
      <c r="MQY292" s="111"/>
      <c r="MQZ292" s="111"/>
      <c r="MRA292" s="111"/>
      <c r="MRB292" s="111"/>
      <c r="MRC292" s="111"/>
      <c r="MRD292" s="111"/>
      <c r="MRE292" s="111"/>
      <c r="MRF292" s="111"/>
      <c r="MRG292" s="111"/>
      <c r="MRH292" s="111"/>
      <c r="MRI292" s="111"/>
      <c r="MRJ292" s="111"/>
      <c r="MRK292" s="111"/>
      <c r="MRL292" s="111"/>
      <c r="MRM292" s="112"/>
      <c r="MRN292" s="104"/>
      <c r="MRO292" s="111"/>
      <c r="MRP292" s="111"/>
      <c r="MRQ292" s="111"/>
      <c r="MRR292" s="111"/>
      <c r="MRS292" s="111"/>
      <c r="MRT292" s="111"/>
      <c r="MRU292" s="111"/>
      <c r="MRV292" s="111"/>
      <c r="MRW292" s="111"/>
      <c r="MRX292" s="111"/>
      <c r="MRY292" s="111"/>
      <c r="MRZ292" s="111"/>
      <c r="MSA292" s="111"/>
      <c r="MSB292" s="111"/>
      <c r="MSC292" s="111"/>
      <c r="MSD292" s="111"/>
      <c r="MSE292" s="111"/>
      <c r="MSF292" s="111"/>
      <c r="MSG292" s="111"/>
      <c r="MSH292" s="111"/>
      <c r="MSI292" s="111"/>
      <c r="MSJ292" s="111"/>
      <c r="MSK292" s="111"/>
      <c r="MSL292" s="111"/>
      <c r="MSM292" s="111"/>
      <c r="MSN292" s="111"/>
      <c r="MSO292" s="111"/>
      <c r="MSP292" s="111"/>
      <c r="MSQ292" s="111"/>
      <c r="MSR292" s="112"/>
      <c r="MSS292" s="104"/>
      <c r="MST292" s="111"/>
      <c r="MSU292" s="111"/>
      <c r="MSV292" s="111"/>
      <c r="MSW292" s="111"/>
      <c r="MSX292" s="111"/>
      <c r="MSY292" s="111"/>
      <c r="MSZ292" s="111"/>
      <c r="MTA292" s="111"/>
      <c r="MTB292" s="111"/>
      <c r="MTC292" s="111"/>
      <c r="MTD292" s="111"/>
      <c r="MTE292" s="111"/>
      <c r="MTF292" s="111"/>
      <c r="MTG292" s="111"/>
      <c r="MTH292" s="111"/>
      <c r="MTI292" s="111"/>
      <c r="MTJ292" s="111"/>
      <c r="MTK292" s="111"/>
      <c r="MTL292" s="111"/>
      <c r="MTM292" s="111"/>
      <c r="MTN292" s="111"/>
      <c r="MTO292" s="111"/>
      <c r="MTP292" s="111"/>
      <c r="MTQ292" s="111"/>
      <c r="MTR292" s="111"/>
      <c r="MTS292" s="111"/>
      <c r="MTT292" s="111"/>
      <c r="MTU292" s="111"/>
      <c r="MTV292" s="111"/>
      <c r="MTW292" s="112"/>
      <c r="MTX292" s="104"/>
      <c r="MTY292" s="111"/>
      <c r="MTZ292" s="111"/>
      <c r="MUA292" s="111"/>
      <c r="MUB292" s="111"/>
      <c r="MUC292" s="111"/>
      <c r="MUD292" s="111"/>
      <c r="MUE292" s="111"/>
      <c r="MUF292" s="111"/>
      <c r="MUG292" s="111"/>
      <c r="MUH292" s="111"/>
      <c r="MUI292" s="111"/>
      <c r="MUJ292" s="111"/>
      <c r="MUK292" s="111"/>
      <c r="MUL292" s="111"/>
      <c r="MUM292" s="111"/>
      <c r="MUN292" s="111"/>
      <c r="MUO292" s="111"/>
      <c r="MUP292" s="111"/>
      <c r="MUQ292" s="111"/>
      <c r="MUR292" s="111"/>
      <c r="MUS292" s="111"/>
      <c r="MUT292" s="111"/>
      <c r="MUU292" s="111"/>
      <c r="MUV292" s="111"/>
      <c r="MUW292" s="111"/>
      <c r="MUX292" s="111"/>
      <c r="MUY292" s="111"/>
      <c r="MUZ292" s="111"/>
      <c r="MVA292" s="111"/>
      <c r="MVB292" s="112"/>
      <c r="MVC292" s="104"/>
      <c r="MVD292" s="111"/>
      <c r="MVE292" s="111"/>
      <c r="MVF292" s="111"/>
      <c r="MVG292" s="111"/>
      <c r="MVH292" s="111"/>
      <c r="MVI292" s="111"/>
      <c r="MVJ292" s="111"/>
      <c r="MVK292" s="111"/>
      <c r="MVL292" s="111"/>
      <c r="MVM292" s="111"/>
      <c r="MVN292" s="111"/>
      <c r="MVO292" s="111"/>
      <c r="MVP292" s="111"/>
      <c r="MVQ292" s="111"/>
      <c r="MVR292" s="111"/>
      <c r="MVS292" s="111"/>
      <c r="MVT292" s="111"/>
      <c r="MVU292" s="111"/>
      <c r="MVV292" s="111"/>
      <c r="MVW292" s="111"/>
      <c r="MVX292" s="111"/>
      <c r="MVY292" s="111"/>
      <c r="MVZ292" s="111"/>
      <c r="MWA292" s="111"/>
      <c r="MWB292" s="111"/>
      <c r="MWC292" s="111"/>
      <c r="MWD292" s="111"/>
      <c r="MWE292" s="111"/>
      <c r="MWF292" s="111"/>
      <c r="MWG292" s="112"/>
      <c r="MWH292" s="104"/>
      <c r="MWI292" s="111"/>
      <c r="MWJ292" s="111"/>
      <c r="MWK292" s="111"/>
      <c r="MWL292" s="111"/>
      <c r="MWM292" s="111"/>
      <c r="MWN292" s="111"/>
      <c r="MWO292" s="111"/>
      <c r="MWP292" s="111"/>
      <c r="MWQ292" s="111"/>
      <c r="MWR292" s="111"/>
      <c r="MWS292" s="111"/>
      <c r="MWT292" s="111"/>
      <c r="MWU292" s="111"/>
      <c r="MWV292" s="111"/>
      <c r="MWW292" s="111"/>
      <c r="MWX292" s="111"/>
      <c r="MWY292" s="111"/>
      <c r="MWZ292" s="111"/>
      <c r="MXA292" s="111"/>
      <c r="MXB292" s="111"/>
      <c r="MXC292" s="111"/>
      <c r="MXD292" s="111"/>
      <c r="MXE292" s="111"/>
      <c r="MXF292" s="111"/>
      <c r="MXG292" s="111"/>
      <c r="MXH292" s="111"/>
      <c r="MXI292" s="111"/>
      <c r="MXJ292" s="111"/>
      <c r="MXK292" s="111"/>
      <c r="MXL292" s="112"/>
      <c r="MXM292" s="104"/>
      <c r="MXN292" s="111"/>
      <c r="MXO292" s="111"/>
      <c r="MXP292" s="111"/>
      <c r="MXQ292" s="111"/>
      <c r="MXR292" s="111"/>
      <c r="MXS292" s="111"/>
      <c r="MXT292" s="111"/>
      <c r="MXU292" s="111"/>
      <c r="MXV292" s="111"/>
      <c r="MXW292" s="111"/>
      <c r="MXX292" s="111"/>
      <c r="MXY292" s="111"/>
      <c r="MXZ292" s="111"/>
      <c r="MYA292" s="111"/>
      <c r="MYB292" s="111"/>
      <c r="MYC292" s="111"/>
      <c r="MYD292" s="111"/>
      <c r="MYE292" s="111"/>
      <c r="MYF292" s="111"/>
      <c r="MYG292" s="111"/>
      <c r="MYH292" s="111"/>
      <c r="MYI292" s="111"/>
      <c r="MYJ292" s="111"/>
      <c r="MYK292" s="111"/>
      <c r="MYL292" s="111"/>
      <c r="MYM292" s="111"/>
      <c r="MYN292" s="111"/>
      <c r="MYO292" s="111"/>
      <c r="MYP292" s="111"/>
      <c r="MYQ292" s="112"/>
      <c r="MYR292" s="104"/>
      <c r="MYS292" s="111"/>
      <c r="MYT292" s="111"/>
      <c r="MYU292" s="111"/>
      <c r="MYV292" s="111"/>
      <c r="MYW292" s="111"/>
      <c r="MYX292" s="111"/>
      <c r="MYY292" s="111"/>
      <c r="MYZ292" s="111"/>
      <c r="MZA292" s="111"/>
      <c r="MZB292" s="111"/>
      <c r="MZC292" s="111"/>
      <c r="MZD292" s="111"/>
      <c r="MZE292" s="111"/>
      <c r="MZF292" s="111"/>
      <c r="MZG292" s="111"/>
      <c r="MZH292" s="111"/>
      <c r="MZI292" s="111"/>
      <c r="MZJ292" s="111"/>
      <c r="MZK292" s="111"/>
      <c r="MZL292" s="111"/>
      <c r="MZM292" s="111"/>
      <c r="MZN292" s="111"/>
      <c r="MZO292" s="111"/>
      <c r="MZP292" s="111"/>
      <c r="MZQ292" s="111"/>
      <c r="MZR292" s="111"/>
      <c r="MZS292" s="111"/>
      <c r="MZT292" s="111"/>
      <c r="MZU292" s="111"/>
      <c r="MZV292" s="112"/>
      <c r="MZW292" s="104"/>
      <c r="MZX292" s="111"/>
      <c r="MZY292" s="111"/>
      <c r="MZZ292" s="111"/>
      <c r="NAA292" s="111"/>
      <c r="NAB292" s="111"/>
      <c r="NAC292" s="111"/>
      <c r="NAD292" s="111"/>
      <c r="NAE292" s="111"/>
      <c r="NAF292" s="111"/>
      <c r="NAG292" s="111"/>
      <c r="NAH292" s="111"/>
      <c r="NAI292" s="111"/>
      <c r="NAJ292" s="111"/>
      <c r="NAK292" s="111"/>
      <c r="NAL292" s="111"/>
      <c r="NAM292" s="111"/>
      <c r="NAN292" s="111"/>
      <c r="NAO292" s="111"/>
      <c r="NAP292" s="111"/>
      <c r="NAQ292" s="111"/>
      <c r="NAR292" s="111"/>
      <c r="NAS292" s="111"/>
      <c r="NAT292" s="111"/>
      <c r="NAU292" s="111"/>
      <c r="NAV292" s="111"/>
      <c r="NAW292" s="111"/>
      <c r="NAX292" s="111"/>
      <c r="NAY292" s="111"/>
      <c r="NAZ292" s="111"/>
      <c r="NBA292" s="112"/>
      <c r="NBB292" s="104"/>
      <c r="NBC292" s="111"/>
      <c r="NBD292" s="111"/>
      <c r="NBE292" s="111"/>
      <c r="NBF292" s="111"/>
      <c r="NBG292" s="111"/>
      <c r="NBH292" s="111"/>
      <c r="NBI292" s="111"/>
      <c r="NBJ292" s="111"/>
      <c r="NBK292" s="111"/>
      <c r="NBL292" s="111"/>
      <c r="NBM292" s="111"/>
      <c r="NBN292" s="111"/>
      <c r="NBO292" s="111"/>
      <c r="NBP292" s="111"/>
      <c r="NBQ292" s="111"/>
      <c r="NBR292" s="111"/>
      <c r="NBS292" s="111"/>
      <c r="NBT292" s="111"/>
      <c r="NBU292" s="111"/>
      <c r="NBV292" s="111"/>
      <c r="NBW292" s="111"/>
      <c r="NBX292" s="111"/>
      <c r="NBY292" s="111"/>
      <c r="NBZ292" s="111"/>
      <c r="NCA292" s="111"/>
      <c r="NCB292" s="111"/>
      <c r="NCC292" s="111"/>
      <c r="NCD292" s="111"/>
      <c r="NCE292" s="111"/>
      <c r="NCF292" s="112"/>
      <c r="NCG292" s="104"/>
      <c r="NCH292" s="111"/>
      <c r="NCI292" s="111"/>
      <c r="NCJ292" s="111"/>
      <c r="NCK292" s="111"/>
      <c r="NCL292" s="111"/>
      <c r="NCM292" s="111"/>
      <c r="NCN292" s="111"/>
      <c r="NCO292" s="111"/>
      <c r="NCP292" s="111"/>
      <c r="NCQ292" s="111"/>
      <c r="NCR292" s="111"/>
      <c r="NCS292" s="111"/>
      <c r="NCT292" s="111"/>
      <c r="NCU292" s="111"/>
      <c r="NCV292" s="111"/>
      <c r="NCW292" s="111"/>
      <c r="NCX292" s="111"/>
      <c r="NCY292" s="111"/>
      <c r="NCZ292" s="111"/>
      <c r="NDA292" s="111"/>
      <c r="NDB292" s="111"/>
      <c r="NDC292" s="111"/>
      <c r="NDD292" s="111"/>
      <c r="NDE292" s="111"/>
      <c r="NDF292" s="111"/>
      <c r="NDG292" s="111"/>
      <c r="NDH292" s="111"/>
      <c r="NDI292" s="111"/>
      <c r="NDJ292" s="111"/>
      <c r="NDK292" s="112"/>
      <c r="NDL292" s="104"/>
      <c r="NDM292" s="111"/>
      <c r="NDN292" s="111"/>
      <c r="NDO292" s="111"/>
      <c r="NDP292" s="111"/>
      <c r="NDQ292" s="111"/>
      <c r="NDR292" s="111"/>
      <c r="NDS292" s="111"/>
      <c r="NDT292" s="111"/>
      <c r="NDU292" s="111"/>
      <c r="NDV292" s="111"/>
      <c r="NDW292" s="111"/>
      <c r="NDX292" s="111"/>
      <c r="NDY292" s="111"/>
      <c r="NDZ292" s="111"/>
      <c r="NEA292" s="111"/>
      <c r="NEB292" s="111"/>
      <c r="NEC292" s="111"/>
      <c r="NED292" s="111"/>
      <c r="NEE292" s="111"/>
      <c r="NEF292" s="111"/>
      <c r="NEG292" s="111"/>
      <c r="NEH292" s="111"/>
      <c r="NEI292" s="111"/>
      <c r="NEJ292" s="111"/>
      <c r="NEK292" s="111"/>
      <c r="NEL292" s="111"/>
      <c r="NEM292" s="111"/>
      <c r="NEN292" s="111"/>
      <c r="NEO292" s="111"/>
      <c r="NEP292" s="112"/>
      <c r="NEQ292" s="104"/>
      <c r="NER292" s="111"/>
      <c r="NES292" s="111"/>
      <c r="NET292" s="111"/>
      <c r="NEU292" s="111"/>
      <c r="NEV292" s="111"/>
      <c r="NEW292" s="111"/>
      <c r="NEX292" s="111"/>
      <c r="NEY292" s="111"/>
      <c r="NEZ292" s="111"/>
      <c r="NFA292" s="111"/>
      <c r="NFB292" s="111"/>
      <c r="NFC292" s="111"/>
      <c r="NFD292" s="111"/>
      <c r="NFE292" s="111"/>
      <c r="NFF292" s="111"/>
      <c r="NFG292" s="111"/>
      <c r="NFH292" s="111"/>
      <c r="NFI292" s="111"/>
      <c r="NFJ292" s="111"/>
      <c r="NFK292" s="111"/>
      <c r="NFL292" s="111"/>
      <c r="NFM292" s="111"/>
      <c r="NFN292" s="111"/>
      <c r="NFO292" s="111"/>
      <c r="NFP292" s="111"/>
      <c r="NFQ292" s="111"/>
      <c r="NFR292" s="111"/>
      <c r="NFS292" s="111"/>
      <c r="NFT292" s="111"/>
      <c r="NFU292" s="112"/>
      <c r="NFV292" s="104"/>
      <c r="NFW292" s="111"/>
      <c r="NFX292" s="111"/>
      <c r="NFY292" s="111"/>
      <c r="NFZ292" s="111"/>
      <c r="NGA292" s="111"/>
      <c r="NGB292" s="111"/>
      <c r="NGC292" s="111"/>
      <c r="NGD292" s="111"/>
      <c r="NGE292" s="111"/>
      <c r="NGF292" s="111"/>
      <c r="NGG292" s="111"/>
      <c r="NGH292" s="111"/>
      <c r="NGI292" s="111"/>
      <c r="NGJ292" s="111"/>
      <c r="NGK292" s="111"/>
      <c r="NGL292" s="111"/>
      <c r="NGM292" s="111"/>
      <c r="NGN292" s="111"/>
      <c r="NGO292" s="111"/>
      <c r="NGP292" s="111"/>
      <c r="NGQ292" s="111"/>
      <c r="NGR292" s="111"/>
      <c r="NGS292" s="111"/>
      <c r="NGT292" s="111"/>
      <c r="NGU292" s="111"/>
      <c r="NGV292" s="111"/>
      <c r="NGW292" s="111"/>
      <c r="NGX292" s="111"/>
      <c r="NGY292" s="111"/>
      <c r="NGZ292" s="112"/>
      <c r="NHA292" s="104"/>
      <c r="NHB292" s="111"/>
      <c r="NHC292" s="111"/>
      <c r="NHD292" s="111"/>
      <c r="NHE292" s="111"/>
      <c r="NHF292" s="111"/>
      <c r="NHG292" s="111"/>
      <c r="NHH292" s="111"/>
      <c r="NHI292" s="111"/>
      <c r="NHJ292" s="111"/>
      <c r="NHK292" s="111"/>
      <c r="NHL292" s="111"/>
      <c r="NHM292" s="111"/>
      <c r="NHN292" s="111"/>
      <c r="NHO292" s="111"/>
      <c r="NHP292" s="111"/>
      <c r="NHQ292" s="111"/>
      <c r="NHR292" s="111"/>
      <c r="NHS292" s="111"/>
      <c r="NHT292" s="111"/>
      <c r="NHU292" s="111"/>
      <c r="NHV292" s="111"/>
      <c r="NHW292" s="111"/>
      <c r="NHX292" s="111"/>
      <c r="NHY292" s="111"/>
      <c r="NHZ292" s="111"/>
      <c r="NIA292" s="111"/>
      <c r="NIB292" s="111"/>
      <c r="NIC292" s="111"/>
      <c r="NID292" s="111"/>
      <c r="NIE292" s="112"/>
      <c r="NIF292" s="104"/>
      <c r="NIG292" s="111"/>
      <c r="NIH292" s="111"/>
      <c r="NII292" s="111"/>
      <c r="NIJ292" s="111"/>
      <c r="NIK292" s="111"/>
      <c r="NIL292" s="111"/>
      <c r="NIM292" s="111"/>
      <c r="NIN292" s="111"/>
      <c r="NIO292" s="111"/>
      <c r="NIP292" s="111"/>
      <c r="NIQ292" s="111"/>
      <c r="NIR292" s="111"/>
      <c r="NIS292" s="111"/>
      <c r="NIT292" s="111"/>
      <c r="NIU292" s="111"/>
      <c r="NIV292" s="111"/>
      <c r="NIW292" s="111"/>
      <c r="NIX292" s="111"/>
      <c r="NIY292" s="111"/>
      <c r="NIZ292" s="111"/>
      <c r="NJA292" s="111"/>
      <c r="NJB292" s="111"/>
      <c r="NJC292" s="111"/>
      <c r="NJD292" s="111"/>
      <c r="NJE292" s="111"/>
      <c r="NJF292" s="111"/>
      <c r="NJG292" s="111"/>
      <c r="NJH292" s="111"/>
      <c r="NJI292" s="111"/>
      <c r="NJJ292" s="112"/>
      <c r="NJK292" s="104"/>
      <c r="NJL292" s="111"/>
      <c r="NJM292" s="111"/>
      <c r="NJN292" s="111"/>
      <c r="NJO292" s="111"/>
      <c r="NJP292" s="111"/>
      <c r="NJQ292" s="111"/>
      <c r="NJR292" s="111"/>
      <c r="NJS292" s="111"/>
      <c r="NJT292" s="111"/>
      <c r="NJU292" s="111"/>
      <c r="NJV292" s="111"/>
      <c r="NJW292" s="111"/>
      <c r="NJX292" s="111"/>
      <c r="NJY292" s="111"/>
      <c r="NJZ292" s="111"/>
      <c r="NKA292" s="111"/>
      <c r="NKB292" s="111"/>
      <c r="NKC292" s="111"/>
      <c r="NKD292" s="111"/>
      <c r="NKE292" s="111"/>
      <c r="NKF292" s="111"/>
      <c r="NKG292" s="111"/>
      <c r="NKH292" s="111"/>
      <c r="NKI292" s="111"/>
      <c r="NKJ292" s="111"/>
      <c r="NKK292" s="111"/>
      <c r="NKL292" s="111"/>
      <c r="NKM292" s="111"/>
      <c r="NKN292" s="111"/>
      <c r="NKO292" s="112"/>
      <c r="NKP292" s="104"/>
      <c r="NKQ292" s="111"/>
      <c r="NKR292" s="111"/>
      <c r="NKS292" s="111"/>
      <c r="NKT292" s="111"/>
      <c r="NKU292" s="111"/>
      <c r="NKV292" s="111"/>
      <c r="NKW292" s="111"/>
      <c r="NKX292" s="111"/>
      <c r="NKY292" s="111"/>
      <c r="NKZ292" s="111"/>
      <c r="NLA292" s="111"/>
      <c r="NLB292" s="111"/>
      <c r="NLC292" s="111"/>
      <c r="NLD292" s="111"/>
      <c r="NLE292" s="111"/>
      <c r="NLF292" s="111"/>
      <c r="NLG292" s="111"/>
      <c r="NLH292" s="111"/>
      <c r="NLI292" s="111"/>
      <c r="NLJ292" s="111"/>
      <c r="NLK292" s="111"/>
      <c r="NLL292" s="111"/>
      <c r="NLM292" s="111"/>
      <c r="NLN292" s="111"/>
      <c r="NLO292" s="111"/>
      <c r="NLP292" s="111"/>
      <c r="NLQ292" s="111"/>
      <c r="NLR292" s="111"/>
      <c r="NLS292" s="111"/>
      <c r="NLT292" s="112"/>
      <c r="NLU292" s="104"/>
      <c r="NLV292" s="111"/>
      <c r="NLW292" s="111"/>
      <c r="NLX292" s="111"/>
      <c r="NLY292" s="111"/>
      <c r="NLZ292" s="111"/>
      <c r="NMA292" s="111"/>
      <c r="NMB292" s="111"/>
      <c r="NMC292" s="111"/>
      <c r="NMD292" s="111"/>
      <c r="NME292" s="111"/>
      <c r="NMF292" s="111"/>
      <c r="NMG292" s="111"/>
      <c r="NMH292" s="111"/>
      <c r="NMI292" s="111"/>
      <c r="NMJ292" s="111"/>
      <c r="NMK292" s="111"/>
      <c r="NML292" s="111"/>
      <c r="NMM292" s="111"/>
      <c r="NMN292" s="111"/>
      <c r="NMO292" s="111"/>
      <c r="NMP292" s="111"/>
      <c r="NMQ292" s="111"/>
      <c r="NMR292" s="111"/>
      <c r="NMS292" s="111"/>
      <c r="NMT292" s="111"/>
      <c r="NMU292" s="111"/>
      <c r="NMV292" s="111"/>
      <c r="NMW292" s="111"/>
      <c r="NMX292" s="111"/>
      <c r="NMY292" s="112"/>
      <c r="NMZ292" s="104"/>
      <c r="NNA292" s="111"/>
      <c r="NNB292" s="111"/>
      <c r="NNC292" s="111"/>
      <c r="NND292" s="111"/>
      <c r="NNE292" s="111"/>
      <c r="NNF292" s="111"/>
      <c r="NNG292" s="111"/>
      <c r="NNH292" s="111"/>
      <c r="NNI292" s="111"/>
      <c r="NNJ292" s="111"/>
      <c r="NNK292" s="111"/>
      <c r="NNL292" s="111"/>
      <c r="NNM292" s="111"/>
      <c r="NNN292" s="111"/>
      <c r="NNO292" s="111"/>
      <c r="NNP292" s="111"/>
      <c r="NNQ292" s="111"/>
      <c r="NNR292" s="111"/>
      <c r="NNS292" s="111"/>
      <c r="NNT292" s="111"/>
      <c r="NNU292" s="111"/>
      <c r="NNV292" s="111"/>
      <c r="NNW292" s="111"/>
      <c r="NNX292" s="111"/>
      <c r="NNY292" s="111"/>
      <c r="NNZ292" s="111"/>
      <c r="NOA292" s="111"/>
      <c r="NOB292" s="111"/>
      <c r="NOC292" s="111"/>
      <c r="NOD292" s="112"/>
      <c r="NOE292" s="104"/>
      <c r="NOF292" s="111"/>
      <c r="NOG292" s="111"/>
      <c r="NOH292" s="111"/>
      <c r="NOI292" s="111"/>
      <c r="NOJ292" s="111"/>
      <c r="NOK292" s="111"/>
      <c r="NOL292" s="111"/>
      <c r="NOM292" s="111"/>
      <c r="NON292" s="111"/>
      <c r="NOO292" s="111"/>
      <c r="NOP292" s="111"/>
      <c r="NOQ292" s="111"/>
      <c r="NOR292" s="111"/>
      <c r="NOS292" s="111"/>
      <c r="NOT292" s="111"/>
      <c r="NOU292" s="111"/>
      <c r="NOV292" s="111"/>
      <c r="NOW292" s="111"/>
      <c r="NOX292" s="111"/>
      <c r="NOY292" s="111"/>
      <c r="NOZ292" s="111"/>
      <c r="NPA292" s="111"/>
      <c r="NPB292" s="111"/>
      <c r="NPC292" s="111"/>
      <c r="NPD292" s="111"/>
      <c r="NPE292" s="111"/>
      <c r="NPF292" s="111"/>
      <c r="NPG292" s="111"/>
      <c r="NPH292" s="111"/>
      <c r="NPI292" s="112"/>
      <c r="NPJ292" s="104"/>
      <c r="NPK292" s="111"/>
      <c r="NPL292" s="111"/>
      <c r="NPM292" s="111"/>
      <c r="NPN292" s="111"/>
      <c r="NPO292" s="111"/>
      <c r="NPP292" s="111"/>
      <c r="NPQ292" s="111"/>
      <c r="NPR292" s="111"/>
      <c r="NPS292" s="111"/>
      <c r="NPT292" s="111"/>
      <c r="NPU292" s="111"/>
      <c r="NPV292" s="111"/>
      <c r="NPW292" s="111"/>
      <c r="NPX292" s="111"/>
      <c r="NPY292" s="111"/>
      <c r="NPZ292" s="111"/>
      <c r="NQA292" s="111"/>
      <c r="NQB292" s="111"/>
      <c r="NQC292" s="111"/>
      <c r="NQD292" s="111"/>
      <c r="NQE292" s="111"/>
      <c r="NQF292" s="111"/>
      <c r="NQG292" s="111"/>
      <c r="NQH292" s="111"/>
      <c r="NQI292" s="111"/>
      <c r="NQJ292" s="111"/>
      <c r="NQK292" s="111"/>
      <c r="NQL292" s="111"/>
      <c r="NQM292" s="111"/>
      <c r="NQN292" s="112"/>
      <c r="NQO292" s="104"/>
      <c r="NQP292" s="111"/>
      <c r="NQQ292" s="111"/>
      <c r="NQR292" s="111"/>
      <c r="NQS292" s="111"/>
      <c r="NQT292" s="111"/>
      <c r="NQU292" s="111"/>
      <c r="NQV292" s="111"/>
      <c r="NQW292" s="111"/>
      <c r="NQX292" s="111"/>
      <c r="NQY292" s="111"/>
      <c r="NQZ292" s="111"/>
      <c r="NRA292" s="111"/>
      <c r="NRB292" s="111"/>
      <c r="NRC292" s="111"/>
      <c r="NRD292" s="111"/>
      <c r="NRE292" s="111"/>
      <c r="NRF292" s="111"/>
      <c r="NRG292" s="111"/>
      <c r="NRH292" s="111"/>
      <c r="NRI292" s="111"/>
      <c r="NRJ292" s="111"/>
      <c r="NRK292" s="111"/>
      <c r="NRL292" s="111"/>
      <c r="NRM292" s="111"/>
      <c r="NRN292" s="111"/>
      <c r="NRO292" s="111"/>
      <c r="NRP292" s="111"/>
      <c r="NRQ292" s="111"/>
      <c r="NRR292" s="111"/>
      <c r="NRS292" s="112"/>
      <c r="NRT292" s="104"/>
      <c r="NRU292" s="111"/>
      <c r="NRV292" s="111"/>
      <c r="NRW292" s="111"/>
      <c r="NRX292" s="111"/>
      <c r="NRY292" s="111"/>
      <c r="NRZ292" s="111"/>
      <c r="NSA292" s="111"/>
      <c r="NSB292" s="111"/>
      <c r="NSC292" s="111"/>
      <c r="NSD292" s="111"/>
      <c r="NSE292" s="111"/>
      <c r="NSF292" s="111"/>
      <c r="NSG292" s="111"/>
      <c r="NSH292" s="111"/>
      <c r="NSI292" s="111"/>
      <c r="NSJ292" s="111"/>
      <c r="NSK292" s="111"/>
      <c r="NSL292" s="111"/>
      <c r="NSM292" s="111"/>
      <c r="NSN292" s="111"/>
      <c r="NSO292" s="111"/>
      <c r="NSP292" s="111"/>
      <c r="NSQ292" s="111"/>
      <c r="NSR292" s="111"/>
      <c r="NSS292" s="111"/>
      <c r="NST292" s="111"/>
      <c r="NSU292" s="111"/>
      <c r="NSV292" s="111"/>
      <c r="NSW292" s="111"/>
      <c r="NSX292" s="112"/>
      <c r="NSY292" s="104"/>
      <c r="NSZ292" s="111"/>
      <c r="NTA292" s="111"/>
      <c r="NTB292" s="111"/>
      <c r="NTC292" s="111"/>
      <c r="NTD292" s="111"/>
      <c r="NTE292" s="111"/>
      <c r="NTF292" s="111"/>
      <c r="NTG292" s="111"/>
      <c r="NTH292" s="111"/>
      <c r="NTI292" s="111"/>
      <c r="NTJ292" s="111"/>
      <c r="NTK292" s="111"/>
      <c r="NTL292" s="111"/>
      <c r="NTM292" s="111"/>
      <c r="NTN292" s="111"/>
      <c r="NTO292" s="111"/>
      <c r="NTP292" s="111"/>
      <c r="NTQ292" s="111"/>
      <c r="NTR292" s="111"/>
      <c r="NTS292" s="111"/>
      <c r="NTT292" s="111"/>
      <c r="NTU292" s="111"/>
      <c r="NTV292" s="111"/>
      <c r="NTW292" s="111"/>
      <c r="NTX292" s="111"/>
      <c r="NTY292" s="111"/>
      <c r="NTZ292" s="111"/>
      <c r="NUA292" s="111"/>
      <c r="NUB292" s="111"/>
      <c r="NUC292" s="112"/>
      <c r="NUD292" s="104"/>
      <c r="NUE292" s="111"/>
      <c r="NUF292" s="111"/>
      <c r="NUG292" s="111"/>
      <c r="NUH292" s="111"/>
      <c r="NUI292" s="111"/>
      <c r="NUJ292" s="111"/>
      <c r="NUK292" s="111"/>
      <c r="NUL292" s="111"/>
      <c r="NUM292" s="111"/>
      <c r="NUN292" s="111"/>
      <c r="NUO292" s="111"/>
      <c r="NUP292" s="111"/>
      <c r="NUQ292" s="111"/>
      <c r="NUR292" s="111"/>
      <c r="NUS292" s="111"/>
      <c r="NUT292" s="111"/>
      <c r="NUU292" s="111"/>
      <c r="NUV292" s="111"/>
      <c r="NUW292" s="111"/>
      <c r="NUX292" s="111"/>
      <c r="NUY292" s="111"/>
      <c r="NUZ292" s="111"/>
      <c r="NVA292" s="111"/>
      <c r="NVB292" s="111"/>
      <c r="NVC292" s="111"/>
      <c r="NVD292" s="111"/>
      <c r="NVE292" s="111"/>
      <c r="NVF292" s="111"/>
      <c r="NVG292" s="111"/>
      <c r="NVH292" s="112"/>
      <c r="NVI292" s="104"/>
      <c r="NVJ292" s="111"/>
      <c r="NVK292" s="111"/>
      <c r="NVL292" s="111"/>
      <c r="NVM292" s="111"/>
      <c r="NVN292" s="111"/>
      <c r="NVO292" s="111"/>
      <c r="NVP292" s="111"/>
      <c r="NVQ292" s="111"/>
      <c r="NVR292" s="111"/>
      <c r="NVS292" s="111"/>
      <c r="NVT292" s="111"/>
      <c r="NVU292" s="111"/>
      <c r="NVV292" s="111"/>
      <c r="NVW292" s="111"/>
      <c r="NVX292" s="111"/>
      <c r="NVY292" s="111"/>
      <c r="NVZ292" s="111"/>
      <c r="NWA292" s="111"/>
      <c r="NWB292" s="111"/>
      <c r="NWC292" s="111"/>
      <c r="NWD292" s="111"/>
      <c r="NWE292" s="111"/>
      <c r="NWF292" s="111"/>
      <c r="NWG292" s="111"/>
      <c r="NWH292" s="111"/>
      <c r="NWI292" s="111"/>
      <c r="NWJ292" s="111"/>
      <c r="NWK292" s="111"/>
      <c r="NWL292" s="111"/>
      <c r="NWM292" s="112"/>
      <c r="NWN292" s="104"/>
      <c r="NWO292" s="111"/>
      <c r="NWP292" s="111"/>
      <c r="NWQ292" s="111"/>
      <c r="NWR292" s="111"/>
      <c r="NWS292" s="111"/>
      <c r="NWT292" s="111"/>
      <c r="NWU292" s="111"/>
      <c r="NWV292" s="111"/>
      <c r="NWW292" s="111"/>
      <c r="NWX292" s="111"/>
      <c r="NWY292" s="111"/>
      <c r="NWZ292" s="111"/>
      <c r="NXA292" s="111"/>
      <c r="NXB292" s="111"/>
      <c r="NXC292" s="111"/>
      <c r="NXD292" s="111"/>
      <c r="NXE292" s="111"/>
      <c r="NXF292" s="111"/>
      <c r="NXG292" s="111"/>
      <c r="NXH292" s="111"/>
      <c r="NXI292" s="111"/>
      <c r="NXJ292" s="111"/>
      <c r="NXK292" s="111"/>
      <c r="NXL292" s="111"/>
      <c r="NXM292" s="111"/>
      <c r="NXN292" s="111"/>
      <c r="NXO292" s="111"/>
      <c r="NXP292" s="111"/>
      <c r="NXQ292" s="111"/>
      <c r="NXR292" s="112"/>
      <c r="NXS292" s="104"/>
      <c r="NXT292" s="111"/>
      <c r="NXU292" s="111"/>
      <c r="NXV292" s="111"/>
      <c r="NXW292" s="111"/>
      <c r="NXX292" s="111"/>
      <c r="NXY292" s="111"/>
      <c r="NXZ292" s="111"/>
      <c r="NYA292" s="111"/>
      <c r="NYB292" s="111"/>
      <c r="NYC292" s="111"/>
      <c r="NYD292" s="111"/>
      <c r="NYE292" s="111"/>
      <c r="NYF292" s="111"/>
      <c r="NYG292" s="111"/>
      <c r="NYH292" s="111"/>
      <c r="NYI292" s="111"/>
      <c r="NYJ292" s="111"/>
      <c r="NYK292" s="111"/>
      <c r="NYL292" s="111"/>
      <c r="NYM292" s="111"/>
      <c r="NYN292" s="111"/>
      <c r="NYO292" s="111"/>
      <c r="NYP292" s="111"/>
      <c r="NYQ292" s="111"/>
      <c r="NYR292" s="111"/>
      <c r="NYS292" s="111"/>
      <c r="NYT292" s="111"/>
      <c r="NYU292" s="111"/>
      <c r="NYV292" s="111"/>
      <c r="NYW292" s="112"/>
      <c r="NYX292" s="104"/>
      <c r="NYY292" s="111"/>
      <c r="NYZ292" s="111"/>
      <c r="NZA292" s="111"/>
      <c r="NZB292" s="111"/>
      <c r="NZC292" s="111"/>
      <c r="NZD292" s="111"/>
      <c r="NZE292" s="111"/>
      <c r="NZF292" s="111"/>
      <c r="NZG292" s="111"/>
      <c r="NZH292" s="111"/>
      <c r="NZI292" s="111"/>
      <c r="NZJ292" s="111"/>
      <c r="NZK292" s="111"/>
      <c r="NZL292" s="111"/>
      <c r="NZM292" s="111"/>
      <c r="NZN292" s="111"/>
      <c r="NZO292" s="111"/>
      <c r="NZP292" s="111"/>
      <c r="NZQ292" s="111"/>
      <c r="NZR292" s="111"/>
      <c r="NZS292" s="111"/>
      <c r="NZT292" s="111"/>
      <c r="NZU292" s="111"/>
      <c r="NZV292" s="111"/>
      <c r="NZW292" s="111"/>
      <c r="NZX292" s="111"/>
      <c r="NZY292" s="111"/>
      <c r="NZZ292" s="111"/>
      <c r="OAA292" s="111"/>
      <c r="OAB292" s="112"/>
      <c r="OAC292" s="104"/>
      <c r="OAD292" s="111"/>
      <c r="OAE292" s="111"/>
      <c r="OAF292" s="111"/>
      <c r="OAG292" s="111"/>
      <c r="OAH292" s="111"/>
      <c r="OAI292" s="111"/>
      <c r="OAJ292" s="111"/>
      <c r="OAK292" s="111"/>
      <c r="OAL292" s="111"/>
      <c r="OAM292" s="111"/>
      <c r="OAN292" s="111"/>
      <c r="OAO292" s="111"/>
      <c r="OAP292" s="111"/>
      <c r="OAQ292" s="111"/>
      <c r="OAR292" s="111"/>
      <c r="OAS292" s="111"/>
      <c r="OAT292" s="111"/>
      <c r="OAU292" s="111"/>
      <c r="OAV292" s="111"/>
      <c r="OAW292" s="111"/>
      <c r="OAX292" s="111"/>
      <c r="OAY292" s="111"/>
      <c r="OAZ292" s="111"/>
      <c r="OBA292" s="111"/>
      <c r="OBB292" s="111"/>
      <c r="OBC292" s="111"/>
      <c r="OBD292" s="111"/>
      <c r="OBE292" s="111"/>
      <c r="OBF292" s="111"/>
      <c r="OBG292" s="112"/>
      <c r="OBH292" s="104"/>
      <c r="OBI292" s="111"/>
      <c r="OBJ292" s="111"/>
      <c r="OBK292" s="111"/>
      <c r="OBL292" s="111"/>
      <c r="OBM292" s="111"/>
      <c r="OBN292" s="111"/>
      <c r="OBO292" s="111"/>
      <c r="OBP292" s="111"/>
      <c r="OBQ292" s="111"/>
      <c r="OBR292" s="111"/>
      <c r="OBS292" s="111"/>
      <c r="OBT292" s="111"/>
      <c r="OBU292" s="111"/>
      <c r="OBV292" s="111"/>
      <c r="OBW292" s="111"/>
      <c r="OBX292" s="111"/>
      <c r="OBY292" s="111"/>
      <c r="OBZ292" s="111"/>
      <c r="OCA292" s="111"/>
      <c r="OCB292" s="111"/>
      <c r="OCC292" s="111"/>
      <c r="OCD292" s="111"/>
      <c r="OCE292" s="111"/>
      <c r="OCF292" s="111"/>
      <c r="OCG292" s="111"/>
      <c r="OCH292" s="111"/>
      <c r="OCI292" s="111"/>
      <c r="OCJ292" s="111"/>
      <c r="OCK292" s="111"/>
      <c r="OCL292" s="112"/>
      <c r="OCM292" s="104"/>
      <c r="OCN292" s="111"/>
      <c r="OCO292" s="111"/>
      <c r="OCP292" s="111"/>
      <c r="OCQ292" s="111"/>
      <c r="OCR292" s="111"/>
      <c r="OCS292" s="111"/>
      <c r="OCT292" s="111"/>
      <c r="OCU292" s="111"/>
      <c r="OCV292" s="111"/>
      <c r="OCW292" s="111"/>
      <c r="OCX292" s="111"/>
      <c r="OCY292" s="111"/>
      <c r="OCZ292" s="111"/>
      <c r="ODA292" s="111"/>
      <c r="ODB292" s="111"/>
      <c r="ODC292" s="111"/>
      <c r="ODD292" s="111"/>
      <c r="ODE292" s="111"/>
      <c r="ODF292" s="111"/>
      <c r="ODG292" s="111"/>
      <c r="ODH292" s="111"/>
      <c r="ODI292" s="111"/>
      <c r="ODJ292" s="111"/>
      <c r="ODK292" s="111"/>
      <c r="ODL292" s="111"/>
      <c r="ODM292" s="111"/>
      <c r="ODN292" s="111"/>
      <c r="ODO292" s="111"/>
      <c r="ODP292" s="111"/>
      <c r="ODQ292" s="112"/>
      <c r="ODR292" s="104"/>
      <c r="ODS292" s="111"/>
      <c r="ODT292" s="111"/>
      <c r="ODU292" s="111"/>
      <c r="ODV292" s="111"/>
      <c r="ODW292" s="111"/>
      <c r="ODX292" s="111"/>
      <c r="ODY292" s="111"/>
      <c r="ODZ292" s="111"/>
      <c r="OEA292" s="111"/>
      <c r="OEB292" s="111"/>
      <c r="OEC292" s="111"/>
      <c r="OED292" s="111"/>
      <c r="OEE292" s="111"/>
      <c r="OEF292" s="111"/>
      <c r="OEG292" s="111"/>
      <c r="OEH292" s="111"/>
      <c r="OEI292" s="111"/>
      <c r="OEJ292" s="111"/>
      <c r="OEK292" s="111"/>
      <c r="OEL292" s="111"/>
      <c r="OEM292" s="111"/>
      <c r="OEN292" s="111"/>
      <c r="OEO292" s="111"/>
      <c r="OEP292" s="111"/>
      <c r="OEQ292" s="111"/>
      <c r="OER292" s="111"/>
      <c r="OES292" s="111"/>
      <c r="OET292" s="111"/>
      <c r="OEU292" s="111"/>
      <c r="OEV292" s="112"/>
      <c r="OEW292" s="104"/>
      <c r="OEX292" s="111"/>
      <c r="OEY292" s="111"/>
      <c r="OEZ292" s="111"/>
      <c r="OFA292" s="111"/>
      <c r="OFB292" s="111"/>
      <c r="OFC292" s="111"/>
      <c r="OFD292" s="111"/>
      <c r="OFE292" s="111"/>
      <c r="OFF292" s="111"/>
      <c r="OFG292" s="111"/>
      <c r="OFH292" s="111"/>
      <c r="OFI292" s="111"/>
      <c r="OFJ292" s="111"/>
      <c r="OFK292" s="111"/>
      <c r="OFL292" s="111"/>
      <c r="OFM292" s="111"/>
      <c r="OFN292" s="111"/>
      <c r="OFO292" s="111"/>
      <c r="OFP292" s="111"/>
      <c r="OFQ292" s="111"/>
      <c r="OFR292" s="111"/>
      <c r="OFS292" s="111"/>
      <c r="OFT292" s="111"/>
      <c r="OFU292" s="111"/>
      <c r="OFV292" s="111"/>
      <c r="OFW292" s="111"/>
      <c r="OFX292" s="111"/>
      <c r="OFY292" s="111"/>
      <c r="OFZ292" s="111"/>
      <c r="OGA292" s="112"/>
      <c r="OGB292" s="104"/>
      <c r="OGC292" s="111"/>
      <c r="OGD292" s="111"/>
      <c r="OGE292" s="111"/>
      <c r="OGF292" s="111"/>
      <c r="OGG292" s="111"/>
      <c r="OGH292" s="111"/>
      <c r="OGI292" s="111"/>
      <c r="OGJ292" s="111"/>
      <c r="OGK292" s="111"/>
      <c r="OGL292" s="111"/>
      <c r="OGM292" s="111"/>
      <c r="OGN292" s="111"/>
      <c r="OGO292" s="111"/>
      <c r="OGP292" s="111"/>
      <c r="OGQ292" s="111"/>
      <c r="OGR292" s="111"/>
      <c r="OGS292" s="111"/>
      <c r="OGT292" s="111"/>
      <c r="OGU292" s="111"/>
      <c r="OGV292" s="111"/>
      <c r="OGW292" s="111"/>
      <c r="OGX292" s="111"/>
      <c r="OGY292" s="111"/>
      <c r="OGZ292" s="111"/>
      <c r="OHA292" s="111"/>
      <c r="OHB292" s="111"/>
      <c r="OHC292" s="111"/>
      <c r="OHD292" s="111"/>
      <c r="OHE292" s="111"/>
      <c r="OHF292" s="112"/>
      <c r="OHG292" s="104"/>
      <c r="OHH292" s="111"/>
      <c r="OHI292" s="111"/>
      <c r="OHJ292" s="111"/>
      <c r="OHK292" s="111"/>
      <c r="OHL292" s="111"/>
      <c r="OHM292" s="111"/>
      <c r="OHN292" s="111"/>
      <c r="OHO292" s="111"/>
      <c r="OHP292" s="111"/>
      <c r="OHQ292" s="111"/>
      <c r="OHR292" s="111"/>
      <c r="OHS292" s="111"/>
      <c r="OHT292" s="111"/>
      <c r="OHU292" s="111"/>
      <c r="OHV292" s="111"/>
      <c r="OHW292" s="111"/>
      <c r="OHX292" s="111"/>
      <c r="OHY292" s="111"/>
      <c r="OHZ292" s="111"/>
      <c r="OIA292" s="111"/>
      <c r="OIB292" s="111"/>
      <c r="OIC292" s="111"/>
      <c r="OID292" s="111"/>
      <c r="OIE292" s="111"/>
      <c r="OIF292" s="111"/>
      <c r="OIG292" s="111"/>
      <c r="OIH292" s="111"/>
      <c r="OII292" s="111"/>
      <c r="OIJ292" s="111"/>
      <c r="OIK292" s="112"/>
      <c r="OIL292" s="104"/>
      <c r="OIM292" s="111"/>
      <c r="OIN292" s="111"/>
      <c r="OIO292" s="111"/>
      <c r="OIP292" s="111"/>
      <c r="OIQ292" s="111"/>
      <c r="OIR292" s="111"/>
      <c r="OIS292" s="111"/>
      <c r="OIT292" s="111"/>
      <c r="OIU292" s="111"/>
      <c r="OIV292" s="111"/>
      <c r="OIW292" s="111"/>
      <c r="OIX292" s="111"/>
      <c r="OIY292" s="111"/>
      <c r="OIZ292" s="111"/>
      <c r="OJA292" s="111"/>
      <c r="OJB292" s="111"/>
      <c r="OJC292" s="111"/>
      <c r="OJD292" s="111"/>
      <c r="OJE292" s="111"/>
      <c r="OJF292" s="111"/>
      <c r="OJG292" s="111"/>
      <c r="OJH292" s="111"/>
      <c r="OJI292" s="111"/>
      <c r="OJJ292" s="111"/>
      <c r="OJK292" s="111"/>
      <c r="OJL292" s="111"/>
      <c r="OJM292" s="111"/>
      <c r="OJN292" s="111"/>
      <c r="OJO292" s="111"/>
      <c r="OJP292" s="112"/>
      <c r="OJQ292" s="104"/>
      <c r="OJR292" s="111"/>
      <c r="OJS292" s="111"/>
      <c r="OJT292" s="111"/>
      <c r="OJU292" s="111"/>
      <c r="OJV292" s="111"/>
      <c r="OJW292" s="111"/>
      <c r="OJX292" s="111"/>
      <c r="OJY292" s="111"/>
      <c r="OJZ292" s="111"/>
      <c r="OKA292" s="111"/>
      <c r="OKB292" s="111"/>
      <c r="OKC292" s="111"/>
      <c r="OKD292" s="111"/>
      <c r="OKE292" s="111"/>
      <c r="OKF292" s="111"/>
      <c r="OKG292" s="111"/>
      <c r="OKH292" s="111"/>
      <c r="OKI292" s="111"/>
      <c r="OKJ292" s="111"/>
      <c r="OKK292" s="111"/>
      <c r="OKL292" s="111"/>
      <c r="OKM292" s="111"/>
      <c r="OKN292" s="111"/>
      <c r="OKO292" s="111"/>
      <c r="OKP292" s="111"/>
      <c r="OKQ292" s="111"/>
      <c r="OKR292" s="111"/>
      <c r="OKS292" s="111"/>
      <c r="OKT292" s="111"/>
      <c r="OKU292" s="112"/>
      <c r="OKV292" s="104"/>
      <c r="OKW292" s="111"/>
      <c r="OKX292" s="111"/>
      <c r="OKY292" s="111"/>
      <c r="OKZ292" s="111"/>
      <c r="OLA292" s="111"/>
      <c r="OLB292" s="111"/>
      <c r="OLC292" s="111"/>
      <c r="OLD292" s="111"/>
      <c r="OLE292" s="111"/>
      <c r="OLF292" s="111"/>
      <c r="OLG292" s="111"/>
      <c r="OLH292" s="111"/>
      <c r="OLI292" s="111"/>
      <c r="OLJ292" s="111"/>
      <c r="OLK292" s="111"/>
      <c r="OLL292" s="111"/>
      <c r="OLM292" s="111"/>
      <c r="OLN292" s="111"/>
      <c r="OLO292" s="111"/>
      <c r="OLP292" s="111"/>
      <c r="OLQ292" s="111"/>
      <c r="OLR292" s="111"/>
      <c r="OLS292" s="111"/>
      <c r="OLT292" s="111"/>
      <c r="OLU292" s="111"/>
      <c r="OLV292" s="111"/>
      <c r="OLW292" s="111"/>
      <c r="OLX292" s="111"/>
      <c r="OLY292" s="111"/>
      <c r="OLZ292" s="112"/>
      <c r="OMA292" s="104"/>
      <c r="OMB292" s="111"/>
      <c r="OMC292" s="111"/>
      <c r="OMD292" s="111"/>
      <c r="OME292" s="111"/>
      <c r="OMF292" s="111"/>
      <c r="OMG292" s="111"/>
      <c r="OMH292" s="111"/>
      <c r="OMI292" s="111"/>
      <c r="OMJ292" s="111"/>
      <c r="OMK292" s="111"/>
      <c r="OML292" s="111"/>
      <c r="OMM292" s="111"/>
      <c r="OMN292" s="111"/>
      <c r="OMO292" s="111"/>
      <c r="OMP292" s="111"/>
      <c r="OMQ292" s="111"/>
      <c r="OMR292" s="111"/>
      <c r="OMS292" s="111"/>
      <c r="OMT292" s="111"/>
      <c r="OMU292" s="111"/>
      <c r="OMV292" s="111"/>
      <c r="OMW292" s="111"/>
      <c r="OMX292" s="111"/>
      <c r="OMY292" s="111"/>
      <c r="OMZ292" s="111"/>
      <c r="ONA292" s="111"/>
      <c r="ONB292" s="111"/>
      <c r="ONC292" s="111"/>
      <c r="OND292" s="111"/>
      <c r="ONE292" s="112"/>
      <c r="ONF292" s="104"/>
      <c r="ONG292" s="111"/>
      <c r="ONH292" s="111"/>
      <c r="ONI292" s="111"/>
      <c r="ONJ292" s="111"/>
      <c r="ONK292" s="111"/>
      <c r="ONL292" s="111"/>
      <c r="ONM292" s="111"/>
      <c r="ONN292" s="111"/>
      <c r="ONO292" s="111"/>
      <c r="ONP292" s="111"/>
      <c r="ONQ292" s="111"/>
      <c r="ONR292" s="111"/>
      <c r="ONS292" s="111"/>
      <c r="ONT292" s="111"/>
      <c r="ONU292" s="111"/>
      <c r="ONV292" s="111"/>
      <c r="ONW292" s="111"/>
      <c r="ONX292" s="111"/>
      <c r="ONY292" s="111"/>
      <c r="ONZ292" s="111"/>
      <c r="OOA292" s="111"/>
      <c r="OOB292" s="111"/>
      <c r="OOC292" s="111"/>
      <c r="OOD292" s="111"/>
      <c r="OOE292" s="111"/>
      <c r="OOF292" s="111"/>
      <c r="OOG292" s="111"/>
      <c r="OOH292" s="111"/>
      <c r="OOI292" s="111"/>
      <c r="OOJ292" s="112"/>
      <c r="OOK292" s="104"/>
      <c r="OOL292" s="111"/>
      <c r="OOM292" s="111"/>
      <c r="OON292" s="111"/>
      <c r="OOO292" s="111"/>
      <c r="OOP292" s="111"/>
      <c r="OOQ292" s="111"/>
      <c r="OOR292" s="111"/>
      <c r="OOS292" s="111"/>
      <c r="OOT292" s="111"/>
      <c r="OOU292" s="111"/>
      <c r="OOV292" s="111"/>
      <c r="OOW292" s="111"/>
      <c r="OOX292" s="111"/>
      <c r="OOY292" s="111"/>
      <c r="OOZ292" s="111"/>
      <c r="OPA292" s="111"/>
      <c r="OPB292" s="111"/>
      <c r="OPC292" s="111"/>
      <c r="OPD292" s="111"/>
      <c r="OPE292" s="111"/>
      <c r="OPF292" s="111"/>
      <c r="OPG292" s="111"/>
      <c r="OPH292" s="111"/>
      <c r="OPI292" s="111"/>
      <c r="OPJ292" s="111"/>
      <c r="OPK292" s="111"/>
      <c r="OPL292" s="111"/>
      <c r="OPM292" s="111"/>
      <c r="OPN292" s="111"/>
      <c r="OPO292" s="112"/>
      <c r="OPP292" s="104"/>
      <c r="OPQ292" s="111"/>
      <c r="OPR292" s="111"/>
      <c r="OPS292" s="111"/>
      <c r="OPT292" s="111"/>
      <c r="OPU292" s="111"/>
      <c r="OPV292" s="111"/>
      <c r="OPW292" s="111"/>
      <c r="OPX292" s="111"/>
      <c r="OPY292" s="111"/>
      <c r="OPZ292" s="111"/>
      <c r="OQA292" s="111"/>
      <c r="OQB292" s="111"/>
      <c r="OQC292" s="111"/>
      <c r="OQD292" s="111"/>
      <c r="OQE292" s="111"/>
      <c r="OQF292" s="111"/>
      <c r="OQG292" s="111"/>
      <c r="OQH292" s="111"/>
      <c r="OQI292" s="111"/>
      <c r="OQJ292" s="111"/>
      <c r="OQK292" s="111"/>
      <c r="OQL292" s="111"/>
      <c r="OQM292" s="111"/>
      <c r="OQN292" s="111"/>
      <c r="OQO292" s="111"/>
      <c r="OQP292" s="111"/>
      <c r="OQQ292" s="111"/>
      <c r="OQR292" s="111"/>
      <c r="OQS292" s="111"/>
      <c r="OQT292" s="112"/>
      <c r="OQU292" s="104"/>
      <c r="OQV292" s="111"/>
      <c r="OQW292" s="111"/>
      <c r="OQX292" s="111"/>
      <c r="OQY292" s="111"/>
      <c r="OQZ292" s="111"/>
      <c r="ORA292" s="111"/>
      <c r="ORB292" s="111"/>
      <c r="ORC292" s="111"/>
      <c r="ORD292" s="111"/>
      <c r="ORE292" s="111"/>
      <c r="ORF292" s="111"/>
      <c r="ORG292" s="111"/>
      <c r="ORH292" s="111"/>
      <c r="ORI292" s="111"/>
      <c r="ORJ292" s="111"/>
      <c r="ORK292" s="111"/>
      <c r="ORL292" s="111"/>
      <c r="ORM292" s="111"/>
      <c r="ORN292" s="111"/>
      <c r="ORO292" s="111"/>
      <c r="ORP292" s="111"/>
      <c r="ORQ292" s="111"/>
      <c r="ORR292" s="111"/>
      <c r="ORS292" s="111"/>
      <c r="ORT292" s="111"/>
      <c r="ORU292" s="111"/>
      <c r="ORV292" s="111"/>
      <c r="ORW292" s="111"/>
      <c r="ORX292" s="111"/>
      <c r="ORY292" s="112"/>
      <c r="ORZ292" s="104"/>
      <c r="OSA292" s="111"/>
      <c r="OSB292" s="111"/>
      <c r="OSC292" s="111"/>
      <c r="OSD292" s="111"/>
      <c r="OSE292" s="111"/>
      <c r="OSF292" s="111"/>
      <c r="OSG292" s="111"/>
      <c r="OSH292" s="111"/>
      <c r="OSI292" s="111"/>
      <c r="OSJ292" s="111"/>
      <c r="OSK292" s="111"/>
      <c r="OSL292" s="111"/>
      <c r="OSM292" s="111"/>
      <c r="OSN292" s="111"/>
      <c r="OSO292" s="111"/>
      <c r="OSP292" s="111"/>
      <c r="OSQ292" s="111"/>
      <c r="OSR292" s="111"/>
      <c r="OSS292" s="111"/>
      <c r="OST292" s="111"/>
      <c r="OSU292" s="111"/>
      <c r="OSV292" s="111"/>
      <c r="OSW292" s="111"/>
      <c r="OSX292" s="111"/>
      <c r="OSY292" s="111"/>
      <c r="OSZ292" s="111"/>
      <c r="OTA292" s="111"/>
      <c r="OTB292" s="111"/>
      <c r="OTC292" s="111"/>
      <c r="OTD292" s="112"/>
      <c r="OTE292" s="104"/>
      <c r="OTF292" s="111"/>
      <c r="OTG292" s="111"/>
      <c r="OTH292" s="111"/>
      <c r="OTI292" s="111"/>
      <c r="OTJ292" s="111"/>
      <c r="OTK292" s="111"/>
      <c r="OTL292" s="111"/>
      <c r="OTM292" s="111"/>
      <c r="OTN292" s="111"/>
      <c r="OTO292" s="111"/>
      <c r="OTP292" s="111"/>
      <c r="OTQ292" s="111"/>
      <c r="OTR292" s="111"/>
      <c r="OTS292" s="111"/>
      <c r="OTT292" s="111"/>
      <c r="OTU292" s="111"/>
      <c r="OTV292" s="111"/>
      <c r="OTW292" s="111"/>
      <c r="OTX292" s="111"/>
      <c r="OTY292" s="111"/>
      <c r="OTZ292" s="111"/>
      <c r="OUA292" s="111"/>
      <c r="OUB292" s="111"/>
      <c r="OUC292" s="111"/>
      <c r="OUD292" s="111"/>
      <c r="OUE292" s="111"/>
      <c r="OUF292" s="111"/>
      <c r="OUG292" s="111"/>
      <c r="OUH292" s="111"/>
      <c r="OUI292" s="112"/>
      <c r="OUJ292" s="104"/>
      <c r="OUK292" s="111"/>
      <c r="OUL292" s="111"/>
      <c r="OUM292" s="111"/>
      <c r="OUN292" s="111"/>
      <c r="OUO292" s="111"/>
      <c r="OUP292" s="111"/>
      <c r="OUQ292" s="111"/>
      <c r="OUR292" s="111"/>
      <c r="OUS292" s="111"/>
      <c r="OUT292" s="111"/>
      <c r="OUU292" s="111"/>
      <c r="OUV292" s="111"/>
      <c r="OUW292" s="111"/>
      <c r="OUX292" s="111"/>
      <c r="OUY292" s="111"/>
      <c r="OUZ292" s="111"/>
      <c r="OVA292" s="111"/>
      <c r="OVB292" s="111"/>
      <c r="OVC292" s="111"/>
      <c r="OVD292" s="111"/>
      <c r="OVE292" s="111"/>
      <c r="OVF292" s="111"/>
      <c r="OVG292" s="111"/>
      <c r="OVH292" s="111"/>
      <c r="OVI292" s="111"/>
      <c r="OVJ292" s="111"/>
      <c r="OVK292" s="111"/>
      <c r="OVL292" s="111"/>
      <c r="OVM292" s="111"/>
      <c r="OVN292" s="112"/>
      <c r="OVO292" s="104"/>
      <c r="OVP292" s="111"/>
      <c r="OVQ292" s="111"/>
      <c r="OVR292" s="111"/>
      <c r="OVS292" s="111"/>
      <c r="OVT292" s="111"/>
      <c r="OVU292" s="111"/>
      <c r="OVV292" s="111"/>
      <c r="OVW292" s="111"/>
      <c r="OVX292" s="111"/>
      <c r="OVY292" s="111"/>
      <c r="OVZ292" s="111"/>
      <c r="OWA292" s="111"/>
      <c r="OWB292" s="111"/>
      <c r="OWC292" s="111"/>
      <c r="OWD292" s="111"/>
      <c r="OWE292" s="111"/>
      <c r="OWF292" s="111"/>
      <c r="OWG292" s="111"/>
      <c r="OWH292" s="111"/>
      <c r="OWI292" s="111"/>
      <c r="OWJ292" s="111"/>
      <c r="OWK292" s="111"/>
      <c r="OWL292" s="111"/>
      <c r="OWM292" s="111"/>
      <c r="OWN292" s="111"/>
      <c r="OWO292" s="111"/>
      <c r="OWP292" s="111"/>
      <c r="OWQ292" s="111"/>
      <c r="OWR292" s="111"/>
      <c r="OWS292" s="112"/>
      <c r="OWT292" s="104"/>
      <c r="OWU292" s="111"/>
      <c r="OWV292" s="111"/>
      <c r="OWW292" s="111"/>
      <c r="OWX292" s="111"/>
      <c r="OWY292" s="111"/>
      <c r="OWZ292" s="111"/>
      <c r="OXA292" s="111"/>
      <c r="OXB292" s="111"/>
      <c r="OXC292" s="111"/>
      <c r="OXD292" s="111"/>
      <c r="OXE292" s="111"/>
      <c r="OXF292" s="111"/>
      <c r="OXG292" s="111"/>
      <c r="OXH292" s="111"/>
      <c r="OXI292" s="111"/>
      <c r="OXJ292" s="111"/>
      <c r="OXK292" s="111"/>
      <c r="OXL292" s="111"/>
      <c r="OXM292" s="111"/>
      <c r="OXN292" s="111"/>
      <c r="OXO292" s="111"/>
      <c r="OXP292" s="111"/>
      <c r="OXQ292" s="111"/>
      <c r="OXR292" s="111"/>
      <c r="OXS292" s="111"/>
      <c r="OXT292" s="111"/>
      <c r="OXU292" s="111"/>
      <c r="OXV292" s="111"/>
      <c r="OXW292" s="111"/>
      <c r="OXX292" s="112"/>
      <c r="OXY292" s="104"/>
      <c r="OXZ292" s="111"/>
      <c r="OYA292" s="111"/>
      <c r="OYB292" s="111"/>
      <c r="OYC292" s="111"/>
      <c r="OYD292" s="111"/>
      <c r="OYE292" s="111"/>
      <c r="OYF292" s="111"/>
      <c r="OYG292" s="111"/>
      <c r="OYH292" s="111"/>
      <c r="OYI292" s="111"/>
      <c r="OYJ292" s="111"/>
      <c r="OYK292" s="111"/>
      <c r="OYL292" s="111"/>
      <c r="OYM292" s="111"/>
      <c r="OYN292" s="111"/>
      <c r="OYO292" s="111"/>
      <c r="OYP292" s="111"/>
      <c r="OYQ292" s="111"/>
      <c r="OYR292" s="111"/>
      <c r="OYS292" s="111"/>
      <c r="OYT292" s="111"/>
      <c r="OYU292" s="111"/>
      <c r="OYV292" s="111"/>
      <c r="OYW292" s="111"/>
      <c r="OYX292" s="111"/>
      <c r="OYY292" s="111"/>
      <c r="OYZ292" s="111"/>
      <c r="OZA292" s="111"/>
      <c r="OZB292" s="111"/>
      <c r="OZC292" s="112"/>
      <c r="OZD292" s="104"/>
      <c r="OZE292" s="111"/>
      <c r="OZF292" s="111"/>
      <c r="OZG292" s="111"/>
      <c r="OZH292" s="111"/>
      <c r="OZI292" s="111"/>
      <c r="OZJ292" s="111"/>
      <c r="OZK292" s="111"/>
      <c r="OZL292" s="111"/>
      <c r="OZM292" s="111"/>
      <c r="OZN292" s="111"/>
      <c r="OZO292" s="111"/>
      <c r="OZP292" s="111"/>
      <c r="OZQ292" s="111"/>
      <c r="OZR292" s="111"/>
      <c r="OZS292" s="111"/>
      <c r="OZT292" s="111"/>
      <c r="OZU292" s="111"/>
      <c r="OZV292" s="111"/>
      <c r="OZW292" s="111"/>
      <c r="OZX292" s="111"/>
      <c r="OZY292" s="111"/>
      <c r="OZZ292" s="111"/>
      <c r="PAA292" s="111"/>
      <c r="PAB292" s="111"/>
      <c r="PAC292" s="111"/>
      <c r="PAD292" s="111"/>
      <c r="PAE292" s="111"/>
      <c r="PAF292" s="111"/>
      <c r="PAG292" s="111"/>
      <c r="PAH292" s="112"/>
      <c r="PAI292" s="104"/>
      <c r="PAJ292" s="111"/>
      <c r="PAK292" s="111"/>
      <c r="PAL292" s="111"/>
      <c r="PAM292" s="111"/>
      <c r="PAN292" s="111"/>
      <c r="PAO292" s="111"/>
      <c r="PAP292" s="111"/>
      <c r="PAQ292" s="111"/>
      <c r="PAR292" s="111"/>
      <c r="PAS292" s="111"/>
      <c r="PAT292" s="111"/>
      <c r="PAU292" s="111"/>
      <c r="PAV292" s="111"/>
      <c r="PAW292" s="111"/>
      <c r="PAX292" s="111"/>
      <c r="PAY292" s="111"/>
      <c r="PAZ292" s="111"/>
      <c r="PBA292" s="111"/>
      <c r="PBB292" s="111"/>
      <c r="PBC292" s="111"/>
      <c r="PBD292" s="111"/>
      <c r="PBE292" s="111"/>
      <c r="PBF292" s="111"/>
      <c r="PBG292" s="111"/>
      <c r="PBH292" s="111"/>
      <c r="PBI292" s="111"/>
      <c r="PBJ292" s="111"/>
      <c r="PBK292" s="111"/>
      <c r="PBL292" s="111"/>
      <c r="PBM292" s="112"/>
      <c r="PBN292" s="104"/>
      <c r="PBO292" s="111"/>
      <c r="PBP292" s="111"/>
      <c r="PBQ292" s="111"/>
      <c r="PBR292" s="111"/>
      <c r="PBS292" s="111"/>
      <c r="PBT292" s="111"/>
      <c r="PBU292" s="111"/>
      <c r="PBV292" s="111"/>
      <c r="PBW292" s="111"/>
      <c r="PBX292" s="111"/>
      <c r="PBY292" s="111"/>
      <c r="PBZ292" s="111"/>
      <c r="PCA292" s="111"/>
      <c r="PCB292" s="111"/>
      <c r="PCC292" s="111"/>
      <c r="PCD292" s="111"/>
      <c r="PCE292" s="111"/>
      <c r="PCF292" s="111"/>
      <c r="PCG292" s="111"/>
      <c r="PCH292" s="111"/>
      <c r="PCI292" s="111"/>
      <c r="PCJ292" s="111"/>
      <c r="PCK292" s="111"/>
      <c r="PCL292" s="111"/>
      <c r="PCM292" s="111"/>
      <c r="PCN292" s="111"/>
      <c r="PCO292" s="111"/>
      <c r="PCP292" s="111"/>
      <c r="PCQ292" s="111"/>
      <c r="PCR292" s="112"/>
      <c r="PCS292" s="104"/>
      <c r="PCT292" s="111"/>
      <c r="PCU292" s="111"/>
      <c r="PCV292" s="111"/>
      <c r="PCW292" s="111"/>
      <c r="PCX292" s="111"/>
      <c r="PCY292" s="111"/>
      <c r="PCZ292" s="111"/>
      <c r="PDA292" s="111"/>
      <c r="PDB292" s="111"/>
      <c r="PDC292" s="111"/>
      <c r="PDD292" s="111"/>
      <c r="PDE292" s="111"/>
      <c r="PDF292" s="111"/>
      <c r="PDG292" s="111"/>
      <c r="PDH292" s="111"/>
      <c r="PDI292" s="111"/>
      <c r="PDJ292" s="111"/>
      <c r="PDK292" s="111"/>
      <c r="PDL292" s="111"/>
      <c r="PDM292" s="111"/>
      <c r="PDN292" s="111"/>
      <c r="PDO292" s="111"/>
      <c r="PDP292" s="111"/>
      <c r="PDQ292" s="111"/>
      <c r="PDR292" s="111"/>
      <c r="PDS292" s="111"/>
      <c r="PDT292" s="111"/>
      <c r="PDU292" s="111"/>
      <c r="PDV292" s="111"/>
      <c r="PDW292" s="112"/>
      <c r="PDX292" s="104"/>
      <c r="PDY292" s="111"/>
      <c r="PDZ292" s="111"/>
      <c r="PEA292" s="111"/>
      <c r="PEB292" s="111"/>
      <c r="PEC292" s="111"/>
      <c r="PED292" s="111"/>
      <c r="PEE292" s="111"/>
      <c r="PEF292" s="111"/>
      <c r="PEG292" s="111"/>
      <c r="PEH292" s="111"/>
      <c r="PEI292" s="111"/>
      <c r="PEJ292" s="111"/>
      <c r="PEK292" s="111"/>
      <c r="PEL292" s="111"/>
      <c r="PEM292" s="111"/>
      <c r="PEN292" s="111"/>
      <c r="PEO292" s="111"/>
      <c r="PEP292" s="111"/>
      <c r="PEQ292" s="111"/>
      <c r="PER292" s="111"/>
      <c r="PES292" s="111"/>
      <c r="PET292" s="111"/>
      <c r="PEU292" s="111"/>
      <c r="PEV292" s="111"/>
      <c r="PEW292" s="111"/>
      <c r="PEX292" s="111"/>
      <c r="PEY292" s="111"/>
      <c r="PEZ292" s="111"/>
      <c r="PFA292" s="111"/>
      <c r="PFB292" s="112"/>
      <c r="PFC292" s="104"/>
      <c r="PFD292" s="111"/>
      <c r="PFE292" s="111"/>
      <c r="PFF292" s="111"/>
      <c r="PFG292" s="111"/>
      <c r="PFH292" s="111"/>
      <c r="PFI292" s="111"/>
      <c r="PFJ292" s="111"/>
      <c r="PFK292" s="111"/>
      <c r="PFL292" s="111"/>
      <c r="PFM292" s="111"/>
      <c r="PFN292" s="111"/>
      <c r="PFO292" s="111"/>
      <c r="PFP292" s="111"/>
      <c r="PFQ292" s="111"/>
      <c r="PFR292" s="111"/>
      <c r="PFS292" s="111"/>
      <c r="PFT292" s="111"/>
      <c r="PFU292" s="111"/>
      <c r="PFV292" s="111"/>
      <c r="PFW292" s="111"/>
      <c r="PFX292" s="111"/>
      <c r="PFY292" s="111"/>
      <c r="PFZ292" s="111"/>
      <c r="PGA292" s="111"/>
      <c r="PGB292" s="111"/>
      <c r="PGC292" s="111"/>
      <c r="PGD292" s="111"/>
      <c r="PGE292" s="111"/>
      <c r="PGF292" s="111"/>
      <c r="PGG292" s="112"/>
      <c r="PGH292" s="104"/>
      <c r="PGI292" s="111"/>
      <c r="PGJ292" s="111"/>
      <c r="PGK292" s="111"/>
      <c r="PGL292" s="111"/>
      <c r="PGM292" s="111"/>
      <c r="PGN292" s="111"/>
      <c r="PGO292" s="111"/>
      <c r="PGP292" s="111"/>
      <c r="PGQ292" s="111"/>
      <c r="PGR292" s="111"/>
      <c r="PGS292" s="111"/>
      <c r="PGT292" s="111"/>
      <c r="PGU292" s="111"/>
      <c r="PGV292" s="111"/>
      <c r="PGW292" s="111"/>
      <c r="PGX292" s="111"/>
      <c r="PGY292" s="111"/>
      <c r="PGZ292" s="111"/>
      <c r="PHA292" s="111"/>
      <c r="PHB292" s="111"/>
      <c r="PHC292" s="111"/>
      <c r="PHD292" s="111"/>
      <c r="PHE292" s="111"/>
      <c r="PHF292" s="111"/>
      <c r="PHG292" s="111"/>
      <c r="PHH292" s="111"/>
      <c r="PHI292" s="111"/>
      <c r="PHJ292" s="111"/>
      <c r="PHK292" s="111"/>
      <c r="PHL292" s="112"/>
      <c r="PHM292" s="104"/>
      <c r="PHN292" s="111"/>
      <c r="PHO292" s="111"/>
      <c r="PHP292" s="111"/>
      <c r="PHQ292" s="111"/>
      <c r="PHR292" s="111"/>
      <c r="PHS292" s="111"/>
      <c r="PHT292" s="111"/>
      <c r="PHU292" s="111"/>
      <c r="PHV292" s="111"/>
      <c r="PHW292" s="111"/>
      <c r="PHX292" s="111"/>
      <c r="PHY292" s="111"/>
      <c r="PHZ292" s="111"/>
      <c r="PIA292" s="111"/>
      <c r="PIB292" s="111"/>
      <c r="PIC292" s="111"/>
      <c r="PID292" s="111"/>
      <c r="PIE292" s="111"/>
      <c r="PIF292" s="111"/>
      <c r="PIG292" s="111"/>
      <c r="PIH292" s="111"/>
      <c r="PII292" s="111"/>
      <c r="PIJ292" s="111"/>
      <c r="PIK292" s="111"/>
      <c r="PIL292" s="111"/>
      <c r="PIM292" s="111"/>
      <c r="PIN292" s="111"/>
      <c r="PIO292" s="111"/>
      <c r="PIP292" s="111"/>
      <c r="PIQ292" s="112"/>
      <c r="PIR292" s="104"/>
      <c r="PIS292" s="111"/>
      <c r="PIT292" s="111"/>
      <c r="PIU292" s="111"/>
      <c r="PIV292" s="111"/>
      <c r="PIW292" s="111"/>
      <c r="PIX292" s="111"/>
      <c r="PIY292" s="111"/>
      <c r="PIZ292" s="111"/>
      <c r="PJA292" s="111"/>
      <c r="PJB292" s="111"/>
      <c r="PJC292" s="111"/>
      <c r="PJD292" s="111"/>
      <c r="PJE292" s="111"/>
      <c r="PJF292" s="111"/>
      <c r="PJG292" s="111"/>
      <c r="PJH292" s="111"/>
      <c r="PJI292" s="111"/>
      <c r="PJJ292" s="111"/>
      <c r="PJK292" s="111"/>
      <c r="PJL292" s="111"/>
      <c r="PJM292" s="111"/>
      <c r="PJN292" s="111"/>
      <c r="PJO292" s="111"/>
      <c r="PJP292" s="111"/>
      <c r="PJQ292" s="111"/>
      <c r="PJR292" s="111"/>
      <c r="PJS292" s="111"/>
      <c r="PJT292" s="111"/>
      <c r="PJU292" s="111"/>
      <c r="PJV292" s="112"/>
      <c r="PJW292" s="104"/>
      <c r="PJX292" s="111"/>
      <c r="PJY292" s="111"/>
      <c r="PJZ292" s="111"/>
      <c r="PKA292" s="111"/>
      <c r="PKB292" s="111"/>
      <c r="PKC292" s="111"/>
      <c r="PKD292" s="111"/>
      <c r="PKE292" s="111"/>
      <c r="PKF292" s="111"/>
      <c r="PKG292" s="111"/>
      <c r="PKH292" s="111"/>
      <c r="PKI292" s="111"/>
      <c r="PKJ292" s="111"/>
      <c r="PKK292" s="111"/>
      <c r="PKL292" s="111"/>
      <c r="PKM292" s="111"/>
      <c r="PKN292" s="111"/>
      <c r="PKO292" s="111"/>
      <c r="PKP292" s="111"/>
      <c r="PKQ292" s="111"/>
      <c r="PKR292" s="111"/>
      <c r="PKS292" s="111"/>
      <c r="PKT292" s="111"/>
      <c r="PKU292" s="111"/>
      <c r="PKV292" s="111"/>
      <c r="PKW292" s="111"/>
      <c r="PKX292" s="111"/>
      <c r="PKY292" s="111"/>
      <c r="PKZ292" s="111"/>
      <c r="PLA292" s="112"/>
      <c r="PLB292" s="104"/>
      <c r="PLC292" s="111"/>
      <c r="PLD292" s="111"/>
      <c r="PLE292" s="111"/>
      <c r="PLF292" s="111"/>
      <c r="PLG292" s="111"/>
      <c r="PLH292" s="111"/>
      <c r="PLI292" s="111"/>
      <c r="PLJ292" s="111"/>
      <c r="PLK292" s="111"/>
      <c r="PLL292" s="111"/>
      <c r="PLM292" s="111"/>
      <c r="PLN292" s="111"/>
      <c r="PLO292" s="111"/>
      <c r="PLP292" s="111"/>
      <c r="PLQ292" s="111"/>
      <c r="PLR292" s="111"/>
      <c r="PLS292" s="111"/>
      <c r="PLT292" s="111"/>
      <c r="PLU292" s="111"/>
      <c r="PLV292" s="111"/>
      <c r="PLW292" s="111"/>
      <c r="PLX292" s="111"/>
      <c r="PLY292" s="111"/>
      <c r="PLZ292" s="111"/>
      <c r="PMA292" s="111"/>
      <c r="PMB292" s="111"/>
      <c r="PMC292" s="111"/>
      <c r="PMD292" s="111"/>
      <c r="PME292" s="111"/>
      <c r="PMF292" s="112"/>
      <c r="PMG292" s="104"/>
      <c r="PMH292" s="111"/>
      <c r="PMI292" s="111"/>
      <c r="PMJ292" s="111"/>
      <c r="PMK292" s="111"/>
      <c r="PML292" s="111"/>
      <c r="PMM292" s="111"/>
      <c r="PMN292" s="111"/>
      <c r="PMO292" s="111"/>
      <c r="PMP292" s="111"/>
      <c r="PMQ292" s="111"/>
      <c r="PMR292" s="111"/>
      <c r="PMS292" s="111"/>
      <c r="PMT292" s="111"/>
      <c r="PMU292" s="111"/>
      <c r="PMV292" s="111"/>
      <c r="PMW292" s="111"/>
      <c r="PMX292" s="111"/>
      <c r="PMY292" s="111"/>
      <c r="PMZ292" s="111"/>
      <c r="PNA292" s="111"/>
      <c r="PNB292" s="111"/>
      <c r="PNC292" s="111"/>
      <c r="PND292" s="111"/>
      <c r="PNE292" s="111"/>
      <c r="PNF292" s="111"/>
      <c r="PNG292" s="111"/>
      <c r="PNH292" s="111"/>
      <c r="PNI292" s="111"/>
      <c r="PNJ292" s="111"/>
      <c r="PNK292" s="112"/>
      <c r="PNL292" s="104"/>
      <c r="PNM292" s="111"/>
      <c r="PNN292" s="111"/>
      <c r="PNO292" s="111"/>
      <c r="PNP292" s="111"/>
      <c r="PNQ292" s="111"/>
      <c r="PNR292" s="111"/>
      <c r="PNS292" s="111"/>
      <c r="PNT292" s="111"/>
      <c r="PNU292" s="111"/>
      <c r="PNV292" s="111"/>
      <c r="PNW292" s="111"/>
      <c r="PNX292" s="111"/>
      <c r="PNY292" s="111"/>
      <c r="PNZ292" s="111"/>
      <c r="POA292" s="111"/>
      <c r="POB292" s="111"/>
      <c r="POC292" s="111"/>
      <c r="POD292" s="111"/>
      <c r="POE292" s="111"/>
      <c r="POF292" s="111"/>
      <c r="POG292" s="111"/>
      <c r="POH292" s="111"/>
      <c r="POI292" s="111"/>
      <c r="POJ292" s="111"/>
      <c r="POK292" s="111"/>
      <c r="POL292" s="111"/>
      <c r="POM292" s="111"/>
      <c r="PON292" s="111"/>
      <c r="POO292" s="111"/>
      <c r="POP292" s="112"/>
      <c r="POQ292" s="104"/>
      <c r="POR292" s="111"/>
      <c r="POS292" s="111"/>
      <c r="POT292" s="111"/>
      <c r="POU292" s="111"/>
      <c r="POV292" s="111"/>
      <c r="POW292" s="111"/>
      <c r="POX292" s="111"/>
      <c r="POY292" s="111"/>
      <c r="POZ292" s="111"/>
      <c r="PPA292" s="111"/>
      <c r="PPB292" s="111"/>
      <c r="PPC292" s="111"/>
      <c r="PPD292" s="111"/>
      <c r="PPE292" s="111"/>
      <c r="PPF292" s="111"/>
      <c r="PPG292" s="111"/>
      <c r="PPH292" s="111"/>
      <c r="PPI292" s="111"/>
      <c r="PPJ292" s="111"/>
      <c r="PPK292" s="111"/>
      <c r="PPL292" s="111"/>
      <c r="PPM292" s="111"/>
      <c r="PPN292" s="111"/>
      <c r="PPO292" s="111"/>
      <c r="PPP292" s="111"/>
      <c r="PPQ292" s="111"/>
      <c r="PPR292" s="111"/>
      <c r="PPS292" s="111"/>
      <c r="PPT292" s="111"/>
      <c r="PPU292" s="112"/>
      <c r="PPV292" s="104"/>
      <c r="PPW292" s="111"/>
      <c r="PPX292" s="111"/>
      <c r="PPY292" s="111"/>
      <c r="PPZ292" s="111"/>
      <c r="PQA292" s="111"/>
      <c r="PQB292" s="111"/>
      <c r="PQC292" s="111"/>
      <c r="PQD292" s="111"/>
      <c r="PQE292" s="111"/>
      <c r="PQF292" s="111"/>
      <c r="PQG292" s="111"/>
      <c r="PQH292" s="111"/>
      <c r="PQI292" s="111"/>
      <c r="PQJ292" s="111"/>
      <c r="PQK292" s="111"/>
      <c r="PQL292" s="111"/>
      <c r="PQM292" s="111"/>
      <c r="PQN292" s="111"/>
      <c r="PQO292" s="111"/>
      <c r="PQP292" s="111"/>
      <c r="PQQ292" s="111"/>
      <c r="PQR292" s="111"/>
      <c r="PQS292" s="111"/>
      <c r="PQT292" s="111"/>
      <c r="PQU292" s="111"/>
      <c r="PQV292" s="111"/>
      <c r="PQW292" s="111"/>
      <c r="PQX292" s="111"/>
      <c r="PQY292" s="111"/>
      <c r="PQZ292" s="112"/>
      <c r="PRA292" s="104"/>
      <c r="PRB292" s="111"/>
      <c r="PRC292" s="111"/>
      <c r="PRD292" s="111"/>
      <c r="PRE292" s="111"/>
      <c r="PRF292" s="111"/>
      <c r="PRG292" s="111"/>
      <c r="PRH292" s="111"/>
      <c r="PRI292" s="111"/>
      <c r="PRJ292" s="111"/>
      <c r="PRK292" s="111"/>
      <c r="PRL292" s="111"/>
      <c r="PRM292" s="111"/>
      <c r="PRN292" s="111"/>
      <c r="PRO292" s="111"/>
      <c r="PRP292" s="111"/>
      <c r="PRQ292" s="111"/>
      <c r="PRR292" s="111"/>
      <c r="PRS292" s="111"/>
      <c r="PRT292" s="111"/>
      <c r="PRU292" s="111"/>
      <c r="PRV292" s="111"/>
      <c r="PRW292" s="111"/>
      <c r="PRX292" s="111"/>
      <c r="PRY292" s="111"/>
      <c r="PRZ292" s="111"/>
      <c r="PSA292" s="111"/>
      <c r="PSB292" s="111"/>
      <c r="PSC292" s="111"/>
      <c r="PSD292" s="111"/>
      <c r="PSE292" s="112"/>
      <c r="PSF292" s="104"/>
      <c r="PSG292" s="111"/>
      <c r="PSH292" s="111"/>
      <c r="PSI292" s="111"/>
      <c r="PSJ292" s="111"/>
      <c r="PSK292" s="111"/>
      <c r="PSL292" s="111"/>
      <c r="PSM292" s="111"/>
      <c r="PSN292" s="111"/>
      <c r="PSO292" s="111"/>
      <c r="PSP292" s="111"/>
      <c r="PSQ292" s="111"/>
      <c r="PSR292" s="111"/>
      <c r="PSS292" s="111"/>
      <c r="PST292" s="111"/>
      <c r="PSU292" s="111"/>
      <c r="PSV292" s="111"/>
      <c r="PSW292" s="111"/>
      <c r="PSX292" s="111"/>
      <c r="PSY292" s="111"/>
      <c r="PSZ292" s="111"/>
      <c r="PTA292" s="111"/>
      <c r="PTB292" s="111"/>
      <c r="PTC292" s="111"/>
      <c r="PTD292" s="111"/>
      <c r="PTE292" s="111"/>
      <c r="PTF292" s="111"/>
      <c r="PTG292" s="111"/>
      <c r="PTH292" s="111"/>
      <c r="PTI292" s="111"/>
      <c r="PTJ292" s="112"/>
      <c r="PTK292" s="104"/>
      <c r="PTL292" s="111"/>
      <c r="PTM292" s="111"/>
      <c r="PTN292" s="111"/>
      <c r="PTO292" s="111"/>
      <c r="PTP292" s="111"/>
      <c r="PTQ292" s="111"/>
      <c r="PTR292" s="111"/>
      <c r="PTS292" s="111"/>
      <c r="PTT292" s="111"/>
      <c r="PTU292" s="111"/>
      <c r="PTV292" s="111"/>
      <c r="PTW292" s="111"/>
      <c r="PTX292" s="111"/>
      <c r="PTY292" s="111"/>
      <c r="PTZ292" s="111"/>
      <c r="PUA292" s="111"/>
      <c r="PUB292" s="111"/>
      <c r="PUC292" s="111"/>
      <c r="PUD292" s="111"/>
      <c r="PUE292" s="111"/>
      <c r="PUF292" s="111"/>
      <c r="PUG292" s="111"/>
      <c r="PUH292" s="111"/>
      <c r="PUI292" s="111"/>
      <c r="PUJ292" s="111"/>
      <c r="PUK292" s="111"/>
      <c r="PUL292" s="111"/>
      <c r="PUM292" s="111"/>
      <c r="PUN292" s="111"/>
      <c r="PUO292" s="112"/>
      <c r="PUP292" s="104"/>
      <c r="PUQ292" s="111"/>
      <c r="PUR292" s="111"/>
      <c r="PUS292" s="111"/>
      <c r="PUT292" s="111"/>
      <c r="PUU292" s="111"/>
      <c r="PUV292" s="111"/>
      <c r="PUW292" s="111"/>
      <c r="PUX292" s="111"/>
      <c r="PUY292" s="111"/>
      <c r="PUZ292" s="111"/>
      <c r="PVA292" s="111"/>
      <c r="PVB292" s="111"/>
      <c r="PVC292" s="111"/>
      <c r="PVD292" s="111"/>
      <c r="PVE292" s="111"/>
      <c r="PVF292" s="111"/>
      <c r="PVG292" s="111"/>
      <c r="PVH292" s="111"/>
      <c r="PVI292" s="111"/>
      <c r="PVJ292" s="111"/>
      <c r="PVK292" s="111"/>
      <c r="PVL292" s="111"/>
      <c r="PVM292" s="111"/>
      <c r="PVN292" s="111"/>
      <c r="PVO292" s="111"/>
      <c r="PVP292" s="111"/>
      <c r="PVQ292" s="111"/>
      <c r="PVR292" s="111"/>
      <c r="PVS292" s="111"/>
      <c r="PVT292" s="112"/>
      <c r="PVU292" s="104"/>
      <c r="PVV292" s="111"/>
      <c r="PVW292" s="111"/>
      <c r="PVX292" s="111"/>
      <c r="PVY292" s="111"/>
      <c r="PVZ292" s="111"/>
      <c r="PWA292" s="111"/>
      <c r="PWB292" s="111"/>
      <c r="PWC292" s="111"/>
      <c r="PWD292" s="111"/>
      <c r="PWE292" s="111"/>
      <c r="PWF292" s="111"/>
      <c r="PWG292" s="111"/>
      <c r="PWH292" s="111"/>
      <c r="PWI292" s="111"/>
      <c r="PWJ292" s="111"/>
      <c r="PWK292" s="111"/>
      <c r="PWL292" s="111"/>
      <c r="PWM292" s="111"/>
      <c r="PWN292" s="111"/>
      <c r="PWO292" s="111"/>
      <c r="PWP292" s="111"/>
      <c r="PWQ292" s="111"/>
      <c r="PWR292" s="111"/>
      <c r="PWS292" s="111"/>
      <c r="PWT292" s="111"/>
      <c r="PWU292" s="111"/>
      <c r="PWV292" s="111"/>
      <c r="PWW292" s="111"/>
      <c r="PWX292" s="111"/>
      <c r="PWY292" s="112"/>
      <c r="PWZ292" s="104"/>
      <c r="PXA292" s="111"/>
      <c r="PXB292" s="111"/>
      <c r="PXC292" s="111"/>
      <c r="PXD292" s="111"/>
      <c r="PXE292" s="111"/>
      <c r="PXF292" s="111"/>
      <c r="PXG292" s="111"/>
      <c r="PXH292" s="111"/>
      <c r="PXI292" s="111"/>
      <c r="PXJ292" s="111"/>
      <c r="PXK292" s="111"/>
      <c r="PXL292" s="111"/>
      <c r="PXM292" s="111"/>
      <c r="PXN292" s="111"/>
      <c r="PXO292" s="111"/>
      <c r="PXP292" s="111"/>
      <c r="PXQ292" s="111"/>
      <c r="PXR292" s="111"/>
      <c r="PXS292" s="111"/>
      <c r="PXT292" s="111"/>
      <c r="PXU292" s="111"/>
      <c r="PXV292" s="111"/>
      <c r="PXW292" s="111"/>
      <c r="PXX292" s="111"/>
      <c r="PXY292" s="111"/>
      <c r="PXZ292" s="111"/>
      <c r="PYA292" s="111"/>
      <c r="PYB292" s="111"/>
      <c r="PYC292" s="111"/>
      <c r="PYD292" s="112"/>
      <c r="PYE292" s="104"/>
      <c r="PYF292" s="111"/>
      <c r="PYG292" s="111"/>
      <c r="PYH292" s="111"/>
      <c r="PYI292" s="111"/>
      <c r="PYJ292" s="111"/>
      <c r="PYK292" s="111"/>
      <c r="PYL292" s="111"/>
      <c r="PYM292" s="111"/>
      <c r="PYN292" s="111"/>
      <c r="PYO292" s="111"/>
      <c r="PYP292" s="111"/>
      <c r="PYQ292" s="111"/>
      <c r="PYR292" s="111"/>
      <c r="PYS292" s="111"/>
      <c r="PYT292" s="111"/>
      <c r="PYU292" s="111"/>
      <c r="PYV292" s="111"/>
      <c r="PYW292" s="111"/>
      <c r="PYX292" s="111"/>
      <c r="PYY292" s="111"/>
      <c r="PYZ292" s="111"/>
      <c r="PZA292" s="111"/>
      <c r="PZB292" s="111"/>
      <c r="PZC292" s="111"/>
      <c r="PZD292" s="111"/>
      <c r="PZE292" s="111"/>
      <c r="PZF292" s="111"/>
      <c r="PZG292" s="111"/>
      <c r="PZH292" s="111"/>
      <c r="PZI292" s="112"/>
      <c r="PZJ292" s="104"/>
      <c r="PZK292" s="111"/>
      <c r="PZL292" s="111"/>
      <c r="PZM292" s="111"/>
      <c r="PZN292" s="111"/>
      <c r="PZO292" s="111"/>
      <c r="PZP292" s="111"/>
      <c r="PZQ292" s="111"/>
      <c r="PZR292" s="111"/>
      <c r="PZS292" s="111"/>
      <c r="PZT292" s="111"/>
      <c r="PZU292" s="111"/>
      <c r="PZV292" s="111"/>
      <c r="PZW292" s="111"/>
      <c r="PZX292" s="111"/>
      <c r="PZY292" s="111"/>
      <c r="PZZ292" s="111"/>
      <c r="QAA292" s="111"/>
      <c r="QAB292" s="111"/>
      <c r="QAC292" s="111"/>
      <c r="QAD292" s="111"/>
      <c r="QAE292" s="111"/>
      <c r="QAF292" s="111"/>
      <c r="QAG292" s="111"/>
      <c r="QAH292" s="111"/>
      <c r="QAI292" s="111"/>
      <c r="QAJ292" s="111"/>
      <c r="QAK292" s="111"/>
      <c r="QAL292" s="111"/>
      <c r="QAM292" s="111"/>
      <c r="QAN292" s="112"/>
      <c r="QAO292" s="104"/>
      <c r="QAP292" s="111"/>
      <c r="QAQ292" s="111"/>
      <c r="QAR292" s="111"/>
      <c r="QAS292" s="111"/>
      <c r="QAT292" s="111"/>
      <c r="QAU292" s="111"/>
      <c r="QAV292" s="111"/>
      <c r="QAW292" s="111"/>
      <c r="QAX292" s="111"/>
      <c r="QAY292" s="111"/>
      <c r="QAZ292" s="111"/>
      <c r="QBA292" s="111"/>
      <c r="QBB292" s="111"/>
      <c r="QBC292" s="111"/>
      <c r="QBD292" s="111"/>
      <c r="QBE292" s="111"/>
      <c r="QBF292" s="111"/>
      <c r="QBG292" s="111"/>
      <c r="QBH292" s="111"/>
      <c r="QBI292" s="111"/>
      <c r="QBJ292" s="111"/>
      <c r="QBK292" s="111"/>
      <c r="QBL292" s="111"/>
      <c r="QBM292" s="111"/>
      <c r="QBN292" s="111"/>
      <c r="QBO292" s="111"/>
      <c r="QBP292" s="111"/>
      <c r="QBQ292" s="111"/>
      <c r="QBR292" s="111"/>
      <c r="QBS292" s="112"/>
      <c r="QBT292" s="104"/>
      <c r="QBU292" s="111"/>
      <c r="QBV292" s="111"/>
      <c r="QBW292" s="111"/>
      <c r="QBX292" s="111"/>
      <c r="QBY292" s="111"/>
      <c r="QBZ292" s="111"/>
      <c r="QCA292" s="111"/>
      <c r="QCB292" s="111"/>
      <c r="QCC292" s="111"/>
      <c r="QCD292" s="111"/>
      <c r="QCE292" s="111"/>
      <c r="QCF292" s="111"/>
      <c r="QCG292" s="111"/>
      <c r="QCH292" s="111"/>
      <c r="QCI292" s="111"/>
      <c r="QCJ292" s="111"/>
      <c r="QCK292" s="111"/>
      <c r="QCL292" s="111"/>
      <c r="QCM292" s="111"/>
      <c r="QCN292" s="111"/>
      <c r="QCO292" s="111"/>
      <c r="QCP292" s="111"/>
      <c r="QCQ292" s="111"/>
      <c r="QCR292" s="111"/>
      <c r="QCS292" s="111"/>
      <c r="QCT292" s="111"/>
      <c r="QCU292" s="111"/>
      <c r="QCV292" s="111"/>
      <c r="QCW292" s="111"/>
      <c r="QCX292" s="112"/>
      <c r="QCY292" s="104"/>
      <c r="QCZ292" s="111"/>
      <c r="QDA292" s="111"/>
      <c r="QDB292" s="111"/>
      <c r="QDC292" s="111"/>
      <c r="QDD292" s="111"/>
      <c r="QDE292" s="111"/>
      <c r="QDF292" s="111"/>
      <c r="QDG292" s="111"/>
      <c r="QDH292" s="111"/>
      <c r="QDI292" s="111"/>
      <c r="QDJ292" s="111"/>
      <c r="QDK292" s="111"/>
      <c r="QDL292" s="111"/>
      <c r="QDM292" s="111"/>
      <c r="QDN292" s="111"/>
      <c r="QDO292" s="111"/>
      <c r="QDP292" s="111"/>
      <c r="QDQ292" s="111"/>
      <c r="QDR292" s="111"/>
      <c r="QDS292" s="111"/>
      <c r="QDT292" s="111"/>
      <c r="QDU292" s="111"/>
      <c r="QDV292" s="111"/>
      <c r="QDW292" s="111"/>
      <c r="QDX292" s="111"/>
      <c r="QDY292" s="111"/>
      <c r="QDZ292" s="111"/>
      <c r="QEA292" s="111"/>
      <c r="QEB292" s="111"/>
      <c r="QEC292" s="112"/>
      <c r="QED292" s="104"/>
      <c r="QEE292" s="111"/>
      <c r="QEF292" s="111"/>
      <c r="QEG292" s="111"/>
      <c r="QEH292" s="111"/>
      <c r="QEI292" s="111"/>
      <c r="QEJ292" s="111"/>
      <c r="QEK292" s="111"/>
      <c r="QEL292" s="111"/>
      <c r="QEM292" s="111"/>
      <c r="QEN292" s="111"/>
      <c r="QEO292" s="111"/>
      <c r="QEP292" s="111"/>
      <c r="QEQ292" s="111"/>
      <c r="QER292" s="111"/>
      <c r="QES292" s="111"/>
      <c r="QET292" s="111"/>
      <c r="QEU292" s="111"/>
      <c r="QEV292" s="111"/>
      <c r="QEW292" s="111"/>
      <c r="QEX292" s="111"/>
      <c r="QEY292" s="111"/>
      <c r="QEZ292" s="111"/>
      <c r="QFA292" s="111"/>
      <c r="QFB292" s="111"/>
      <c r="QFC292" s="111"/>
      <c r="QFD292" s="111"/>
      <c r="QFE292" s="111"/>
      <c r="QFF292" s="111"/>
      <c r="QFG292" s="111"/>
      <c r="QFH292" s="112"/>
      <c r="QFI292" s="104"/>
      <c r="QFJ292" s="111"/>
      <c r="QFK292" s="111"/>
      <c r="QFL292" s="111"/>
      <c r="QFM292" s="111"/>
      <c r="QFN292" s="111"/>
      <c r="QFO292" s="111"/>
      <c r="QFP292" s="111"/>
      <c r="QFQ292" s="111"/>
      <c r="QFR292" s="111"/>
      <c r="QFS292" s="111"/>
      <c r="QFT292" s="111"/>
      <c r="QFU292" s="111"/>
      <c r="QFV292" s="111"/>
      <c r="QFW292" s="111"/>
      <c r="QFX292" s="111"/>
      <c r="QFY292" s="111"/>
      <c r="QFZ292" s="111"/>
      <c r="QGA292" s="111"/>
      <c r="QGB292" s="111"/>
      <c r="QGC292" s="111"/>
      <c r="QGD292" s="111"/>
      <c r="QGE292" s="111"/>
      <c r="QGF292" s="111"/>
      <c r="QGG292" s="111"/>
      <c r="QGH292" s="111"/>
      <c r="QGI292" s="111"/>
      <c r="QGJ292" s="111"/>
      <c r="QGK292" s="111"/>
      <c r="QGL292" s="111"/>
      <c r="QGM292" s="112"/>
      <c r="QGN292" s="104"/>
      <c r="QGO292" s="111"/>
      <c r="QGP292" s="111"/>
      <c r="QGQ292" s="111"/>
      <c r="QGR292" s="111"/>
      <c r="QGS292" s="111"/>
      <c r="QGT292" s="111"/>
      <c r="QGU292" s="111"/>
      <c r="QGV292" s="111"/>
      <c r="QGW292" s="111"/>
      <c r="QGX292" s="111"/>
      <c r="QGY292" s="111"/>
      <c r="QGZ292" s="111"/>
      <c r="QHA292" s="111"/>
      <c r="QHB292" s="111"/>
      <c r="QHC292" s="111"/>
      <c r="QHD292" s="111"/>
      <c r="QHE292" s="111"/>
      <c r="QHF292" s="111"/>
      <c r="QHG292" s="111"/>
      <c r="QHH292" s="111"/>
      <c r="QHI292" s="111"/>
      <c r="QHJ292" s="111"/>
      <c r="QHK292" s="111"/>
      <c r="QHL292" s="111"/>
      <c r="QHM292" s="111"/>
      <c r="QHN292" s="111"/>
      <c r="QHO292" s="111"/>
      <c r="QHP292" s="111"/>
      <c r="QHQ292" s="111"/>
      <c r="QHR292" s="112"/>
      <c r="QHS292" s="104"/>
      <c r="QHT292" s="111"/>
      <c r="QHU292" s="111"/>
      <c r="QHV292" s="111"/>
      <c r="QHW292" s="111"/>
      <c r="QHX292" s="111"/>
      <c r="QHY292" s="111"/>
      <c r="QHZ292" s="111"/>
      <c r="QIA292" s="111"/>
      <c r="QIB292" s="111"/>
      <c r="QIC292" s="111"/>
      <c r="QID292" s="111"/>
      <c r="QIE292" s="111"/>
      <c r="QIF292" s="111"/>
      <c r="QIG292" s="111"/>
      <c r="QIH292" s="111"/>
      <c r="QII292" s="111"/>
      <c r="QIJ292" s="111"/>
      <c r="QIK292" s="111"/>
      <c r="QIL292" s="111"/>
      <c r="QIM292" s="111"/>
      <c r="QIN292" s="111"/>
      <c r="QIO292" s="111"/>
      <c r="QIP292" s="111"/>
      <c r="QIQ292" s="111"/>
      <c r="QIR292" s="111"/>
      <c r="QIS292" s="111"/>
      <c r="QIT292" s="111"/>
      <c r="QIU292" s="111"/>
      <c r="QIV292" s="111"/>
      <c r="QIW292" s="112"/>
      <c r="QIX292" s="104"/>
      <c r="QIY292" s="111"/>
      <c r="QIZ292" s="111"/>
      <c r="QJA292" s="111"/>
      <c r="QJB292" s="111"/>
      <c r="QJC292" s="111"/>
      <c r="QJD292" s="111"/>
      <c r="QJE292" s="111"/>
      <c r="QJF292" s="111"/>
      <c r="QJG292" s="111"/>
      <c r="QJH292" s="111"/>
      <c r="QJI292" s="111"/>
      <c r="QJJ292" s="111"/>
      <c r="QJK292" s="111"/>
      <c r="QJL292" s="111"/>
      <c r="QJM292" s="111"/>
      <c r="QJN292" s="111"/>
      <c r="QJO292" s="111"/>
      <c r="QJP292" s="111"/>
      <c r="QJQ292" s="111"/>
      <c r="QJR292" s="111"/>
      <c r="QJS292" s="111"/>
      <c r="QJT292" s="111"/>
      <c r="QJU292" s="111"/>
      <c r="QJV292" s="111"/>
      <c r="QJW292" s="111"/>
      <c r="QJX292" s="111"/>
      <c r="QJY292" s="111"/>
      <c r="QJZ292" s="111"/>
      <c r="QKA292" s="111"/>
      <c r="QKB292" s="112"/>
      <c r="QKC292" s="104"/>
      <c r="QKD292" s="111"/>
      <c r="QKE292" s="111"/>
      <c r="QKF292" s="111"/>
      <c r="QKG292" s="111"/>
      <c r="QKH292" s="111"/>
      <c r="QKI292" s="111"/>
      <c r="QKJ292" s="111"/>
      <c r="QKK292" s="111"/>
      <c r="QKL292" s="111"/>
      <c r="QKM292" s="111"/>
      <c r="QKN292" s="111"/>
      <c r="QKO292" s="111"/>
      <c r="QKP292" s="111"/>
      <c r="QKQ292" s="111"/>
      <c r="QKR292" s="111"/>
      <c r="QKS292" s="111"/>
      <c r="QKT292" s="111"/>
      <c r="QKU292" s="111"/>
      <c r="QKV292" s="111"/>
      <c r="QKW292" s="111"/>
      <c r="QKX292" s="111"/>
      <c r="QKY292" s="111"/>
      <c r="QKZ292" s="111"/>
      <c r="QLA292" s="111"/>
      <c r="QLB292" s="111"/>
      <c r="QLC292" s="111"/>
      <c r="QLD292" s="111"/>
      <c r="QLE292" s="111"/>
      <c r="QLF292" s="111"/>
      <c r="QLG292" s="112"/>
      <c r="QLH292" s="104"/>
      <c r="QLI292" s="111"/>
      <c r="QLJ292" s="111"/>
      <c r="QLK292" s="111"/>
      <c r="QLL292" s="111"/>
      <c r="QLM292" s="111"/>
      <c r="QLN292" s="111"/>
      <c r="QLO292" s="111"/>
      <c r="QLP292" s="111"/>
      <c r="QLQ292" s="111"/>
      <c r="QLR292" s="111"/>
      <c r="QLS292" s="111"/>
      <c r="QLT292" s="111"/>
      <c r="QLU292" s="111"/>
      <c r="QLV292" s="111"/>
      <c r="QLW292" s="111"/>
      <c r="QLX292" s="111"/>
      <c r="QLY292" s="111"/>
      <c r="QLZ292" s="111"/>
      <c r="QMA292" s="111"/>
      <c r="QMB292" s="111"/>
      <c r="QMC292" s="111"/>
      <c r="QMD292" s="111"/>
      <c r="QME292" s="111"/>
      <c r="QMF292" s="111"/>
      <c r="QMG292" s="111"/>
      <c r="QMH292" s="111"/>
      <c r="QMI292" s="111"/>
      <c r="QMJ292" s="111"/>
      <c r="QMK292" s="111"/>
      <c r="QML292" s="112"/>
      <c r="QMM292" s="104"/>
      <c r="QMN292" s="111"/>
      <c r="QMO292" s="111"/>
      <c r="QMP292" s="111"/>
      <c r="QMQ292" s="111"/>
      <c r="QMR292" s="111"/>
      <c r="QMS292" s="111"/>
      <c r="QMT292" s="111"/>
      <c r="QMU292" s="111"/>
      <c r="QMV292" s="111"/>
      <c r="QMW292" s="111"/>
      <c r="QMX292" s="111"/>
      <c r="QMY292" s="111"/>
      <c r="QMZ292" s="111"/>
      <c r="QNA292" s="111"/>
      <c r="QNB292" s="111"/>
      <c r="QNC292" s="111"/>
      <c r="QND292" s="111"/>
      <c r="QNE292" s="111"/>
      <c r="QNF292" s="111"/>
      <c r="QNG292" s="111"/>
      <c r="QNH292" s="111"/>
      <c r="QNI292" s="111"/>
      <c r="QNJ292" s="111"/>
      <c r="QNK292" s="111"/>
      <c r="QNL292" s="111"/>
      <c r="QNM292" s="111"/>
      <c r="QNN292" s="111"/>
      <c r="QNO292" s="111"/>
      <c r="QNP292" s="111"/>
      <c r="QNQ292" s="112"/>
      <c r="QNR292" s="104"/>
      <c r="QNS292" s="111"/>
      <c r="QNT292" s="111"/>
      <c r="QNU292" s="111"/>
      <c r="QNV292" s="111"/>
      <c r="QNW292" s="111"/>
      <c r="QNX292" s="111"/>
      <c r="QNY292" s="111"/>
      <c r="QNZ292" s="111"/>
      <c r="QOA292" s="111"/>
      <c r="QOB292" s="111"/>
      <c r="QOC292" s="111"/>
      <c r="QOD292" s="111"/>
      <c r="QOE292" s="111"/>
      <c r="QOF292" s="111"/>
      <c r="QOG292" s="111"/>
      <c r="QOH292" s="111"/>
      <c r="QOI292" s="111"/>
      <c r="QOJ292" s="111"/>
      <c r="QOK292" s="111"/>
      <c r="QOL292" s="111"/>
      <c r="QOM292" s="111"/>
      <c r="QON292" s="111"/>
      <c r="QOO292" s="111"/>
      <c r="QOP292" s="111"/>
      <c r="QOQ292" s="111"/>
      <c r="QOR292" s="111"/>
      <c r="QOS292" s="111"/>
      <c r="QOT292" s="111"/>
      <c r="QOU292" s="111"/>
      <c r="QOV292" s="112"/>
      <c r="QOW292" s="104"/>
      <c r="QOX292" s="111"/>
      <c r="QOY292" s="111"/>
      <c r="QOZ292" s="111"/>
      <c r="QPA292" s="111"/>
      <c r="QPB292" s="111"/>
      <c r="QPC292" s="111"/>
      <c r="QPD292" s="111"/>
      <c r="QPE292" s="111"/>
      <c r="QPF292" s="111"/>
      <c r="QPG292" s="111"/>
      <c r="QPH292" s="111"/>
      <c r="QPI292" s="111"/>
      <c r="QPJ292" s="111"/>
      <c r="QPK292" s="111"/>
      <c r="QPL292" s="111"/>
      <c r="QPM292" s="111"/>
      <c r="QPN292" s="111"/>
      <c r="QPO292" s="111"/>
      <c r="QPP292" s="111"/>
      <c r="QPQ292" s="111"/>
      <c r="QPR292" s="111"/>
      <c r="QPS292" s="111"/>
      <c r="QPT292" s="111"/>
      <c r="QPU292" s="111"/>
      <c r="QPV292" s="111"/>
      <c r="QPW292" s="111"/>
      <c r="QPX292" s="111"/>
      <c r="QPY292" s="111"/>
      <c r="QPZ292" s="111"/>
      <c r="QQA292" s="112"/>
      <c r="QQB292" s="104"/>
      <c r="QQC292" s="111"/>
      <c r="QQD292" s="111"/>
      <c r="QQE292" s="111"/>
      <c r="QQF292" s="111"/>
      <c r="QQG292" s="111"/>
      <c r="QQH292" s="111"/>
      <c r="QQI292" s="111"/>
      <c r="QQJ292" s="111"/>
      <c r="QQK292" s="111"/>
      <c r="QQL292" s="111"/>
      <c r="QQM292" s="111"/>
      <c r="QQN292" s="111"/>
      <c r="QQO292" s="111"/>
      <c r="QQP292" s="111"/>
      <c r="QQQ292" s="111"/>
      <c r="QQR292" s="111"/>
      <c r="QQS292" s="111"/>
      <c r="QQT292" s="111"/>
      <c r="QQU292" s="111"/>
      <c r="QQV292" s="111"/>
      <c r="QQW292" s="111"/>
      <c r="QQX292" s="111"/>
      <c r="QQY292" s="111"/>
      <c r="QQZ292" s="111"/>
      <c r="QRA292" s="111"/>
      <c r="QRB292" s="111"/>
      <c r="QRC292" s="111"/>
      <c r="QRD292" s="111"/>
      <c r="QRE292" s="111"/>
      <c r="QRF292" s="112"/>
      <c r="QRG292" s="104"/>
      <c r="QRH292" s="111"/>
      <c r="QRI292" s="111"/>
      <c r="QRJ292" s="111"/>
      <c r="QRK292" s="111"/>
      <c r="QRL292" s="111"/>
      <c r="QRM292" s="111"/>
      <c r="QRN292" s="111"/>
      <c r="QRO292" s="111"/>
      <c r="QRP292" s="111"/>
      <c r="QRQ292" s="111"/>
      <c r="QRR292" s="111"/>
      <c r="QRS292" s="111"/>
      <c r="QRT292" s="111"/>
      <c r="QRU292" s="111"/>
      <c r="QRV292" s="111"/>
      <c r="QRW292" s="111"/>
      <c r="QRX292" s="111"/>
      <c r="QRY292" s="111"/>
      <c r="QRZ292" s="111"/>
      <c r="QSA292" s="111"/>
      <c r="QSB292" s="111"/>
      <c r="QSC292" s="111"/>
      <c r="QSD292" s="111"/>
      <c r="QSE292" s="111"/>
      <c r="QSF292" s="111"/>
      <c r="QSG292" s="111"/>
      <c r="QSH292" s="111"/>
      <c r="QSI292" s="111"/>
      <c r="QSJ292" s="111"/>
      <c r="QSK292" s="112"/>
      <c r="QSL292" s="104"/>
      <c r="QSM292" s="111"/>
      <c r="QSN292" s="111"/>
      <c r="QSO292" s="111"/>
      <c r="QSP292" s="111"/>
      <c r="QSQ292" s="111"/>
      <c r="QSR292" s="111"/>
      <c r="QSS292" s="111"/>
      <c r="QST292" s="111"/>
      <c r="QSU292" s="111"/>
      <c r="QSV292" s="111"/>
      <c r="QSW292" s="111"/>
      <c r="QSX292" s="111"/>
      <c r="QSY292" s="111"/>
      <c r="QSZ292" s="111"/>
      <c r="QTA292" s="111"/>
      <c r="QTB292" s="111"/>
      <c r="QTC292" s="111"/>
      <c r="QTD292" s="111"/>
      <c r="QTE292" s="111"/>
      <c r="QTF292" s="111"/>
      <c r="QTG292" s="111"/>
      <c r="QTH292" s="111"/>
      <c r="QTI292" s="111"/>
      <c r="QTJ292" s="111"/>
      <c r="QTK292" s="111"/>
      <c r="QTL292" s="111"/>
      <c r="QTM292" s="111"/>
      <c r="QTN292" s="111"/>
      <c r="QTO292" s="111"/>
      <c r="QTP292" s="112"/>
      <c r="QTQ292" s="104"/>
      <c r="QTR292" s="111"/>
      <c r="QTS292" s="111"/>
      <c r="QTT292" s="111"/>
      <c r="QTU292" s="111"/>
      <c r="QTV292" s="111"/>
      <c r="QTW292" s="111"/>
      <c r="QTX292" s="111"/>
      <c r="QTY292" s="111"/>
      <c r="QTZ292" s="111"/>
      <c r="QUA292" s="111"/>
      <c r="QUB292" s="111"/>
      <c r="QUC292" s="111"/>
      <c r="QUD292" s="111"/>
      <c r="QUE292" s="111"/>
      <c r="QUF292" s="111"/>
      <c r="QUG292" s="111"/>
      <c r="QUH292" s="111"/>
      <c r="QUI292" s="111"/>
      <c r="QUJ292" s="111"/>
      <c r="QUK292" s="111"/>
      <c r="QUL292" s="111"/>
      <c r="QUM292" s="111"/>
      <c r="QUN292" s="111"/>
      <c r="QUO292" s="111"/>
      <c r="QUP292" s="111"/>
      <c r="QUQ292" s="111"/>
      <c r="QUR292" s="111"/>
      <c r="QUS292" s="111"/>
      <c r="QUT292" s="111"/>
      <c r="QUU292" s="112"/>
      <c r="QUV292" s="104"/>
      <c r="QUW292" s="111"/>
      <c r="QUX292" s="111"/>
      <c r="QUY292" s="111"/>
      <c r="QUZ292" s="111"/>
      <c r="QVA292" s="111"/>
      <c r="QVB292" s="111"/>
      <c r="QVC292" s="111"/>
      <c r="QVD292" s="111"/>
      <c r="QVE292" s="111"/>
      <c r="QVF292" s="111"/>
      <c r="QVG292" s="111"/>
      <c r="QVH292" s="111"/>
      <c r="QVI292" s="111"/>
      <c r="QVJ292" s="111"/>
      <c r="QVK292" s="111"/>
      <c r="QVL292" s="111"/>
      <c r="QVM292" s="111"/>
      <c r="QVN292" s="111"/>
      <c r="QVO292" s="111"/>
      <c r="QVP292" s="111"/>
      <c r="QVQ292" s="111"/>
      <c r="QVR292" s="111"/>
      <c r="QVS292" s="111"/>
      <c r="QVT292" s="111"/>
      <c r="QVU292" s="111"/>
      <c r="QVV292" s="111"/>
      <c r="QVW292" s="111"/>
      <c r="QVX292" s="111"/>
      <c r="QVY292" s="111"/>
      <c r="QVZ292" s="112"/>
      <c r="QWA292" s="104"/>
      <c r="QWB292" s="111"/>
      <c r="QWC292" s="111"/>
      <c r="QWD292" s="111"/>
      <c r="QWE292" s="111"/>
      <c r="QWF292" s="111"/>
      <c r="QWG292" s="111"/>
      <c r="QWH292" s="111"/>
      <c r="QWI292" s="111"/>
      <c r="QWJ292" s="111"/>
      <c r="QWK292" s="111"/>
      <c r="QWL292" s="111"/>
      <c r="QWM292" s="111"/>
      <c r="QWN292" s="111"/>
      <c r="QWO292" s="111"/>
      <c r="QWP292" s="111"/>
      <c r="QWQ292" s="111"/>
      <c r="QWR292" s="111"/>
      <c r="QWS292" s="111"/>
      <c r="QWT292" s="111"/>
      <c r="QWU292" s="111"/>
      <c r="QWV292" s="111"/>
      <c r="QWW292" s="111"/>
      <c r="QWX292" s="111"/>
      <c r="QWY292" s="111"/>
      <c r="QWZ292" s="111"/>
      <c r="QXA292" s="111"/>
      <c r="QXB292" s="111"/>
      <c r="QXC292" s="111"/>
      <c r="QXD292" s="111"/>
      <c r="QXE292" s="112"/>
      <c r="QXF292" s="104"/>
      <c r="QXG292" s="111"/>
      <c r="QXH292" s="111"/>
      <c r="QXI292" s="111"/>
      <c r="QXJ292" s="111"/>
      <c r="QXK292" s="111"/>
      <c r="QXL292" s="111"/>
      <c r="QXM292" s="111"/>
      <c r="QXN292" s="111"/>
      <c r="QXO292" s="111"/>
      <c r="QXP292" s="111"/>
      <c r="QXQ292" s="111"/>
      <c r="QXR292" s="111"/>
      <c r="QXS292" s="111"/>
      <c r="QXT292" s="111"/>
      <c r="QXU292" s="111"/>
      <c r="QXV292" s="111"/>
      <c r="QXW292" s="111"/>
      <c r="QXX292" s="111"/>
      <c r="QXY292" s="111"/>
      <c r="QXZ292" s="111"/>
      <c r="QYA292" s="111"/>
      <c r="QYB292" s="111"/>
      <c r="QYC292" s="111"/>
      <c r="QYD292" s="111"/>
      <c r="QYE292" s="111"/>
      <c r="QYF292" s="111"/>
      <c r="QYG292" s="111"/>
      <c r="QYH292" s="111"/>
      <c r="QYI292" s="111"/>
      <c r="QYJ292" s="112"/>
      <c r="QYK292" s="104"/>
      <c r="QYL292" s="111"/>
      <c r="QYM292" s="111"/>
      <c r="QYN292" s="111"/>
      <c r="QYO292" s="111"/>
      <c r="QYP292" s="111"/>
      <c r="QYQ292" s="111"/>
      <c r="QYR292" s="111"/>
      <c r="QYS292" s="111"/>
      <c r="QYT292" s="111"/>
      <c r="QYU292" s="111"/>
      <c r="QYV292" s="111"/>
      <c r="QYW292" s="111"/>
      <c r="QYX292" s="111"/>
      <c r="QYY292" s="111"/>
      <c r="QYZ292" s="111"/>
      <c r="QZA292" s="111"/>
      <c r="QZB292" s="111"/>
      <c r="QZC292" s="111"/>
      <c r="QZD292" s="111"/>
      <c r="QZE292" s="111"/>
      <c r="QZF292" s="111"/>
      <c r="QZG292" s="111"/>
      <c r="QZH292" s="111"/>
      <c r="QZI292" s="111"/>
      <c r="QZJ292" s="111"/>
      <c r="QZK292" s="111"/>
      <c r="QZL292" s="111"/>
      <c r="QZM292" s="111"/>
      <c r="QZN292" s="111"/>
      <c r="QZO292" s="112"/>
      <c r="QZP292" s="104"/>
      <c r="QZQ292" s="111"/>
      <c r="QZR292" s="111"/>
      <c r="QZS292" s="111"/>
      <c r="QZT292" s="111"/>
      <c r="QZU292" s="111"/>
      <c r="QZV292" s="111"/>
      <c r="QZW292" s="111"/>
      <c r="QZX292" s="111"/>
      <c r="QZY292" s="111"/>
      <c r="QZZ292" s="111"/>
      <c r="RAA292" s="111"/>
      <c r="RAB292" s="111"/>
      <c r="RAC292" s="111"/>
      <c r="RAD292" s="111"/>
      <c r="RAE292" s="111"/>
      <c r="RAF292" s="111"/>
      <c r="RAG292" s="111"/>
      <c r="RAH292" s="111"/>
      <c r="RAI292" s="111"/>
      <c r="RAJ292" s="111"/>
      <c r="RAK292" s="111"/>
      <c r="RAL292" s="111"/>
      <c r="RAM292" s="111"/>
      <c r="RAN292" s="111"/>
      <c r="RAO292" s="111"/>
      <c r="RAP292" s="111"/>
      <c r="RAQ292" s="111"/>
      <c r="RAR292" s="111"/>
      <c r="RAS292" s="111"/>
      <c r="RAT292" s="112"/>
      <c r="RAU292" s="104"/>
      <c r="RAV292" s="111"/>
      <c r="RAW292" s="111"/>
      <c r="RAX292" s="111"/>
      <c r="RAY292" s="111"/>
      <c r="RAZ292" s="111"/>
      <c r="RBA292" s="111"/>
      <c r="RBB292" s="111"/>
      <c r="RBC292" s="111"/>
      <c r="RBD292" s="111"/>
      <c r="RBE292" s="111"/>
      <c r="RBF292" s="111"/>
      <c r="RBG292" s="111"/>
      <c r="RBH292" s="111"/>
      <c r="RBI292" s="111"/>
      <c r="RBJ292" s="111"/>
      <c r="RBK292" s="111"/>
      <c r="RBL292" s="111"/>
      <c r="RBM292" s="111"/>
      <c r="RBN292" s="111"/>
      <c r="RBO292" s="111"/>
      <c r="RBP292" s="111"/>
      <c r="RBQ292" s="111"/>
      <c r="RBR292" s="111"/>
      <c r="RBS292" s="111"/>
      <c r="RBT292" s="111"/>
      <c r="RBU292" s="111"/>
      <c r="RBV292" s="111"/>
      <c r="RBW292" s="111"/>
      <c r="RBX292" s="111"/>
      <c r="RBY292" s="112"/>
      <c r="RBZ292" s="104"/>
      <c r="RCA292" s="111"/>
      <c r="RCB292" s="111"/>
      <c r="RCC292" s="111"/>
      <c r="RCD292" s="111"/>
      <c r="RCE292" s="111"/>
      <c r="RCF292" s="111"/>
      <c r="RCG292" s="111"/>
      <c r="RCH292" s="111"/>
      <c r="RCI292" s="111"/>
      <c r="RCJ292" s="111"/>
      <c r="RCK292" s="111"/>
      <c r="RCL292" s="111"/>
      <c r="RCM292" s="111"/>
      <c r="RCN292" s="111"/>
      <c r="RCO292" s="111"/>
      <c r="RCP292" s="111"/>
      <c r="RCQ292" s="111"/>
      <c r="RCR292" s="111"/>
      <c r="RCS292" s="111"/>
      <c r="RCT292" s="111"/>
      <c r="RCU292" s="111"/>
      <c r="RCV292" s="111"/>
      <c r="RCW292" s="111"/>
      <c r="RCX292" s="111"/>
      <c r="RCY292" s="111"/>
      <c r="RCZ292" s="111"/>
      <c r="RDA292" s="111"/>
      <c r="RDB292" s="111"/>
      <c r="RDC292" s="111"/>
      <c r="RDD292" s="112"/>
      <c r="RDE292" s="104"/>
      <c r="RDF292" s="111"/>
      <c r="RDG292" s="111"/>
      <c r="RDH292" s="111"/>
      <c r="RDI292" s="111"/>
      <c r="RDJ292" s="111"/>
      <c r="RDK292" s="111"/>
      <c r="RDL292" s="111"/>
      <c r="RDM292" s="111"/>
      <c r="RDN292" s="111"/>
      <c r="RDO292" s="111"/>
      <c r="RDP292" s="111"/>
      <c r="RDQ292" s="111"/>
      <c r="RDR292" s="111"/>
      <c r="RDS292" s="111"/>
      <c r="RDT292" s="111"/>
      <c r="RDU292" s="111"/>
      <c r="RDV292" s="111"/>
      <c r="RDW292" s="111"/>
      <c r="RDX292" s="111"/>
      <c r="RDY292" s="111"/>
      <c r="RDZ292" s="111"/>
      <c r="REA292" s="111"/>
      <c r="REB292" s="111"/>
      <c r="REC292" s="111"/>
      <c r="RED292" s="111"/>
      <c r="REE292" s="111"/>
      <c r="REF292" s="111"/>
      <c r="REG292" s="111"/>
      <c r="REH292" s="111"/>
      <c r="REI292" s="112"/>
      <c r="REJ292" s="104"/>
      <c r="REK292" s="111"/>
      <c r="REL292" s="111"/>
      <c r="REM292" s="111"/>
      <c r="REN292" s="111"/>
      <c r="REO292" s="111"/>
      <c r="REP292" s="111"/>
      <c r="REQ292" s="111"/>
      <c r="RER292" s="111"/>
      <c r="RES292" s="111"/>
      <c r="RET292" s="111"/>
      <c r="REU292" s="111"/>
      <c r="REV292" s="111"/>
      <c r="REW292" s="111"/>
      <c r="REX292" s="111"/>
      <c r="REY292" s="111"/>
      <c r="REZ292" s="111"/>
      <c r="RFA292" s="111"/>
      <c r="RFB292" s="111"/>
      <c r="RFC292" s="111"/>
      <c r="RFD292" s="111"/>
      <c r="RFE292" s="111"/>
      <c r="RFF292" s="111"/>
      <c r="RFG292" s="111"/>
      <c r="RFH292" s="111"/>
      <c r="RFI292" s="111"/>
      <c r="RFJ292" s="111"/>
      <c r="RFK292" s="111"/>
      <c r="RFL292" s="111"/>
      <c r="RFM292" s="111"/>
      <c r="RFN292" s="112"/>
      <c r="RFO292" s="104"/>
      <c r="RFP292" s="111"/>
      <c r="RFQ292" s="111"/>
      <c r="RFR292" s="111"/>
      <c r="RFS292" s="111"/>
      <c r="RFT292" s="111"/>
      <c r="RFU292" s="111"/>
      <c r="RFV292" s="111"/>
      <c r="RFW292" s="111"/>
      <c r="RFX292" s="111"/>
      <c r="RFY292" s="111"/>
      <c r="RFZ292" s="111"/>
      <c r="RGA292" s="111"/>
      <c r="RGB292" s="111"/>
      <c r="RGC292" s="111"/>
      <c r="RGD292" s="111"/>
      <c r="RGE292" s="111"/>
      <c r="RGF292" s="111"/>
      <c r="RGG292" s="111"/>
      <c r="RGH292" s="111"/>
      <c r="RGI292" s="111"/>
      <c r="RGJ292" s="111"/>
      <c r="RGK292" s="111"/>
      <c r="RGL292" s="111"/>
      <c r="RGM292" s="111"/>
      <c r="RGN292" s="111"/>
      <c r="RGO292" s="111"/>
      <c r="RGP292" s="111"/>
      <c r="RGQ292" s="111"/>
      <c r="RGR292" s="111"/>
      <c r="RGS292" s="112"/>
      <c r="RGT292" s="104"/>
      <c r="RGU292" s="111"/>
      <c r="RGV292" s="111"/>
      <c r="RGW292" s="111"/>
      <c r="RGX292" s="111"/>
      <c r="RGY292" s="111"/>
      <c r="RGZ292" s="111"/>
      <c r="RHA292" s="111"/>
      <c r="RHB292" s="111"/>
      <c r="RHC292" s="111"/>
      <c r="RHD292" s="111"/>
      <c r="RHE292" s="111"/>
      <c r="RHF292" s="111"/>
      <c r="RHG292" s="111"/>
      <c r="RHH292" s="111"/>
      <c r="RHI292" s="111"/>
      <c r="RHJ292" s="111"/>
      <c r="RHK292" s="111"/>
      <c r="RHL292" s="111"/>
      <c r="RHM292" s="111"/>
      <c r="RHN292" s="111"/>
      <c r="RHO292" s="111"/>
      <c r="RHP292" s="111"/>
      <c r="RHQ292" s="111"/>
      <c r="RHR292" s="111"/>
      <c r="RHS292" s="111"/>
      <c r="RHT292" s="111"/>
      <c r="RHU292" s="111"/>
      <c r="RHV292" s="111"/>
      <c r="RHW292" s="111"/>
      <c r="RHX292" s="112"/>
      <c r="RHY292" s="104"/>
      <c r="RHZ292" s="111"/>
      <c r="RIA292" s="111"/>
      <c r="RIB292" s="111"/>
      <c r="RIC292" s="111"/>
      <c r="RID292" s="111"/>
      <c r="RIE292" s="111"/>
      <c r="RIF292" s="111"/>
      <c r="RIG292" s="111"/>
      <c r="RIH292" s="111"/>
      <c r="RII292" s="111"/>
      <c r="RIJ292" s="111"/>
      <c r="RIK292" s="111"/>
      <c r="RIL292" s="111"/>
      <c r="RIM292" s="111"/>
      <c r="RIN292" s="111"/>
      <c r="RIO292" s="111"/>
      <c r="RIP292" s="111"/>
      <c r="RIQ292" s="111"/>
      <c r="RIR292" s="111"/>
      <c r="RIS292" s="111"/>
      <c r="RIT292" s="111"/>
      <c r="RIU292" s="111"/>
      <c r="RIV292" s="111"/>
      <c r="RIW292" s="111"/>
      <c r="RIX292" s="111"/>
      <c r="RIY292" s="111"/>
      <c r="RIZ292" s="111"/>
      <c r="RJA292" s="111"/>
      <c r="RJB292" s="111"/>
      <c r="RJC292" s="112"/>
      <c r="RJD292" s="104"/>
      <c r="RJE292" s="111"/>
      <c r="RJF292" s="111"/>
      <c r="RJG292" s="111"/>
      <c r="RJH292" s="111"/>
      <c r="RJI292" s="111"/>
      <c r="RJJ292" s="111"/>
      <c r="RJK292" s="111"/>
      <c r="RJL292" s="111"/>
      <c r="RJM292" s="111"/>
      <c r="RJN292" s="111"/>
      <c r="RJO292" s="111"/>
      <c r="RJP292" s="111"/>
      <c r="RJQ292" s="111"/>
      <c r="RJR292" s="111"/>
      <c r="RJS292" s="111"/>
      <c r="RJT292" s="111"/>
      <c r="RJU292" s="111"/>
      <c r="RJV292" s="111"/>
      <c r="RJW292" s="111"/>
      <c r="RJX292" s="111"/>
      <c r="RJY292" s="111"/>
      <c r="RJZ292" s="111"/>
      <c r="RKA292" s="111"/>
      <c r="RKB292" s="111"/>
      <c r="RKC292" s="111"/>
      <c r="RKD292" s="111"/>
      <c r="RKE292" s="111"/>
      <c r="RKF292" s="111"/>
      <c r="RKG292" s="111"/>
      <c r="RKH292" s="112"/>
      <c r="RKI292" s="104"/>
      <c r="RKJ292" s="111"/>
      <c r="RKK292" s="111"/>
      <c r="RKL292" s="111"/>
      <c r="RKM292" s="111"/>
      <c r="RKN292" s="111"/>
      <c r="RKO292" s="111"/>
      <c r="RKP292" s="111"/>
      <c r="RKQ292" s="111"/>
      <c r="RKR292" s="111"/>
      <c r="RKS292" s="111"/>
      <c r="RKT292" s="111"/>
      <c r="RKU292" s="111"/>
      <c r="RKV292" s="111"/>
      <c r="RKW292" s="111"/>
      <c r="RKX292" s="111"/>
      <c r="RKY292" s="111"/>
      <c r="RKZ292" s="111"/>
      <c r="RLA292" s="111"/>
      <c r="RLB292" s="111"/>
      <c r="RLC292" s="111"/>
      <c r="RLD292" s="111"/>
      <c r="RLE292" s="111"/>
      <c r="RLF292" s="111"/>
      <c r="RLG292" s="111"/>
      <c r="RLH292" s="111"/>
      <c r="RLI292" s="111"/>
      <c r="RLJ292" s="111"/>
      <c r="RLK292" s="111"/>
      <c r="RLL292" s="111"/>
      <c r="RLM292" s="112"/>
      <c r="RLN292" s="104"/>
      <c r="RLO292" s="111"/>
      <c r="RLP292" s="111"/>
      <c r="RLQ292" s="111"/>
      <c r="RLR292" s="111"/>
      <c r="RLS292" s="111"/>
      <c r="RLT292" s="111"/>
      <c r="RLU292" s="111"/>
      <c r="RLV292" s="111"/>
      <c r="RLW292" s="111"/>
      <c r="RLX292" s="111"/>
      <c r="RLY292" s="111"/>
      <c r="RLZ292" s="111"/>
      <c r="RMA292" s="111"/>
      <c r="RMB292" s="111"/>
      <c r="RMC292" s="111"/>
      <c r="RMD292" s="111"/>
      <c r="RME292" s="111"/>
      <c r="RMF292" s="111"/>
      <c r="RMG292" s="111"/>
      <c r="RMH292" s="111"/>
      <c r="RMI292" s="111"/>
      <c r="RMJ292" s="111"/>
      <c r="RMK292" s="111"/>
      <c r="RML292" s="111"/>
      <c r="RMM292" s="111"/>
      <c r="RMN292" s="111"/>
      <c r="RMO292" s="111"/>
      <c r="RMP292" s="111"/>
      <c r="RMQ292" s="111"/>
      <c r="RMR292" s="112"/>
      <c r="RMS292" s="104"/>
      <c r="RMT292" s="111"/>
      <c r="RMU292" s="111"/>
      <c r="RMV292" s="111"/>
      <c r="RMW292" s="111"/>
      <c r="RMX292" s="111"/>
      <c r="RMY292" s="111"/>
      <c r="RMZ292" s="111"/>
      <c r="RNA292" s="111"/>
      <c r="RNB292" s="111"/>
      <c r="RNC292" s="111"/>
      <c r="RND292" s="111"/>
      <c r="RNE292" s="111"/>
      <c r="RNF292" s="111"/>
      <c r="RNG292" s="111"/>
      <c r="RNH292" s="111"/>
      <c r="RNI292" s="111"/>
      <c r="RNJ292" s="111"/>
      <c r="RNK292" s="111"/>
      <c r="RNL292" s="111"/>
      <c r="RNM292" s="111"/>
      <c r="RNN292" s="111"/>
      <c r="RNO292" s="111"/>
      <c r="RNP292" s="111"/>
      <c r="RNQ292" s="111"/>
      <c r="RNR292" s="111"/>
      <c r="RNS292" s="111"/>
      <c r="RNT292" s="111"/>
      <c r="RNU292" s="111"/>
      <c r="RNV292" s="111"/>
      <c r="RNW292" s="112"/>
      <c r="RNX292" s="104"/>
      <c r="RNY292" s="111"/>
      <c r="RNZ292" s="111"/>
      <c r="ROA292" s="111"/>
      <c r="ROB292" s="111"/>
      <c r="ROC292" s="111"/>
      <c r="ROD292" s="111"/>
      <c r="ROE292" s="111"/>
      <c r="ROF292" s="111"/>
      <c r="ROG292" s="111"/>
      <c r="ROH292" s="111"/>
      <c r="ROI292" s="111"/>
      <c r="ROJ292" s="111"/>
      <c r="ROK292" s="111"/>
      <c r="ROL292" s="111"/>
      <c r="ROM292" s="111"/>
      <c r="RON292" s="111"/>
      <c r="ROO292" s="111"/>
      <c r="ROP292" s="111"/>
      <c r="ROQ292" s="111"/>
      <c r="ROR292" s="111"/>
      <c r="ROS292" s="111"/>
      <c r="ROT292" s="111"/>
      <c r="ROU292" s="111"/>
      <c r="ROV292" s="111"/>
      <c r="ROW292" s="111"/>
      <c r="ROX292" s="111"/>
      <c r="ROY292" s="111"/>
      <c r="ROZ292" s="111"/>
      <c r="RPA292" s="111"/>
      <c r="RPB292" s="112"/>
      <c r="RPC292" s="104"/>
      <c r="RPD292" s="111"/>
      <c r="RPE292" s="111"/>
      <c r="RPF292" s="111"/>
      <c r="RPG292" s="111"/>
      <c r="RPH292" s="111"/>
      <c r="RPI292" s="111"/>
      <c r="RPJ292" s="111"/>
      <c r="RPK292" s="111"/>
      <c r="RPL292" s="111"/>
      <c r="RPM292" s="111"/>
      <c r="RPN292" s="111"/>
      <c r="RPO292" s="111"/>
      <c r="RPP292" s="111"/>
      <c r="RPQ292" s="111"/>
      <c r="RPR292" s="111"/>
      <c r="RPS292" s="111"/>
      <c r="RPT292" s="111"/>
      <c r="RPU292" s="111"/>
      <c r="RPV292" s="111"/>
      <c r="RPW292" s="111"/>
      <c r="RPX292" s="111"/>
      <c r="RPY292" s="111"/>
      <c r="RPZ292" s="111"/>
      <c r="RQA292" s="111"/>
      <c r="RQB292" s="111"/>
      <c r="RQC292" s="111"/>
      <c r="RQD292" s="111"/>
      <c r="RQE292" s="111"/>
      <c r="RQF292" s="111"/>
      <c r="RQG292" s="112"/>
      <c r="RQH292" s="104"/>
      <c r="RQI292" s="111"/>
      <c r="RQJ292" s="111"/>
      <c r="RQK292" s="111"/>
      <c r="RQL292" s="111"/>
      <c r="RQM292" s="111"/>
      <c r="RQN292" s="111"/>
      <c r="RQO292" s="111"/>
      <c r="RQP292" s="111"/>
      <c r="RQQ292" s="111"/>
      <c r="RQR292" s="111"/>
      <c r="RQS292" s="111"/>
      <c r="RQT292" s="111"/>
      <c r="RQU292" s="111"/>
      <c r="RQV292" s="111"/>
      <c r="RQW292" s="111"/>
      <c r="RQX292" s="111"/>
      <c r="RQY292" s="111"/>
      <c r="RQZ292" s="111"/>
      <c r="RRA292" s="111"/>
      <c r="RRB292" s="111"/>
      <c r="RRC292" s="111"/>
      <c r="RRD292" s="111"/>
      <c r="RRE292" s="111"/>
      <c r="RRF292" s="111"/>
      <c r="RRG292" s="111"/>
      <c r="RRH292" s="111"/>
      <c r="RRI292" s="111"/>
      <c r="RRJ292" s="111"/>
      <c r="RRK292" s="111"/>
      <c r="RRL292" s="112"/>
      <c r="RRM292" s="104"/>
      <c r="RRN292" s="111"/>
      <c r="RRO292" s="111"/>
      <c r="RRP292" s="111"/>
      <c r="RRQ292" s="111"/>
      <c r="RRR292" s="111"/>
      <c r="RRS292" s="111"/>
      <c r="RRT292" s="111"/>
      <c r="RRU292" s="111"/>
      <c r="RRV292" s="111"/>
      <c r="RRW292" s="111"/>
      <c r="RRX292" s="111"/>
      <c r="RRY292" s="111"/>
      <c r="RRZ292" s="111"/>
      <c r="RSA292" s="111"/>
      <c r="RSB292" s="111"/>
      <c r="RSC292" s="111"/>
      <c r="RSD292" s="111"/>
      <c r="RSE292" s="111"/>
      <c r="RSF292" s="111"/>
      <c r="RSG292" s="111"/>
      <c r="RSH292" s="111"/>
      <c r="RSI292" s="111"/>
      <c r="RSJ292" s="111"/>
      <c r="RSK292" s="111"/>
      <c r="RSL292" s="111"/>
      <c r="RSM292" s="111"/>
      <c r="RSN292" s="111"/>
      <c r="RSO292" s="111"/>
      <c r="RSP292" s="111"/>
      <c r="RSQ292" s="112"/>
      <c r="RSR292" s="104"/>
      <c r="RSS292" s="111"/>
      <c r="RST292" s="111"/>
      <c r="RSU292" s="111"/>
      <c r="RSV292" s="111"/>
      <c r="RSW292" s="111"/>
      <c r="RSX292" s="111"/>
      <c r="RSY292" s="111"/>
      <c r="RSZ292" s="111"/>
      <c r="RTA292" s="111"/>
      <c r="RTB292" s="111"/>
      <c r="RTC292" s="111"/>
      <c r="RTD292" s="111"/>
      <c r="RTE292" s="111"/>
      <c r="RTF292" s="111"/>
      <c r="RTG292" s="111"/>
      <c r="RTH292" s="111"/>
      <c r="RTI292" s="111"/>
      <c r="RTJ292" s="111"/>
      <c r="RTK292" s="111"/>
      <c r="RTL292" s="111"/>
      <c r="RTM292" s="111"/>
      <c r="RTN292" s="111"/>
      <c r="RTO292" s="111"/>
      <c r="RTP292" s="111"/>
      <c r="RTQ292" s="111"/>
      <c r="RTR292" s="111"/>
      <c r="RTS292" s="111"/>
      <c r="RTT292" s="111"/>
      <c r="RTU292" s="111"/>
      <c r="RTV292" s="112"/>
      <c r="RTW292" s="104"/>
      <c r="RTX292" s="111"/>
      <c r="RTY292" s="111"/>
      <c r="RTZ292" s="111"/>
      <c r="RUA292" s="111"/>
      <c r="RUB292" s="111"/>
      <c r="RUC292" s="111"/>
      <c r="RUD292" s="111"/>
      <c r="RUE292" s="111"/>
      <c r="RUF292" s="111"/>
      <c r="RUG292" s="111"/>
      <c r="RUH292" s="111"/>
      <c r="RUI292" s="111"/>
      <c r="RUJ292" s="111"/>
      <c r="RUK292" s="111"/>
      <c r="RUL292" s="111"/>
      <c r="RUM292" s="111"/>
      <c r="RUN292" s="111"/>
      <c r="RUO292" s="111"/>
      <c r="RUP292" s="111"/>
      <c r="RUQ292" s="111"/>
      <c r="RUR292" s="111"/>
      <c r="RUS292" s="111"/>
      <c r="RUT292" s="111"/>
      <c r="RUU292" s="111"/>
      <c r="RUV292" s="111"/>
      <c r="RUW292" s="111"/>
      <c r="RUX292" s="111"/>
      <c r="RUY292" s="111"/>
      <c r="RUZ292" s="111"/>
      <c r="RVA292" s="112"/>
      <c r="RVB292" s="104"/>
      <c r="RVC292" s="111"/>
      <c r="RVD292" s="111"/>
      <c r="RVE292" s="111"/>
      <c r="RVF292" s="111"/>
      <c r="RVG292" s="111"/>
      <c r="RVH292" s="111"/>
      <c r="RVI292" s="111"/>
      <c r="RVJ292" s="111"/>
      <c r="RVK292" s="111"/>
      <c r="RVL292" s="111"/>
      <c r="RVM292" s="111"/>
      <c r="RVN292" s="111"/>
      <c r="RVO292" s="111"/>
      <c r="RVP292" s="111"/>
      <c r="RVQ292" s="111"/>
      <c r="RVR292" s="111"/>
      <c r="RVS292" s="111"/>
      <c r="RVT292" s="111"/>
      <c r="RVU292" s="111"/>
      <c r="RVV292" s="111"/>
      <c r="RVW292" s="111"/>
      <c r="RVX292" s="111"/>
      <c r="RVY292" s="111"/>
      <c r="RVZ292" s="111"/>
      <c r="RWA292" s="111"/>
      <c r="RWB292" s="111"/>
      <c r="RWC292" s="111"/>
      <c r="RWD292" s="111"/>
      <c r="RWE292" s="111"/>
      <c r="RWF292" s="112"/>
      <c r="RWG292" s="104"/>
      <c r="RWH292" s="111"/>
      <c r="RWI292" s="111"/>
      <c r="RWJ292" s="111"/>
      <c r="RWK292" s="111"/>
      <c r="RWL292" s="111"/>
      <c r="RWM292" s="111"/>
      <c r="RWN292" s="111"/>
      <c r="RWO292" s="111"/>
      <c r="RWP292" s="111"/>
      <c r="RWQ292" s="111"/>
      <c r="RWR292" s="111"/>
      <c r="RWS292" s="111"/>
      <c r="RWT292" s="111"/>
      <c r="RWU292" s="111"/>
      <c r="RWV292" s="111"/>
      <c r="RWW292" s="111"/>
      <c r="RWX292" s="111"/>
      <c r="RWY292" s="111"/>
      <c r="RWZ292" s="111"/>
      <c r="RXA292" s="111"/>
      <c r="RXB292" s="111"/>
      <c r="RXC292" s="111"/>
      <c r="RXD292" s="111"/>
      <c r="RXE292" s="111"/>
      <c r="RXF292" s="111"/>
      <c r="RXG292" s="111"/>
      <c r="RXH292" s="111"/>
      <c r="RXI292" s="111"/>
      <c r="RXJ292" s="111"/>
      <c r="RXK292" s="112"/>
      <c r="RXL292" s="104"/>
      <c r="RXM292" s="111"/>
      <c r="RXN292" s="111"/>
      <c r="RXO292" s="111"/>
      <c r="RXP292" s="111"/>
      <c r="RXQ292" s="111"/>
      <c r="RXR292" s="111"/>
      <c r="RXS292" s="111"/>
      <c r="RXT292" s="111"/>
      <c r="RXU292" s="111"/>
      <c r="RXV292" s="111"/>
      <c r="RXW292" s="111"/>
      <c r="RXX292" s="111"/>
      <c r="RXY292" s="111"/>
      <c r="RXZ292" s="111"/>
      <c r="RYA292" s="111"/>
      <c r="RYB292" s="111"/>
      <c r="RYC292" s="111"/>
      <c r="RYD292" s="111"/>
      <c r="RYE292" s="111"/>
      <c r="RYF292" s="111"/>
      <c r="RYG292" s="111"/>
      <c r="RYH292" s="111"/>
      <c r="RYI292" s="111"/>
      <c r="RYJ292" s="111"/>
      <c r="RYK292" s="111"/>
      <c r="RYL292" s="111"/>
      <c r="RYM292" s="111"/>
      <c r="RYN292" s="111"/>
      <c r="RYO292" s="111"/>
      <c r="RYP292" s="112"/>
      <c r="RYQ292" s="104"/>
      <c r="RYR292" s="111"/>
      <c r="RYS292" s="111"/>
      <c r="RYT292" s="111"/>
      <c r="RYU292" s="111"/>
      <c r="RYV292" s="111"/>
      <c r="RYW292" s="111"/>
      <c r="RYX292" s="111"/>
      <c r="RYY292" s="111"/>
      <c r="RYZ292" s="111"/>
      <c r="RZA292" s="111"/>
      <c r="RZB292" s="111"/>
      <c r="RZC292" s="111"/>
      <c r="RZD292" s="111"/>
      <c r="RZE292" s="111"/>
      <c r="RZF292" s="111"/>
      <c r="RZG292" s="111"/>
      <c r="RZH292" s="111"/>
      <c r="RZI292" s="111"/>
      <c r="RZJ292" s="111"/>
      <c r="RZK292" s="111"/>
      <c r="RZL292" s="111"/>
      <c r="RZM292" s="111"/>
      <c r="RZN292" s="111"/>
      <c r="RZO292" s="111"/>
      <c r="RZP292" s="111"/>
      <c r="RZQ292" s="111"/>
      <c r="RZR292" s="111"/>
      <c r="RZS292" s="111"/>
      <c r="RZT292" s="111"/>
      <c r="RZU292" s="112"/>
      <c r="RZV292" s="104"/>
      <c r="RZW292" s="111"/>
      <c r="RZX292" s="111"/>
      <c r="RZY292" s="111"/>
      <c r="RZZ292" s="111"/>
      <c r="SAA292" s="111"/>
      <c r="SAB292" s="111"/>
      <c r="SAC292" s="111"/>
      <c r="SAD292" s="111"/>
      <c r="SAE292" s="111"/>
      <c r="SAF292" s="111"/>
      <c r="SAG292" s="111"/>
      <c r="SAH292" s="111"/>
      <c r="SAI292" s="111"/>
      <c r="SAJ292" s="111"/>
      <c r="SAK292" s="111"/>
      <c r="SAL292" s="111"/>
      <c r="SAM292" s="111"/>
      <c r="SAN292" s="111"/>
      <c r="SAO292" s="111"/>
      <c r="SAP292" s="111"/>
      <c r="SAQ292" s="111"/>
      <c r="SAR292" s="111"/>
      <c r="SAS292" s="111"/>
      <c r="SAT292" s="111"/>
      <c r="SAU292" s="111"/>
      <c r="SAV292" s="111"/>
      <c r="SAW292" s="111"/>
      <c r="SAX292" s="111"/>
      <c r="SAY292" s="111"/>
      <c r="SAZ292" s="112"/>
      <c r="SBA292" s="104"/>
      <c r="SBB292" s="111"/>
      <c r="SBC292" s="111"/>
      <c r="SBD292" s="111"/>
      <c r="SBE292" s="111"/>
      <c r="SBF292" s="111"/>
      <c r="SBG292" s="111"/>
      <c r="SBH292" s="111"/>
      <c r="SBI292" s="111"/>
      <c r="SBJ292" s="111"/>
      <c r="SBK292" s="111"/>
      <c r="SBL292" s="111"/>
      <c r="SBM292" s="111"/>
      <c r="SBN292" s="111"/>
      <c r="SBO292" s="111"/>
      <c r="SBP292" s="111"/>
      <c r="SBQ292" s="111"/>
      <c r="SBR292" s="111"/>
      <c r="SBS292" s="111"/>
      <c r="SBT292" s="111"/>
      <c r="SBU292" s="111"/>
      <c r="SBV292" s="111"/>
      <c r="SBW292" s="111"/>
      <c r="SBX292" s="111"/>
      <c r="SBY292" s="111"/>
      <c r="SBZ292" s="111"/>
      <c r="SCA292" s="111"/>
      <c r="SCB292" s="111"/>
      <c r="SCC292" s="111"/>
      <c r="SCD292" s="111"/>
      <c r="SCE292" s="112"/>
      <c r="SCF292" s="104"/>
      <c r="SCG292" s="111"/>
      <c r="SCH292" s="111"/>
      <c r="SCI292" s="111"/>
      <c r="SCJ292" s="111"/>
      <c r="SCK292" s="111"/>
      <c r="SCL292" s="111"/>
      <c r="SCM292" s="111"/>
      <c r="SCN292" s="111"/>
      <c r="SCO292" s="111"/>
      <c r="SCP292" s="111"/>
      <c r="SCQ292" s="111"/>
      <c r="SCR292" s="111"/>
      <c r="SCS292" s="111"/>
      <c r="SCT292" s="111"/>
      <c r="SCU292" s="111"/>
      <c r="SCV292" s="111"/>
      <c r="SCW292" s="111"/>
      <c r="SCX292" s="111"/>
      <c r="SCY292" s="111"/>
      <c r="SCZ292" s="111"/>
      <c r="SDA292" s="111"/>
      <c r="SDB292" s="111"/>
      <c r="SDC292" s="111"/>
      <c r="SDD292" s="111"/>
      <c r="SDE292" s="111"/>
      <c r="SDF292" s="111"/>
      <c r="SDG292" s="111"/>
      <c r="SDH292" s="111"/>
      <c r="SDI292" s="111"/>
      <c r="SDJ292" s="112"/>
      <c r="SDK292" s="104"/>
      <c r="SDL292" s="111"/>
      <c r="SDM292" s="111"/>
      <c r="SDN292" s="111"/>
      <c r="SDO292" s="111"/>
      <c r="SDP292" s="111"/>
      <c r="SDQ292" s="111"/>
      <c r="SDR292" s="111"/>
      <c r="SDS292" s="111"/>
      <c r="SDT292" s="111"/>
      <c r="SDU292" s="111"/>
      <c r="SDV292" s="111"/>
      <c r="SDW292" s="111"/>
      <c r="SDX292" s="111"/>
      <c r="SDY292" s="111"/>
      <c r="SDZ292" s="111"/>
      <c r="SEA292" s="111"/>
      <c r="SEB292" s="111"/>
      <c r="SEC292" s="111"/>
      <c r="SED292" s="111"/>
      <c r="SEE292" s="111"/>
      <c r="SEF292" s="111"/>
      <c r="SEG292" s="111"/>
      <c r="SEH292" s="111"/>
      <c r="SEI292" s="111"/>
      <c r="SEJ292" s="111"/>
      <c r="SEK292" s="111"/>
      <c r="SEL292" s="111"/>
      <c r="SEM292" s="111"/>
      <c r="SEN292" s="111"/>
      <c r="SEO292" s="112"/>
      <c r="SEP292" s="104"/>
      <c r="SEQ292" s="111"/>
      <c r="SER292" s="111"/>
      <c r="SES292" s="111"/>
      <c r="SET292" s="111"/>
      <c r="SEU292" s="111"/>
      <c r="SEV292" s="111"/>
      <c r="SEW292" s="111"/>
      <c r="SEX292" s="111"/>
      <c r="SEY292" s="111"/>
      <c r="SEZ292" s="111"/>
      <c r="SFA292" s="111"/>
      <c r="SFB292" s="111"/>
      <c r="SFC292" s="111"/>
      <c r="SFD292" s="111"/>
      <c r="SFE292" s="111"/>
      <c r="SFF292" s="111"/>
      <c r="SFG292" s="111"/>
      <c r="SFH292" s="111"/>
      <c r="SFI292" s="111"/>
      <c r="SFJ292" s="111"/>
      <c r="SFK292" s="111"/>
      <c r="SFL292" s="111"/>
      <c r="SFM292" s="111"/>
      <c r="SFN292" s="111"/>
      <c r="SFO292" s="111"/>
      <c r="SFP292" s="111"/>
      <c r="SFQ292" s="111"/>
      <c r="SFR292" s="111"/>
      <c r="SFS292" s="111"/>
      <c r="SFT292" s="112"/>
      <c r="SFU292" s="104"/>
      <c r="SFV292" s="111"/>
      <c r="SFW292" s="111"/>
      <c r="SFX292" s="111"/>
      <c r="SFY292" s="111"/>
      <c r="SFZ292" s="111"/>
      <c r="SGA292" s="111"/>
      <c r="SGB292" s="111"/>
      <c r="SGC292" s="111"/>
      <c r="SGD292" s="111"/>
      <c r="SGE292" s="111"/>
      <c r="SGF292" s="111"/>
      <c r="SGG292" s="111"/>
      <c r="SGH292" s="111"/>
      <c r="SGI292" s="111"/>
      <c r="SGJ292" s="111"/>
      <c r="SGK292" s="111"/>
      <c r="SGL292" s="111"/>
      <c r="SGM292" s="111"/>
      <c r="SGN292" s="111"/>
      <c r="SGO292" s="111"/>
      <c r="SGP292" s="111"/>
      <c r="SGQ292" s="111"/>
      <c r="SGR292" s="111"/>
      <c r="SGS292" s="111"/>
      <c r="SGT292" s="111"/>
      <c r="SGU292" s="111"/>
      <c r="SGV292" s="111"/>
      <c r="SGW292" s="111"/>
      <c r="SGX292" s="111"/>
      <c r="SGY292" s="112"/>
      <c r="SGZ292" s="104"/>
      <c r="SHA292" s="111"/>
      <c r="SHB292" s="111"/>
      <c r="SHC292" s="111"/>
      <c r="SHD292" s="111"/>
      <c r="SHE292" s="111"/>
      <c r="SHF292" s="111"/>
      <c r="SHG292" s="111"/>
      <c r="SHH292" s="111"/>
      <c r="SHI292" s="111"/>
      <c r="SHJ292" s="111"/>
      <c r="SHK292" s="111"/>
      <c r="SHL292" s="111"/>
      <c r="SHM292" s="111"/>
      <c r="SHN292" s="111"/>
      <c r="SHO292" s="111"/>
      <c r="SHP292" s="111"/>
      <c r="SHQ292" s="111"/>
      <c r="SHR292" s="111"/>
      <c r="SHS292" s="111"/>
      <c r="SHT292" s="111"/>
      <c r="SHU292" s="111"/>
      <c r="SHV292" s="111"/>
      <c r="SHW292" s="111"/>
      <c r="SHX292" s="111"/>
      <c r="SHY292" s="111"/>
      <c r="SHZ292" s="111"/>
      <c r="SIA292" s="111"/>
      <c r="SIB292" s="111"/>
      <c r="SIC292" s="111"/>
      <c r="SID292" s="112"/>
      <c r="SIE292" s="104"/>
      <c r="SIF292" s="111"/>
      <c r="SIG292" s="111"/>
      <c r="SIH292" s="111"/>
      <c r="SII292" s="111"/>
      <c r="SIJ292" s="111"/>
      <c r="SIK292" s="111"/>
      <c r="SIL292" s="111"/>
      <c r="SIM292" s="111"/>
      <c r="SIN292" s="111"/>
      <c r="SIO292" s="111"/>
      <c r="SIP292" s="111"/>
      <c r="SIQ292" s="111"/>
      <c r="SIR292" s="111"/>
      <c r="SIS292" s="111"/>
      <c r="SIT292" s="111"/>
      <c r="SIU292" s="111"/>
      <c r="SIV292" s="111"/>
      <c r="SIW292" s="111"/>
      <c r="SIX292" s="111"/>
      <c r="SIY292" s="111"/>
      <c r="SIZ292" s="111"/>
      <c r="SJA292" s="111"/>
      <c r="SJB292" s="111"/>
      <c r="SJC292" s="111"/>
      <c r="SJD292" s="111"/>
      <c r="SJE292" s="111"/>
      <c r="SJF292" s="111"/>
      <c r="SJG292" s="111"/>
      <c r="SJH292" s="111"/>
      <c r="SJI292" s="112"/>
      <c r="SJJ292" s="104"/>
      <c r="SJK292" s="111"/>
      <c r="SJL292" s="111"/>
      <c r="SJM292" s="111"/>
      <c r="SJN292" s="111"/>
      <c r="SJO292" s="111"/>
      <c r="SJP292" s="111"/>
      <c r="SJQ292" s="111"/>
      <c r="SJR292" s="111"/>
      <c r="SJS292" s="111"/>
      <c r="SJT292" s="111"/>
      <c r="SJU292" s="111"/>
      <c r="SJV292" s="111"/>
      <c r="SJW292" s="111"/>
      <c r="SJX292" s="111"/>
      <c r="SJY292" s="111"/>
      <c r="SJZ292" s="111"/>
      <c r="SKA292" s="111"/>
      <c r="SKB292" s="111"/>
      <c r="SKC292" s="111"/>
      <c r="SKD292" s="111"/>
      <c r="SKE292" s="111"/>
      <c r="SKF292" s="111"/>
      <c r="SKG292" s="111"/>
      <c r="SKH292" s="111"/>
      <c r="SKI292" s="111"/>
      <c r="SKJ292" s="111"/>
      <c r="SKK292" s="111"/>
      <c r="SKL292" s="111"/>
      <c r="SKM292" s="111"/>
      <c r="SKN292" s="112"/>
      <c r="SKO292" s="104"/>
      <c r="SKP292" s="111"/>
      <c r="SKQ292" s="111"/>
      <c r="SKR292" s="111"/>
      <c r="SKS292" s="111"/>
      <c r="SKT292" s="111"/>
      <c r="SKU292" s="111"/>
      <c r="SKV292" s="111"/>
      <c r="SKW292" s="111"/>
      <c r="SKX292" s="111"/>
      <c r="SKY292" s="111"/>
      <c r="SKZ292" s="111"/>
      <c r="SLA292" s="111"/>
      <c r="SLB292" s="111"/>
      <c r="SLC292" s="111"/>
      <c r="SLD292" s="111"/>
      <c r="SLE292" s="111"/>
      <c r="SLF292" s="111"/>
      <c r="SLG292" s="111"/>
      <c r="SLH292" s="111"/>
      <c r="SLI292" s="111"/>
      <c r="SLJ292" s="111"/>
      <c r="SLK292" s="111"/>
      <c r="SLL292" s="111"/>
      <c r="SLM292" s="111"/>
      <c r="SLN292" s="111"/>
      <c r="SLO292" s="111"/>
      <c r="SLP292" s="111"/>
      <c r="SLQ292" s="111"/>
      <c r="SLR292" s="111"/>
      <c r="SLS292" s="112"/>
      <c r="SLT292" s="104"/>
      <c r="SLU292" s="111"/>
      <c r="SLV292" s="111"/>
      <c r="SLW292" s="111"/>
      <c r="SLX292" s="111"/>
      <c r="SLY292" s="111"/>
      <c r="SLZ292" s="111"/>
      <c r="SMA292" s="111"/>
      <c r="SMB292" s="111"/>
      <c r="SMC292" s="111"/>
      <c r="SMD292" s="111"/>
      <c r="SME292" s="111"/>
      <c r="SMF292" s="111"/>
      <c r="SMG292" s="111"/>
      <c r="SMH292" s="111"/>
      <c r="SMI292" s="111"/>
      <c r="SMJ292" s="111"/>
      <c r="SMK292" s="111"/>
      <c r="SML292" s="111"/>
      <c r="SMM292" s="111"/>
      <c r="SMN292" s="111"/>
      <c r="SMO292" s="111"/>
      <c r="SMP292" s="111"/>
      <c r="SMQ292" s="111"/>
      <c r="SMR292" s="111"/>
      <c r="SMS292" s="111"/>
      <c r="SMT292" s="111"/>
      <c r="SMU292" s="111"/>
      <c r="SMV292" s="111"/>
      <c r="SMW292" s="111"/>
      <c r="SMX292" s="112"/>
      <c r="SMY292" s="104"/>
      <c r="SMZ292" s="111"/>
      <c r="SNA292" s="111"/>
      <c r="SNB292" s="111"/>
      <c r="SNC292" s="111"/>
      <c r="SND292" s="111"/>
      <c r="SNE292" s="111"/>
      <c r="SNF292" s="111"/>
      <c r="SNG292" s="111"/>
      <c r="SNH292" s="111"/>
      <c r="SNI292" s="111"/>
      <c r="SNJ292" s="111"/>
      <c r="SNK292" s="111"/>
      <c r="SNL292" s="111"/>
      <c r="SNM292" s="111"/>
      <c r="SNN292" s="111"/>
      <c r="SNO292" s="111"/>
      <c r="SNP292" s="111"/>
      <c r="SNQ292" s="111"/>
      <c r="SNR292" s="111"/>
      <c r="SNS292" s="111"/>
      <c r="SNT292" s="111"/>
      <c r="SNU292" s="111"/>
      <c r="SNV292" s="111"/>
      <c r="SNW292" s="111"/>
      <c r="SNX292" s="111"/>
      <c r="SNY292" s="111"/>
      <c r="SNZ292" s="111"/>
      <c r="SOA292" s="111"/>
      <c r="SOB292" s="111"/>
      <c r="SOC292" s="112"/>
      <c r="SOD292" s="104"/>
      <c r="SOE292" s="111"/>
      <c r="SOF292" s="111"/>
      <c r="SOG292" s="111"/>
      <c r="SOH292" s="111"/>
      <c r="SOI292" s="111"/>
      <c r="SOJ292" s="111"/>
      <c r="SOK292" s="111"/>
      <c r="SOL292" s="111"/>
      <c r="SOM292" s="111"/>
      <c r="SON292" s="111"/>
      <c r="SOO292" s="111"/>
      <c r="SOP292" s="111"/>
      <c r="SOQ292" s="111"/>
      <c r="SOR292" s="111"/>
      <c r="SOS292" s="111"/>
      <c r="SOT292" s="111"/>
      <c r="SOU292" s="111"/>
      <c r="SOV292" s="111"/>
      <c r="SOW292" s="111"/>
      <c r="SOX292" s="111"/>
      <c r="SOY292" s="111"/>
      <c r="SOZ292" s="111"/>
      <c r="SPA292" s="111"/>
      <c r="SPB292" s="111"/>
      <c r="SPC292" s="111"/>
      <c r="SPD292" s="111"/>
      <c r="SPE292" s="111"/>
      <c r="SPF292" s="111"/>
      <c r="SPG292" s="111"/>
      <c r="SPH292" s="112"/>
      <c r="SPI292" s="104"/>
      <c r="SPJ292" s="111"/>
      <c r="SPK292" s="111"/>
      <c r="SPL292" s="111"/>
      <c r="SPM292" s="111"/>
      <c r="SPN292" s="111"/>
      <c r="SPO292" s="111"/>
      <c r="SPP292" s="111"/>
      <c r="SPQ292" s="111"/>
      <c r="SPR292" s="111"/>
      <c r="SPS292" s="111"/>
      <c r="SPT292" s="111"/>
      <c r="SPU292" s="111"/>
      <c r="SPV292" s="111"/>
      <c r="SPW292" s="111"/>
      <c r="SPX292" s="111"/>
      <c r="SPY292" s="111"/>
      <c r="SPZ292" s="111"/>
      <c r="SQA292" s="111"/>
      <c r="SQB292" s="111"/>
      <c r="SQC292" s="111"/>
      <c r="SQD292" s="111"/>
      <c r="SQE292" s="111"/>
      <c r="SQF292" s="111"/>
      <c r="SQG292" s="111"/>
      <c r="SQH292" s="111"/>
      <c r="SQI292" s="111"/>
      <c r="SQJ292" s="111"/>
      <c r="SQK292" s="111"/>
      <c r="SQL292" s="111"/>
      <c r="SQM292" s="112"/>
      <c r="SQN292" s="104"/>
      <c r="SQO292" s="111"/>
      <c r="SQP292" s="111"/>
      <c r="SQQ292" s="111"/>
      <c r="SQR292" s="111"/>
      <c r="SQS292" s="111"/>
      <c r="SQT292" s="111"/>
      <c r="SQU292" s="111"/>
      <c r="SQV292" s="111"/>
      <c r="SQW292" s="111"/>
      <c r="SQX292" s="111"/>
      <c r="SQY292" s="111"/>
      <c r="SQZ292" s="111"/>
      <c r="SRA292" s="111"/>
      <c r="SRB292" s="111"/>
      <c r="SRC292" s="111"/>
      <c r="SRD292" s="111"/>
      <c r="SRE292" s="111"/>
      <c r="SRF292" s="111"/>
      <c r="SRG292" s="111"/>
      <c r="SRH292" s="111"/>
      <c r="SRI292" s="111"/>
      <c r="SRJ292" s="111"/>
      <c r="SRK292" s="111"/>
      <c r="SRL292" s="111"/>
      <c r="SRM292" s="111"/>
      <c r="SRN292" s="111"/>
      <c r="SRO292" s="111"/>
      <c r="SRP292" s="111"/>
      <c r="SRQ292" s="111"/>
      <c r="SRR292" s="112"/>
      <c r="SRS292" s="104"/>
      <c r="SRT292" s="111"/>
      <c r="SRU292" s="111"/>
      <c r="SRV292" s="111"/>
      <c r="SRW292" s="111"/>
      <c r="SRX292" s="111"/>
      <c r="SRY292" s="111"/>
      <c r="SRZ292" s="111"/>
      <c r="SSA292" s="111"/>
      <c r="SSB292" s="111"/>
      <c r="SSC292" s="111"/>
      <c r="SSD292" s="111"/>
      <c r="SSE292" s="111"/>
      <c r="SSF292" s="111"/>
      <c r="SSG292" s="111"/>
      <c r="SSH292" s="111"/>
      <c r="SSI292" s="111"/>
      <c r="SSJ292" s="111"/>
      <c r="SSK292" s="111"/>
      <c r="SSL292" s="111"/>
      <c r="SSM292" s="111"/>
      <c r="SSN292" s="111"/>
      <c r="SSO292" s="111"/>
      <c r="SSP292" s="111"/>
      <c r="SSQ292" s="111"/>
      <c r="SSR292" s="111"/>
      <c r="SSS292" s="111"/>
      <c r="SST292" s="111"/>
      <c r="SSU292" s="111"/>
      <c r="SSV292" s="111"/>
      <c r="SSW292" s="112"/>
      <c r="SSX292" s="104"/>
      <c r="SSY292" s="111"/>
      <c r="SSZ292" s="111"/>
      <c r="STA292" s="111"/>
      <c r="STB292" s="111"/>
      <c r="STC292" s="111"/>
      <c r="STD292" s="111"/>
      <c r="STE292" s="111"/>
      <c r="STF292" s="111"/>
      <c r="STG292" s="111"/>
      <c r="STH292" s="111"/>
      <c r="STI292" s="111"/>
      <c r="STJ292" s="111"/>
      <c r="STK292" s="111"/>
      <c r="STL292" s="111"/>
      <c r="STM292" s="111"/>
      <c r="STN292" s="111"/>
      <c r="STO292" s="111"/>
      <c r="STP292" s="111"/>
      <c r="STQ292" s="111"/>
      <c r="STR292" s="111"/>
      <c r="STS292" s="111"/>
      <c r="STT292" s="111"/>
      <c r="STU292" s="111"/>
      <c r="STV292" s="111"/>
      <c r="STW292" s="111"/>
      <c r="STX292" s="111"/>
      <c r="STY292" s="111"/>
      <c r="STZ292" s="111"/>
      <c r="SUA292" s="111"/>
      <c r="SUB292" s="112"/>
      <c r="SUC292" s="104"/>
      <c r="SUD292" s="111"/>
      <c r="SUE292" s="111"/>
      <c r="SUF292" s="111"/>
      <c r="SUG292" s="111"/>
      <c r="SUH292" s="111"/>
      <c r="SUI292" s="111"/>
      <c r="SUJ292" s="111"/>
      <c r="SUK292" s="111"/>
      <c r="SUL292" s="111"/>
      <c r="SUM292" s="111"/>
      <c r="SUN292" s="111"/>
      <c r="SUO292" s="111"/>
      <c r="SUP292" s="111"/>
      <c r="SUQ292" s="111"/>
      <c r="SUR292" s="111"/>
      <c r="SUS292" s="111"/>
      <c r="SUT292" s="111"/>
      <c r="SUU292" s="111"/>
      <c r="SUV292" s="111"/>
      <c r="SUW292" s="111"/>
      <c r="SUX292" s="111"/>
      <c r="SUY292" s="111"/>
      <c r="SUZ292" s="111"/>
      <c r="SVA292" s="111"/>
      <c r="SVB292" s="111"/>
      <c r="SVC292" s="111"/>
      <c r="SVD292" s="111"/>
      <c r="SVE292" s="111"/>
      <c r="SVF292" s="111"/>
      <c r="SVG292" s="112"/>
      <c r="SVH292" s="104"/>
      <c r="SVI292" s="111"/>
      <c r="SVJ292" s="111"/>
      <c r="SVK292" s="111"/>
      <c r="SVL292" s="111"/>
      <c r="SVM292" s="111"/>
      <c r="SVN292" s="111"/>
      <c r="SVO292" s="111"/>
      <c r="SVP292" s="111"/>
      <c r="SVQ292" s="111"/>
      <c r="SVR292" s="111"/>
      <c r="SVS292" s="111"/>
      <c r="SVT292" s="111"/>
      <c r="SVU292" s="111"/>
      <c r="SVV292" s="111"/>
      <c r="SVW292" s="111"/>
      <c r="SVX292" s="111"/>
      <c r="SVY292" s="111"/>
      <c r="SVZ292" s="111"/>
      <c r="SWA292" s="111"/>
      <c r="SWB292" s="111"/>
      <c r="SWC292" s="111"/>
      <c r="SWD292" s="111"/>
      <c r="SWE292" s="111"/>
      <c r="SWF292" s="111"/>
      <c r="SWG292" s="111"/>
      <c r="SWH292" s="111"/>
      <c r="SWI292" s="111"/>
      <c r="SWJ292" s="111"/>
      <c r="SWK292" s="111"/>
      <c r="SWL292" s="112"/>
      <c r="SWM292" s="104"/>
      <c r="SWN292" s="111"/>
      <c r="SWO292" s="111"/>
      <c r="SWP292" s="111"/>
      <c r="SWQ292" s="111"/>
      <c r="SWR292" s="111"/>
      <c r="SWS292" s="111"/>
      <c r="SWT292" s="111"/>
      <c r="SWU292" s="111"/>
      <c r="SWV292" s="111"/>
      <c r="SWW292" s="111"/>
      <c r="SWX292" s="111"/>
      <c r="SWY292" s="111"/>
      <c r="SWZ292" s="111"/>
      <c r="SXA292" s="111"/>
      <c r="SXB292" s="111"/>
      <c r="SXC292" s="111"/>
      <c r="SXD292" s="111"/>
      <c r="SXE292" s="111"/>
      <c r="SXF292" s="111"/>
      <c r="SXG292" s="111"/>
      <c r="SXH292" s="111"/>
      <c r="SXI292" s="111"/>
      <c r="SXJ292" s="111"/>
      <c r="SXK292" s="111"/>
      <c r="SXL292" s="111"/>
      <c r="SXM292" s="111"/>
      <c r="SXN292" s="111"/>
      <c r="SXO292" s="111"/>
      <c r="SXP292" s="111"/>
      <c r="SXQ292" s="112"/>
      <c r="SXR292" s="104"/>
      <c r="SXS292" s="111"/>
      <c r="SXT292" s="111"/>
      <c r="SXU292" s="111"/>
      <c r="SXV292" s="111"/>
      <c r="SXW292" s="111"/>
      <c r="SXX292" s="111"/>
      <c r="SXY292" s="111"/>
      <c r="SXZ292" s="111"/>
      <c r="SYA292" s="111"/>
      <c r="SYB292" s="111"/>
      <c r="SYC292" s="111"/>
      <c r="SYD292" s="111"/>
      <c r="SYE292" s="111"/>
      <c r="SYF292" s="111"/>
      <c r="SYG292" s="111"/>
      <c r="SYH292" s="111"/>
      <c r="SYI292" s="111"/>
      <c r="SYJ292" s="111"/>
      <c r="SYK292" s="111"/>
      <c r="SYL292" s="111"/>
      <c r="SYM292" s="111"/>
      <c r="SYN292" s="111"/>
      <c r="SYO292" s="111"/>
      <c r="SYP292" s="111"/>
      <c r="SYQ292" s="111"/>
      <c r="SYR292" s="111"/>
      <c r="SYS292" s="111"/>
      <c r="SYT292" s="111"/>
      <c r="SYU292" s="111"/>
      <c r="SYV292" s="112"/>
      <c r="SYW292" s="104"/>
      <c r="SYX292" s="111"/>
      <c r="SYY292" s="111"/>
      <c r="SYZ292" s="111"/>
      <c r="SZA292" s="111"/>
      <c r="SZB292" s="111"/>
      <c r="SZC292" s="111"/>
      <c r="SZD292" s="111"/>
      <c r="SZE292" s="111"/>
      <c r="SZF292" s="111"/>
      <c r="SZG292" s="111"/>
      <c r="SZH292" s="111"/>
      <c r="SZI292" s="111"/>
      <c r="SZJ292" s="111"/>
      <c r="SZK292" s="111"/>
      <c r="SZL292" s="111"/>
      <c r="SZM292" s="111"/>
      <c r="SZN292" s="111"/>
      <c r="SZO292" s="111"/>
      <c r="SZP292" s="111"/>
      <c r="SZQ292" s="111"/>
      <c r="SZR292" s="111"/>
      <c r="SZS292" s="111"/>
      <c r="SZT292" s="111"/>
      <c r="SZU292" s="111"/>
      <c r="SZV292" s="111"/>
      <c r="SZW292" s="111"/>
      <c r="SZX292" s="111"/>
      <c r="SZY292" s="111"/>
      <c r="SZZ292" s="111"/>
      <c r="TAA292" s="112"/>
      <c r="TAB292" s="104"/>
      <c r="TAC292" s="111"/>
      <c r="TAD292" s="111"/>
      <c r="TAE292" s="111"/>
      <c r="TAF292" s="111"/>
      <c r="TAG292" s="111"/>
      <c r="TAH292" s="111"/>
      <c r="TAI292" s="111"/>
      <c r="TAJ292" s="111"/>
      <c r="TAK292" s="111"/>
      <c r="TAL292" s="111"/>
      <c r="TAM292" s="111"/>
      <c r="TAN292" s="111"/>
      <c r="TAO292" s="111"/>
      <c r="TAP292" s="111"/>
      <c r="TAQ292" s="111"/>
      <c r="TAR292" s="111"/>
      <c r="TAS292" s="111"/>
      <c r="TAT292" s="111"/>
      <c r="TAU292" s="111"/>
      <c r="TAV292" s="111"/>
      <c r="TAW292" s="111"/>
      <c r="TAX292" s="111"/>
      <c r="TAY292" s="111"/>
      <c r="TAZ292" s="111"/>
      <c r="TBA292" s="111"/>
      <c r="TBB292" s="111"/>
      <c r="TBC292" s="111"/>
      <c r="TBD292" s="111"/>
      <c r="TBE292" s="111"/>
      <c r="TBF292" s="112"/>
      <c r="TBG292" s="104"/>
      <c r="TBH292" s="111"/>
      <c r="TBI292" s="111"/>
      <c r="TBJ292" s="111"/>
      <c r="TBK292" s="111"/>
      <c r="TBL292" s="111"/>
      <c r="TBM292" s="111"/>
      <c r="TBN292" s="111"/>
      <c r="TBO292" s="111"/>
      <c r="TBP292" s="111"/>
      <c r="TBQ292" s="111"/>
      <c r="TBR292" s="111"/>
      <c r="TBS292" s="111"/>
      <c r="TBT292" s="111"/>
      <c r="TBU292" s="111"/>
      <c r="TBV292" s="111"/>
      <c r="TBW292" s="111"/>
      <c r="TBX292" s="111"/>
      <c r="TBY292" s="111"/>
      <c r="TBZ292" s="111"/>
      <c r="TCA292" s="111"/>
      <c r="TCB292" s="111"/>
      <c r="TCC292" s="111"/>
      <c r="TCD292" s="111"/>
      <c r="TCE292" s="111"/>
      <c r="TCF292" s="111"/>
      <c r="TCG292" s="111"/>
      <c r="TCH292" s="111"/>
      <c r="TCI292" s="111"/>
      <c r="TCJ292" s="111"/>
      <c r="TCK292" s="112"/>
      <c r="TCL292" s="104"/>
      <c r="TCM292" s="111"/>
      <c r="TCN292" s="111"/>
      <c r="TCO292" s="111"/>
      <c r="TCP292" s="111"/>
      <c r="TCQ292" s="111"/>
      <c r="TCR292" s="111"/>
      <c r="TCS292" s="111"/>
      <c r="TCT292" s="111"/>
      <c r="TCU292" s="111"/>
      <c r="TCV292" s="111"/>
      <c r="TCW292" s="111"/>
      <c r="TCX292" s="111"/>
      <c r="TCY292" s="111"/>
      <c r="TCZ292" s="111"/>
      <c r="TDA292" s="111"/>
      <c r="TDB292" s="111"/>
      <c r="TDC292" s="111"/>
      <c r="TDD292" s="111"/>
      <c r="TDE292" s="111"/>
      <c r="TDF292" s="111"/>
      <c r="TDG292" s="111"/>
      <c r="TDH292" s="111"/>
      <c r="TDI292" s="111"/>
      <c r="TDJ292" s="111"/>
      <c r="TDK292" s="111"/>
      <c r="TDL292" s="111"/>
      <c r="TDM292" s="111"/>
      <c r="TDN292" s="111"/>
      <c r="TDO292" s="111"/>
      <c r="TDP292" s="112"/>
      <c r="TDQ292" s="104"/>
      <c r="TDR292" s="111"/>
      <c r="TDS292" s="111"/>
      <c r="TDT292" s="111"/>
      <c r="TDU292" s="111"/>
      <c r="TDV292" s="111"/>
      <c r="TDW292" s="111"/>
      <c r="TDX292" s="111"/>
      <c r="TDY292" s="111"/>
      <c r="TDZ292" s="111"/>
      <c r="TEA292" s="111"/>
      <c r="TEB292" s="111"/>
      <c r="TEC292" s="111"/>
      <c r="TED292" s="111"/>
      <c r="TEE292" s="111"/>
      <c r="TEF292" s="111"/>
      <c r="TEG292" s="111"/>
      <c r="TEH292" s="111"/>
      <c r="TEI292" s="111"/>
      <c r="TEJ292" s="111"/>
      <c r="TEK292" s="111"/>
      <c r="TEL292" s="111"/>
      <c r="TEM292" s="111"/>
      <c r="TEN292" s="111"/>
      <c r="TEO292" s="111"/>
      <c r="TEP292" s="111"/>
      <c r="TEQ292" s="111"/>
      <c r="TER292" s="111"/>
      <c r="TES292" s="111"/>
      <c r="TET292" s="111"/>
      <c r="TEU292" s="112"/>
      <c r="TEV292" s="104"/>
      <c r="TEW292" s="111"/>
      <c r="TEX292" s="111"/>
      <c r="TEY292" s="111"/>
      <c r="TEZ292" s="111"/>
      <c r="TFA292" s="111"/>
      <c r="TFB292" s="111"/>
      <c r="TFC292" s="111"/>
      <c r="TFD292" s="111"/>
      <c r="TFE292" s="111"/>
      <c r="TFF292" s="111"/>
      <c r="TFG292" s="111"/>
      <c r="TFH292" s="111"/>
      <c r="TFI292" s="111"/>
      <c r="TFJ292" s="111"/>
      <c r="TFK292" s="111"/>
      <c r="TFL292" s="111"/>
      <c r="TFM292" s="111"/>
      <c r="TFN292" s="111"/>
      <c r="TFO292" s="111"/>
      <c r="TFP292" s="111"/>
      <c r="TFQ292" s="111"/>
      <c r="TFR292" s="111"/>
      <c r="TFS292" s="111"/>
      <c r="TFT292" s="111"/>
      <c r="TFU292" s="111"/>
      <c r="TFV292" s="111"/>
      <c r="TFW292" s="111"/>
      <c r="TFX292" s="111"/>
      <c r="TFY292" s="111"/>
      <c r="TFZ292" s="112"/>
      <c r="TGA292" s="104"/>
      <c r="TGB292" s="111"/>
      <c r="TGC292" s="111"/>
      <c r="TGD292" s="111"/>
      <c r="TGE292" s="111"/>
      <c r="TGF292" s="111"/>
      <c r="TGG292" s="111"/>
      <c r="TGH292" s="111"/>
      <c r="TGI292" s="111"/>
      <c r="TGJ292" s="111"/>
      <c r="TGK292" s="111"/>
      <c r="TGL292" s="111"/>
      <c r="TGM292" s="111"/>
      <c r="TGN292" s="111"/>
      <c r="TGO292" s="111"/>
      <c r="TGP292" s="111"/>
      <c r="TGQ292" s="111"/>
      <c r="TGR292" s="111"/>
      <c r="TGS292" s="111"/>
      <c r="TGT292" s="111"/>
      <c r="TGU292" s="111"/>
      <c r="TGV292" s="111"/>
      <c r="TGW292" s="111"/>
      <c r="TGX292" s="111"/>
      <c r="TGY292" s="111"/>
      <c r="TGZ292" s="111"/>
      <c r="THA292" s="111"/>
      <c r="THB292" s="111"/>
      <c r="THC292" s="111"/>
      <c r="THD292" s="111"/>
      <c r="THE292" s="112"/>
      <c r="THF292" s="104"/>
      <c r="THG292" s="111"/>
      <c r="THH292" s="111"/>
      <c r="THI292" s="111"/>
      <c r="THJ292" s="111"/>
      <c r="THK292" s="111"/>
      <c r="THL292" s="111"/>
      <c r="THM292" s="111"/>
      <c r="THN292" s="111"/>
      <c r="THO292" s="111"/>
      <c r="THP292" s="111"/>
      <c r="THQ292" s="111"/>
      <c r="THR292" s="111"/>
      <c r="THS292" s="111"/>
      <c r="THT292" s="111"/>
      <c r="THU292" s="111"/>
      <c r="THV292" s="111"/>
      <c r="THW292" s="111"/>
      <c r="THX292" s="111"/>
      <c r="THY292" s="111"/>
      <c r="THZ292" s="111"/>
      <c r="TIA292" s="111"/>
      <c r="TIB292" s="111"/>
      <c r="TIC292" s="111"/>
      <c r="TID292" s="111"/>
      <c r="TIE292" s="111"/>
      <c r="TIF292" s="111"/>
      <c r="TIG292" s="111"/>
      <c r="TIH292" s="111"/>
      <c r="TII292" s="111"/>
      <c r="TIJ292" s="112"/>
      <c r="TIK292" s="104"/>
      <c r="TIL292" s="111"/>
      <c r="TIM292" s="111"/>
      <c r="TIN292" s="111"/>
      <c r="TIO292" s="111"/>
      <c r="TIP292" s="111"/>
      <c r="TIQ292" s="111"/>
      <c r="TIR292" s="111"/>
      <c r="TIS292" s="111"/>
      <c r="TIT292" s="111"/>
      <c r="TIU292" s="111"/>
      <c r="TIV292" s="111"/>
      <c r="TIW292" s="111"/>
      <c r="TIX292" s="111"/>
      <c r="TIY292" s="111"/>
      <c r="TIZ292" s="111"/>
      <c r="TJA292" s="111"/>
      <c r="TJB292" s="111"/>
      <c r="TJC292" s="111"/>
      <c r="TJD292" s="111"/>
      <c r="TJE292" s="111"/>
      <c r="TJF292" s="111"/>
      <c r="TJG292" s="111"/>
      <c r="TJH292" s="111"/>
      <c r="TJI292" s="111"/>
      <c r="TJJ292" s="111"/>
      <c r="TJK292" s="111"/>
      <c r="TJL292" s="111"/>
      <c r="TJM292" s="111"/>
      <c r="TJN292" s="111"/>
      <c r="TJO292" s="112"/>
      <c r="TJP292" s="104"/>
      <c r="TJQ292" s="111"/>
      <c r="TJR292" s="111"/>
      <c r="TJS292" s="111"/>
      <c r="TJT292" s="111"/>
      <c r="TJU292" s="111"/>
      <c r="TJV292" s="111"/>
      <c r="TJW292" s="111"/>
      <c r="TJX292" s="111"/>
      <c r="TJY292" s="111"/>
      <c r="TJZ292" s="111"/>
      <c r="TKA292" s="111"/>
      <c r="TKB292" s="111"/>
      <c r="TKC292" s="111"/>
      <c r="TKD292" s="111"/>
      <c r="TKE292" s="111"/>
      <c r="TKF292" s="111"/>
      <c r="TKG292" s="111"/>
      <c r="TKH292" s="111"/>
      <c r="TKI292" s="111"/>
      <c r="TKJ292" s="111"/>
      <c r="TKK292" s="111"/>
      <c r="TKL292" s="111"/>
      <c r="TKM292" s="111"/>
      <c r="TKN292" s="111"/>
      <c r="TKO292" s="111"/>
      <c r="TKP292" s="111"/>
      <c r="TKQ292" s="111"/>
      <c r="TKR292" s="111"/>
      <c r="TKS292" s="111"/>
      <c r="TKT292" s="112"/>
      <c r="TKU292" s="104"/>
      <c r="TKV292" s="111"/>
      <c r="TKW292" s="111"/>
      <c r="TKX292" s="111"/>
      <c r="TKY292" s="111"/>
      <c r="TKZ292" s="111"/>
      <c r="TLA292" s="111"/>
      <c r="TLB292" s="111"/>
      <c r="TLC292" s="111"/>
      <c r="TLD292" s="111"/>
      <c r="TLE292" s="111"/>
      <c r="TLF292" s="111"/>
      <c r="TLG292" s="111"/>
      <c r="TLH292" s="111"/>
      <c r="TLI292" s="111"/>
      <c r="TLJ292" s="111"/>
      <c r="TLK292" s="111"/>
      <c r="TLL292" s="111"/>
      <c r="TLM292" s="111"/>
      <c r="TLN292" s="111"/>
      <c r="TLO292" s="111"/>
      <c r="TLP292" s="111"/>
      <c r="TLQ292" s="111"/>
      <c r="TLR292" s="111"/>
      <c r="TLS292" s="111"/>
      <c r="TLT292" s="111"/>
      <c r="TLU292" s="111"/>
      <c r="TLV292" s="111"/>
      <c r="TLW292" s="111"/>
      <c r="TLX292" s="111"/>
      <c r="TLY292" s="112"/>
      <c r="TLZ292" s="104"/>
      <c r="TMA292" s="111"/>
      <c r="TMB292" s="111"/>
      <c r="TMC292" s="111"/>
      <c r="TMD292" s="111"/>
      <c r="TME292" s="111"/>
      <c r="TMF292" s="111"/>
      <c r="TMG292" s="111"/>
      <c r="TMH292" s="111"/>
      <c r="TMI292" s="111"/>
      <c r="TMJ292" s="111"/>
      <c r="TMK292" s="111"/>
      <c r="TML292" s="111"/>
      <c r="TMM292" s="111"/>
      <c r="TMN292" s="111"/>
      <c r="TMO292" s="111"/>
      <c r="TMP292" s="111"/>
      <c r="TMQ292" s="111"/>
      <c r="TMR292" s="111"/>
      <c r="TMS292" s="111"/>
      <c r="TMT292" s="111"/>
      <c r="TMU292" s="111"/>
      <c r="TMV292" s="111"/>
      <c r="TMW292" s="111"/>
      <c r="TMX292" s="111"/>
      <c r="TMY292" s="111"/>
      <c r="TMZ292" s="111"/>
      <c r="TNA292" s="111"/>
      <c r="TNB292" s="111"/>
      <c r="TNC292" s="111"/>
      <c r="TND292" s="112"/>
      <c r="TNE292" s="104"/>
      <c r="TNF292" s="111"/>
      <c r="TNG292" s="111"/>
      <c r="TNH292" s="111"/>
      <c r="TNI292" s="111"/>
      <c r="TNJ292" s="111"/>
      <c r="TNK292" s="111"/>
      <c r="TNL292" s="111"/>
      <c r="TNM292" s="111"/>
      <c r="TNN292" s="111"/>
      <c r="TNO292" s="111"/>
      <c r="TNP292" s="111"/>
      <c r="TNQ292" s="111"/>
      <c r="TNR292" s="111"/>
      <c r="TNS292" s="111"/>
      <c r="TNT292" s="111"/>
      <c r="TNU292" s="111"/>
      <c r="TNV292" s="111"/>
      <c r="TNW292" s="111"/>
      <c r="TNX292" s="111"/>
      <c r="TNY292" s="111"/>
      <c r="TNZ292" s="111"/>
      <c r="TOA292" s="111"/>
      <c r="TOB292" s="111"/>
      <c r="TOC292" s="111"/>
      <c r="TOD292" s="111"/>
      <c r="TOE292" s="111"/>
      <c r="TOF292" s="111"/>
      <c r="TOG292" s="111"/>
      <c r="TOH292" s="111"/>
      <c r="TOI292" s="112"/>
      <c r="TOJ292" s="104"/>
      <c r="TOK292" s="111"/>
      <c r="TOL292" s="111"/>
      <c r="TOM292" s="111"/>
      <c r="TON292" s="111"/>
      <c r="TOO292" s="111"/>
      <c r="TOP292" s="111"/>
      <c r="TOQ292" s="111"/>
      <c r="TOR292" s="111"/>
      <c r="TOS292" s="111"/>
      <c r="TOT292" s="111"/>
      <c r="TOU292" s="111"/>
      <c r="TOV292" s="111"/>
      <c r="TOW292" s="111"/>
      <c r="TOX292" s="111"/>
      <c r="TOY292" s="111"/>
      <c r="TOZ292" s="111"/>
      <c r="TPA292" s="111"/>
      <c r="TPB292" s="111"/>
      <c r="TPC292" s="111"/>
      <c r="TPD292" s="111"/>
      <c r="TPE292" s="111"/>
      <c r="TPF292" s="111"/>
      <c r="TPG292" s="111"/>
      <c r="TPH292" s="111"/>
      <c r="TPI292" s="111"/>
      <c r="TPJ292" s="111"/>
      <c r="TPK292" s="111"/>
      <c r="TPL292" s="111"/>
      <c r="TPM292" s="111"/>
      <c r="TPN292" s="112"/>
      <c r="TPO292" s="104"/>
      <c r="TPP292" s="111"/>
      <c r="TPQ292" s="111"/>
      <c r="TPR292" s="111"/>
      <c r="TPS292" s="111"/>
      <c r="TPT292" s="111"/>
      <c r="TPU292" s="111"/>
      <c r="TPV292" s="111"/>
      <c r="TPW292" s="111"/>
      <c r="TPX292" s="111"/>
      <c r="TPY292" s="111"/>
      <c r="TPZ292" s="111"/>
      <c r="TQA292" s="111"/>
      <c r="TQB292" s="111"/>
      <c r="TQC292" s="111"/>
      <c r="TQD292" s="111"/>
      <c r="TQE292" s="111"/>
      <c r="TQF292" s="111"/>
      <c r="TQG292" s="111"/>
      <c r="TQH292" s="111"/>
      <c r="TQI292" s="111"/>
      <c r="TQJ292" s="111"/>
      <c r="TQK292" s="111"/>
      <c r="TQL292" s="111"/>
      <c r="TQM292" s="111"/>
      <c r="TQN292" s="111"/>
      <c r="TQO292" s="111"/>
      <c r="TQP292" s="111"/>
      <c r="TQQ292" s="111"/>
      <c r="TQR292" s="111"/>
      <c r="TQS292" s="112"/>
      <c r="TQT292" s="104"/>
      <c r="TQU292" s="111"/>
      <c r="TQV292" s="111"/>
      <c r="TQW292" s="111"/>
      <c r="TQX292" s="111"/>
      <c r="TQY292" s="111"/>
      <c r="TQZ292" s="111"/>
      <c r="TRA292" s="111"/>
      <c r="TRB292" s="111"/>
      <c r="TRC292" s="111"/>
      <c r="TRD292" s="111"/>
      <c r="TRE292" s="111"/>
      <c r="TRF292" s="111"/>
      <c r="TRG292" s="111"/>
      <c r="TRH292" s="111"/>
      <c r="TRI292" s="111"/>
      <c r="TRJ292" s="111"/>
      <c r="TRK292" s="111"/>
      <c r="TRL292" s="111"/>
      <c r="TRM292" s="111"/>
      <c r="TRN292" s="111"/>
      <c r="TRO292" s="111"/>
      <c r="TRP292" s="111"/>
      <c r="TRQ292" s="111"/>
      <c r="TRR292" s="111"/>
      <c r="TRS292" s="111"/>
      <c r="TRT292" s="111"/>
      <c r="TRU292" s="111"/>
      <c r="TRV292" s="111"/>
      <c r="TRW292" s="111"/>
      <c r="TRX292" s="112"/>
      <c r="TRY292" s="104"/>
      <c r="TRZ292" s="111"/>
      <c r="TSA292" s="111"/>
      <c r="TSB292" s="111"/>
      <c r="TSC292" s="111"/>
      <c r="TSD292" s="111"/>
      <c r="TSE292" s="111"/>
      <c r="TSF292" s="111"/>
      <c r="TSG292" s="111"/>
      <c r="TSH292" s="111"/>
      <c r="TSI292" s="111"/>
      <c r="TSJ292" s="111"/>
      <c r="TSK292" s="111"/>
      <c r="TSL292" s="111"/>
      <c r="TSM292" s="111"/>
      <c r="TSN292" s="111"/>
      <c r="TSO292" s="111"/>
      <c r="TSP292" s="111"/>
      <c r="TSQ292" s="111"/>
      <c r="TSR292" s="111"/>
      <c r="TSS292" s="111"/>
      <c r="TST292" s="111"/>
      <c r="TSU292" s="111"/>
      <c r="TSV292" s="111"/>
      <c r="TSW292" s="111"/>
      <c r="TSX292" s="111"/>
      <c r="TSY292" s="111"/>
      <c r="TSZ292" s="111"/>
      <c r="TTA292" s="111"/>
      <c r="TTB292" s="111"/>
      <c r="TTC292" s="112"/>
      <c r="TTD292" s="104"/>
      <c r="TTE292" s="111"/>
      <c r="TTF292" s="111"/>
      <c r="TTG292" s="111"/>
      <c r="TTH292" s="111"/>
      <c r="TTI292" s="111"/>
      <c r="TTJ292" s="111"/>
      <c r="TTK292" s="111"/>
      <c r="TTL292" s="111"/>
      <c r="TTM292" s="111"/>
      <c r="TTN292" s="111"/>
      <c r="TTO292" s="111"/>
      <c r="TTP292" s="111"/>
      <c r="TTQ292" s="111"/>
      <c r="TTR292" s="111"/>
      <c r="TTS292" s="111"/>
      <c r="TTT292" s="111"/>
      <c r="TTU292" s="111"/>
      <c r="TTV292" s="111"/>
      <c r="TTW292" s="111"/>
      <c r="TTX292" s="111"/>
      <c r="TTY292" s="111"/>
      <c r="TTZ292" s="111"/>
      <c r="TUA292" s="111"/>
      <c r="TUB292" s="111"/>
      <c r="TUC292" s="111"/>
      <c r="TUD292" s="111"/>
      <c r="TUE292" s="111"/>
      <c r="TUF292" s="111"/>
      <c r="TUG292" s="111"/>
      <c r="TUH292" s="112"/>
      <c r="TUI292" s="104"/>
      <c r="TUJ292" s="111"/>
      <c r="TUK292" s="111"/>
      <c r="TUL292" s="111"/>
      <c r="TUM292" s="111"/>
      <c r="TUN292" s="111"/>
      <c r="TUO292" s="111"/>
      <c r="TUP292" s="111"/>
      <c r="TUQ292" s="111"/>
      <c r="TUR292" s="111"/>
      <c r="TUS292" s="111"/>
      <c r="TUT292" s="111"/>
      <c r="TUU292" s="111"/>
      <c r="TUV292" s="111"/>
      <c r="TUW292" s="111"/>
      <c r="TUX292" s="111"/>
      <c r="TUY292" s="111"/>
      <c r="TUZ292" s="111"/>
      <c r="TVA292" s="111"/>
      <c r="TVB292" s="111"/>
      <c r="TVC292" s="111"/>
      <c r="TVD292" s="111"/>
      <c r="TVE292" s="111"/>
      <c r="TVF292" s="111"/>
      <c r="TVG292" s="111"/>
      <c r="TVH292" s="111"/>
      <c r="TVI292" s="111"/>
      <c r="TVJ292" s="111"/>
      <c r="TVK292" s="111"/>
      <c r="TVL292" s="111"/>
      <c r="TVM292" s="112"/>
      <c r="TVN292" s="104"/>
      <c r="TVO292" s="111"/>
      <c r="TVP292" s="111"/>
      <c r="TVQ292" s="111"/>
      <c r="TVR292" s="111"/>
      <c r="TVS292" s="111"/>
      <c r="TVT292" s="111"/>
      <c r="TVU292" s="111"/>
      <c r="TVV292" s="111"/>
      <c r="TVW292" s="111"/>
      <c r="TVX292" s="111"/>
      <c r="TVY292" s="111"/>
      <c r="TVZ292" s="111"/>
      <c r="TWA292" s="111"/>
      <c r="TWB292" s="111"/>
      <c r="TWC292" s="111"/>
      <c r="TWD292" s="111"/>
      <c r="TWE292" s="111"/>
      <c r="TWF292" s="111"/>
      <c r="TWG292" s="111"/>
      <c r="TWH292" s="111"/>
      <c r="TWI292" s="111"/>
      <c r="TWJ292" s="111"/>
      <c r="TWK292" s="111"/>
      <c r="TWL292" s="111"/>
      <c r="TWM292" s="111"/>
      <c r="TWN292" s="111"/>
      <c r="TWO292" s="111"/>
      <c r="TWP292" s="111"/>
      <c r="TWQ292" s="111"/>
      <c r="TWR292" s="112"/>
      <c r="TWS292" s="104"/>
      <c r="TWT292" s="111"/>
      <c r="TWU292" s="111"/>
      <c r="TWV292" s="111"/>
      <c r="TWW292" s="111"/>
      <c r="TWX292" s="111"/>
      <c r="TWY292" s="111"/>
      <c r="TWZ292" s="111"/>
      <c r="TXA292" s="111"/>
      <c r="TXB292" s="111"/>
      <c r="TXC292" s="111"/>
      <c r="TXD292" s="111"/>
      <c r="TXE292" s="111"/>
      <c r="TXF292" s="111"/>
      <c r="TXG292" s="111"/>
      <c r="TXH292" s="111"/>
      <c r="TXI292" s="111"/>
      <c r="TXJ292" s="111"/>
      <c r="TXK292" s="111"/>
      <c r="TXL292" s="111"/>
      <c r="TXM292" s="111"/>
      <c r="TXN292" s="111"/>
      <c r="TXO292" s="111"/>
      <c r="TXP292" s="111"/>
      <c r="TXQ292" s="111"/>
      <c r="TXR292" s="111"/>
      <c r="TXS292" s="111"/>
      <c r="TXT292" s="111"/>
      <c r="TXU292" s="111"/>
      <c r="TXV292" s="111"/>
      <c r="TXW292" s="112"/>
      <c r="TXX292" s="104"/>
      <c r="TXY292" s="111"/>
      <c r="TXZ292" s="111"/>
      <c r="TYA292" s="111"/>
      <c r="TYB292" s="111"/>
      <c r="TYC292" s="111"/>
      <c r="TYD292" s="111"/>
      <c r="TYE292" s="111"/>
      <c r="TYF292" s="111"/>
      <c r="TYG292" s="111"/>
      <c r="TYH292" s="111"/>
      <c r="TYI292" s="111"/>
      <c r="TYJ292" s="111"/>
      <c r="TYK292" s="111"/>
      <c r="TYL292" s="111"/>
      <c r="TYM292" s="111"/>
      <c r="TYN292" s="111"/>
      <c r="TYO292" s="111"/>
      <c r="TYP292" s="111"/>
      <c r="TYQ292" s="111"/>
      <c r="TYR292" s="111"/>
      <c r="TYS292" s="111"/>
      <c r="TYT292" s="111"/>
      <c r="TYU292" s="111"/>
      <c r="TYV292" s="111"/>
      <c r="TYW292" s="111"/>
      <c r="TYX292" s="111"/>
      <c r="TYY292" s="111"/>
      <c r="TYZ292" s="111"/>
      <c r="TZA292" s="111"/>
      <c r="TZB292" s="112"/>
      <c r="TZC292" s="104"/>
      <c r="TZD292" s="111"/>
      <c r="TZE292" s="111"/>
      <c r="TZF292" s="111"/>
      <c r="TZG292" s="111"/>
      <c r="TZH292" s="111"/>
      <c r="TZI292" s="111"/>
      <c r="TZJ292" s="111"/>
      <c r="TZK292" s="111"/>
      <c r="TZL292" s="111"/>
      <c r="TZM292" s="111"/>
      <c r="TZN292" s="111"/>
      <c r="TZO292" s="111"/>
      <c r="TZP292" s="111"/>
      <c r="TZQ292" s="111"/>
      <c r="TZR292" s="111"/>
      <c r="TZS292" s="111"/>
      <c r="TZT292" s="111"/>
      <c r="TZU292" s="111"/>
      <c r="TZV292" s="111"/>
      <c r="TZW292" s="111"/>
      <c r="TZX292" s="111"/>
      <c r="TZY292" s="111"/>
      <c r="TZZ292" s="111"/>
      <c r="UAA292" s="111"/>
      <c r="UAB292" s="111"/>
      <c r="UAC292" s="111"/>
      <c r="UAD292" s="111"/>
      <c r="UAE292" s="111"/>
      <c r="UAF292" s="111"/>
      <c r="UAG292" s="112"/>
      <c r="UAH292" s="104"/>
      <c r="UAI292" s="111"/>
      <c r="UAJ292" s="111"/>
      <c r="UAK292" s="111"/>
      <c r="UAL292" s="111"/>
      <c r="UAM292" s="111"/>
      <c r="UAN292" s="111"/>
      <c r="UAO292" s="111"/>
      <c r="UAP292" s="111"/>
      <c r="UAQ292" s="111"/>
      <c r="UAR292" s="111"/>
      <c r="UAS292" s="111"/>
      <c r="UAT292" s="111"/>
      <c r="UAU292" s="111"/>
      <c r="UAV292" s="111"/>
      <c r="UAW292" s="111"/>
      <c r="UAX292" s="111"/>
      <c r="UAY292" s="111"/>
      <c r="UAZ292" s="111"/>
      <c r="UBA292" s="111"/>
      <c r="UBB292" s="111"/>
      <c r="UBC292" s="111"/>
      <c r="UBD292" s="111"/>
      <c r="UBE292" s="111"/>
      <c r="UBF292" s="111"/>
      <c r="UBG292" s="111"/>
      <c r="UBH292" s="111"/>
      <c r="UBI292" s="111"/>
      <c r="UBJ292" s="111"/>
      <c r="UBK292" s="111"/>
      <c r="UBL292" s="112"/>
      <c r="UBM292" s="104"/>
      <c r="UBN292" s="111"/>
      <c r="UBO292" s="111"/>
      <c r="UBP292" s="111"/>
      <c r="UBQ292" s="111"/>
      <c r="UBR292" s="111"/>
      <c r="UBS292" s="111"/>
      <c r="UBT292" s="111"/>
      <c r="UBU292" s="111"/>
      <c r="UBV292" s="111"/>
      <c r="UBW292" s="111"/>
      <c r="UBX292" s="111"/>
      <c r="UBY292" s="111"/>
      <c r="UBZ292" s="111"/>
      <c r="UCA292" s="111"/>
      <c r="UCB292" s="111"/>
      <c r="UCC292" s="111"/>
      <c r="UCD292" s="111"/>
      <c r="UCE292" s="111"/>
      <c r="UCF292" s="111"/>
      <c r="UCG292" s="111"/>
      <c r="UCH292" s="111"/>
      <c r="UCI292" s="111"/>
      <c r="UCJ292" s="111"/>
      <c r="UCK292" s="111"/>
      <c r="UCL292" s="111"/>
      <c r="UCM292" s="111"/>
      <c r="UCN292" s="111"/>
      <c r="UCO292" s="111"/>
      <c r="UCP292" s="111"/>
      <c r="UCQ292" s="112"/>
      <c r="UCR292" s="104"/>
      <c r="UCS292" s="111"/>
      <c r="UCT292" s="111"/>
      <c r="UCU292" s="111"/>
      <c r="UCV292" s="111"/>
      <c r="UCW292" s="111"/>
      <c r="UCX292" s="111"/>
      <c r="UCY292" s="111"/>
      <c r="UCZ292" s="111"/>
      <c r="UDA292" s="111"/>
      <c r="UDB292" s="111"/>
      <c r="UDC292" s="111"/>
      <c r="UDD292" s="111"/>
      <c r="UDE292" s="111"/>
      <c r="UDF292" s="111"/>
      <c r="UDG292" s="111"/>
      <c r="UDH292" s="111"/>
      <c r="UDI292" s="111"/>
      <c r="UDJ292" s="111"/>
      <c r="UDK292" s="111"/>
      <c r="UDL292" s="111"/>
      <c r="UDM292" s="111"/>
      <c r="UDN292" s="111"/>
      <c r="UDO292" s="111"/>
      <c r="UDP292" s="111"/>
      <c r="UDQ292" s="111"/>
      <c r="UDR292" s="111"/>
      <c r="UDS292" s="111"/>
      <c r="UDT292" s="111"/>
      <c r="UDU292" s="111"/>
      <c r="UDV292" s="112"/>
      <c r="UDW292" s="104"/>
      <c r="UDX292" s="111"/>
      <c r="UDY292" s="111"/>
      <c r="UDZ292" s="111"/>
      <c r="UEA292" s="111"/>
      <c r="UEB292" s="111"/>
      <c r="UEC292" s="111"/>
      <c r="UED292" s="111"/>
      <c r="UEE292" s="111"/>
      <c r="UEF292" s="111"/>
      <c r="UEG292" s="111"/>
      <c r="UEH292" s="111"/>
      <c r="UEI292" s="111"/>
      <c r="UEJ292" s="111"/>
      <c r="UEK292" s="111"/>
      <c r="UEL292" s="111"/>
      <c r="UEM292" s="111"/>
      <c r="UEN292" s="111"/>
      <c r="UEO292" s="111"/>
      <c r="UEP292" s="111"/>
      <c r="UEQ292" s="111"/>
      <c r="UER292" s="111"/>
      <c r="UES292" s="111"/>
      <c r="UET292" s="111"/>
      <c r="UEU292" s="111"/>
      <c r="UEV292" s="111"/>
      <c r="UEW292" s="111"/>
      <c r="UEX292" s="111"/>
      <c r="UEY292" s="111"/>
      <c r="UEZ292" s="111"/>
      <c r="UFA292" s="112"/>
      <c r="UFB292" s="104"/>
      <c r="UFC292" s="111"/>
      <c r="UFD292" s="111"/>
      <c r="UFE292" s="111"/>
      <c r="UFF292" s="111"/>
      <c r="UFG292" s="111"/>
      <c r="UFH292" s="111"/>
      <c r="UFI292" s="111"/>
      <c r="UFJ292" s="111"/>
      <c r="UFK292" s="111"/>
      <c r="UFL292" s="111"/>
      <c r="UFM292" s="111"/>
      <c r="UFN292" s="111"/>
      <c r="UFO292" s="111"/>
      <c r="UFP292" s="111"/>
      <c r="UFQ292" s="111"/>
      <c r="UFR292" s="111"/>
      <c r="UFS292" s="111"/>
      <c r="UFT292" s="111"/>
      <c r="UFU292" s="111"/>
      <c r="UFV292" s="111"/>
      <c r="UFW292" s="111"/>
      <c r="UFX292" s="111"/>
      <c r="UFY292" s="111"/>
      <c r="UFZ292" s="111"/>
      <c r="UGA292" s="111"/>
      <c r="UGB292" s="111"/>
      <c r="UGC292" s="111"/>
      <c r="UGD292" s="111"/>
      <c r="UGE292" s="111"/>
      <c r="UGF292" s="112"/>
      <c r="UGG292" s="104"/>
      <c r="UGH292" s="111"/>
      <c r="UGI292" s="111"/>
      <c r="UGJ292" s="111"/>
      <c r="UGK292" s="111"/>
      <c r="UGL292" s="111"/>
      <c r="UGM292" s="111"/>
      <c r="UGN292" s="111"/>
      <c r="UGO292" s="111"/>
      <c r="UGP292" s="111"/>
      <c r="UGQ292" s="111"/>
      <c r="UGR292" s="111"/>
      <c r="UGS292" s="111"/>
      <c r="UGT292" s="111"/>
      <c r="UGU292" s="111"/>
      <c r="UGV292" s="111"/>
      <c r="UGW292" s="111"/>
      <c r="UGX292" s="111"/>
      <c r="UGY292" s="111"/>
      <c r="UGZ292" s="111"/>
      <c r="UHA292" s="111"/>
      <c r="UHB292" s="111"/>
      <c r="UHC292" s="111"/>
      <c r="UHD292" s="111"/>
      <c r="UHE292" s="111"/>
      <c r="UHF292" s="111"/>
      <c r="UHG292" s="111"/>
      <c r="UHH292" s="111"/>
      <c r="UHI292" s="111"/>
      <c r="UHJ292" s="111"/>
      <c r="UHK292" s="112"/>
      <c r="UHL292" s="104"/>
      <c r="UHM292" s="111"/>
      <c r="UHN292" s="111"/>
      <c r="UHO292" s="111"/>
      <c r="UHP292" s="111"/>
      <c r="UHQ292" s="111"/>
      <c r="UHR292" s="111"/>
      <c r="UHS292" s="111"/>
      <c r="UHT292" s="111"/>
      <c r="UHU292" s="111"/>
      <c r="UHV292" s="111"/>
      <c r="UHW292" s="111"/>
      <c r="UHX292" s="111"/>
      <c r="UHY292" s="111"/>
      <c r="UHZ292" s="111"/>
      <c r="UIA292" s="111"/>
      <c r="UIB292" s="111"/>
      <c r="UIC292" s="111"/>
      <c r="UID292" s="111"/>
      <c r="UIE292" s="111"/>
      <c r="UIF292" s="111"/>
      <c r="UIG292" s="111"/>
      <c r="UIH292" s="111"/>
      <c r="UII292" s="111"/>
      <c r="UIJ292" s="111"/>
      <c r="UIK292" s="111"/>
      <c r="UIL292" s="111"/>
      <c r="UIM292" s="111"/>
      <c r="UIN292" s="111"/>
      <c r="UIO292" s="111"/>
      <c r="UIP292" s="112"/>
      <c r="UIQ292" s="104"/>
      <c r="UIR292" s="111"/>
      <c r="UIS292" s="111"/>
      <c r="UIT292" s="111"/>
      <c r="UIU292" s="111"/>
      <c r="UIV292" s="111"/>
      <c r="UIW292" s="111"/>
      <c r="UIX292" s="111"/>
      <c r="UIY292" s="111"/>
      <c r="UIZ292" s="111"/>
      <c r="UJA292" s="111"/>
      <c r="UJB292" s="111"/>
      <c r="UJC292" s="111"/>
      <c r="UJD292" s="111"/>
      <c r="UJE292" s="111"/>
      <c r="UJF292" s="111"/>
      <c r="UJG292" s="111"/>
      <c r="UJH292" s="111"/>
      <c r="UJI292" s="111"/>
      <c r="UJJ292" s="111"/>
      <c r="UJK292" s="111"/>
      <c r="UJL292" s="111"/>
      <c r="UJM292" s="111"/>
      <c r="UJN292" s="111"/>
      <c r="UJO292" s="111"/>
      <c r="UJP292" s="111"/>
      <c r="UJQ292" s="111"/>
      <c r="UJR292" s="111"/>
      <c r="UJS292" s="111"/>
      <c r="UJT292" s="111"/>
      <c r="UJU292" s="112"/>
      <c r="UJV292" s="104"/>
      <c r="UJW292" s="111"/>
      <c r="UJX292" s="111"/>
      <c r="UJY292" s="111"/>
      <c r="UJZ292" s="111"/>
      <c r="UKA292" s="111"/>
      <c r="UKB292" s="111"/>
      <c r="UKC292" s="111"/>
      <c r="UKD292" s="111"/>
      <c r="UKE292" s="111"/>
      <c r="UKF292" s="111"/>
      <c r="UKG292" s="111"/>
      <c r="UKH292" s="111"/>
      <c r="UKI292" s="111"/>
      <c r="UKJ292" s="111"/>
      <c r="UKK292" s="111"/>
      <c r="UKL292" s="111"/>
      <c r="UKM292" s="111"/>
      <c r="UKN292" s="111"/>
      <c r="UKO292" s="111"/>
      <c r="UKP292" s="111"/>
      <c r="UKQ292" s="111"/>
      <c r="UKR292" s="111"/>
      <c r="UKS292" s="111"/>
      <c r="UKT292" s="111"/>
      <c r="UKU292" s="111"/>
      <c r="UKV292" s="111"/>
      <c r="UKW292" s="111"/>
      <c r="UKX292" s="111"/>
      <c r="UKY292" s="111"/>
      <c r="UKZ292" s="112"/>
      <c r="ULA292" s="104"/>
      <c r="ULB292" s="111"/>
      <c r="ULC292" s="111"/>
      <c r="ULD292" s="111"/>
      <c r="ULE292" s="111"/>
      <c r="ULF292" s="111"/>
      <c r="ULG292" s="111"/>
      <c r="ULH292" s="111"/>
      <c r="ULI292" s="111"/>
      <c r="ULJ292" s="111"/>
      <c r="ULK292" s="111"/>
      <c r="ULL292" s="111"/>
      <c r="ULM292" s="111"/>
      <c r="ULN292" s="111"/>
      <c r="ULO292" s="111"/>
      <c r="ULP292" s="111"/>
      <c r="ULQ292" s="111"/>
      <c r="ULR292" s="111"/>
      <c r="ULS292" s="111"/>
      <c r="ULT292" s="111"/>
      <c r="ULU292" s="111"/>
      <c r="ULV292" s="111"/>
      <c r="ULW292" s="111"/>
      <c r="ULX292" s="111"/>
      <c r="ULY292" s="111"/>
      <c r="ULZ292" s="111"/>
      <c r="UMA292" s="111"/>
      <c r="UMB292" s="111"/>
      <c r="UMC292" s="111"/>
      <c r="UMD292" s="111"/>
      <c r="UME292" s="112"/>
      <c r="UMF292" s="104"/>
      <c r="UMG292" s="111"/>
      <c r="UMH292" s="111"/>
      <c r="UMI292" s="111"/>
      <c r="UMJ292" s="111"/>
      <c r="UMK292" s="111"/>
      <c r="UML292" s="111"/>
      <c r="UMM292" s="111"/>
      <c r="UMN292" s="111"/>
      <c r="UMO292" s="111"/>
      <c r="UMP292" s="111"/>
      <c r="UMQ292" s="111"/>
      <c r="UMR292" s="111"/>
      <c r="UMS292" s="111"/>
      <c r="UMT292" s="111"/>
      <c r="UMU292" s="111"/>
      <c r="UMV292" s="111"/>
      <c r="UMW292" s="111"/>
      <c r="UMX292" s="111"/>
      <c r="UMY292" s="111"/>
      <c r="UMZ292" s="111"/>
      <c r="UNA292" s="111"/>
      <c r="UNB292" s="111"/>
      <c r="UNC292" s="111"/>
      <c r="UND292" s="111"/>
      <c r="UNE292" s="111"/>
      <c r="UNF292" s="111"/>
      <c r="UNG292" s="111"/>
      <c r="UNH292" s="111"/>
      <c r="UNI292" s="111"/>
      <c r="UNJ292" s="112"/>
      <c r="UNK292" s="104"/>
      <c r="UNL292" s="111"/>
      <c r="UNM292" s="111"/>
      <c r="UNN292" s="111"/>
      <c r="UNO292" s="111"/>
      <c r="UNP292" s="111"/>
      <c r="UNQ292" s="111"/>
      <c r="UNR292" s="111"/>
      <c r="UNS292" s="111"/>
      <c r="UNT292" s="111"/>
      <c r="UNU292" s="111"/>
      <c r="UNV292" s="111"/>
      <c r="UNW292" s="111"/>
      <c r="UNX292" s="111"/>
      <c r="UNY292" s="111"/>
      <c r="UNZ292" s="111"/>
      <c r="UOA292" s="111"/>
      <c r="UOB292" s="111"/>
      <c r="UOC292" s="111"/>
      <c r="UOD292" s="111"/>
      <c r="UOE292" s="111"/>
      <c r="UOF292" s="111"/>
      <c r="UOG292" s="111"/>
      <c r="UOH292" s="111"/>
      <c r="UOI292" s="111"/>
      <c r="UOJ292" s="111"/>
      <c r="UOK292" s="111"/>
      <c r="UOL292" s="111"/>
      <c r="UOM292" s="111"/>
      <c r="UON292" s="111"/>
      <c r="UOO292" s="112"/>
      <c r="UOP292" s="104"/>
      <c r="UOQ292" s="111"/>
      <c r="UOR292" s="111"/>
      <c r="UOS292" s="111"/>
      <c r="UOT292" s="111"/>
      <c r="UOU292" s="111"/>
      <c r="UOV292" s="111"/>
      <c r="UOW292" s="111"/>
      <c r="UOX292" s="111"/>
      <c r="UOY292" s="111"/>
      <c r="UOZ292" s="111"/>
      <c r="UPA292" s="111"/>
      <c r="UPB292" s="111"/>
      <c r="UPC292" s="111"/>
      <c r="UPD292" s="111"/>
      <c r="UPE292" s="111"/>
      <c r="UPF292" s="111"/>
      <c r="UPG292" s="111"/>
      <c r="UPH292" s="111"/>
      <c r="UPI292" s="111"/>
      <c r="UPJ292" s="111"/>
      <c r="UPK292" s="111"/>
      <c r="UPL292" s="111"/>
      <c r="UPM292" s="111"/>
      <c r="UPN292" s="111"/>
      <c r="UPO292" s="111"/>
      <c r="UPP292" s="111"/>
      <c r="UPQ292" s="111"/>
      <c r="UPR292" s="111"/>
      <c r="UPS292" s="111"/>
      <c r="UPT292" s="112"/>
      <c r="UPU292" s="104"/>
      <c r="UPV292" s="111"/>
      <c r="UPW292" s="111"/>
      <c r="UPX292" s="111"/>
      <c r="UPY292" s="111"/>
      <c r="UPZ292" s="111"/>
      <c r="UQA292" s="111"/>
      <c r="UQB292" s="111"/>
      <c r="UQC292" s="111"/>
      <c r="UQD292" s="111"/>
      <c r="UQE292" s="111"/>
      <c r="UQF292" s="111"/>
      <c r="UQG292" s="111"/>
      <c r="UQH292" s="111"/>
      <c r="UQI292" s="111"/>
      <c r="UQJ292" s="111"/>
      <c r="UQK292" s="111"/>
      <c r="UQL292" s="111"/>
      <c r="UQM292" s="111"/>
      <c r="UQN292" s="111"/>
      <c r="UQO292" s="111"/>
      <c r="UQP292" s="111"/>
      <c r="UQQ292" s="111"/>
      <c r="UQR292" s="111"/>
      <c r="UQS292" s="111"/>
      <c r="UQT292" s="111"/>
      <c r="UQU292" s="111"/>
      <c r="UQV292" s="111"/>
      <c r="UQW292" s="111"/>
      <c r="UQX292" s="111"/>
      <c r="UQY292" s="112"/>
      <c r="UQZ292" s="104"/>
      <c r="URA292" s="111"/>
      <c r="URB292" s="111"/>
      <c r="URC292" s="111"/>
      <c r="URD292" s="111"/>
      <c r="URE292" s="111"/>
      <c r="URF292" s="111"/>
      <c r="URG292" s="111"/>
      <c r="URH292" s="111"/>
      <c r="URI292" s="111"/>
      <c r="URJ292" s="111"/>
      <c r="URK292" s="111"/>
      <c r="URL292" s="111"/>
      <c r="URM292" s="111"/>
      <c r="URN292" s="111"/>
      <c r="URO292" s="111"/>
      <c r="URP292" s="111"/>
      <c r="URQ292" s="111"/>
      <c r="URR292" s="111"/>
      <c r="URS292" s="111"/>
      <c r="URT292" s="111"/>
      <c r="URU292" s="111"/>
      <c r="URV292" s="111"/>
      <c r="URW292" s="111"/>
      <c r="URX292" s="111"/>
      <c r="URY292" s="111"/>
      <c r="URZ292" s="111"/>
      <c r="USA292" s="111"/>
      <c r="USB292" s="111"/>
      <c r="USC292" s="111"/>
      <c r="USD292" s="112"/>
      <c r="USE292" s="104"/>
      <c r="USF292" s="111"/>
      <c r="USG292" s="111"/>
      <c r="USH292" s="111"/>
      <c r="USI292" s="111"/>
      <c r="USJ292" s="111"/>
      <c r="USK292" s="111"/>
      <c r="USL292" s="111"/>
      <c r="USM292" s="111"/>
      <c r="USN292" s="111"/>
      <c r="USO292" s="111"/>
      <c r="USP292" s="111"/>
      <c r="USQ292" s="111"/>
      <c r="USR292" s="111"/>
      <c r="USS292" s="111"/>
      <c r="UST292" s="111"/>
      <c r="USU292" s="111"/>
      <c r="USV292" s="111"/>
      <c r="USW292" s="111"/>
      <c r="USX292" s="111"/>
      <c r="USY292" s="111"/>
      <c r="USZ292" s="111"/>
      <c r="UTA292" s="111"/>
      <c r="UTB292" s="111"/>
      <c r="UTC292" s="111"/>
      <c r="UTD292" s="111"/>
      <c r="UTE292" s="111"/>
      <c r="UTF292" s="111"/>
      <c r="UTG292" s="111"/>
      <c r="UTH292" s="111"/>
      <c r="UTI292" s="112"/>
      <c r="UTJ292" s="104"/>
      <c r="UTK292" s="111"/>
      <c r="UTL292" s="111"/>
      <c r="UTM292" s="111"/>
      <c r="UTN292" s="111"/>
      <c r="UTO292" s="111"/>
      <c r="UTP292" s="111"/>
      <c r="UTQ292" s="111"/>
      <c r="UTR292" s="111"/>
      <c r="UTS292" s="111"/>
      <c r="UTT292" s="111"/>
      <c r="UTU292" s="111"/>
      <c r="UTV292" s="111"/>
      <c r="UTW292" s="111"/>
      <c r="UTX292" s="111"/>
      <c r="UTY292" s="111"/>
      <c r="UTZ292" s="111"/>
      <c r="UUA292" s="111"/>
      <c r="UUB292" s="111"/>
      <c r="UUC292" s="111"/>
      <c r="UUD292" s="111"/>
      <c r="UUE292" s="111"/>
      <c r="UUF292" s="111"/>
      <c r="UUG292" s="111"/>
      <c r="UUH292" s="111"/>
      <c r="UUI292" s="111"/>
      <c r="UUJ292" s="111"/>
      <c r="UUK292" s="111"/>
      <c r="UUL292" s="111"/>
      <c r="UUM292" s="111"/>
      <c r="UUN292" s="112"/>
      <c r="UUO292" s="104"/>
      <c r="UUP292" s="111"/>
      <c r="UUQ292" s="111"/>
      <c r="UUR292" s="111"/>
      <c r="UUS292" s="111"/>
      <c r="UUT292" s="111"/>
      <c r="UUU292" s="111"/>
      <c r="UUV292" s="111"/>
      <c r="UUW292" s="111"/>
      <c r="UUX292" s="111"/>
      <c r="UUY292" s="111"/>
      <c r="UUZ292" s="111"/>
      <c r="UVA292" s="111"/>
      <c r="UVB292" s="111"/>
      <c r="UVC292" s="111"/>
      <c r="UVD292" s="111"/>
      <c r="UVE292" s="111"/>
      <c r="UVF292" s="111"/>
      <c r="UVG292" s="111"/>
      <c r="UVH292" s="111"/>
      <c r="UVI292" s="111"/>
      <c r="UVJ292" s="111"/>
      <c r="UVK292" s="111"/>
      <c r="UVL292" s="111"/>
      <c r="UVM292" s="111"/>
      <c r="UVN292" s="111"/>
      <c r="UVO292" s="111"/>
      <c r="UVP292" s="111"/>
      <c r="UVQ292" s="111"/>
      <c r="UVR292" s="111"/>
      <c r="UVS292" s="112"/>
      <c r="UVT292" s="104"/>
      <c r="UVU292" s="111"/>
      <c r="UVV292" s="111"/>
      <c r="UVW292" s="111"/>
      <c r="UVX292" s="111"/>
      <c r="UVY292" s="111"/>
      <c r="UVZ292" s="111"/>
      <c r="UWA292" s="111"/>
      <c r="UWB292" s="111"/>
      <c r="UWC292" s="111"/>
      <c r="UWD292" s="111"/>
      <c r="UWE292" s="111"/>
      <c r="UWF292" s="111"/>
      <c r="UWG292" s="111"/>
      <c r="UWH292" s="111"/>
      <c r="UWI292" s="111"/>
      <c r="UWJ292" s="111"/>
      <c r="UWK292" s="111"/>
      <c r="UWL292" s="111"/>
      <c r="UWM292" s="111"/>
      <c r="UWN292" s="111"/>
      <c r="UWO292" s="111"/>
      <c r="UWP292" s="111"/>
      <c r="UWQ292" s="111"/>
      <c r="UWR292" s="111"/>
      <c r="UWS292" s="111"/>
      <c r="UWT292" s="111"/>
      <c r="UWU292" s="111"/>
      <c r="UWV292" s="111"/>
      <c r="UWW292" s="111"/>
      <c r="UWX292" s="112"/>
      <c r="UWY292" s="104"/>
      <c r="UWZ292" s="111"/>
      <c r="UXA292" s="111"/>
      <c r="UXB292" s="111"/>
      <c r="UXC292" s="111"/>
      <c r="UXD292" s="111"/>
      <c r="UXE292" s="111"/>
      <c r="UXF292" s="111"/>
      <c r="UXG292" s="111"/>
      <c r="UXH292" s="111"/>
      <c r="UXI292" s="111"/>
      <c r="UXJ292" s="111"/>
      <c r="UXK292" s="111"/>
      <c r="UXL292" s="111"/>
      <c r="UXM292" s="111"/>
      <c r="UXN292" s="111"/>
      <c r="UXO292" s="111"/>
      <c r="UXP292" s="111"/>
      <c r="UXQ292" s="111"/>
      <c r="UXR292" s="111"/>
      <c r="UXS292" s="111"/>
      <c r="UXT292" s="111"/>
      <c r="UXU292" s="111"/>
      <c r="UXV292" s="111"/>
      <c r="UXW292" s="111"/>
      <c r="UXX292" s="111"/>
      <c r="UXY292" s="111"/>
      <c r="UXZ292" s="111"/>
      <c r="UYA292" s="111"/>
      <c r="UYB292" s="111"/>
      <c r="UYC292" s="112"/>
      <c r="UYD292" s="104"/>
      <c r="UYE292" s="111"/>
      <c r="UYF292" s="111"/>
      <c r="UYG292" s="111"/>
      <c r="UYH292" s="111"/>
      <c r="UYI292" s="111"/>
      <c r="UYJ292" s="111"/>
      <c r="UYK292" s="111"/>
      <c r="UYL292" s="111"/>
      <c r="UYM292" s="111"/>
      <c r="UYN292" s="111"/>
      <c r="UYO292" s="111"/>
      <c r="UYP292" s="111"/>
      <c r="UYQ292" s="111"/>
      <c r="UYR292" s="111"/>
      <c r="UYS292" s="111"/>
      <c r="UYT292" s="111"/>
      <c r="UYU292" s="111"/>
      <c r="UYV292" s="111"/>
      <c r="UYW292" s="111"/>
      <c r="UYX292" s="111"/>
      <c r="UYY292" s="111"/>
      <c r="UYZ292" s="111"/>
      <c r="UZA292" s="111"/>
      <c r="UZB292" s="111"/>
      <c r="UZC292" s="111"/>
      <c r="UZD292" s="111"/>
      <c r="UZE292" s="111"/>
      <c r="UZF292" s="111"/>
      <c r="UZG292" s="111"/>
      <c r="UZH292" s="112"/>
      <c r="UZI292" s="104"/>
      <c r="UZJ292" s="111"/>
      <c r="UZK292" s="111"/>
      <c r="UZL292" s="111"/>
      <c r="UZM292" s="111"/>
      <c r="UZN292" s="111"/>
      <c r="UZO292" s="111"/>
      <c r="UZP292" s="111"/>
      <c r="UZQ292" s="111"/>
      <c r="UZR292" s="111"/>
      <c r="UZS292" s="111"/>
      <c r="UZT292" s="111"/>
      <c r="UZU292" s="111"/>
      <c r="UZV292" s="111"/>
      <c r="UZW292" s="111"/>
      <c r="UZX292" s="111"/>
      <c r="UZY292" s="111"/>
      <c r="UZZ292" s="111"/>
      <c r="VAA292" s="111"/>
      <c r="VAB292" s="111"/>
      <c r="VAC292" s="111"/>
      <c r="VAD292" s="111"/>
      <c r="VAE292" s="111"/>
      <c r="VAF292" s="111"/>
      <c r="VAG292" s="111"/>
      <c r="VAH292" s="111"/>
      <c r="VAI292" s="111"/>
      <c r="VAJ292" s="111"/>
      <c r="VAK292" s="111"/>
      <c r="VAL292" s="111"/>
      <c r="VAM292" s="112"/>
      <c r="VAN292" s="104"/>
      <c r="VAO292" s="111"/>
      <c r="VAP292" s="111"/>
      <c r="VAQ292" s="111"/>
      <c r="VAR292" s="111"/>
      <c r="VAS292" s="111"/>
      <c r="VAT292" s="111"/>
      <c r="VAU292" s="111"/>
      <c r="VAV292" s="111"/>
      <c r="VAW292" s="111"/>
      <c r="VAX292" s="111"/>
      <c r="VAY292" s="111"/>
      <c r="VAZ292" s="111"/>
      <c r="VBA292" s="111"/>
      <c r="VBB292" s="111"/>
      <c r="VBC292" s="111"/>
      <c r="VBD292" s="111"/>
      <c r="VBE292" s="111"/>
      <c r="VBF292" s="111"/>
      <c r="VBG292" s="111"/>
      <c r="VBH292" s="111"/>
      <c r="VBI292" s="111"/>
      <c r="VBJ292" s="111"/>
      <c r="VBK292" s="111"/>
      <c r="VBL292" s="111"/>
      <c r="VBM292" s="111"/>
      <c r="VBN292" s="111"/>
      <c r="VBO292" s="111"/>
      <c r="VBP292" s="111"/>
      <c r="VBQ292" s="111"/>
      <c r="VBR292" s="112"/>
      <c r="VBS292" s="104"/>
      <c r="VBT292" s="111"/>
      <c r="VBU292" s="111"/>
      <c r="VBV292" s="111"/>
      <c r="VBW292" s="111"/>
      <c r="VBX292" s="111"/>
      <c r="VBY292" s="111"/>
      <c r="VBZ292" s="111"/>
      <c r="VCA292" s="111"/>
      <c r="VCB292" s="111"/>
      <c r="VCC292" s="111"/>
      <c r="VCD292" s="111"/>
      <c r="VCE292" s="111"/>
      <c r="VCF292" s="111"/>
      <c r="VCG292" s="111"/>
      <c r="VCH292" s="111"/>
      <c r="VCI292" s="111"/>
      <c r="VCJ292" s="111"/>
      <c r="VCK292" s="111"/>
      <c r="VCL292" s="111"/>
      <c r="VCM292" s="111"/>
      <c r="VCN292" s="111"/>
      <c r="VCO292" s="111"/>
      <c r="VCP292" s="111"/>
      <c r="VCQ292" s="111"/>
      <c r="VCR292" s="111"/>
      <c r="VCS292" s="111"/>
      <c r="VCT292" s="111"/>
      <c r="VCU292" s="111"/>
      <c r="VCV292" s="111"/>
      <c r="VCW292" s="112"/>
      <c r="VCX292" s="104"/>
      <c r="VCY292" s="111"/>
      <c r="VCZ292" s="111"/>
      <c r="VDA292" s="111"/>
      <c r="VDB292" s="111"/>
      <c r="VDC292" s="111"/>
      <c r="VDD292" s="111"/>
      <c r="VDE292" s="111"/>
      <c r="VDF292" s="111"/>
      <c r="VDG292" s="111"/>
      <c r="VDH292" s="111"/>
      <c r="VDI292" s="111"/>
      <c r="VDJ292" s="111"/>
      <c r="VDK292" s="111"/>
      <c r="VDL292" s="111"/>
      <c r="VDM292" s="111"/>
      <c r="VDN292" s="111"/>
      <c r="VDO292" s="111"/>
      <c r="VDP292" s="111"/>
      <c r="VDQ292" s="111"/>
      <c r="VDR292" s="111"/>
      <c r="VDS292" s="111"/>
      <c r="VDT292" s="111"/>
      <c r="VDU292" s="111"/>
      <c r="VDV292" s="111"/>
      <c r="VDW292" s="111"/>
      <c r="VDX292" s="111"/>
      <c r="VDY292" s="111"/>
      <c r="VDZ292" s="111"/>
      <c r="VEA292" s="111"/>
      <c r="VEB292" s="112"/>
      <c r="VEC292" s="104"/>
      <c r="VED292" s="111"/>
      <c r="VEE292" s="111"/>
      <c r="VEF292" s="111"/>
      <c r="VEG292" s="111"/>
      <c r="VEH292" s="111"/>
      <c r="VEI292" s="111"/>
      <c r="VEJ292" s="111"/>
      <c r="VEK292" s="111"/>
      <c r="VEL292" s="111"/>
      <c r="VEM292" s="111"/>
      <c r="VEN292" s="111"/>
      <c r="VEO292" s="111"/>
      <c r="VEP292" s="111"/>
      <c r="VEQ292" s="111"/>
      <c r="VER292" s="111"/>
      <c r="VES292" s="111"/>
      <c r="VET292" s="111"/>
      <c r="VEU292" s="111"/>
      <c r="VEV292" s="111"/>
      <c r="VEW292" s="111"/>
      <c r="VEX292" s="111"/>
      <c r="VEY292" s="111"/>
      <c r="VEZ292" s="111"/>
      <c r="VFA292" s="111"/>
      <c r="VFB292" s="111"/>
      <c r="VFC292" s="111"/>
      <c r="VFD292" s="111"/>
      <c r="VFE292" s="111"/>
      <c r="VFF292" s="111"/>
      <c r="VFG292" s="112"/>
      <c r="VFH292" s="104"/>
      <c r="VFI292" s="111"/>
      <c r="VFJ292" s="111"/>
      <c r="VFK292" s="111"/>
      <c r="VFL292" s="111"/>
      <c r="VFM292" s="111"/>
      <c r="VFN292" s="111"/>
      <c r="VFO292" s="111"/>
      <c r="VFP292" s="111"/>
      <c r="VFQ292" s="111"/>
      <c r="VFR292" s="111"/>
      <c r="VFS292" s="111"/>
      <c r="VFT292" s="111"/>
      <c r="VFU292" s="111"/>
      <c r="VFV292" s="111"/>
      <c r="VFW292" s="111"/>
      <c r="VFX292" s="111"/>
      <c r="VFY292" s="111"/>
      <c r="VFZ292" s="111"/>
      <c r="VGA292" s="111"/>
      <c r="VGB292" s="111"/>
      <c r="VGC292" s="111"/>
      <c r="VGD292" s="111"/>
      <c r="VGE292" s="111"/>
      <c r="VGF292" s="111"/>
      <c r="VGG292" s="111"/>
      <c r="VGH292" s="111"/>
      <c r="VGI292" s="111"/>
      <c r="VGJ292" s="111"/>
      <c r="VGK292" s="111"/>
      <c r="VGL292" s="112"/>
      <c r="VGM292" s="104"/>
      <c r="VGN292" s="111"/>
      <c r="VGO292" s="111"/>
      <c r="VGP292" s="111"/>
      <c r="VGQ292" s="111"/>
      <c r="VGR292" s="111"/>
      <c r="VGS292" s="111"/>
      <c r="VGT292" s="111"/>
      <c r="VGU292" s="111"/>
      <c r="VGV292" s="111"/>
      <c r="VGW292" s="111"/>
      <c r="VGX292" s="111"/>
      <c r="VGY292" s="111"/>
      <c r="VGZ292" s="111"/>
      <c r="VHA292" s="111"/>
      <c r="VHB292" s="111"/>
      <c r="VHC292" s="111"/>
      <c r="VHD292" s="111"/>
      <c r="VHE292" s="111"/>
      <c r="VHF292" s="111"/>
      <c r="VHG292" s="111"/>
      <c r="VHH292" s="111"/>
      <c r="VHI292" s="111"/>
      <c r="VHJ292" s="111"/>
      <c r="VHK292" s="111"/>
      <c r="VHL292" s="111"/>
      <c r="VHM292" s="111"/>
      <c r="VHN292" s="111"/>
      <c r="VHO292" s="111"/>
      <c r="VHP292" s="111"/>
      <c r="VHQ292" s="112"/>
      <c r="VHR292" s="104"/>
      <c r="VHS292" s="111"/>
      <c r="VHT292" s="111"/>
      <c r="VHU292" s="111"/>
      <c r="VHV292" s="111"/>
      <c r="VHW292" s="111"/>
      <c r="VHX292" s="111"/>
      <c r="VHY292" s="111"/>
      <c r="VHZ292" s="111"/>
      <c r="VIA292" s="111"/>
      <c r="VIB292" s="111"/>
      <c r="VIC292" s="111"/>
      <c r="VID292" s="111"/>
      <c r="VIE292" s="111"/>
      <c r="VIF292" s="111"/>
      <c r="VIG292" s="111"/>
      <c r="VIH292" s="111"/>
      <c r="VII292" s="111"/>
      <c r="VIJ292" s="111"/>
      <c r="VIK292" s="111"/>
      <c r="VIL292" s="111"/>
      <c r="VIM292" s="111"/>
      <c r="VIN292" s="111"/>
      <c r="VIO292" s="111"/>
      <c r="VIP292" s="111"/>
      <c r="VIQ292" s="111"/>
      <c r="VIR292" s="111"/>
      <c r="VIS292" s="111"/>
      <c r="VIT292" s="111"/>
      <c r="VIU292" s="111"/>
      <c r="VIV292" s="112"/>
      <c r="VIW292" s="104"/>
      <c r="VIX292" s="111"/>
      <c r="VIY292" s="111"/>
      <c r="VIZ292" s="111"/>
      <c r="VJA292" s="111"/>
      <c r="VJB292" s="111"/>
      <c r="VJC292" s="111"/>
      <c r="VJD292" s="111"/>
      <c r="VJE292" s="111"/>
      <c r="VJF292" s="111"/>
      <c r="VJG292" s="111"/>
      <c r="VJH292" s="111"/>
      <c r="VJI292" s="111"/>
      <c r="VJJ292" s="111"/>
      <c r="VJK292" s="111"/>
      <c r="VJL292" s="111"/>
      <c r="VJM292" s="111"/>
      <c r="VJN292" s="111"/>
      <c r="VJO292" s="111"/>
      <c r="VJP292" s="111"/>
      <c r="VJQ292" s="111"/>
      <c r="VJR292" s="111"/>
      <c r="VJS292" s="111"/>
      <c r="VJT292" s="111"/>
      <c r="VJU292" s="111"/>
      <c r="VJV292" s="111"/>
      <c r="VJW292" s="111"/>
      <c r="VJX292" s="111"/>
      <c r="VJY292" s="111"/>
      <c r="VJZ292" s="111"/>
      <c r="VKA292" s="112"/>
      <c r="VKB292" s="104"/>
      <c r="VKC292" s="111"/>
      <c r="VKD292" s="111"/>
      <c r="VKE292" s="111"/>
      <c r="VKF292" s="111"/>
      <c r="VKG292" s="111"/>
      <c r="VKH292" s="111"/>
      <c r="VKI292" s="111"/>
      <c r="VKJ292" s="111"/>
      <c r="VKK292" s="111"/>
      <c r="VKL292" s="111"/>
      <c r="VKM292" s="111"/>
      <c r="VKN292" s="111"/>
      <c r="VKO292" s="111"/>
      <c r="VKP292" s="111"/>
      <c r="VKQ292" s="111"/>
      <c r="VKR292" s="111"/>
      <c r="VKS292" s="111"/>
      <c r="VKT292" s="111"/>
      <c r="VKU292" s="111"/>
      <c r="VKV292" s="111"/>
      <c r="VKW292" s="111"/>
      <c r="VKX292" s="111"/>
      <c r="VKY292" s="111"/>
      <c r="VKZ292" s="111"/>
      <c r="VLA292" s="111"/>
      <c r="VLB292" s="111"/>
      <c r="VLC292" s="111"/>
      <c r="VLD292" s="111"/>
      <c r="VLE292" s="111"/>
      <c r="VLF292" s="112"/>
      <c r="VLG292" s="104"/>
      <c r="VLH292" s="111"/>
      <c r="VLI292" s="111"/>
      <c r="VLJ292" s="111"/>
      <c r="VLK292" s="111"/>
      <c r="VLL292" s="111"/>
      <c r="VLM292" s="111"/>
      <c r="VLN292" s="111"/>
      <c r="VLO292" s="111"/>
      <c r="VLP292" s="111"/>
      <c r="VLQ292" s="111"/>
      <c r="VLR292" s="111"/>
      <c r="VLS292" s="111"/>
      <c r="VLT292" s="111"/>
      <c r="VLU292" s="111"/>
      <c r="VLV292" s="111"/>
      <c r="VLW292" s="111"/>
      <c r="VLX292" s="111"/>
      <c r="VLY292" s="111"/>
      <c r="VLZ292" s="111"/>
      <c r="VMA292" s="111"/>
      <c r="VMB292" s="111"/>
      <c r="VMC292" s="111"/>
      <c r="VMD292" s="111"/>
      <c r="VME292" s="111"/>
      <c r="VMF292" s="111"/>
      <c r="VMG292" s="111"/>
      <c r="VMH292" s="111"/>
      <c r="VMI292" s="111"/>
      <c r="VMJ292" s="111"/>
      <c r="VMK292" s="112"/>
      <c r="VML292" s="104"/>
      <c r="VMM292" s="111"/>
      <c r="VMN292" s="111"/>
      <c r="VMO292" s="111"/>
      <c r="VMP292" s="111"/>
      <c r="VMQ292" s="111"/>
      <c r="VMR292" s="111"/>
      <c r="VMS292" s="111"/>
      <c r="VMT292" s="111"/>
      <c r="VMU292" s="111"/>
      <c r="VMV292" s="111"/>
      <c r="VMW292" s="111"/>
      <c r="VMX292" s="111"/>
      <c r="VMY292" s="111"/>
      <c r="VMZ292" s="111"/>
      <c r="VNA292" s="111"/>
      <c r="VNB292" s="111"/>
      <c r="VNC292" s="111"/>
      <c r="VND292" s="111"/>
      <c r="VNE292" s="111"/>
      <c r="VNF292" s="111"/>
      <c r="VNG292" s="111"/>
      <c r="VNH292" s="111"/>
      <c r="VNI292" s="111"/>
      <c r="VNJ292" s="111"/>
      <c r="VNK292" s="111"/>
      <c r="VNL292" s="111"/>
      <c r="VNM292" s="111"/>
      <c r="VNN292" s="111"/>
      <c r="VNO292" s="111"/>
      <c r="VNP292" s="112"/>
      <c r="VNQ292" s="104"/>
      <c r="VNR292" s="111"/>
      <c r="VNS292" s="111"/>
      <c r="VNT292" s="111"/>
      <c r="VNU292" s="111"/>
      <c r="VNV292" s="111"/>
      <c r="VNW292" s="111"/>
      <c r="VNX292" s="111"/>
      <c r="VNY292" s="111"/>
      <c r="VNZ292" s="111"/>
      <c r="VOA292" s="111"/>
      <c r="VOB292" s="111"/>
      <c r="VOC292" s="111"/>
      <c r="VOD292" s="111"/>
      <c r="VOE292" s="111"/>
      <c r="VOF292" s="111"/>
      <c r="VOG292" s="111"/>
      <c r="VOH292" s="111"/>
      <c r="VOI292" s="111"/>
      <c r="VOJ292" s="111"/>
      <c r="VOK292" s="111"/>
      <c r="VOL292" s="111"/>
      <c r="VOM292" s="111"/>
      <c r="VON292" s="111"/>
      <c r="VOO292" s="111"/>
      <c r="VOP292" s="111"/>
      <c r="VOQ292" s="111"/>
      <c r="VOR292" s="111"/>
      <c r="VOS292" s="111"/>
      <c r="VOT292" s="111"/>
      <c r="VOU292" s="112"/>
      <c r="VOV292" s="104"/>
      <c r="VOW292" s="111"/>
      <c r="VOX292" s="111"/>
      <c r="VOY292" s="111"/>
      <c r="VOZ292" s="111"/>
      <c r="VPA292" s="111"/>
      <c r="VPB292" s="111"/>
      <c r="VPC292" s="111"/>
      <c r="VPD292" s="111"/>
      <c r="VPE292" s="111"/>
      <c r="VPF292" s="111"/>
      <c r="VPG292" s="111"/>
      <c r="VPH292" s="111"/>
      <c r="VPI292" s="111"/>
      <c r="VPJ292" s="111"/>
      <c r="VPK292" s="111"/>
      <c r="VPL292" s="111"/>
      <c r="VPM292" s="111"/>
      <c r="VPN292" s="111"/>
      <c r="VPO292" s="111"/>
      <c r="VPP292" s="111"/>
      <c r="VPQ292" s="111"/>
      <c r="VPR292" s="111"/>
      <c r="VPS292" s="111"/>
      <c r="VPT292" s="111"/>
      <c r="VPU292" s="111"/>
      <c r="VPV292" s="111"/>
      <c r="VPW292" s="111"/>
      <c r="VPX292" s="111"/>
      <c r="VPY292" s="111"/>
      <c r="VPZ292" s="112"/>
      <c r="VQA292" s="104"/>
      <c r="VQB292" s="111"/>
      <c r="VQC292" s="111"/>
      <c r="VQD292" s="111"/>
      <c r="VQE292" s="111"/>
      <c r="VQF292" s="111"/>
      <c r="VQG292" s="111"/>
      <c r="VQH292" s="111"/>
      <c r="VQI292" s="111"/>
      <c r="VQJ292" s="111"/>
      <c r="VQK292" s="111"/>
      <c r="VQL292" s="111"/>
      <c r="VQM292" s="111"/>
      <c r="VQN292" s="111"/>
      <c r="VQO292" s="111"/>
      <c r="VQP292" s="111"/>
      <c r="VQQ292" s="111"/>
      <c r="VQR292" s="111"/>
      <c r="VQS292" s="111"/>
      <c r="VQT292" s="111"/>
      <c r="VQU292" s="111"/>
      <c r="VQV292" s="111"/>
      <c r="VQW292" s="111"/>
      <c r="VQX292" s="111"/>
      <c r="VQY292" s="111"/>
      <c r="VQZ292" s="111"/>
      <c r="VRA292" s="111"/>
      <c r="VRB292" s="111"/>
      <c r="VRC292" s="111"/>
      <c r="VRD292" s="111"/>
      <c r="VRE292" s="112"/>
      <c r="VRF292" s="104"/>
      <c r="VRG292" s="111"/>
      <c r="VRH292" s="111"/>
      <c r="VRI292" s="111"/>
      <c r="VRJ292" s="111"/>
      <c r="VRK292" s="111"/>
      <c r="VRL292" s="111"/>
      <c r="VRM292" s="111"/>
      <c r="VRN292" s="111"/>
      <c r="VRO292" s="111"/>
      <c r="VRP292" s="111"/>
      <c r="VRQ292" s="111"/>
      <c r="VRR292" s="111"/>
      <c r="VRS292" s="111"/>
      <c r="VRT292" s="111"/>
      <c r="VRU292" s="111"/>
      <c r="VRV292" s="111"/>
      <c r="VRW292" s="111"/>
      <c r="VRX292" s="111"/>
      <c r="VRY292" s="111"/>
      <c r="VRZ292" s="111"/>
      <c r="VSA292" s="111"/>
      <c r="VSB292" s="111"/>
      <c r="VSC292" s="111"/>
      <c r="VSD292" s="111"/>
      <c r="VSE292" s="111"/>
      <c r="VSF292" s="111"/>
      <c r="VSG292" s="111"/>
      <c r="VSH292" s="111"/>
      <c r="VSI292" s="111"/>
      <c r="VSJ292" s="112"/>
      <c r="VSK292" s="104"/>
      <c r="VSL292" s="111"/>
      <c r="VSM292" s="111"/>
      <c r="VSN292" s="111"/>
      <c r="VSO292" s="111"/>
      <c r="VSP292" s="111"/>
      <c r="VSQ292" s="111"/>
      <c r="VSR292" s="111"/>
      <c r="VSS292" s="111"/>
      <c r="VST292" s="111"/>
      <c r="VSU292" s="111"/>
      <c r="VSV292" s="111"/>
      <c r="VSW292" s="111"/>
      <c r="VSX292" s="111"/>
      <c r="VSY292" s="111"/>
      <c r="VSZ292" s="111"/>
      <c r="VTA292" s="111"/>
      <c r="VTB292" s="111"/>
      <c r="VTC292" s="111"/>
      <c r="VTD292" s="111"/>
      <c r="VTE292" s="111"/>
      <c r="VTF292" s="111"/>
      <c r="VTG292" s="111"/>
      <c r="VTH292" s="111"/>
      <c r="VTI292" s="111"/>
      <c r="VTJ292" s="111"/>
      <c r="VTK292" s="111"/>
      <c r="VTL292" s="111"/>
      <c r="VTM292" s="111"/>
      <c r="VTN292" s="111"/>
      <c r="VTO292" s="112"/>
      <c r="VTP292" s="104"/>
      <c r="VTQ292" s="111"/>
      <c r="VTR292" s="111"/>
      <c r="VTS292" s="111"/>
      <c r="VTT292" s="111"/>
      <c r="VTU292" s="111"/>
      <c r="VTV292" s="111"/>
      <c r="VTW292" s="111"/>
      <c r="VTX292" s="111"/>
      <c r="VTY292" s="111"/>
      <c r="VTZ292" s="111"/>
      <c r="VUA292" s="111"/>
      <c r="VUB292" s="111"/>
      <c r="VUC292" s="111"/>
      <c r="VUD292" s="111"/>
      <c r="VUE292" s="111"/>
      <c r="VUF292" s="111"/>
      <c r="VUG292" s="111"/>
      <c r="VUH292" s="111"/>
      <c r="VUI292" s="111"/>
      <c r="VUJ292" s="111"/>
      <c r="VUK292" s="111"/>
      <c r="VUL292" s="111"/>
      <c r="VUM292" s="111"/>
      <c r="VUN292" s="111"/>
      <c r="VUO292" s="111"/>
      <c r="VUP292" s="111"/>
      <c r="VUQ292" s="111"/>
      <c r="VUR292" s="111"/>
      <c r="VUS292" s="111"/>
      <c r="VUT292" s="112"/>
      <c r="VUU292" s="104"/>
      <c r="VUV292" s="111"/>
      <c r="VUW292" s="111"/>
      <c r="VUX292" s="111"/>
      <c r="VUY292" s="111"/>
      <c r="VUZ292" s="111"/>
      <c r="VVA292" s="111"/>
      <c r="VVB292" s="111"/>
      <c r="VVC292" s="111"/>
      <c r="VVD292" s="111"/>
      <c r="VVE292" s="111"/>
      <c r="VVF292" s="111"/>
      <c r="VVG292" s="111"/>
      <c r="VVH292" s="111"/>
      <c r="VVI292" s="111"/>
      <c r="VVJ292" s="111"/>
      <c r="VVK292" s="111"/>
      <c r="VVL292" s="111"/>
      <c r="VVM292" s="111"/>
      <c r="VVN292" s="111"/>
      <c r="VVO292" s="111"/>
      <c r="VVP292" s="111"/>
      <c r="VVQ292" s="111"/>
      <c r="VVR292" s="111"/>
      <c r="VVS292" s="111"/>
      <c r="VVT292" s="111"/>
      <c r="VVU292" s="111"/>
      <c r="VVV292" s="111"/>
      <c r="VVW292" s="111"/>
      <c r="VVX292" s="111"/>
      <c r="VVY292" s="112"/>
      <c r="VVZ292" s="104"/>
      <c r="VWA292" s="111"/>
      <c r="VWB292" s="111"/>
      <c r="VWC292" s="111"/>
      <c r="VWD292" s="111"/>
      <c r="VWE292" s="111"/>
      <c r="VWF292" s="111"/>
      <c r="VWG292" s="111"/>
      <c r="VWH292" s="111"/>
      <c r="VWI292" s="111"/>
      <c r="VWJ292" s="111"/>
      <c r="VWK292" s="111"/>
      <c r="VWL292" s="111"/>
      <c r="VWM292" s="111"/>
      <c r="VWN292" s="111"/>
      <c r="VWO292" s="111"/>
      <c r="VWP292" s="111"/>
      <c r="VWQ292" s="111"/>
      <c r="VWR292" s="111"/>
      <c r="VWS292" s="111"/>
      <c r="VWT292" s="111"/>
      <c r="VWU292" s="111"/>
      <c r="VWV292" s="111"/>
      <c r="VWW292" s="111"/>
      <c r="VWX292" s="111"/>
      <c r="VWY292" s="111"/>
      <c r="VWZ292" s="111"/>
      <c r="VXA292" s="111"/>
      <c r="VXB292" s="111"/>
      <c r="VXC292" s="111"/>
      <c r="VXD292" s="112"/>
      <c r="VXE292" s="104"/>
      <c r="VXF292" s="111"/>
      <c r="VXG292" s="111"/>
      <c r="VXH292" s="111"/>
      <c r="VXI292" s="111"/>
      <c r="VXJ292" s="111"/>
      <c r="VXK292" s="111"/>
      <c r="VXL292" s="111"/>
      <c r="VXM292" s="111"/>
      <c r="VXN292" s="111"/>
      <c r="VXO292" s="111"/>
      <c r="VXP292" s="111"/>
      <c r="VXQ292" s="111"/>
      <c r="VXR292" s="111"/>
      <c r="VXS292" s="111"/>
      <c r="VXT292" s="111"/>
      <c r="VXU292" s="111"/>
      <c r="VXV292" s="111"/>
      <c r="VXW292" s="111"/>
      <c r="VXX292" s="111"/>
      <c r="VXY292" s="111"/>
      <c r="VXZ292" s="111"/>
      <c r="VYA292" s="111"/>
      <c r="VYB292" s="111"/>
      <c r="VYC292" s="111"/>
      <c r="VYD292" s="111"/>
      <c r="VYE292" s="111"/>
      <c r="VYF292" s="111"/>
      <c r="VYG292" s="111"/>
      <c r="VYH292" s="111"/>
      <c r="VYI292" s="112"/>
      <c r="VYJ292" s="104"/>
      <c r="VYK292" s="111"/>
      <c r="VYL292" s="111"/>
      <c r="VYM292" s="111"/>
      <c r="VYN292" s="111"/>
      <c r="VYO292" s="111"/>
      <c r="VYP292" s="111"/>
      <c r="VYQ292" s="111"/>
      <c r="VYR292" s="111"/>
      <c r="VYS292" s="111"/>
      <c r="VYT292" s="111"/>
      <c r="VYU292" s="111"/>
      <c r="VYV292" s="111"/>
      <c r="VYW292" s="111"/>
      <c r="VYX292" s="111"/>
      <c r="VYY292" s="111"/>
      <c r="VYZ292" s="111"/>
      <c r="VZA292" s="111"/>
      <c r="VZB292" s="111"/>
      <c r="VZC292" s="111"/>
      <c r="VZD292" s="111"/>
      <c r="VZE292" s="111"/>
      <c r="VZF292" s="111"/>
      <c r="VZG292" s="111"/>
      <c r="VZH292" s="111"/>
      <c r="VZI292" s="111"/>
      <c r="VZJ292" s="111"/>
      <c r="VZK292" s="111"/>
      <c r="VZL292" s="111"/>
      <c r="VZM292" s="111"/>
      <c r="VZN292" s="112"/>
      <c r="VZO292" s="104"/>
      <c r="VZP292" s="111"/>
      <c r="VZQ292" s="111"/>
      <c r="VZR292" s="111"/>
      <c r="VZS292" s="111"/>
      <c r="VZT292" s="111"/>
      <c r="VZU292" s="111"/>
      <c r="VZV292" s="111"/>
      <c r="VZW292" s="111"/>
      <c r="VZX292" s="111"/>
      <c r="VZY292" s="111"/>
      <c r="VZZ292" s="111"/>
      <c r="WAA292" s="111"/>
      <c r="WAB292" s="111"/>
      <c r="WAC292" s="111"/>
      <c r="WAD292" s="111"/>
      <c r="WAE292" s="111"/>
      <c r="WAF292" s="111"/>
      <c r="WAG292" s="111"/>
      <c r="WAH292" s="111"/>
      <c r="WAI292" s="111"/>
      <c r="WAJ292" s="111"/>
      <c r="WAK292" s="111"/>
      <c r="WAL292" s="111"/>
      <c r="WAM292" s="111"/>
      <c r="WAN292" s="111"/>
      <c r="WAO292" s="111"/>
      <c r="WAP292" s="111"/>
      <c r="WAQ292" s="111"/>
      <c r="WAR292" s="111"/>
      <c r="WAS292" s="112"/>
      <c r="WAT292" s="104"/>
      <c r="WAU292" s="111"/>
      <c r="WAV292" s="111"/>
      <c r="WAW292" s="111"/>
      <c r="WAX292" s="111"/>
      <c r="WAY292" s="111"/>
      <c r="WAZ292" s="111"/>
      <c r="WBA292" s="111"/>
      <c r="WBB292" s="111"/>
      <c r="WBC292" s="111"/>
      <c r="WBD292" s="111"/>
      <c r="WBE292" s="111"/>
      <c r="WBF292" s="111"/>
      <c r="WBG292" s="111"/>
      <c r="WBH292" s="111"/>
      <c r="WBI292" s="111"/>
      <c r="WBJ292" s="111"/>
      <c r="WBK292" s="111"/>
      <c r="WBL292" s="111"/>
      <c r="WBM292" s="111"/>
      <c r="WBN292" s="111"/>
      <c r="WBO292" s="111"/>
      <c r="WBP292" s="111"/>
      <c r="WBQ292" s="111"/>
      <c r="WBR292" s="111"/>
      <c r="WBS292" s="111"/>
      <c r="WBT292" s="111"/>
      <c r="WBU292" s="111"/>
      <c r="WBV292" s="111"/>
      <c r="WBW292" s="111"/>
      <c r="WBX292" s="112"/>
      <c r="WBY292" s="104"/>
      <c r="WBZ292" s="111"/>
      <c r="WCA292" s="111"/>
      <c r="WCB292" s="111"/>
      <c r="WCC292" s="111"/>
      <c r="WCD292" s="111"/>
      <c r="WCE292" s="111"/>
      <c r="WCF292" s="111"/>
      <c r="WCG292" s="111"/>
      <c r="WCH292" s="111"/>
      <c r="WCI292" s="111"/>
      <c r="WCJ292" s="111"/>
      <c r="WCK292" s="111"/>
      <c r="WCL292" s="111"/>
      <c r="WCM292" s="111"/>
      <c r="WCN292" s="111"/>
      <c r="WCO292" s="111"/>
      <c r="WCP292" s="111"/>
      <c r="WCQ292" s="111"/>
      <c r="WCR292" s="111"/>
      <c r="WCS292" s="111"/>
      <c r="WCT292" s="111"/>
      <c r="WCU292" s="111"/>
      <c r="WCV292" s="111"/>
      <c r="WCW292" s="111"/>
      <c r="WCX292" s="111"/>
      <c r="WCY292" s="111"/>
      <c r="WCZ292" s="111"/>
      <c r="WDA292" s="111"/>
      <c r="WDB292" s="111"/>
      <c r="WDC292" s="112"/>
      <c r="WDD292" s="104"/>
      <c r="WDE292" s="111"/>
      <c r="WDF292" s="111"/>
      <c r="WDG292" s="111"/>
      <c r="WDH292" s="111"/>
      <c r="WDI292" s="111"/>
      <c r="WDJ292" s="111"/>
      <c r="WDK292" s="111"/>
      <c r="WDL292" s="111"/>
      <c r="WDM292" s="111"/>
      <c r="WDN292" s="111"/>
      <c r="WDO292" s="111"/>
      <c r="WDP292" s="111"/>
      <c r="WDQ292" s="111"/>
      <c r="WDR292" s="111"/>
      <c r="WDS292" s="111"/>
      <c r="WDT292" s="111"/>
      <c r="WDU292" s="111"/>
      <c r="WDV292" s="111"/>
      <c r="WDW292" s="111"/>
      <c r="WDX292" s="111"/>
      <c r="WDY292" s="111"/>
      <c r="WDZ292" s="111"/>
      <c r="WEA292" s="111"/>
      <c r="WEB292" s="111"/>
      <c r="WEC292" s="111"/>
      <c r="WED292" s="111"/>
      <c r="WEE292" s="111"/>
      <c r="WEF292" s="111"/>
      <c r="WEG292" s="111"/>
      <c r="WEH292" s="112"/>
      <c r="WEI292" s="104"/>
      <c r="WEJ292" s="111"/>
      <c r="WEK292" s="111"/>
      <c r="WEL292" s="111"/>
      <c r="WEM292" s="111"/>
      <c r="WEN292" s="111"/>
      <c r="WEO292" s="111"/>
      <c r="WEP292" s="111"/>
      <c r="WEQ292" s="111"/>
      <c r="WER292" s="111"/>
      <c r="WES292" s="111"/>
      <c r="WET292" s="111"/>
      <c r="WEU292" s="111"/>
      <c r="WEV292" s="111"/>
      <c r="WEW292" s="111"/>
      <c r="WEX292" s="111"/>
      <c r="WEY292" s="111"/>
      <c r="WEZ292" s="111"/>
      <c r="WFA292" s="111"/>
      <c r="WFB292" s="111"/>
      <c r="WFC292" s="111"/>
      <c r="WFD292" s="111"/>
      <c r="WFE292" s="111"/>
      <c r="WFF292" s="111"/>
      <c r="WFG292" s="111"/>
      <c r="WFH292" s="111"/>
      <c r="WFI292" s="111"/>
      <c r="WFJ292" s="111"/>
      <c r="WFK292" s="111"/>
      <c r="WFL292" s="111"/>
      <c r="WFM292" s="112"/>
      <c r="WFN292" s="104"/>
      <c r="WFO292" s="111"/>
      <c r="WFP292" s="111"/>
      <c r="WFQ292" s="111"/>
      <c r="WFR292" s="111"/>
      <c r="WFS292" s="111"/>
      <c r="WFT292" s="111"/>
      <c r="WFU292" s="111"/>
      <c r="WFV292" s="111"/>
      <c r="WFW292" s="111"/>
      <c r="WFX292" s="111"/>
      <c r="WFY292" s="111"/>
      <c r="WFZ292" s="111"/>
      <c r="WGA292" s="111"/>
      <c r="WGB292" s="111"/>
      <c r="WGC292" s="111"/>
      <c r="WGD292" s="111"/>
      <c r="WGE292" s="111"/>
      <c r="WGF292" s="111"/>
      <c r="WGG292" s="111"/>
      <c r="WGH292" s="111"/>
      <c r="WGI292" s="111"/>
      <c r="WGJ292" s="111"/>
      <c r="WGK292" s="111"/>
      <c r="WGL292" s="111"/>
      <c r="WGM292" s="111"/>
      <c r="WGN292" s="111"/>
      <c r="WGO292" s="111"/>
      <c r="WGP292" s="111"/>
      <c r="WGQ292" s="111"/>
      <c r="WGR292" s="112"/>
      <c r="WGS292" s="104"/>
      <c r="WGT292" s="111"/>
      <c r="WGU292" s="111"/>
      <c r="WGV292" s="111"/>
      <c r="WGW292" s="111"/>
      <c r="WGX292" s="111"/>
      <c r="WGY292" s="111"/>
      <c r="WGZ292" s="111"/>
      <c r="WHA292" s="111"/>
      <c r="WHB292" s="111"/>
      <c r="WHC292" s="111"/>
      <c r="WHD292" s="111"/>
      <c r="WHE292" s="111"/>
      <c r="WHF292" s="111"/>
      <c r="WHG292" s="111"/>
      <c r="WHH292" s="111"/>
      <c r="WHI292" s="111"/>
      <c r="WHJ292" s="111"/>
      <c r="WHK292" s="111"/>
      <c r="WHL292" s="111"/>
      <c r="WHM292" s="111"/>
      <c r="WHN292" s="111"/>
      <c r="WHO292" s="111"/>
      <c r="WHP292" s="111"/>
      <c r="WHQ292" s="111"/>
      <c r="WHR292" s="111"/>
      <c r="WHS292" s="111"/>
      <c r="WHT292" s="111"/>
      <c r="WHU292" s="111"/>
      <c r="WHV292" s="111"/>
      <c r="WHW292" s="112"/>
      <c r="WHX292" s="104"/>
      <c r="WHY292" s="111"/>
      <c r="WHZ292" s="111"/>
      <c r="WIA292" s="111"/>
      <c r="WIB292" s="111"/>
      <c r="WIC292" s="111"/>
      <c r="WID292" s="111"/>
      <c r="WIE292" s="111"/>
      <c r="WIF292" s="111"/>
      <c r="WIG292" s="111"/>
      <c r="WIH292" s="111"/>
      <c r="WII292" s="111"/>
      <c r="WIJ292" s="111"/>
      <c r="WIK292" s="111"/>
      <c r="WIL292" s="111"/>
      <c r="WIM292" s="111"/>
      <c r="WIN292" s="111"/>
      <c r="WIO292" s="111"/>
      <c r="WIP292" s="111"/>
      <c r="WIQ292" s="111"/>
      <c r="WIR292" s="111"/>
      <c r="WIS292" s="111"/>
      <c r="WIT292" s="111"/>
      <c r="WIU292" s="111"/>
      <c r="WIV292" s="111"/>
      <c r="WIW292" s="111"/>
      <c r="WIX292" s="111"/>
      <c r="WIY292" s="111"/>
      <c r="WIZ292" s="111"/>
      <c r="WJA292" s="111"/>
      <c r="WJB292" s="112"/>
      <c r="WJC292" s="104"/>
      <c r="WJD292" s="111"/>
      <c r="WJE292" s="111"/>
      <c r="WJF292" s="111"/>
      <c r="WJG292" s="111"/>
      <c r="WJH292" s="111"/>
      <c r="WJI292" s="111"/>
      <c r="WJJ292" s="111"/>
      <c r="WJK292" s="111"/>
      <c r="WJL292" s="111"/>
      <c r="WJM292" s="111"/>
      <c r="WJN292" s="111"/>
      <c r="WJO292" s="111"/>
      <c r="WJP292" s="111"/>
      <c r="WJQ292" s="111"/>
      <c r="WJR292" s="111"/>
      <c r="WJS292" s="111"/>
      <c r="WJT292" s="111"/>
      <c r="WJU292" s="111"/>
      <c r="WJV292" s="111"/>
      <c r="WJW292" s="111"/>
      <c r="WJX292" s="111"/>
      <c r="WJY292" s="111"/>
      <c r="WJZ292" s="111"/>
      <c r="WKA292" s="111"/>
      <c r="WKB292" s="111"/>
      <c r="WKC292" s="111"/>
      <c r="WKD292" s="111"/>
      <c r="WKE292" s="111"/>
      <c r="WKF292" s="111"/>
      <c r="WKG292" s="112"/>
      <c r="WKH292" s="104"/>
      <c r="WKI292" s="111"/>
      <c r="WKJ292" s="111"/>
      <c r="WKK292" s="111"/>
      <c r="WKL292" s="111"/>
      <c r="WKM292" s="111"/>
      <c r="WKN292" s="111"/>
      <c r="WKO292" s="111"/>
      <c r="WKP292" s="111"/>
      <c r="WKQ292" s="111"/>
      <c r="WKR292" s="111"/>
      <c r="WKS292" s="111"/>
      <c r="WKT292" s="111"/>
      <c r="WKU292" s="111"/>
      <c r="WKV292" s="111"/>
      <c r="WKW292" s="111"/>
      <c r="WKX292" s="111"/>
      <c r="WKY292" s="111"/>
      <c r="WKZ292" s="111"/>
      <c r="WLA292" s="111"/>
      <c r="WLB292" s="111"/>
      <c r="WLC292" s="111"/>
      <c r="WLD292" s="111"/>
      <c r="WLE292" s="111"/>
      <c r="WLF292" s="111"/>
      <c r="WLG292" s="111"/>
      <c r="WLH292" s="111"/>
      <c r="WLI292" s="111"/>
      <c r="WLJ292" s="111"/>
      <c r="WLK292" s="111"/>
      <c r="WLL292" s="112"/>
      <c r="WLM292" s="104"/>
      <c r="WLN292" s="111"/>
      <c r="WLO292" s="111"/>
      <c r="WLP292" s="111"/>
      <c r="WLQ292" s="111"/>
      <c r="WLR292" s="111"/>
      <c r="WLS292" s="111"/>
      <c r="WLT292" s="111"/>
      <c r="WLU292" s="111"/>
      <c r="WLV292" s="111"/>
      <c r="WLW292" s="111"/>
      <c r="WLX292" s="111"/>
      <c r="WLY292" s="111"/>
      <c r="WLZ292" s="111"/>
      <c r="WMA292" s="111"/>
      <c r="WMB292" s="111"/>
      <c r="WMC292" s="111"/>
      <c r="WMD292" s="111"/>
      <c r="WME292" s="111"/>
      <c r="WMF292" s="111"/>
      <c r="WMG292" s="111"/>
      <c r="WMH292" s="111"/>
      <c r="WMI292" s="111"/>
      <c r="WMJ292" s="111"/>
      <c r="WMK292" s="111"/>
      <c r="WML292" s="111"/>
      <c r="WMM292" s="111"/>
      <c r="WMN292" s="111"/>
      <c r="WMO292" s="111"/>
      <c r="WMP292" s="111"/>
      <c r="WMQ292" s="112"/>
      <c r="WMR292" s="104"/>
      <c r="WMS292" s="111"/>
      <c r="WMT292" s="111"/>
      <c r="WMU292" s="111"/>
      <c r="WMV292" s="111"/>
      <c r="WMW292" s="111"/>
      <c r="WMX292" s="111"/>
      <c r="WMY292" s="111"/>
      <c r="WMZ292" s="111"/>
      <c r="WNA292" s="111"/>
      <c r="WNB292" s="111"/>
      <c r="WNC292" s="111"/>
      <c r="WND292" s="111"/>
      <c r="WNE292" s="111"/>
      <c r="WNF292" s="111"/>
      <c r="WNG292" s="111"/>
      <c r="WNH292" s="111"/>
      <c r="WNI292" s="111"/>
      <c r="WNJ292" s="111"/>
      <c r="WNK292" s="111"/>
      <c r="WNL292" s="111"/>
      <c r="WNM292" s="111"/>
      <c r="WNN292" s="111"/>
      <c r="WNO292" s="111"/>
      <c r="WNP292" s="111"/>
      <c r="WNQ292" s="111"/>
      <c r="WNR292" s="111"/>
      <c r="WNS292" s="111"/>
      <c r="WNT292" s="111"/>
      <c r="WNU292" s="111"/>
      <c r="WNV292" s="112"/>
      <c r="WNW292" s="104"/>
      <c r="WNX292" s="111"/>
      <c r="WNY292" s="111"/>
      <c r="WNZ292" s="111"/>
      <c r="WOA292" s="111"/>
      <c r="WOB292" s="111"/>
      <c r="WOC292" s="111"/>
      <c r="WOD292" s="111"/>
      <c r="WOE292" s="111"/>
      <c r="WOF292" s="111"/>
      <c r="WOG292" s="111"/>
      <c r="WOH292" s="111"/>
      <c r="WOI292" s="111"/>
      <c r="WOJ292" s="111"/>
      <c r="WOK292" s="111"/>
      <c r="WOL292" s="111"/>
      <c r="WOM292" s="111"/>
      <c r="WON292" s="111"/>
      <c r="WOO292" s="111"/>
      <c r="WOP292" s="111"/>
      <c r="WOQ292" s="111"/>
      <c r="WOR292" s="111"/>
      <c r="WOS292" s="111"/>
      <c r="WOT292" s="111"/>
      <c r="WOU292" s="111"/>
      <c r="WOV292" s="111"/>
      <c r="WOW292" s="111"/>
      <c r="WOX292" s="111"/>
      <c r="WOY292" s="111"/>
      <c r="WOZ292" s="111"/>
      <c r="WPA292" s="112"/>
      <c r="WPB292" s="104"/>
      <c r="WPC292" s="111"/>
      <c r="WPD292" s="111"/>
      <c r="WPE292" s="111"/>
      <c r="WPF292" s="111"/>
      <c r="WPG292" s="111"/>
      <c r="WPH292" s="111"/>
      <c r="WPI292" s="111"/>
      <c r="WPJ292" s="111"/>
      <c r="WPK292" s="111"/>
      <c r="WPL292" s="111"/>
      <c r="WPM292" s="111"/>
      <c r="WPN292" s="111"/>
      <c r="WPO292" s="111"/>
      <c r="WPP292" s="111"/>
      <c r="WPQ292" s="111"/>
      <c r="WPR292" s="111"/>
      <c r="WPS292" s="111"/>
      <c r="WPT292" s="111"/>
      <c r="WPU292" s="111"/>
      <c r="WPV292" s="111"/>
      <c r="WPW292" s="111"/>
      <c r="WPX292" s="111"/>
      <c r="WPY292" s="111"/>
      <c r="WPZ292" s="111"/>
      <c r="WQA292" s="111"/>
      <c r="WQB292" s="111"/>
      <c r="WQC292" s="111"/>
      <c r="WQD292" s="111"/>
      <c r="WQE292" s="111"/>
      <c r="WQF292" s="112"/>
      <c r="WQG292" s="104"/>
      <c r="WQH292" s="111"/>
      <c r="WQI292" s="111"/>
      <c r="WQJ292" s="111"/>
      <c r="WQK292" s="111"/>
      <c r="WQL292" s="111"/>
      <c r="WQM292" s="111"/>
      <c r="WQN292" s="111"/>
      <c r="WQO292" s="111"/>
      <c r="WQP292" s="111"/>
      <c r="WQQ292" s="111"/>
      <c r="WQR292" s="111"/>
      <c r="WQS292" s="111"/>
      <c r="WQT292" s="111"/>
      <c r="WQU292" s="111"/>
      <c r="WQV292" s="111"/>
      <c r="WQW292" s="111"/>
      <c r="WQX292" s="111"/>
      <c r="WQY292" s="111"/>
      <c r="WQZ292" s="111"/>
      <c r="WRA292" s="111"/>
      <c r="WRB292" s="111"/>
      <c r="WRC292" s="111"/>
      <c r="WRD292" s="111"/>
      <c r="WRE292" s="111"/>
      <c r="WRF292" s="111"/>
      <c r="WRG292" s="111"/>
      <c r="WRH292" s="111"/>
      <c r="WRI292" s="111"/>
      <c r="WRJ292" s="111"/>
      <c r="WRK292" s="112"/>
      <c r="WRL292" s="104"/>
      <c r="WRM292" s="111"/>
      <c r="WRN292" s="111"/>
      <c r="WRO292" s="111"/>
      <c r="WRP292" s="111"/>
      <c r="WRQ292" s="111"/>
      <c r="WRR292" s="111"/>
      <c r="WRS292" s="111"/>
      <c r="WRT292" s="111"/>
      <c r="WRU292" s="111"/>
      <c r="WRV292" s="111"/>
      <c r="WRW292" s="111"/>
      <c r="WRX292" s="111"/>
      <c r="WRY292" s="111"/>
      <c r="WRZ292" s="111"/>
      <c r="WSA292" s="111"/>
      <c r="WSB292" s="111"/>
      <c r="WSC292" s="111"/>
      <c r="WSD292" s="111"/>
      <c r="WSE292" s="111"/>
      <c r="WSF292" s="111"/>
      <c r="WSG292" s="111"/>
      <c r="WSH292" s="111"/>
      <c r="WSI292" s="111"/>
      <c r="WSJ292" s="111"/>
      <c r="WSK292" s="111"/>
      <c r="WSL292" s="111"/>
      <c r="WSM292" s="111"/>
      <c r="WSN292" s="111"/>
      <c r="WSO292" s="111"/>
      <c r="WSP292" s="112"/>
      <c r="WSQ292" s="104"/>
      <c r="WSR292" s="111"/>
      <c r="WSS292" s="111"/>
      <c r="WST292" s="111"/>
      <c r="WSU292" s="111"/>
      <c r="WSV292" s="111"/>
      <c r="WSW292" s="111"/>
      <c r="WSX292" s="111"/>
      <c r="WSY292" s="111"/>
      <c r="WSZ292" s="111"/>
      <c r="WTA292" s="111"/>
      <c r="WTB292" s="111"/>
      <c r="WTC292" s="111"/>
      <c r="WTD292" s="111"/>
      <c r="WTE292" s="111"/>
      <c r="WTF292" s="111"/>
      <c r="WTG292" s="111"/>
      <c r="WTH292" s="111"/>
      <c r="WTI292" s="111"/>
      <c r="WTJ292" s="111"/>
      <c r="WTK292" s="111"/>
      <c r="WTL292" s="111"/>
      <c r="WTM292" s="111"/>
      <c r="WTN292" s="111"/>
      <c r="WTO292" s="111"/>
      <c r="WTP292" s="111"/>
      <c r="WTQ292" s="111"/>
      <c r="WTR292" s="111"/>
      <c r="WTS292" s="111"/>
      <c r="WTT292" s="111"/>
      <c r="WTU292" s="112"/>
      <c r="WTV292" s="104"/>
      <c r="WTW292" s="111"/>
      <c r="WTX292" s="111"/>
      <c r="WTY292" s="111"/>
      <c r="WTZ292" s="111"/>
      <c r="WUA292" s="111"/>
      <c r="WUB292" s="111"/>
      <c r="WUC292" s="111"/>
      <c r="WUD292" s="111"/>
      <c r="WUE292" s="111"/>
      <c r="WUF292" s="111"/>
      <c r="WUG292" s="111"/>
      <c r="WUH292" s="111"/>
      <c r="WUI292" s="111"/>
      <c r="WUJ292" s="111"/>
      <c r="WUK292" s="111"/>
      <c r="WUL292" s="111"/>
      <c r="WUM292" s="111"/>
      <c r="WUN292" s="111"/>
      <c r="WUO292" s="111"/>
      <c r="WUP292" s="111"/>
      <c r="WUQ292" s="111"/>
      <c r="WUR292" s="111"/>
      <c r="WUS292" s="111"/>
      <c r="WUT292" s="111"/>
      <c r="WUU292" s="111"/>
      <c r="WUV292" s="111"/>
      <c r="WUW292" s="111"/>
      <c r="WUX292" s="111"/>
      <c r="WUY292" s="111"/>
      <c r="WUZ292" s="112"/>
      <c r="WVA292" s="104"/>
      <c r="WVB292" s="111"/>
      <c r="WVC292" s="111"/>
      <c r="WVD292" s="111"/>
      <c r="WVE292" s="111"/>
      <c r="WVF292" s="111"/>
      <c r="WVG292" s="111"/>
      <c r="WVH292" s="111"/>
      <c r="WVI292" s="111"/>
      <c r="WVJ292" s="111"/>
      <c r="WVK292" s="111"/>
      <c r="WVL292" s="111"/>
      <c r="WVM292" s="111"/>
      <c r="WVN292" s="111"/>
      <c r="WVO292" s="111"/>
      <c r="WVP292" s="111"/>
      <c r="WVQ292" s="111"/>
      <c r="WVR292" s="111"/>
      <c r="WVS292" s="111"/>
      <c r="WVT292" s="111"/>
      <c r="WVU292" s="111"/>
      <c r="WVV292" s="111"/>
      <c r="WVW292" s="111"/>
      <c r="WVX292" s="111"/>
      <c r="WVY292" s="111"/>
      <c r="WVZ292" s="111"/>
      <c r="WWA292" s="111"/>
      <c r="WWB292" s="111"/>
      <c r="WWC292" s="111"/>
      <c r="WWD292" s="111"/>
      <c r="WWE292" s="112"/>
      <c r="WWF292" s="104"/>
      <c r="WWG292" s="111"/>
      <c r="WWH292" s="111"/>
      <c r="WWI292" s="111"/>
      <c r="WWJ292" s="111"/>
      <c r="WWK292" s="111"/>
      <c r="WWL292" s="111"/>
      <c r="WWM292" s="111"/>
      <c r="WWN292" s="111"/>
      <c r="WWO292" s="111"/>
      <c r="WWP292" s="111"/>
      <c r="WWQ292" s="111"/>
      <c r="WWR292" s="111"/>
      <c r="WWS292" s="111"/>
      <c r="WWT292" s="111"/>
      <c r="WWU292" s="111"/>
      <c r="WWV292" s="111"/>
      <c r="WWW292" s="111"/>
      <c r="WWX292" s="111"/>
      <c r="WWY292" s="111"/>
      <c r="WWZ292" s="111"/>
      <c r="WXA292" s="111"/>
      <c r="WXB292" s="111"/>
      <c r="WXC292" s="111"/>
      <c r="WXD292" s="111"/>
      <c r="WXE292" s="111"/>
      <c r="WXF292" s="111"/>
      <c r="WXG292" s="111"/>
      <c r="WXH292" s="111"/>
      <c r="WXI292" s="111"/>
      <c r="WXJ292" s="112"/>
      <c r="WXK292" s="104"/>
      <c r="WXL292" s="111"/>
      <c r="WXM292" s="111"/>
      <c r="WXN292" s="111"/>
      <c r="WXO292" s="111"/>
      <c r="WXP292" s="111"/>
      <c r="WXQ292" s="111"/>
      <c r="WXR292" s="111"/>
      <c r="WXS292" s="111"/>
      <c r="WXT292" s="111"/>
      <c r="WXU292" s="111"/>
      <c r="WXV292" s="111"/>
      <c r="WXW292" s="111"/>
      <c r="WXX292" s="111"/>
      <c r="WXY292" s="111"/>
      <c r="WXZ292" s="111"/>
      <c r="WYA292" s="111"/>
      <c r="WYB292" s="111"/>
      <c r="WYC292" s="111"/>
      <c r="WYD292" s="111"/>
      <c r="WYE292" s="111"/>
      <c r="WYF292" s="111"/>
      <c r="WYG292" s="111"/>
      <c r="WYH292" s="111"/>
      <c r="WYI292" s="111"/>
      <c r="WYJ292" s="111"/>
      <c r="WYK292" s="111"/>
      <c r="WYL292" s="111"/>
      <c r="WYM292" s="111"/>
      <c r="WYN292" s="111"/>
      <c r="WYO292" s="112"/>
      <c r="WYP292" s="104"/>
      <c r="WYQ292" s="111"/>
      <c r="WYR292" s="111"/>
      <c r="WYS292" s="111"/>
      <c r="WYT292" s="111"/>
      <c r="WYU292" s="111"/>
      <c r="WYV292" s="111"/>
      <c r="WYW292" s="111"/>
      <c r="WYX292" s="111"/>
      <c r="WYY292" s="111"/>
      <c r="WYZ292" s="111"/>
      <c r="WZA292" s="111"/>
      <c r="WZB292" s="111"/>
      <c r="WZC292" s="111"/>
      <c r="WZD292" s="111"/>
      <c r="WZE292" s="111"/>
      <c r="WZF292" s="111"/>
      <c r="WZG292" s="111"/>
      <c r="WZH292" s="111"/>
      <c r="WZI292" s="111"/>
      <c r="WZJ292" s="111"/>
      <c r="WZK292" s="111"/>
      <c r="WZL292" s="111"/>
      <c r="WZM292" s="111"/>
      <c r="WZN292" s="111"/>
      <c r="WZO292" s="111"/>
      <c r="WZP292" s="111"/>
      <c r="WZQ292" s="111"/>
      <c r="WZR292" s="111"/>
      <c r="WZS292" s="111"/>
      <c r="WZT292" s="112"/>
      <c r="WZU292" s="104"/>
      <c r="WZV292" s="111"/>
      <c r="WZW292" s="111"/>
      <c r="WZX292" s="111"/>
      <c r="WZY292" s="111"/>
      <c r="WZZ292" s="111"/>
      <c r="XAA292" s="111"/>
      <c r="XAB292" s="111"/>
      <c r="XAC292" s="111"/>
      <c r="XAD292" s="111"/>
      <c r="XAE292" s="111"/>
      <c r="XAF292" s="111"/>
      <c r="XAG292" s="111"/>
      <c r="XAH292" s="111"/>
      <c r="XAI292" s="111"/>
      <c r="XAJ292" s="111"/>
      <c r="XAK292" s="111"/>
      <c r="XAL292" s="111"/>
      <c r="XAM292" s="111"/>
      <c r="XAN292" s="111"/>
      <c r="XAO292" s="111"/>
      <c r="XAP292" s="111"/>
      <c r="XAQ292" s="111"/>
      <c r="XAR292" s="111"/>
      <c r="XAS292" s="111"/>
      <c r="XAT292" s="111"/>
      <c r="XAU292" s="111"/>
      <c r="XAV292" s="111"/>
      <c r="XAW292" s="111"/>
      <c r="XAX292" s="111"/>
      <c r="XAY292" s="112"/>
      <c r="XAZ292" s="104"/>
      <c r="XBA292" s="111"/>
      <c r="XBB292" s="111"/>
      <c r="XBC292" s="111"/>
      <c r="XBD292" s="111"/>
      <c r="XBE292" s="111"/>
      <c r="XBF292" s="111"/>
      <c r="XBG292" s="111"/>
      <c r="XBH292" s="111"/>
      <c r="XBI292" s="111"/>
      <c r="XBJ292" s="111"/>
      <c r="XBK292" s="111"/>
      <c r="XBL292" s="111"/>
      <c r="XBM292" s="111"/>
      <c r="XBN292" s="111"/>
      <c r="XBO292" s="111"/>
      <c r="XBP292" s="111"/>
      <c r="XBQ292" s="111"/>
      <c r="XBR292" s="111"/>
      <c r="XBS292" s="111"/>
      <c r="XBT292" s="111"/>
      <c r="XBU292" s="111"/>
      <c r="XBV292" s="111"/>
      <c r="XBW292" s="111"/>
      <c r="XBX292" s="111"/>
      <c r="XBY292" s="111"/>
      <c r="XBZ292" s="111"/>
      <c r="XCA292" s="111"/>
      <c r="XCB292" s="111"/>
      <c r="XCC292" s="111"/>
      <c r="XCD292" s="112"/>
      <c r="XCE292" s="104"/>
      <c r="XCF292" s="111"/>
      <c r="XCG292" s="111"/>
      <c r="XCH292" s="111"/>
      <c r="XCI292" s="111"/>
      <c r="XCJ292" s="111"/>
      <c r="XCK292" s="111"/>
      <c r="XCL292" s="111"/>
      <c r="XCM292" s="111"/>
      <c r="XCN292" s="111"/>
      <c r="XCO292" s="111"/>
      <c r="XCP292" s="111"/>
      <c r="XCQ292" s="111"/>
      <c r="XCR292" s="111"/>
      <c r="XCS292" s="111"/>
      <c r="XCT292" s="111"/>
      <c r="XCU292" s="111"/>
      <c r="XCV292" s="111"/>
      <c r="XCW292" s="111"/>
      <c r="XCX292" s="111"/>
      <c r="XCY292" s="111"/>
      <c r="XCZ292" s="111"/>
      <c r="XDA292" s="111"/>
      <c r="XDB292" s="111"/>
      <c r="XDC292" s="111"/>
      <c r="XDD292" s="111"/>
      <c r="XDE292" s="111"/>
      <c r="XDF292" s="111"/>
      <c r="XDG292" s="111"/>
      <c r="XDH292" s="111"/>
      <c r="XDI292" s="112"/>
      <c r="XDJ292" s="104"/>
      <c r="XDK292" s="111"/>
      <c r="XDL292" s="111"/>
      <c r="XDM292" s="111"/>
      <c r="XDN292" s="111"/>
      <c r="XDO292" s="111"/>
      <c r="XDP292" s="111"/>
      <c r="XDQ292" s="111"/>
      <c r="XDR292" s="111"/>
      <c r="XDS292" s="111"/>
      <c r="XDT292" s="111"/>
      <c r="XDU292" s="111"/>
      <c r="XDV292" s="111"/>
      <c r="XDW292" s="111"/>
      <c r="XDX292" s="111"/>
      <c r="XDY292" s="111"/>
      <c r="XDZ292" s="111"/>
      <c r="XEA292" s="111"/>
      <c r="XEB292" s="111"/>
      <c r="XEC292" s="111"/>
      <c r="XED292" s="111"/>
      <c r="XEE292" s="111"/>
      <c r="XEF292" s="111"/>
      <c r="XEG292" s="111"/>
      <c r="XEH292" s="111"/>
      <c r="XEI292" s="111"/>
      <c r="XEJ292" s="111"/>
      <c r="XEK292" s="111"/>
      <c r="XEL292" s="111"/>
      <c r="XEM292" s="111"/>
      <c r="XEN292" s="112"/>
      <c r="XEO292" s="104"/>
      <c r="XEP292" s="104"/>
      <c r="XEQ292" s="104"/>
      <c r="XER292" s="104"/>
      <c r="XES292" s="104"/>
      <c r="XET292" s="104"/>
      <c r="XEU292" s="104"/>
      <c r="XEV292" s="104"/>
      <c r="XEW292" s="104"/>
      <c r="XEX292" s="104"/>
      <c r="XEY292" s="104"/>
      <c r="XEZ292" s="104"/>
      <c r="XFA292" s="104"/>
      <c r="XFB292" s="104"/>
      <c r="XFC292" s="104"/>
      <c r="XFD292" s="104"/>
    </row>
    <row r="293" spans="1:16384" s="20" customFormat="1" ht="18.75" x14ac:dyDescent="0.25">
      <c r="A293" s="65" t="s">
        <v>27</v>
      </c>
      <c r="B293" s="15">
        <f>B294+B295+B297+B298</f>
        <v>9931</v>
      </c>
      <c r="C293" s="15">
        <f t="shared" ref="C293:E293" si="268">C294+C295+C297+C298</f>
        <v>4325.2</v>
      </c>
      <c r="D293" s="15">
        <f t="shared" si="268"/>
        <v>0</v>
      </c>
      <c r="E293" s="15">
        <f t="shared" si="268"/>
        <v>0</v>
      </c>
      <c r="F293" s="23">
        <f t="shared" ref="F293:F298" si="269">E293/B293*100</f>
        <v>0</v>
      </c>
      <c r="G293" s="23">
        <f t="shared" ref="G293:G298" si="270">E293/C293*100</f>
        <v>0</v>
      </c>
      <c r="H293" s="15">
        <f t="shared" ref="H293:AE293" si="271">H294+H295+H297+H298</f>
        <v>0</v>
      </c>
      <c r="I293" s="15">
        <f t="shared" si="271"/>
        <v>0</v>
      </c>
      <c r="J293" s="15">
        <f t="shared" si="271"/>
        <v>0</v>
      </c>
      <c r="K293" s="15">
        <f t="shared" si="271"/>
        <v>0</v>
      </c>
      <c r="L293" s="15">
        <f t="shared" si="271"/>
        <v>0</v>
      </c>
      <c r="M293" s="15">
        <f t="shared" si="271"/>
        <v>0</v>
      </c>
      <c r="N293" s="15">
        <f t="shared" si="271"/>
        <v>0</v>
      </c>
      <c r="O293" s="15">
        <f t="shared" si="271"/>
        <v>0</v>
      </c>
      <c r="P293" s="15">
        <f t="shared" si="271"/>
        <v>4325.2</v>
      </c>
      <c r="Q293" s="15">
        <f t="shared" si="271"/>
        <v>0</v>
      </c>
      <c r="R293" s="15">
        <f t="shared" si="271"/>
        <v>0</v>
      </c>
      <c r="S293" s="15">
        <f t="shared" si="271"/>
        <v>0</v>
      </c>
      <c r="T293" s="15">
        <f t="shared" si="271"/>
        <v>5605.8</v>
      </c>
      <c r="U293" s="15">
        <f t="shared" si="271"/>
        <v>0</v>
      </c>
      <c r="V293" s="15">
        <f t="shared" si="271"/>
        <v>0</v>
      </c>
      <c r="W293" s="15">
        <f t="shared" si="271"/>
        <v>0</v>
      </c>
      <c r="X293" s="15">
        <f t="shared" si="271"/>
        <v>0</v>
      </c>
      <c r="Y293" s="15">
        <f t="shared" si="271"/>
        <v>0</v>
      </c>
      <c r="Z293" s="15">
        <f t="shared" si="271"/>
        <v>0</v>
      </c>
      <c r="AA293" s="15">
        <f t="shared" si="271"/>
        <v>0</v>
      </c>
      <c r="AB293" s="15">
        <f t="shared" si="271"/>
        <v>0</v>
      </c>
      <c r="AC293" s="15">
        <f t="shared" si="271"/>
        <v>0</v>
      </c>
      <c r="AD293" s="15">
        <f t="shared" si="271"/>
        <v>0</v>
      </c>
      <c r="AE293" s="15">
        <f t="shared" si="271"/>
        <v>0</v>
      </c>
      <c r="AF293" s="105" t="s">
        <v>140</v>
      </c>
      <c r="AG293" s="108"/>
      <c r="AH293" s="17"/>
      <c r="AI293" s="17"/>
    </row>
    <row r="294" spans="1:16384" s="20" customFormat="1" ht="18.75" x14ac:dyDescent="0.3">
      <c r="A294" s="24" t="s">
        <v>28</v>
      </c>
      <c r="B294" s="25">
        <f>H294+J294+L294+N294+P294+R294+T294+V294+X294+Z294+AB294+AD294</f>
        <v>2930.2</v>
      </c>
      <c r="C294" s="32">
        <f>H294+AB294+P294</f>
        <v>2930.2</v>
      </c>
      <c r="D294" s="25">
        <f>E294</f>
        <v>0</v>
      </c>
      <c r="E294" s="32">
        <f>M294+O294+Q294+S294+U294+W294+Y294+AA294+AC294+AE294</f>
        <v>0</v>
      </c>
      <c r="F294" s="26">
        <f t="shared" si="269"/>
        <v>0</v>
      </c>
      <c r="G294" s="26">
        <f t="shared" si="270"/>
        <v>0</v>
      </c>
      <c r="H294" s="15"/>
      <c r="I294" s="15"/>
      <c r="J294" s="15"/>
      <c r="K294" s="15"/>
      <c r="L294" s="15"/>
      <c r="M294" s="15"/>
      <c r="N294" s="15"/>
      <c r="O294" s="15"/>
      <c r="P294" s="15">
        <v>2930.2</v>
      </c>
      <c r="Q294" s="15"/>
      <c r="R294" s="15"/>
      <c r="S294" s="15"/>
      <c r="T294" s="25"/>
      <c r="U294" s="2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06"/>
      <c r="AG294" s="108"/>
      <c r="AH294" s="17"/>
      <c r="AI294" s="17"/>
    </row>
    <row r="295" spans="1:16384" s="20" customFormat="1" ht="18.75" x14ac:dyDescent="0.25">
      <c r="A295" s="66" t="s">
        <v>86</v>
      </c>
      <c r="B295" s="25">
        <f>H295+J295+L295+N295+P295+R295+T295+V295+X295+Z295+AB295+AD295</f>
        <v>7000.8</v>
      </c>
      <c r="C295" s="32">
        <f>H295+AB295+P295</f>
        <v>1395</v>
      </c>
      <c r="D295" s="25">
        <f>E295</f>
        <v>0</v>
      </c>
      <c r="E295" s="32">
        <f>I295+K295+M295+O295+Q295+S295+U295+W295+Y295+AA295+AC295+AE295</f>
        <v>0</v>
      </c>
      <c r="F295" s="26">
        <f t="shared" si="269"/>
        <v>0</v>
      </c>
      <c r="G295" s="26">
        <f t="shared" si="270"/>
        <v>0</v>
      </c>
      <c r="H295" s="15"/>
      <c r="I295" s="15"/>
      <c r="J295" s="15"/>
      <c r="K295" s="15"/>
      <c r="L295" s="15"/>
      <c r="M295" s="15"/>
      <c r="N295" s="15"/>
      <c r="O295" s="15"/>
      <c r="P295" s="15">
        <v>1395</v>
      </c>
      <c r="Q295" s="25"/>
      <c r="R295" s="25"/>
      <c r="S295" s="25"/>
      <c r="T295" s="25">
        <v>5605.8</v>
      </c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15"/>
      <c r="AF295" s="106"/>
      <c r="AG295" s="108"/>
      <c r="AH295" s="17"/>
      <c r="AI295" s="17"/>
    </row>
    <row r="296" spans="1:16384" s="20" customFormat="1" ht="37.5" x14ac:dyDescent="0.25">
      <c r="A296" s="66" t="s">
        <v>44</v>
      </c>
      <c r="B296" s="25">
        <f>H296+J296+L296+N296+P296+R296+T296+V296+X296+Z296+AB296+AD296</f>
        <v>0</v>
      </c>
      <c r="C296" s="32">
        <f t="shared" ref="C296:C297" si="272">H296</f>
        <v>0</v>
      </c>
      <c r="D296" s="25">
        <f>E296</f>
        <v>0</v>
      </c>
      <c r="E296" s="32">
        <f>I296+K296+M296+O296+Q296+S296+U296+W296+Y296+AA296+AC296+AE296</f>
        <v>0</v>
      </c>
      <c r="F296" s="26" t="e">
        <f t="shared" si="269"/>
        <v>#DIV/0!</v>
      </c>
      <c r="G296" s="26" t="e">
        <f t="shared" si="270"/>
        <v>#DIV/0!</v>
      </c>
      <c r="H296" s="15"/>
      <c r="I296" s="15"/>
      <c r="J296" s="15"/>
      <c r="K296" s="15"/>
      <c r="L296" s="15"/>
      <c r="M296" s="15"/>
      <c r="N296" s="15"/>
      <c r="O296" s="15"/>
      <c r="P296" s="1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15"/>
      <c r="AF296" s="106"/>
      <c r="AG296" s="108"/>
      <c r="AH296" s="17"/>
      <c r="AI296" s="17"/>
    </row>
    <row r="297" spans="1:16384" s="20" customFormat="1" ht="18.75" x14ac:dyDescent="0.25">
      <c r="A297" s="66" t="s">
        <v>30</v>
      </c>
      <c r="B297" s="25">
        <f>H297+J297+L297+N297+P297+R297+T297+V297+X297+Z297+AB297+AD297</f>
        <v>0</v>
      </c>
      <c r="C297" s="32">
        <f t="shared" si="272"/>
        <v>0</v>
      </c>
      <c r="D297" s="25">
        <f>E297</f>
        <v>0</v>
      </c>
      <c r="E297" s="32">
        <f>M297+O297+Q297+S297+U297+W297+Y297+AA297+AC297+AE297</f>
        <v>0</v>
      </c>
      <c r="F297" s="26" t="e">
        <f t="shared" si="269"/>
        <v>#DIV/0!</v>
      </c>
      <c r="G297" s="26" t="e">
        <f t="shared" si="270"/>
        <v>#DIV/0!</v>
      </c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06"/>
      <c r="AG297" s="108"/>
      <c r="AH297" s="17"/>
      <c r="AI297" s="17"/>
    </row>
    <row r="298" spans="1:16384" s="20" customFormat="1" ht="18.75" x14ac:dyDescent="0.25">
      <c r="A298" s="66" t="s">
        <v>31</v>
      </c>
      <c r="B298" s="25">
        <f>H298+J298+L298+N298+P298+R298+T298+V298+X298+Z298+AB298+AD298</f>
        <v>0</v>
      </c>
      <c r="C298" s="32">
        <f>T298</f>
        <v>0</v>
      </c>
      <c r="D298" s="25">
        <v>0</v>
      </c>
      <c r="E298" s="32">
        <f>M298+O298+Q298+S298+U298+W298+Y298+AA298+AC298+AE298</f>
        <v>0</v>
      </c>
      <c r="F298" s="26" t="e">
        <f t="shared" si="269"/>
        <v>#DIV/0!</v>
      </c>
      <c r="G298" s="26" t="e">
        <f t="shared" si="270"/>
        <v>#DIV/0!</v>
      </c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07"/>
      <c r="AG298" s="108"/>
      <c r="AH298" s="17"/>
      <c r="AI298" s="17"/>
    </row>
    <row r="299" spans="1:16384" s="20" customFormat="1" ht="48.75" customHeight="1" x14ac:dyDescent="0.25">
      <c r="A299" s="109" t="s">
        <v>91</v>
      </c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5"/>
      <c r="AF299" s="38"/>
      <c r="AG299" s="17"/>
      <c r="AH299" s="17"/>
      <c r="AI299" s="17"/>
    </row>
    <row r="300" spans="1:16384" s="20" customFormat="1" ht="26.25" customHeight="1" x14ac:dyDescent="0.3">
      <c r="A300" s="21" t="s">
        <v>27</v>
      </c>
      <c r="B300" s="15">
        <f>B301+B302+B304+B305</f>
        <v>7443.2000000000007</v>
      </c>
      <c r="C300" s="15">
        <f>C301+C302+C304+C305</f>
        <v>6999.7000000000007</v>
      </c>
      <c r="D300" s="15">
        <f>D301+D302+D304+D305</f>
        <v>6990.7</v>
      </c>
      <c r="E300" s="15">
        <f>E301+E302+E304+E305</f>
        <v>6990.7</v>
      </c>
      <c r="F300" s="23">
        <f>E300/B300*100</f>
        <v>93.920625537403254</v>
      </c>
      <c r="G300" s="23">
        <f>E300/C300*100</f>
        <v>99.87142306098832</v>
      </c>
      <c r="H300" s="15">
        <f t="shared" ref="H300:AE300" si="273">H301+H302+H304+H305</f>
        <v>0</v>
      </c>
      <c r="I300" s="15">
        <f t="shared" si="273"/>
        <v>0</v>
      </c>
      <c r="J300" s="15">
        <f t="shared" si="273"/>
        <v>4968.4000000000005</v>
      </c>
      <c r="K300" s="15">
        <f t="shared" si="273"/>
        <v>4955</v>
      </c>
      <c r="L300" s="15">
        <f t="shared" si="273"/>
        <v>2031.3</v>
      </c>
      <c r="M300" s="15">
        <f t="shared" si="273"/>
        <v>2035.7</v>
      </c>
      <c r="N300" s="15">
        <f t="shared" si="273"/>
        <v>0</v>
      </c>
      <c r="O300" s="15">
        <f t="shared" si="273"/>
        <v>0</v>
      </c>
      <c r="P300" s="15">
        <f t="shared" si="273"/>
        <v>0</v>
      </c>
      <c r="Q300" s="15">
        <f t="shared" si="273"/>
        <v>0</v>
      </c>
      <c r="R300" s="15">
        <f t="shared" si="273"/>
        <v>0</v>
      </c>
      <c r="S300" s="15">
        <f t="shared" si="273"/>
        <v>0</v>
      </c>
      <c r="T300" s="15">
        <f t="shared" si="273"/>
        <v>0</v>
      </c>
      <c r="U300" s="15">
        <f t="shared" si="273"/>
        <v>0</v>
      </c>
      <c r="V300" s="15">
        <f t="shared" si="273"/>
        <v>0</v>
      </c>
      <c r="W300" s="15">
        <f t="shared" si="273"/>
        <v>0</v>
      </c>
      <c r="X300" s="15">
        <f t="shared" si="273"/>
        <v>0</v>
      </c>
      <c r="Y300" s="15">
        <f t="shared" si="273"/>
        <v>0</v>
      </c>
      <c r="Z300" s="15">
        <f t="shared" si="273"/>
        <v>0</v>
      </c>
      <c r="AA300" s="15">
        <f t="shared" si="273"/>
        <v>0</v>
      </c>
      <c r="AB300" s="15">
        <f t="shared" si="273"/>
        <v>0</v>
      </c>
      <c r="AC300" s="15">
        <f t="shared" si="273"/>
        <v>0</v>
      </c>
      <c r="AD300" s="15">
        <f>AD301+AD302+AD304+AD305</f>
        <v>443.5</v>
      </c>
      <c r="AE300" s="15">
        <f t="shared" si="273"/>
        <v>0</v>
      </c>
      <c r="AF300" s="38"/>
      <c r="AG300" s="17"/>
      <c r="AH300" s="17"/>
      <c r="AI300" s="17"/>
    </row>
    <row r="301" spans="1:16384" s="20" customFormat="1" ht="18.75" x14ac:dyDescent="0.3">
      <c r="A301" s="24" t="s">
        <v>28</v>
      </c>
      <c r="B301" s="25">
        <f>B308</f>
        <v>0</v>
      </c>
      <c r="C301" s="25">
        <f>C308</f>
        <v>0</v>
      </c>
      <c r="D301" s="25">
        <f t="shared" ref="D301:E301" si="274">D308</f>
        <v>0</v>
      </c>
      <c r="E301" s="25">
        <f t="shared" si="274"/>
        <v>0</v>
      </c>
      <c r="F301" s="26" t="e">
        <f>E301/B301*100</f>
        <v>#DIV/0!</v>
      </c>
      <c r="G301" s="26" t="e">
        <f>E301/C301*100</f>
        <v>#DIV/0!</v>
      </c>
      <c r="H301" s="25">
        <f t="shared" ref="H301:AE305" si="275">H308</f>
        <v>0</v>
      </c>
      <c r="I301" s="25">
        <f t="shared" si="275"/>
        <v>0</v>
      </c>
      <c r="J301" s="25">
        <f t="shared" si="275"/>
        <v>0</v>
      </c>
      <c r="K301" s="25">
        <f t="shared" si="275"/>
        <v>0</v>
      </c>
      <c r="L301" s="25">
        <f t="shared" si="275"/>
        <v>0</v>
      </c>
      <c r="M301" s="25">
        <f t="shared" si="275"/>
        <v>0</v>
      </c>
      <c r="N301" s="25">
        <f t="shared" si="275"/>
        <v>0</v>
      </c>
      <c r="O301" s="25">
        <f t="shared" si="275"/>
        <v>0</v>
      </c>
      <c r="P301" s="25">
        <f t="shared" si="275"/>
        <v>0</v>
      </c>
      <c r="Q301" s="25">
        <f t="shared" si="275"/>
        <v>0</v>
      </c>
      <c r="R301" s="25">
        <f t="shared" si="275"/>
        <v>0</v>
      </c>
      <c r="S301" s="25">
        <f t="shared" si="275"/>
        <v>0</v>
      </c>
      <c r="T301" s="25">
        <f t="shared" si="275"/>
        <v>0</v>
      </c>
      <c r="U301" s="25">
        <f t="shared" si="275"/>
        <v>0</v>
      </c>
      <c r="V301" s="25">
        <f t="shared" si="275"/>
        <v>0</v>
      </c>
      <c r="W301" s="25">
        <f t="shared" si="275"/>
        <v>0</v>
      </c>
      <c r="X301" s="25">
        <f t="shared" si="275"/>
        <v>0</v>
      </c>
      <c r="Y301" s="25">
        <f t="shared" si="275"/>
        <v>0</v>
      </c>
      <c r="Z301" s="25">
        <f t="shared" si="275"/>
        <v>0</v>
      </c>
      <c r="AA301" s="25">
        <f t="shared" si="275"/>
        <v>0</v>
      </c>
      <c r="AB301" s="25">
        <f t="shared" si="275"/>
        <v>0</v>
      </c>
      <c r="AC301" s="25">
        <f t="shared" si="275"/>
        <v>0</v>
      </c>
      <c r="AD301" s="25">
        <f t="shared" si="275"/>
        <v>0</v>
      </c>
      <c r="AE301" s="25">
        <f t="shared" si="275"/>
        <v>0</v>
      </c>
      <c r="AF301" s="38"/>
      <c r="AG301" s="17"/>
      <c r="AH301" s="17"/>
      <c r="AI301" s="17"/>
    </row>
    <row r="302" spans="1:16384" s="20" customFormat="1" ht="18.75" x14ac:dyDescent="0.3">
      <c r="A302" s="24" t="s">
        <v>29</v>
      </c>
      <c r="B302" s="25">
        <f t="shared" ref="B302:Q305" si="276">B309</f>
        <v>7443.2000000000007</v>
      </c>
      <c r="C302" s="25">
        <f t="shared" si="276"/>
        <v>6999.7000000000007</v>
      </c>
      <c r="D302" s="25">
        <f t="shared" si="276"/>
        <v>6990.7</v>
      </c>
      <c r="E302" s="25">
        <f t="shared" si="276"/>
        <v>6990.7</v>
      </c>
      <c r="F302" s="26">
        <f>E302/B302*100</f>
        <v>93.920625537403254</v>
      </c>
      <c r="G302" s="26">
        <f>E302/C302*100</f>
        <v>99.87142306098832</v>
      </c>
      <c r="H302" s="25">
        <f t="shared" si="275"/>
        <v>0</v>
      </c>
      <c r="I302" s="25">
        <f t="shared" si="275"/>
        <v>0</v>
      </c>
      <c r="J302" s="25">
        <f t="shared" si="275"/>
        <v>4968.4000000000005</v>
      </c>
      <c r="K302" s="25">
        <f t="shared" si="275"/>
        <v>4955</v>
      </c>
      <c r="L302" s="25">
        <f t="shared" si="275"/>
        <v>2031.3</v>
      </c>
      <c r="M302" s="25">
        <f t="shared" si="275"/>
        <v>2035.7</v>
      </c>
      <c r="N302" s="25">
        <f t="shared" si="275"/>
        <v>0</v>
      </c>
      <c r="O302" s="25">
        <f t="shared" si="275"/>
        <v>0</v>
      </c>
      <c r="P302" s="25">
        <f t="shared" si="275"/>
        <v>0</v>
      </c>
      <c r="Q302" s="25">
        <f t="shared" si="275"/>
        <v>0</v>
      </c>
      <c r="R302" s="25">
        <f t="shared" si="275"/>
        <v>0</v>
      </c>
      <c r="S302" s="25">
        <f t="shared" si="275"/>
        <v>0</v>
      </c>
      <c r="T302" s="25">
        <f t="shared" si="275"/>
        <v>0</v>
      </c>
      <c r="U302" s="25">
        <f t="shared" si="275"/>
        <v>0</v>
      </c>
      <c r="V302" s="25">
        <f t="shared" si="275"/>
        <v>0</v>
      </c>
      <c r="W302" s="25">
        <f t="shared" si="275"/>
        <v>0</v>
      </c>
      <c r="X302" s="25">
        <f t="shared" si="275"/>
        <v>0</v>
      </c>
      <c r="Y302" s="25">
        <f t="shared" si="275"/>
        <v>0</v>
      </c>
      <c r="Z302" s="25">
        <f t="shared" si="275"/>
        <v>0</v>
      </c>
      <c r="AA302" s="25">
        <f t="shared" si="275"/>
        <v>0</v>
      </c>
      <c r="AB302" s="25">
        <f t="shared" si="275"/>
        <v>0</v>
      </c>
      <c r="AC302" s="25">
        <f t="shared" si="275"/>
        <v>0</v>
      </c>
      <c r="AD302" s="25">
        <f t="shared" si="275"/>
        <v>443.5</v>
      </c>
      <c r="AE302" s="25">
        <f t="shared" si="275"/>
        <v>0</v>
      </c>
      <c r="AF302" s="38"/>
      <c r="AG302" s="17"/>
      <c r="AH302" s="17"/>
      <c r="AI302" s="17"/>
    </row>
    <row r="303" spans="1:16384" s="20" customFormat="1" ht="37.5" x14ac:dyDescent="0.3">
      <c r="A303" s="24" t="s">
        <v>44</v>
      </c>
      <c r="B303" s="25">
        <f>B310</f>
        <v>0</v>
      </c>
      <c r="C303" s="25">
        <f t="shared" si="276"/>
        <v>0</v>
      </c>
      <c r="D303" s="25">
        <f t="shared" si="276"/>
        <v>0</v>
      </c>
      <c r="E303" s="25">
        <f t="shared" si="276"/>
        <v>0</v>
      </c>
      <c r="F303" s="25" t="e">
        <f t="shared" si="276"/>
        <v>#DIV/0!</v>
      </c>
      <c r="G303" s="25" t="e">
        <f t="shared" si="276"/>
        <v>#DIV/0!</v>
      </c>
      <c r="H303" s="25">
        <f t="shared" si="276"/>
        <v>0</v>
      </c>
      <c r="I303" s="25">
        <f t="shared" si="276"/>
        <v>0</v>
      </c>
      <c r="J303" s="25">
        <f t="shared" si="276"/>
        <v>0</v>
      </c>
      <c r="K303" s="25">
        <f t="shared" si="276"/>
        <v>0</v>
      </c>
      <c r="L303" s="25">
        <f t="shared" si="276"/>
        <v>0</v>
      </c>
      <c r="M303" s="25">
        <f t="shared" si="276"/>
        <v>0</v>
      </c>
      <c r="N303" s="25">
        <f t="shared" si="276"/>
        <v>0</v>
      </c>
      <c r="O303" s="25">
        <f t="shared" si="276"/>
        <v>0</v>
      </c>
      <c r="P303" s="25">
        <f t="shared" si="276"/>
        <v>0</v>
      </c>
      <c r="Q303" s="25">
        <f t="shared" si="276"/>
        <v>0</v>
      </c>
      <c r="R303" s="25">
        <f t="shared" si="275"/>
        <v>0</v>
      </c>
      <c r="S303" s="25">
        <f t="shared" si="275"/>
        <v>0</v>
      </c>
      <c r="T303" s="25">
        <f t="shared" si="275"/>
        <v>0</v>
      </c>
      <c r="U303" s="25">
        <f t="shared" si="275"/>
        <v>0</v>
      </c>
      <c r="V303" s="25">
        <f t="shared" si="275"/>
        <v>0</v>
      </c>
      <c r="W303" s="25">
        <f t="shared" si="275"/>
        <v>0</v>
      </c>
      <c r="X303" s="25">
        <f t="shared" si="275"/>
        <v>0</v>
      </c>
      <c r="Y303" s="25">
        <f t="shared" si="275"/>
        <v>0</v>
      </c>
      <c r="Z303" s="25">
        <f t="shared" si="275"/>
        <v>0</v>
      </c>
      <c r="AA303" s="25">
        <f t="shared" si="275"/>
        <v>0</v>
      </c>
      <c r="AB303" s="25">
        <f t="shared" si="275"/>
        <v>0</v>
      </c>
      <c r="AC303" s="25">
        <f t="shared" si="275"/>
        <v>0</v>
      </c>
      <c r="AD303" s="25">
        <f t="shared" si="275"/>
        <v>0</v>
      </c>
      <c r="AE303" s="25">
        <f t="shared" si="275"/>
        <v>0</v>
      </c>
      <c r="AF303" s="38"/>
      <c r="AG303" s="17"/>
      <c r="AH303" s="17"/>
      <c r="AI303" s="17"/>
    </row>
    <row r="304" spans="1:16384" s="20" customFormat="1" ht="18.75" x14ac:dyDescent="0.3">
      <c r="A304" s="24" t="s">
        <v>30</v>
      </c>
      <c r="B304" s="25">
        <f t="shared" ref="B304:E305" si="277">B311</f>
        <v>0</v>
      </c>
      <c r="C304" s="25">
        <f>C311</f>
        <v>0</v>
      </c>
      <c r="D304" s="25">
        <f t="shared" si="277"/>
        <v>0</v>
      </c>
      <c r="E304" s="25">
        <f t="shared" si="277"/>
        <v>0</v>
      </c>
      <c r="F304" s="26"/>
      <c r="G304" s="26"/>
      <c r="H304" s="25">
        <f t="shared" si="276"/>
        <v>0</v>
      </c>
      <c r="I304" s="25">
        <f t="shared" si="276"/>
        <v>0</v>
      </c>
      <c r="J304" s="25">
        <f t="shared" si="276"/>
        <v>0</v>
      </c>
      <c r="K304" s="25">
        <f t="shared" si="276"/>
        <v>0</v>
      </c>
      <c r="L304" s="25">
        <f t="shared" si="276"/>
        <v>0</v>
      </c>
      <c r="M304" s="25">
        <f t="shared" si="276"/>
        <v>0</v>
      </c>
      <c r="N304" s="25">
        <f t="shared" si="276"/>
        <v>0</v>
      </c>
      <c r="O304" s="25">
        <f t="shared" si="276"/>
        <v>0</v>
      </c>
      <c r="P304" s="25">
        <f t="shared" si="276"/>
        <v>0</v>
      </c>
      <c r="Q304" s="25">
        <f t="shared" si="276"/>
        <v>0</v>
      </c>
      <c r="R304" s="25">
        <f t="shared" si="275"/>
        <v>0</v>
      </c>
      <c r="S304" s="25">
        <f t="shared" si="275"/>
        <v>0</v>
      </c>
      <c r="T304" s="25">
        <f t="shared" si="275"/>
        <v>0</v>
      </c>
      <c r="U304" s="25">
        <f t="shared" si="275"/>
        <v>0</v>
      </c>
      <c r="V304" s="25">
        <f t="shared" si="275"/>
        <v>0</v>
      </c>
      <c r="W304" s="25">
        <f t="shared" si="275"/>
        <v>0</v>
      </c>
      <c r="X304" s="25">
        <f t="shared" si="275"/>
        <v>0</v>
      </c>
      <c r="Y304" s="25">
        <f t="shared" si="275"/>
        <v>0</v>
      </c>
      <c r="Z304" s="25">
        <f t="shared" si="275"/>
        <v>0</v>
      </c>
      <c r="AA304" s="25">
        <f t="shared" si="275"/>
        <v>0</v>
      </c>
      <c r="AB304" s="25">
        <f t="shared" si="275"/>
        <v>0</v>
      </c>
      <c r="AC304" s="25">
        <f t="shared" si="275"/>
        <v>0</v>
      </c>
      <c r="AD304" s="25">
        <f t="shared" si="275"/>
        <v>0</v>
      </c>
      <c r="AE304" s="25">
        <f t="shared" si="275"/>
        <v>0</v>
      </c>
      <c r="AF304" s="38"/>
      <c r="AG304" s="17"/>
      <c r="AH304" s="17"/>
      <c r="AI304" s="17"/>
    </row>
    <row r="305" spans="1:35" s="20" customFormat="1" ht="18.75" x14ac:dyDescent="0.3">
      <c r="A305" s="24" t="s">
        <v>31</v>
      </c>
      <c r="B305" s="25">
        <f t="shared" si="277"/>
        <v>0</v>
      </c>
      <c r="C305" s="25">
        <f t="shared" si="277"/>
        <v>0</v>
      </c>
      <c r="D305" s="25">
        <f t="shared" si="277"/>
        <v>0</v>
      </c>
      <c r="E305" s="25">
        <f t="shared" si="277"/>
        <v>0</v>
      </c>
      <c r="F305" s="26" t="e">
        <f t="shared" ref="F305" si="278">E305/B305*100</f>
        <v>#DIV/0!</v>
      </c>
      <c r="G305" s="26" t="e">
        <f t="shared" ref="G305" si="279">E305/C305*100</f>
        <v>#DIV/0!</v>
      </c>
      <c r="H305" s="25">
        <f t="shared" si="276"/>
        <v>0</v>
      </c>
      <c r="I305" s="25">
        <f t="shared" si="276"/>
        <v>0</v>
      </c>
      <c r="J305" s="25">
        <f t="shared" si="276"/>
        <v>0</v>
      </c>
      <c r="K305" s="25">
        <f t="shared" si="276"/>
        <v>0</v>
      </c>
      <c r="L305" s="25">
        <f t="shared" si="276"/>
        <v>0</v>
      </c>
      <c r="M305" s="25">
        <f t="shared" si="276"/>
        <v>0</v>
      </c>
      <c r="N305" s="25">
        <f t="shared" si="276"/>
        <v>0</v>
      </c>
      <c r="O305" s="25">
        <f t="shared" si="276"/>
        <v>0</v>
      </c>
      <c r="P305" s="25">
        <f t="shared" si="276"/>
        <v>0</v>
      </c>
      <c r="Q305" s="25">
        <f t="shared" si="276"/>
        <v>0</v>
      </c>
      <c r="R305" s="25">
        <f t="shared" si="275"/>
        <v>0</v>
      </c>
      <c r="S305" s="25">
        <f t="shared" si="275"/>
        <v>0</v>
      </c>
      <c r="T305" s="25">
        <f t="shared" si="275"/>
        <v>0</v>
      </c>
      <c r="U305" s="25">
        <f t="shared" si="275"/>
        <v>0</v>
      </c>
      <c r="V305" s="25">
        <f t="shared" si="275"/>
        <v>0</v>
      </c>
      <c r="W305" s="25">
        <f t="shared" si="275"/>
        <v>0</v>
      </c>
      <c r="X305" s="25">
        <f t="shared" si="275"/>
        <v>0</v>
      </c>
      <c r="Y305" s="25">
        <f t="shared" si="275"/>
        <v>0</v>
      </c>
      <c r="Z305" s="25">
        <f t="shared" si="275"/>
        <v>0</v>
      </c>
      <c r="AA305" s="25">
        <f t="shared" si="275"/>
        <v>0</v>
      </c>
      <c r="AB305" s="25">
        <f t="shared" si="275"/>
        <v>0</v>
      </c>
      <c r="AC305" s="25">
        <f t="shared" si="275"/>
        <v>0</v>
      </c>
      <c r="AD305" s="25">
        <f t="shared" si="275"/>
        <v>0</v>
      </c>
      <c r="AE305" s="25">
        <f t="shared" si="275"/>
        <v>0</v>
      </c>
      <c r="AF305" s="38"/>
      <c r="AG305" s="17"/>
      <c r="AH305" s="17"/>
      <c r="AI305" s="17"/>
    </row>
    <row r="306" spans="1:35" s="20" customFormat="1" ht="40.5" customHeight="1" x14ac:dyDescent="0.25">
      <c r="A306" s="104" t="s">
        <v>92</v>
      </c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2"/>
      <c r="AF306" s="38"/>
      <c r="AG306" s="17"/>
      <c r="AH306" s="17"/>
      <c r="AI306" s="17"/>
    </row>
    <row r="307" spans="1:35" s="18" customFormat="1" ht="18.75" x14ac:dyDescent="0.25">
      <c r="A307" s="60" t="s">
        <v>27</v>
      </c>
      <c r="B307" s="15">
        <f t="shared" ref="B307:E307" si="280">B308+B309+B311+B312</f>
        <v>7443.2000000000007</v>
      </c>
      <c r="C307" s="15">
        <f t="shared" si="280"/>
        <v>6999.7000000000007</v>
      </c>
      <c r="D307" s="15">
        <f t="shared" si="280"/>
        <v>6990.7</v>
      </c>
      <c r="E307" s="15">
        <f t="shared" si="280"/>
        <v>6990.7</v>
      </c>
      <c r="F307" s="23">
        <f t="shared" ref="F307" si="281">E307/B307*100</f>
        <v>93.920625537403254</v>
      </c>
      <c r="G307" s="74">
        <f t="shared" ref="G307" si="282">E307/C307*100</f>
        <v>99.87142306098832</v>
      </c>
      <c r="H307" s="15">
        <f>H308+H309+H311+H312</f>
        <v>0</v>
      </c>
      <c r="I307" s="15">
        <f t="shared" ref="I307:AE307" si="283">I308+I309+I311+I312</f>
        <v>0</v>
      </c>
      <c r="J307" s="15">
        <f t="shared" si="283"/>
        <v>4968.4000000000005</v>
      </c>
      <c r="K307" s="15">
        <f t="shared" si="283"/>
        <v>4955</v>
      </c>
      <c r="L307" s="15">
        <f t="shared" si="283"/>
        <v>2031.3</v>
      </c>
      <c r="M307" s="15">
        <f t="shared" si="283"/>
        <v>2035.7</v>
      </c>
      <c r="N307" s="15">
        <f t="shared" si="283"/>
        <v>0</v>
      </c>
      <c r="O307" s="15">
        <f t="shared" si="283"/>
        <v>0</v>
      </c>
      <c r="P307" s="15">
        <f t="shared" si="283"/>
        <v>0</v>
      </c>
      <c r="Q307" s="15">
        <f t="shared" si="283"/>
        <v>0</v>
      </c>
      <c r="R307" s="15">
        <f t="shared" si="283"/>
        <v>0</v>
      </c>
      <c r="S307" s="15">
        <f t="shared" si="283"/>
        <v>0</v>
      </c>
      <c r="T307" s="15">
        <f t="shared" si="283"/>
        <v>0</v>
      </c>
      <c r="U307" s="15">
        <f t="shared" si="283"/>
        <v>0</v>
      </c>
      <c r="V307" s="15">
        <f t="shared" si="283"/>
        <v>0</v>
      </c>
      <c r="W307" s="15">
        <f t="shared" si="283"/>
        <v>0</v>
      </c>
      <c r="X307" s="15">
        <f t="shared" si="283"/>
        <v>0</v>
      </c>
      <c r="Y307" s="15">
        <f t="shared" si="283"/>
        <v>0</v>
      </c>
      <c r="Z307" s="15">
        <f t="shared" si="283"/>
        <v>0</v>
      </c>
      <c r="AA307" s="15">
        <f t="shared" si="283"/>
        <v>0</v>
      </c>
      <c r="AB307" s="15">
        <f t="shared" si="283"/>
        <v>0</v>
      </c>
      <c r="AC307" s="15">
        <f t="shared" si="283"/>
        <v>0</v>
      </c>
      <c r="AD307" s="15">
        <f t="shared" si="283"/>
        <v>443.5</v>
      </c>
      <c r="AE307" s="15">
        <f t="shared" si="283"/>
        <v>0</v>
      </c>
      <c r="AF307" s="38"/>
      <c r="AG307" s="17"/>
      <c r="AH307" s="17"/>
      <c r="AI307" s="17"/>
    </row>
    <row r="308" spans="1:35" s="18" customFormat="1" ht="33.75" customHeight="1" x14ac:dyDescent="0.25">
      <c r="A308" s="61" t="s">
        <v>28</v>
      </c>
      <c r="B308" s="25">
        <f>H308+J308+L308+N308+P308+R308+T308+V308+X308+Z308+AB308+AD308</f>
        <v>0</v>
      </c>
      <c r="C308" s="25">
        <f>L308+N308+P308+R308+T308+V308+X308+Z308+J308+AB308</f>
        <v>0</v>
      </c>
      <c r="D308" s="25">
        <f>E308</f>
        <v>0</v>
      </c>
      <c r="E308" s="25">
        <f>I308+K308+M308+O308+Q308+S308+U308+W308+Y308+AA308+AC308+AE308</f>
        <v>0</v>
      </c>
      <c r="F308" s="26" t="e">
        <f>E308/B308*100</f>
        <v>#DIV/0!</v>
      </c>
      <c r="G308" s="26" t="e">
        <f>E308/C308*100</f>
        <v>#DIV/0!</v>
      </c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38"/>
      <c r="AG308" s="17"/>
      <c r="AH308" s="17"/>
      <c r="AI308" s="17"/>
    </row>
    <row r="309" spans="1:35" s="18" customFormat="1" ht="40.5" customHeight="1" x14ac:dyDescent="0.25">
      <c r="A309" s="61" t="s">
        <v>86</v>
      </c>
      <c r="B309" s="25">
        <f>H309+J309+L309+N309+P309+R309+T309+V309+X309+Z309+AB309+AD309</f>
        <v>7443.2000000000007</v>
      </c>
      <c r="C309" s="25">
        <f>L309+J309</f>
        <v>6999.7000000000007</v>
      </c>
      <c r="D309" s="25">
        <f>E309</f>
        <v>6990.7</v>
      </c>
      <c r="E309" s="32">
        <f>I309+K309+M309+O309+Q309+S309+U309+W309+Y309+AA309+AC309+AE309</f>
        <v>6990.7</v>
      </c>
      <c r="F309" s="26">
        <f t="shared" ref="F309" si="284">E309/B309*100</f>
        <v>93.920625537403254</v>
      </c>
      <c r="G309" s="103">
        <f t="shared" ref="G309" si="285">E309/C309*100</f>
        <v>99.87142306098832</v>
      </c>
      <c r="H309" s="15"/>
      <c r="I309" s="15"/>
      <c r="J309" s="25">
        <f>13.1+4955.3</f>
        <v>4968.4000000000005</v>
      </c>
      <c r="K309" s="25">
        <v>4955</v>
      </c>
      <c r="L309" s="25">
        <v>2031.3</v>
      </c>
      <c r="M309" s="25">
        <v>2035.7</v>
      </c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>
        <v>443.5</v>
      </c>
      <c r="AE309" s="25"/>
      <c r="AF309" s="38" t="s">
        <v>93</v>
      </c>
      <c r="AG309" s="17"/>
      <c r="AH309" s="17"/>
      <c r="AI309" s="17"/>
    </row>
    <row r="310" spans="1:35" s="18" customFormat="1" ht="40.5" customHeight="1" x14ac:dyDescent="0.25">
      <c r="A310" s="61" t="s">
        <v>44</v>
      </c>
      <c r="B310" s="25">
        <f>J310+L310+N310+P310+R310+T310+V310+X310+Z310+AB310+AD310</f>
        <v>0</v>
      </c>
      <c r="C310" s="25">
        <f>L310+N310+P310+R310+T310+V310+X310+Z310+J310+AB310</f>
        <v>0</v>
      </c>
      <c r="D310" s="25">
        <f>E310</f>
        <v>0</v>
      </c>
      <c r="E310" s="32">
        <f>I310+K310+M310+O310+Q310+S310+U310+W310+Y310+AA310+AC310+AE310</f>
        <v>0</v>
      </c>
      <c r="F310" s="26" t="e">
        <f>E310/B310*100</f>
        <v>#DIV/0!</v>
      </c>
      <c r="G310" s="26" t="e">
        <f>E310/C310*100</f>
        <v>#DIV/0!</v>
      </c>
      <c r="H310" s="15"/>
      <c r="I310" s="1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38"/>
      <c r="AG310" s="17"/>
      <c r="AH310" s="17"/>
      <c r="AI310" s="17"/>
    </row>
    <row r="311" spans="1:35" s="20" customFormat="1" ht="18.75" x14ac:dyDescent="0.3">
      <c r="A311" s="24" t="s">
        <v>30</v>
      </c>
      <c r="B311" s="25">
        <f>H311+J311+L311+N311+P311+R311+T311+V311+X311+Z311+AB311+AD311</f>
        <v>0</v>
      </c>
      <c r="C311" s="25">
        <f>L311+N311+P311+R311+T311+V311+X311+Z311+J311</f>
        <v>0</v>
      </c>
      <c r="D311" s="48">
        <v>0</v>
      </c>
      <c r="E311" s="25">
        <f>I311+K311+M311+O311+Q311+S311+U311+W311+Y311+AA311+AC311+AE311</f>
        <v>0</v>
      </c>
      <c r="F311" s="58" t="e">
        <f>E311/B311*100</f>
        <v>#DIV/0!</v>
      </c>
      <c r="G311" s="58" t="e">
        <f>E311/C311*100</f>
        <v>#DIV/0!</v>
      </c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38"/>
      <c r="AG311" s="17"/>
      <c r="AH311" s="17"/>
      <c r="AI311" s="17"/>
    </row>
    <row r="312" spans="1:35" s="20" customFormat="1" ht="19.350000000000001" customHeight="1" x14ac:dyDescent="0.3">
      <c r="A312" s="24" t="s">
        <v>31</v>
      </c>
      <c r="B312" s="25">
        <f>R312+X312+Z312+T312+V312</f>
        <v>0</v>
      </c>
      <c r="C312" s="25">
        <f>L312+N312+P312+R312+T312+V312+X312</f>
        <v>0</v>
      </c>
      <c r="D312" s="25"/>
      <c r="E312" s="32">
        <f>I312+K312+M312+O312+Q312+S312+U312+W312+Y312+AA312+AC312+AE312</f>
        <v>0</v>
      </c>
      <c r="F312" s="26" t="e">
        <f>E312/B312*100</f>
        <v>#DIV/0!</v>
      </c>
      <c r="G312" s="26" t="e">
        <f>E312/C312*100</f>
        <v>#DIV/0!</v>
      </c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38"/>
      <c r="AG312" s="17"/>
      <c r="AH312" s="17"/>
      <c r="AI312" s="17"/>
    </row>
    <row r="313" spans="1:35" s="20" customFormat="1" ht="84.75" customHeight="1" x14ac:dyDescent="0.25">
      <c r="A313" s="99" t="s">
        <v>132</v>
      </c>
      <c r="B313" s="25"/>
      <c r="C313" s="25"/>
      <c r="D313" s="25"/>
      <c r="E313" s="32"/>
      <c r="F313" s="26"/>
      <c r="G313" s="26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15"/>
      <c r="AF313" s="38"/>
      <c r="AG313" s="17"/>
      <c r="AH313" s="17"/>
      <c r="AI313" s="17"/>
    </row>
    <row r="314" spans="1:35" s="20" customFormat="1" ht="50.25" customHeight="1" x14ac:dyDescent="0.3">
      <c r="A314" s="21" t="s">
        <v>27</v>
      </c>
      <c r="B314" s="15">
        <f>B315+B316+B318+B319</f>
        <v>66666.7</v>
      </c>
      <c r="C314" s="15">
        <f>C315+C316+C318+C319</f>
        <v>0</v>
      </c>
      <c r="D314" s="15">
        <f>D315+D316+D318+D319</f>
        <v>0</v>
      </c>
      <c r="E314" s="15">
        <f>E315+E316+E318+E319</f>
        <v>0</v>
      </c>
      <c r="F314" s="23">
        <f>E314/B314*100</f>
        <v>0</v>
      </c>
      <c r="G314" s="23" t="e">
        <f>E314/C314*100</f>
        <v>#DIV/0!</v>
      </c>
      <c r="H314" s="15">
        <f t="shared" ref="H314:AC314" si="286">H315+H316+H318+H319</f>
        <v>0</v>
      </c>
      <c r="I314" s="15">
        <f t="shared" si="286"/>
        <v>0</v>
      </c>
      <c r="J314" s="15">
        <f t="shared" si="286"/>
        <v>0</v>
      </c>
      <c r="K314" s="15">
        <f t="shared" si="286"/>
        <v>0</v>
      </c>
      <c r="L314" s="15">
        <f t="shared" si="286"/>
        <v>0</v>
      </c>
      <c r="M314" s="15">
        <f t="shared" si="286"/>
        <v>0</v>
      </c>
      <c r="N314" s="15">
        <f t="shared" si="286"/>
        <v>0</v>
      </c>
      <c r="O314" s="15">
        <f t="shared" si="286"/>
        <v>0</v>
      </c>
      <c r="P314" s="15">
        <f t="shared" si="286"/>
        <v>0</v>
      </c>
      <c r="Q314" s="15">
        <f t="shared" si="286"/>
        <v>0</v>
      </c>
      <c r="R314" s="15">
        <f t="shared" si="286"/>
        <v>0</v>
      </c>
      <c r="S314" s="15">
        <f t="shared" si="286"/>
        <v>0</v>
      </c>
      <c r="T314" s="15">
        <f t="shared" si="286"/>
        <v>0</v>
      </c>
      <c r="U314" s="15">
        <f t="shared" si="286"/>
        <v>0</v>
      </c>
      <c r="V314" s="15">
        <f t="shared" si="286"/>
        <v>0</v>
      </c>
      <c r="W314" s="15">
        <f t="shared" si="286"/>
        <v>0</v>
      </c>
      <c r="X314" s="15">
        <f t="shared" si="286"/>
        <v>0</v>
      </c>
      <c r="Y314" s="15">
        <f t="shared" si="286"/>
        <v>0</v>
      </c>
      <c r="Z314" s="15">
        <f t="shared" si="286"/>
        <v>0</v>
      </c>
      <c r="AA314" s="15">
        <f t="shared" si="286"/>
        <v>0</v>
      </c>
      <c r="AB314" s="15">
        <f t="shared" si="286"/>
        <v>0</v>
      </c>
      <c r="AC314" s="15">
        <f t="shared" si="286"/>
        <v>0</v>
      </c>
      <c r="AD314" s="15">
        <f>AD315+AD316+AD318+AD319</f>
        <v>66666.7</v>
      </c>
      <c r="AE314" s="15">
        <f t="shared" ref="AE314" si="287">AE315+AE316+AE318+AE319</f>
        <v>0</v>
      </c>
      <c r="AF314" s="38"/>
      <c r="AG314" s="17"/>
      <c r="AH314" s="17"/>
      <c r="AI314" s="17"/>
    </row>
    <row r="315" spans="1:35" s="20" customFormat="1" ht="41.25" customHeight="1" x14ac:dyDescent="0.3">
      <c r="A315" s="24" t="s">
        <v>28</v>
      </c>
      <c r="B315" s="25">
        <f>H315+J315+L315+N315+P315+R315+T315+V315+X315+Z315+AB315+AD315</f>
        <v>60000</v>
      </c>
      <c r="C315" s="25">
        <f>L315+N315+P315+R315+T315+V315+X315+Z315+J315+AB315</f>
        <v>0</v>
      </c>
      <c r="D315" s="25">
        <f>E315</f>
        <v>0</v>
      </c>
      <c r="E315" s="25">
        <f>I315+K315+M315+O315+Q315+S315+U315+W315+Y315+AA315+AC315+AE315</f>
        <v>0</v>
      </c>
      <c r="F315" s="26">
        <f>E315/B315*100</f>
        <v>0</v>
      </c>
      <c r="G315" s="26" t="e">
        <f>E315/C315*100</f>
        <v>#DIV/0!</v>
      </c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>
        <v>60000</v>
      </c>
      <c r="AE315" s="25"/>
      <c r="AF315" s="38"/>
      <c r="AG315" s="17"/>
      <c r="AH315" s="17"/>
      <c r="AI315" s="17"/>
    </row>
    <row r="316" spans="1:35" s="20" customFormat="1" ht="41.25" customHeight="1" x14ac:dyDescent="0.3">
      <c r="A316" s="24" t="s">
        <v>29</v>
      </c>
      <c r="B316" s="25">
        <f>H316+J316+L316+N316+P316+R316+T316+V316+X316+Z316+AB316+AD316</f>
        <v>6666.7</v>
      </c>
      <c r="C316" s="25">
        <f>L316+J316</f>
        <v>0</v>
      </c>
      <c r="D316" s="25">
        <f>E316</f>
        <v>0</v>
      </c>
      <c r="E316" s="32">
        <f>I316+K316+M316+O316+Q316+S316+U316+W316+Y316+AA316+AC316+AE316</f>
        <v>0</v>
      </c>
      <c r="F316" s="26">
        <f>E316/B316*100</f>
        <v>0</v>
      </c>
      <c r="G316" s="26" t="e">
        <f>E316/C316*100</f>
        <v>#DIV/0!</v>
      </c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>
        <v>6666.7</v>
      </c>
      <c r="AE316" s="25"/>
      <c r="AF316" s="38"/>
      <c r="AG316" s="17"/>
      <c r="AH316" s="17"/>
      <c r="AI316" s="17"/>
    </row>
    <row r="317" spans="1:35" s="20" customFormat="1" ht="41.25" customHeight="1" x14ac:dyDescent="0.3">
      <c r="A317" s="24" t="s">
        <v>44</v>
      </c>
      <c r="B317" s="25">
        <f>J317+L317+N317+P317+R317+T317+V317+X317+Z317+AB317+AD317</f>
        <v>6666.7</v>
      </c>
      <c r="C317" s="25">
        <f>L317+N317+P317+R317+T317+V317+X317+Z317+J317+AB317</f>
        <v>0</v>
      </c>
      <c r="D317" s="25">
        <f>E317</f>
        <v>0</v>
      </c>
      <c r="E317" s="32">
        <f>I317+K317+M317+O317+Q317+S317+U317+W317+Y317+AA317+AC317+AE317</f>
        <v>0</v>
      </c>
      <c r="F317" s="26">
        <f>E317/B317*100</f>
        <v>0</v>
      </c>
      <c r="G317" s="26" t="e">
        <f>E317/C317*100</f>
        <v>#DIV/0!</v>
      </c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>
        <v>6666.7</v>
      </c>
      <c r="AE317" s="25"/>
      <c r="AF317" s="38"/>
      <c r="AG317" s="17"/>
      <c r="AH317" s="17"/>
      <c r="AI317" s="17"/>
    </row>
    <row r="318" spans="1:35" s="20" customFormat="1" ht="41.25" customHeight="1" x14ac:dyDescent="0.3">
      <c r="A318" s="24" t="s">
        <v>30</v>
      </c>
      <c r="B318" s="25">
        <f>H318+J318+L318+N318+P318+R318+T318+V318+X318+Z318+AB318+AD318</f>
        <v>0</v>
      </c>
      <c r="C318" s="25">
        <f>L318+N318+P318+R318+T318+V318+X318+Z318+J318</f>
        <v>0</v>
      </c>
      <c r="D318" s="48">
        <v>0</v>
      </c>
      <c r="E318" s="25">
        <f>I318+K318+M318+O318+Q318+S318+U318+W318+Y318+AA318+AC318+AE318</f>
        <v>0</v>
      </c>
      <c r="F318" s="26"/>
      <c r="G318" s="26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38"/>
      <c r="AG318" s="17"/>
      <c r="AH318" s="17"/>
      <c r="AI318" s="17"/>
    </row>
    <row r="319" spans="1:35" s="20" customFormat="1" ht="41.25" customHeight="1" x14ac:dyDescent="0.3">
      <c r="A319" s="24" t="s">
        <v>31</v>
      </c>
      <c r="B319" s="25">
        <f>R319+X319+Z319+T319+V319</f>
        <v>0</v>
      </c>
      <c r="C319" s="25">
        <f>L319+N319+P319+R319+T319+V319+X319</f>
        <v>0</v>
      </c>
      <c r="D319" s="25"/>
      <c r="E319" s="32">
        <f>I319+K319+M319+O319+Q319+S319+U319+W319+Y319+AA319+AC319+AE319</f>
        <v>0</v>
      </c>
      <c r="F319" s="26" t="e">
        <f t="shared" ref="F319" si="288">E319/B319*100</f>
        <v>#DIV/0!</v>
      </c>
      <c r="G319" s="26" t="e">
        <f t="shared" ref="G319" si="289">E319/C319*100</f>
        <v>#DIV/0!</v>
      </c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38"/>
      <c r="AG319" s="17"/>
      <c r="AH319" s="17"/>
      <c r="AI319" s="17"/>
    </row>
    <row r="320" spans="1:35" s="20" customFormat="1" ht="67.5" customHeight="1" x14ac:dyDescent="0.25">
      <c r="A320" s="60" t="s">
        <v>94</v>
      </c>
      <c r="B320" s="53"/>
      <c r="C320" s="15"/>
      <c r="D320" s="15"/>
      <c r="E320" s="53"/>
      <c r="F320" s="53"/>
      <c r="G320" s="53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47"/>
      <c r="AG320" s="17"/>
      <c r="AH320" s="17"/>
      <c r="AI320" s="17"/>
    </row>
    <row r="321" spans="1:35" s="20" customFormat="1" ht="18.75" x14ac:dyDescent="0.3">
      <c r="A321" s="21" t="s">
        <v>27</v>
      </c>
      <c r="B321" s="15">
        <f>B322+B323+B325+B326</f>
        <v>445995.2</v>
      </c>
      <c r="C321" s="15">
        <f>C322+C323+C325+C326</f>
        <v>178484.19999999998</v>
      </c>
      <c r="D321" s="15">
        <f t="shared" ref="D321" si="290">D322+D323+D325+D326</f>
        <v>155416.4</v>
      </c>
      <c r="E321" s="15">
        <f>E322+E323+E325+E326</f>
        <v>130416.4</v>
      </c>
      <c r="F321" s="23">
        <f>E321/B321*100</f>
        <v>29.241659999928249</v>
      </c>
      <c r="G321" s="23">
        <f>E321/C321*100</f>
        <v>73.068876684883037</v>
      </c>
      <c r="H321" s="15">
        <f>H322+H323+H325+H326</f>
        <v>20656.5</v>
      </c>
      <c r="I321" s="15">
        <f t="shared" ref="I321:AE321" si="291">I322+I323+I325+I326</f>
        <v>11880.8</v>
      </c>
      <c r="J321" s="15">
        <f t="shared" si="291"/>
        <v>32076.2</v>
      </c>
      <c r="K321" s="15">
        <f t="shared" si="291"/>
        <v>17178.999999999996</v>
      </c>
      <c r="L321" s="15">
        <f t="shared" si="291"/>
        <v>29430</v>
      </c>
      <c r="M321" s="15">
        <f t="shared" si="291"/>
        <v>16971.2</v>
      </c>
      <c r="N321" s="15">
        <f t="shared" si="291"/>
        <v>53859.5</v>
      </c>
      <c r="O321" s="15">
        <f t="shared" si="291"/>
        <v>28885.599999999999</v>
      </c>
      <c r="P321" s="15">
        <f t="shared" si="291"/>
        <v>44724</v>
      </c>
      <c r="Q321" s="15">
        <f t="shared" si="291"/>
        <v>55499.8</v>
      </c>
      <c r="R321" s="15">
        <f t="shared" si="291"/>
        <v>21379.7</v>
      </c>
      <c r="S321" s="15">
        <f t="shared" si="291"/>
        <v>0</v>
      </c>
      <c r="T321" s="15">
        <f t="shared" si="291"/>
        <v>28546.899999999998</v>
      </c>
      <c r="U321" s="15">
        <f t="shared" si="291"/>
        <v>0</v>
      </c>
      <c r="V321" s="15">
        <f t="shared" si="291"/>
        <v>29925</v>
      </c>
      <c r="W321" s="15">
        <f t="shared" si="291"/>
        <v>0</v>
      </c>
      <c r="X321" s="15">
        <f t="shared" si="291"/>
        <v>42443.5</v>
      </c>
      <c r="Y321" s="15">
        <f t="shared" si="291"/>
        <v>0</v>
      </c>
      <c r="Z321" s="15">
        <f t="shared" si="291"/>
        <v>26942.5</v>
      </c>
      <c r="AA321" s="15">
        <f t="shared" si="291"/>
        <v>0</v>
      </c>
      <c r="AB321" s="15">
        <f t="shared" si="291"/>
        <v>23294.300000000003</v>
      </c>
      <c r="AC321" s="15">
        <f t="shared" si="291"/>
        <v>0</v>
      </c>
      <c r="AD321" s="15">
        <f t="shared" si="291"/>
        <v>92717.1</v>
      </c>
      <c r="AE321" s="15">
        <f t="shared" si="291"/>
        <v>0</v>
      </c>
      <c r="AF321" s="47"/>
      <c r="AG321" s="17"/>
      <c r="AH321" s="17"/>
      <c r="AI321" s="17"/>
    </row>
    <row r="322" spans="1:35" s="20" customFormat="1" ht="18.75" x14ac:dyDescent="0.3">
      <c r="A322" s="21" t="s">
        <v>28</v>
      </c>
      <c r="B322" s="57">
        <f t="shared" ref="B322:E323" si="292">B301+B266+B246+B222+B315</f>
        <v>208061.3</v>
      </c>
      <c r="C322" s="57">
        <f t="shared" si="292"/>
        <v>78107</v>
      </c>
      <c r="D322" s="57">
        <f t="shared" si="292"/>
        <v>48377.1</v>
      </c>
      <c r="E322" s="57">
        <f t="shared" si="292"/>
        <v>48377.1</v>
      </c>
      <c r="F322" s="23">
        <f>E322/B322*100</f>
        <v>23.251368707203117</v>
      </c>
      <c r="G322" s="23">
        <f>E322/C322*100</f>
        <v>61.936958275186605</v>
      </c>
      <c r="H322" s="57">
        <f>H301+H266+H246+H222+H315</f>
        <v>11764</v>
      </c>
      <c r="I322" s="57">
        <f t="shared" ref="I322:AE323" si="293">I301+I266+I246+I222+I315</f>
        <v>3000</v>
      </c>
      <c r="J322" s="57">
        <f t="shared" si="293"/>
        <v>16317.5</v>
      </c>
      <c r="K322" s="57">
        <f t="shared" si="293"/>
        <v>8199.9</v>
      </c>
      <c r="L322" s="57">
        <f t="shared" si="293"/>
        <v>15931.5</v>
      </c>
      <c r="M322" s="57">
        <f t="shared" si="293"/>
        <v>7824.7</v>
      </c>
      <c r="N322" s="57">
        <f t="shared" si="293"/>
        <v>15927.5</v>
      </c>
      <c r="O322" s="57">
        <f t="shared" si="293"/>
        <v>16956.900000000001</v>
      </c>
      <c r="P322" s="57">
        <f t="shared" si="293"/>
        <v>19644.3</v>
      </c>
      <c r="Q322" s="57">
        <f t="shared" si="293"/>
        <v>12395.6</v>
      </c>
      <c r="R322" s="57">
        <f t="shared" si="293"/>
        <v>9553.9</v>
      </c>
      <c r="S322" s="57">
        <f t="shared" si="293"/>
        <v>0</v>
      </c>
      <c r="T322" s="57">
        <f t="shared" si="293"/>
        <v>0</v>
      </c>
      <c r="U322" s="57">
        <f t="shared" si="293"/>
        <v>0</v>
      </c>
      <c r="V322" s="57">
        <f t="shared" si="293"/>
        <v>0</v>
      </c>
      <c r="W322" s="57">
        <f t="shared" si="293"/>
        <v>0</v>
      </c>
      <c r="X322" s="57">
        <f t="shared" si="293"/>
        <v>10995.9</v>
      </c>
      <c r="Y322" s="57">
        <f t="shared" si="293"/>
        <v>0</v>
      </c>
      <c r="Z322" s="57">
        <f t="shared" si="293"/>
        <v>16120</v>
      </c>
      <c r="AA322" s="57">
        <f t="shared" si="293"/>
        <v>0</v>
      </c>
      <c r="AB322" s="57">
        <f t="shared" si="293"/>
        <v>15442.9</v>
      </c>
      <c r="AC322" s="57">
        <f t="shared" si="293"/>
        <v>0</v>
      </c>
      <c r="AD322" s="57">
        <f t="shared" si="293"/>
        <v>76363.8</v>
      </c>
      <c r="AE322" s="57">
        <f t="shared" si="293"/>
        <v>0</v>
      </c>
      <c r="AF322" s="47"/>
      <c r="AG322" s="17"/>
      <c r="AH322" s="17"/>
      <c r="AI322" s="17"/>
    </row>
    <row r="323" spans="1:35" s="20" customFormat="1" ht="18.75" x14ac:dyDescent="0.3">
      <c r="A323" s="21" t="s">
        <v>29</v>
      </c>
      <c r="B323" s="57">
        <f t="shared" si="292"/>
        <v>172448.2</v>
      </c>
      <c r="C323" s="57">
        <f t="shared" si="292"/>
        <v>67440.800000000003</v>
      </c>
      <c r="D323" s="57">
        <f t="shared" si="292"/>
        <v>52383.399999999994</v>
      </c>
      <c r="E323" s="57">
        <f t="shared" si="292"/>
        <v>52383.399999999994</v>
      </c>
      <c r="F323" s="23">
        <f>E323/B323*100</f>
        <v>30.376310103555731</v>
      </c>
      <c r="G323" s="23">
        <f>E323/C323*100</f>
        <v>77.673159274504442</v>
      </c>
      <c r="H323" s="57">
        <f>H302+H267+H247+H223+H316</f>
        <v>7924.5999999999995</v>
      </c>
      <c r="I323" s="57">
        <f t="shared" si="293"/>
        <v>7912.9</v>
      </c>
      <c r="J323" s="57">
        <f t="shared" si="293"/>
        <v>13919.8</v>
      </c>
      <c r="K323" s="57">
        <f t="shared" si="293"/>
        <v>8922.7999999999993</v>
      </c>
      <c r="L323" s="57">
        <f t="shared" si="293"/>
        <v>11659.6</v>
      </c>
      <c r="M323" s="57">
        <f t="shared" si="293"/>
        <v>8471.6</v>
      </c>
      <c r="N323" s="57">
        <f t="shared" si="293"/>
        <v>11093.1</v>
      </c>
      <c r="O323" s="57">
        <f t="shared" si="293"/>
        <v>10310.199999999999</v>
      </c>
      <c r="P323" s="57">
        <f t="shared" si="293"/>
        <v>23627.9</v>
      </c>
      <c r="Q323" s="57">
        <f t="shared" si="293"/>
        <v>16765.900000000001</v>
      </c>
      <c r="R323" s="57">
        <f t="shared" si="293"/>
        <v>11341.9</v>
      </c>
      <c r="S323" s="57">
        <f t="shared" si="293"/>
        <v>0</v>
      </c>
      <c r="T323" s="57">
        <f t="shared" si="293"/>
        <v>28546.899999999998</v>
      </c>
      <c r="U323" s="57">
        <f t="shared" si="293"/>
        <v>0</v>
      </c>
      <c r="V323" s="57">
        <f t="shared" si="293"/>
        <v>29925</v>
      </c>
      <c r="W323" s="57">
        <f t="shared" si="293"/>
        <v>0</v>
      </c>
      <c r="X323" s="57">
        <f t="shared" si="293"/>
        <v>5383</v>
      </c>
      <c r="Y323" s="57">
        <f t="shared" si="293"/>
        <v>0</v>
      </c>
      <c r="Z323" s="57">
        <f t="shared" si="293"/>
        <v>8983.5999999999985</v>
      </c>
      <c r="AA323" s="57">
        <f t="shared" si="293"/>
        <v>0</v>
      </c>
      <c r="AB323" s="57">
        <f t="shared" si="293"/>
        <v>6206</v>
      </c>
      <c r="AC323" s="57">
        <f t="shared" si="293"/>
        <v>0</v>
      </c>
      <c r="AD323" s="57">
        <f t="shared" si="293"/>
        <v>13836.8</v>
      </c>
      <c r="AE323" s="57">
        <f t="shared" si="293"/>
        <v>0</v>
      </c>
      <c r="AF323" s="47"/>
      <c r="AG323" s="17"/>
      <c r="AH323" s="17"/>
      <c r="AI323" s="17"/>
    </row>
    <row r="324" spans="1:35" s="20" customFormat="1" ht="37.5" x14ac:dyDescent="0.3">
      <c r="A324" s="21" t="s">
        <v>44</v>
      </c>
      <c r="B324" s="57">
        <f t="shared" ref="B324:E324" si="294">B303+B268+B248+B317</f>
        <v>8538.9</v>
      </c>
      <c r="C324" s="57">
        <f t="shared" si="294"/>
        <v>959.40000000000009</v>
      </c>
      <c r="D324" s="57">
        <f t="shared" si="294"/>
        <v>562.9</v>
      </c>
      <c r="E324" s="57">
        <f t="shared" si="294"/>
        <v>562.9</v>
      </c>
      <c r="F324" s="23">
        <f t="shared" ref="F324:F326" si="295">E324/B324*100</f>
        <v>6.5921840049655112</v>
      </c>
      <c r="G324" s="23">
        <f t="shared" ref="G324:G326" si="296">E324/C324*100</f>
        <v>58.672086720867199</v>
      </c>
      <c r="H324" s="57">
        <f>H303+H268+H248+H317</f>
        <v>117</v>
      </c>
      <c r="I324" s="57">
        <f t="shared" ref="I324:AE324" si="297">I303+I268+I248+I317</f>
        <v>117</v>
      </c>
      <c r="J324" s="57">
        <f t="shared" si="297"/>
        <v>222.3</v>
      </c>
      <c r="K324" s="57">
        <f t="shared" si="297"/>
        <v>6.8</v>
      </c>
      <c r="L324" s="57">
        <f t="shared" si="297"/>
        <v>222.3</v>
      </c>
      <c r="M324" s="57">
        <f t="shared" si="297"/>
        <v>81.599999999999994</v>
      </c>
      <c r="N324" s="57">
        <f t="shared" si="297"/>
        <v>222.3</v>
      </c>
      <c r="O324" s="57">
        <f t="shared" si="297"/>
        <v>195.6</v>
      </c>
      <c r="P324" s="57">
        <f t="shared" si="297"/>
        <v>175.5</v>
      </c>
      <c r="Q324" s="57">
        <f t="shared" si="297"/>
        <v>161.9</v>
      </c>
      <c r="R324" s="57">
        <f t="shared" si="297"/>
        <v>58.5</v>
      </c>
      <c r="S324" s="57">
        <f t="shared" si="297"/>
        <v>0</v>
      </c>
      <c r="T324" s="57">
        <f t="shared" si="297"/>
        <v>0</v>
      </c>
      <c r="U324" s="57">
        <f t="shared" si="297"/>
        <v>0</v>
      </c>
      <c r="V324" s="57">
        <f t="shared" si="297"/>
        <v>0</v>
      </c>
      <c r="W324" s="57">
        <f t="shared" si="297"/>
        <v>0</v>
      </c>
      <c r="X324" s="57">
        <f t="shared" si="297"/>
        <v>128.69999999999999</v>
      </c>
      <c r="Y324" s="57">
        <f t="shared" si="297"/>
        <v>0</v>
      </c>
      <c r="Z324" s="57">
        <f t="shared" si="297"/>
        <v>222.4</v>
      </c>
      <c r="AA324" s="57">
        <f t="shared" si="297"/>
        <v>0</v>
      </c>
      <c r="AB324" s="57">
        <f t="shared" si="297"/>
        <v>198.9</v>
      </c>
      <c r="AC324" s="57">
        <f t="shared" si="297"/>
        <v>0</v>
      </c>
      <c r="AD324" s="57">
        <f t="shared" si="297"/>
        <v>6971</v>
      </c>
      <c r="AE324" s="57">
        <f t="shared" si="297"/>
        <v>0</v>
      </c>
      <c r="AF324" s="47"/>
      <c r="AG324" s="17"/>
      <c r="AH324" s="17"/>
      <c r="AI324" s="17"/>
    </row>
    <row r="325" spans="1:35" s="20" customFormat="1" ht="18.75" x14ac:dyDescent="0.3">
      <c r="A325" s="21" t="s">
        <v>30</v>
      </c>
      <c r="B325" s="57">
        <f t="shared" ref="B325:E326" si="298">B304+B269+B249+B224+B318</f>
        <v>15485.7</v>
      </c>
      <c r="C325" s="57">
        <f t="shared" si="298"/>
        <v>7936.4000000000005</v>
      </c>
      <c r="D325" s="57">
        <f t="shared" si="298"/>
        <v>4655.8999999999996</v>
      </c>
      <c r="E325" s="57">
        <f t="shared" si="298"/>
        <v>4655.8999999999996</v>
      </c>
      <c r="F325" s="23">
        <f t="shared" si="295"/>
        <v>30.065802643729374</v>
      </c>
      <c r="G325" s="23">
        <f t="shared" si="296"/>
        <v>58.665137845874696</v>
      </c>
      <c r="H325" s="57">
        <f>H304+H269+H249+H224+H318</f>
        <v>967.9</v>
      </c>
      <c r="I325" s="57">
        <f t="shared" ref="I325:AE326" si="299">I304+I269+I249+I224+I318</f>
        <v>967.9</v>
      </c>
      <c r="J325" s="57">
        <f t="shared" si="299"/>
        <v>1838.9</v>
      </c>
      <c r="K325" s="57">
        <f t="shared" si="299"/>
        <v>56.3</v>
      </c>
      <c r="L325" s="57">
        <f t="shared" si="299"/>
        <v>1838.9</v>
      </c>
      <c r="M325" s="57">
        <f t="shared" si="299"/>
        <v>674.9</v>
      </c>
      <c r="N325" s="57">
        <f t="shared" si="299"/>
        <v>1838.9</v>
      </c>
      <c r="O325" s="57">
        <f t="shared" si="299"/>
        <v>1618.5</v>
      </c>
      <c r="P325" s="57">
        <f t="shared" si="299"/>
        <v>1451.8</v>
      </c>
      <c r="Q325" s="57">
        <f t="shared" si="299"/>
        <v>1338.3</v>
      </c>
      <c r="R325" s="57">
        <f t="shared" si="299"/>
        <v>483.9</v>
      </c>
      <c r="S325" s="57">
        <f t="shared" si="299"/>
        <v>0</v>
      </c>
      <c r="T325" s="57">
        <f t="shared" si="299"/>
        <v>0</v>
      </c>
      <c r="U325" s="57">
        <f t="shared" si="299"/>
        <v>0</v>
      </c>
      <c r="V325" s="57">
        <f t="shared" si="299"/>
        <v>0</v>
      </c>
      <c r="W325" s="57">
        <f t="shared" si="299"/>
        <v>0</v>
      </c>
      <c r="X325" s="57">
        <f t="shared" si="299"/>
        <v>1064.5999999999999</v>
      </c>
      <c r="Y325" s="57">
        <f t="shared" si="299"/>
        <v>0</v>
      </c>
      <c r="Z325" s="57">
        <f t="shared" si="299"/>
        <v>1838.9</v>
      </c>
      <c r="AA325" s="57">
        <f t="shared" si="299"/>
        <v>0</v>
      </c>
      <c r="AB325" s="57">
        <f t="shared" si="299"/>
        <v>1645.4</v>
      </c>
      <c r="AC325" s="57">
        <f t="shared" si="299"/>
        <v>0</v>
      </c>
      <c r="AD325" s="57">
        <f t="shared" si="299"/>
        <v>2516.5</v>
      </c>
      <c r="AE325" s="57">
        <f t="shared" si="299"/>
        <v>0</v>
      </c>
      <c r="AF325" s="47"/>
      <c r="AG325" s="17"/>
      <c r="AH325" s="17"/>
      <c r="AI325" s="17"/>
    </row>
    <row r="326" spans="1:35" s="20" customFormat="1" ht="18.75" x14ac:dyDescent="0.3">
      <c r="A326" s="21" t="s">
        <v>31</v>
      </c>
      <c r="B326" s="57">
        <f t="shared" si="298"/>
        <v>50000</v>
      </c>
      <c r="C326" s="57">
        <f t="shared" si="298"/>
        <v>25000</v>
      </c>
      <c r="D326" s="57">
        <f t="shared" si="298"/>
        <v>50000</v>
      </c>
      <c r="E326" s="57">
        <f t="shared" si="298"/>
        <v>25000</v>
      </c>
      <c r="F326" s="23">
        <f t="shared" si="295"/>
        <v>50</v>
      </c>
      <c r="G326" s="23">
        <f t="shared" si="296"/>
        <v>100</v>
      </c>
      <c r="H326" s="57">
        <f>H305+H270+H250+H225+H319</f>
        <v>0</v>
      </c>
      <c r="I326" s="57">
        <f t="shared" si="299"/>
        <v>0</v>
      </c>
      <c r="J326" s="57">
        <f t="shared" si="299"/>
        <v>0</v>
      </c>
      <c r="K326" s="57">
        <f t="shared" si="299"/>
        <v>0</v>
      </c>
      <c r="L326" s="57">
        <f t="shared" si="299"/>
        <v>0</v>
      </c>
      <c r="M326" s="57">
        <f t="shared" si="299"/>
        <v>0</v>
      </c>
      <c r="N326" s="57">
        <f t="shared" si="299"/>
        <v>25000</v>
      </c>
      <c r="O326" s="57">
        <f t="shared" si="299"/>
        <v>0</v>
      </c>
      <c r="P326" s="57">
        <f t="shared" si="299"/>
        <v>0</v>
      </c>
      <c r="Q326" s="57">
        <f t="shared" si="299"/>
        <v>25000</v>
      </c>
      <c r="R326" s="57">
        <f t="shared" si="299"/>
        <v>0</v>
      </c>
      <c r="S326" s="57">
        <f t="shared" si="299"/>
        <v>0</v>
      </c>
      <c r="T326" s="57">
        <f t="shared" si="299"/>
        <v>0</v>
      </c>
      <c r="U326" s="57">
        <f t="shared" si="299"/>
        <v>0</v>
      </c>
      <c r="V326" s="57">
        <f t="shared" si="299"/>
        <v>0</v>
      </c>
      <c r="W326" s="57">
        <f t="shared" si="299"/>
        <v>0</v>
      </c>
      <c r="X326" s="57">
        <f t="shared" si="299"/>
        <v>25000</v>
      </c>
      <c r="Y326" s="57">
        <f t="shared" si="299"/>
        <v>0</v>
      </c>
      <c r="Z326" s="57">
        <f t="shared" si="299"/>
        <v>0</v>
      </c>
      <c r="AA326" s="57">
        <f t="shared" si="299"/>
        <v>0</v>
      </c>
      <c r="AB326" s="57">
        <f t="shared" si="299"/>
        <v>0</v>
      </c>
      <c r="AC326" s="57">
        <f t="shared" si="299"/>
        <v>0</v>
      </c>
      <c r="AD326" s="57">
        <f t="shared" si="299"/>
        <v>0</v>
      </c>
      <c r="AE326" s="57">
        <f t="shared" si="299"/>
        <v>0</v>
      </c>
      <c r="AF326" s="47"/>
      <c r="AG326" s="17"/>
      <c r="AH326" s="17"/>
      <c r="AI326" s="17"/>
    </row>
    <row r="327" spans="1:35" s="20" customFormat="1" ht="19.5" customHeight="1" x14ac:dyDescent="0.3">
      <c r="A327" s="24"/>
      <c r="B327" s="48"/>
      <c r="C327" s="48"/>
      <c r="D327" s="48"/>
      <c r="E327" s="48"/>
      <c r="F327" s="48"/>
      <c r="G327" s="48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97"/>
      <c r="AG327" s="17"/>
      <c r="AH327" s="17"/>
      <c r="AI327" s="17"/>
    </row>
    <row r="328" spans="1:35" ht="21.75" customHeight="1" x14ac:dyDescent="0.25">
      <c r="A328" s="65" t="s">
        <v>95</v>
      </c>
      <c r="B328" s="15">
        <f>B329+B330+B332+B333</f>
        <v>2724392.8300000005</v>
      </c>
      <c r="C328" s="15">
        <f>C329+C330+C332+C333</f>
        <v>1412583.7000000002</v>
      </c>
      <c r="D328" s="15">
        <f>D329+D330+D332+D333</f>
        <v>1377750.2</v>
      </c>
      <c r="E328" s="15">
        <f>E329+E330+E332+E333</f>
        <v>1352750.2</v>
      </c>
      <c r="F328" s="23">
        <f t="shared" ref="F328:F333" si="300">E328/B328*100</f>
        <v>49.653272652314229</v>
      </c>
      <c r="G328" s="23">
        <f>E328/C328*100</f>
        <v>95.764250996241842</v>
      </c>
      <c r="H328" s="15">
        <f>H329+H330+H332+H333</f>
        <v>180717.5</v>
      </c>
      <c r="I328" s="15">
        <f t="shared" ref="I328:AE328" si="301">I329+I330+I332+I333</f>
        <v>164847.6</v>
      </c>
      <c r="J328" s="15">
        <f t="shared" si="301"/>
        <v>301654.10000000003</v>
      </c>
      <c r="K328" s="15">
        <f t="shared" si="301"/>
        <v>274947.8</v>
      </c>
      <c r="L328" s="15">
        <f t="shared" si="301"/>
        <v>243953.7</v>
      </c>
      <c r="M328" s="15">
        <f t="shared" si="301"/>
        <v>236304.40000000002</v>
      </c>
      <c r="N328" s="15">
        <f t="shared" si="301"/>
        <v>270273.90000000002</v>
      </c>
      <c r="O328" s="15">
        <f t="shared" si="301"/>
        <v>237628.69999999998</v>
      </c>
      <c r="P328" s="15">
        <f t="shared" si="301"/>
        <v>443902.10000000003</v>
      </c>
      <c r="Q328" s="15">
        <f t="shared" si="301"/>
        <v>439023.7</v>
      </c>
      <c r="R328" s="15">
        <f t="shared" si="301"/>
        <v>223986.93</v>
      </c>
      <c r="S328" s="15">
        <f t="shared" si="301"/>
        <v>0</v>
      </c>
      <c r="T328" s="15">
        <f t="shared" si="301"/>
        <v>162047.59999999998</v>
      </c>
      <c r="U328" s="15">
        <f t="shared" si="301"/>
        <v>0</v>
      </c>
      <c r="V328" s="15">
        <f t="shared" si="301"/>
        <v>120512.40000000001</v>
      </c>
      <c r="W328" s="15">
        <f t="shared" si="301"/>
        <v>0</v>
      </c>
      <c r="X328" s="15">
        <f t="shared" si="301"/>
        <v>183039.19999999998</v>
      </c>
      <c r="Y328" s="15">
        <f t="shared" si="301"/>
        <v>0</v>
      </c>
      <c r="Z328" s="15">
        <f t="shared" si="301"/>
        <v>178634.59999999998</v>
      </c>
      <c r="AA328" s="15">
        <f t="shared" si="301"/>
        <v>0</v>
      </c>
      <c r="AB328" s="15">
        <f t="shared" si="301"/>
        <v>155449</v>
      </c>
      <c r="AC328" s="15">
        <f t="shared" si="301"/>
        <v>0</v>
      </c>
      <c r="AD328" s="15">
        <f t="shared" si="301"/>
        <v>260221.80000000002</v>
      </c>
      <c r="AE328" s="15">
        <f t="shared" si="301"/>
        <v>0</v>
      </c>
      <c r="AF328" s="38"/>
      <c r="AG328" s="17"/>
      <c r="AH328" s="17"/>
      <c r="AI328" s="17"/>
    </row>
    <row r="329" spans="1:35" s="20" customFormat="1" ht="18.75" x14ac:dyDescent="0.3">
      <c r="A329" s="21" t="s">
        <v>28</v>
      </c>
      <c r="B329" s="15">
        <f t="shared" ref="B329:E330" si="302">B322+B215+B129</f>
        <v>1852612.2000000002</v>
      </c>
      <c r="C329" s="15">
        <f t="shared" si="302"/>
        <v>994447.60000000009</v>
      </c>
      <c r="D329" s="15">
        <f t="shared" si="302"/>
        <v>944204.50000000012</v>
      </c>
      <c r="E329" s="15">
        <f t="shared" si="302"/>
        <v>944204.50000000012</v>
      </c>
      <c r="F329" s="23">
        <f t="shared" si="300"/>
        <v>50.966116923984416</v>
      </c>
      <c r="G329" s="23">
        <f t="shared" ref="G329:G333" si="303">E329/C329*100</f>
        <v>94.947637261128691</v>
      </c>
      <c r="H329" s="15">
        <f>H322+H215+H129</f>
        <v>110864.7</v>
      </c>
      <c r="I329" s="15">
        <f t="shared" ref="I329:AE329" si="304">I322+I215+I129</f>
        <v>100670.7</v>
      </c>
      <c r="J329" s="15">
        <f t="shared" si="304"/>
        <v>194836.1</v>
      </c>
      <c r="K329" s="15">
        <f t="shared" si="304"/>
        <v>176940.6</v>
      </c>
      <c r="L329" s="15">
        <f t="shared" si="304"/>
        <v>172729</v>
      </c>
      <c r="M329" s="15">
        <f t="shared" si="304"/>
        <v>166185.50000000003</v>
      </c>
      <c r="N329" s="15">
        <f t="shared" si="304"/>
        <v>167130.9</v>
      </c>
      <c r="O329" s="15">
        <f t="shared" si="304"/>
        <v>161482.09999999998</v>
      </c>
      <c r="P329" s="15">
        <f t="shared" si="304"/>
        <v>350364.7</v>
      </c>
      <c r="Q329" s="15">
        <f t="shared" si="304"/>
        <v>338925.6</v>
      </c>
      <c r="R329" s="15">
        <f t="shared" si="304"/>
        <v>171154.9</v>
      </c>
      <c r="S329" s="15">
        <f t="shared" si="304"/>
        <v>0</v>
      </c>
      <c r="T329" s="15">
        <f t="shared" si="304"/>
        <v>102682.2</v>
      </c>
      <c r="U329" s="15">
        <f t="shared" si="304"/>
        <v>0</v>
      </c>
      <c r="V329" s="15">
        <f t="shared" si="304"/>
        <v>68142.3</v>
      </c>
      <c r="W329" s="15">
        <f t="shared" si="304"/>
        <v>0</v>
      </c>
      <c r="X329" s="15">
        <f t="shared" si="304"/>
        <v>110808.5</v>
      </c>
      <c r="Y329" s="15">
        <f t="shared" si="304"/>
        <v>0</v>
      </c>
      <c r="Z329" s="15">
        <f t="shared" si="304"/>
        <v>126090.59999999999</v>
      </c>
      <c r="AA329" s="15">
        <f t="shared" si="304"/>
        <v>0</v>
      </c>
      <c r="AB329" s="15">
        <f t="shared" si="304"/>
        <v>110842.29999999999</v>
      </c>
      <c r="AC329" s="15">
        <f t="shared" si="304"/>
        <v>0</v>
      </c>
      <c r="AD329" s="15">
        <f t="shared" si="304"/>
        <v>166966</v>
      </c>
      <c r="AE329" s="15">
        <f t="shared" si="304"/>
        <v>0</v>
      </c>
      <c r="AF329" s="38"/>
      <c r="AG329" s="17"/>
      <c r="AH329" s="17"/>
      <c r="AI329" s="17"/>
    </row>
    <row r="330" spans="1:35" s="20" customFormat="1" ht="18.75" x14ac:dyDescent="0.3">
      <c r="A330" s="21" t="s">
        <v>29</v>
      </c>
      <c r="B330" s="15">
        <f t="shared" si="302"/>
        <v>746222.6</v>
      </c>
      <c r="C330" s="15">
        <f t="shared" si="302"/>
        <v>342572.5</v>
      </c>
      <c r="D330" s="15">
        <f t="shared" si="302"/>
        <v>346351.5</v>
      </c>
      <c r="E330" s="15">
        <f t="shared" si="302"/>
        <v>346351.5</v>
      </c>
      <c r="F330" s="23">
        <f t="shared" si="300"/>
        <v>46.413965484293826</v>
      </c>
      <c r="G330" s="23">
        <f t="shared" si="303"/>
        <v>101.10312415620051</v>
      </c>
      <c r="H330" s="15">
        <f t="shared" ref="H330:AE330" si="305">H323+H216+H130</f>
        <v>64809.600000000006</v>
      </c>
      <c r="I330" s="15">
        <f t="shared" si="305"/>
        <v>63209</v>
      </c>
      <c r="J330" s="15">
        <f t="shared" si="305"/>
        <v>94878.799999999988</v>
      </c>
      <c r="K330" s="15">
        <f t="shared" si="305"/>
        <v>87959.3</v>
      </c>
      <c r="L330" s="15">
        <f t="shared" si="305"/>
        <v>65310.5</v>
      </c>
      <c r="M330" s="15">
        <f t="shared" si="305"/>
        <v>62124.299999999996</v>
      </c>
      <c r="N330" s="15">
        <f t="shared" si="305"/>
        <v>68228.800000000003</v>
      </c>
      <c r="O330" s="15">
        <f t="shared" si="305"/>
        <v>66661.5</v>
      </c>
      <c r="P330" s="15">
        <f t="shared" si="305"/>
        <v>75784.600000000006</v>
      </c>
      <c r="Q330" s="15">
        <f t="shared" si="305"/>
        <v>66399.399999999994</v>
      </c>
      <c r="R330" s="15">
        <f t="shared" si="305"/>
        <v>52227.899999999994</v>
      </c>
      <c r="S330" s="15">
        <f t="shared" si="305"/>
        <v>0</v>
      </c>
      <c r="T330" s="15">
        <f t="shared" si="305"/>
        <v>59365.399999999994</v>
      </c>
      <c r="U330" s="15">
        <f t="shared" si="305"/>
        <v>0</v>
      </c>
      <c r="V330" s="15">
        <f t="shared" si="305"/>
        <v>52370.100000000006</v>
      </c>
      <c r="W330" s="15">
        <f t="shared" si="305"/>
        <v>0</v>
      </c>
      <c r="X330" s="15">
        <f t="shared" si="305"/>
        <v>42090.799999999996</v>
      </c>
      <c r="Y330" s="15">
        <f t="shared" si="305"/>
        <v>0</v>
      </c>
      <c r="Z330" s="15">
        <f t="shared" si="305"/>
        <v>45606.5</v>
      </c>
      <c r="AA330" s="15">
        <f t="shared" si="305"/>
        <v>0</v>
      </c>
      <c r="AB330" s="15">
        <f t="shared" si="305"/>
        <v>38886.1</v>
      </c>
      <c r="AC330" s="15">
        <f t="shared" si="305"/>
        <v>0</v>
      </c>
      <c r="AD330" s="15">
        <f t="shared" si="305"/>
        <v>86663.5</v>
      </c>
      <c r="AE330" s="15">
        <f t="shared" si="305"/>
        <v>0</v>
      </c>
      <c r="AF330" s="38"/>
      <c r="AG330" s="17"/>
      <c r="AH330" s="17"/>
      <c r="AI330" s="17"/>
    </row>
    <row r="331" spans="1:35" s="20" customFormat="1" ht="37.5" x14ac:dyDescent="0.3">
      <c r="A331" s="21" t="s">
        <v>44</v>
      </c>
      <c r="B331" s="15">
        <f t="shared" ref="B331:E331" si="306">B324+B131</f>
        <v>12687.2</v>
      </c>
      <c r="C331" s="15">
        <f t="shared" si="306"/>
        <v>1293.4000000000001</v>
      </c>
      <c r="D331" s="15">
        <f t="shared" si="306"/>
        <v>896.9</v>
      </c>
      <c r="E331" s="15">
        <f t="shared" si="306"/>
        <v>896.9</v>
      </c>
      <c r="F331" s="23">
        <f t="shared" si="300"/>
        <v>7.0693297181411179</v>
      </c>
      <c r="G331" s="23">
        <f t="shared" si="303"/>
        <v>69.344363692593163</v>
      </c>
      <c r="H331" s="15">
        <f>H324+H131</f>
        <v>117</v>
      </c>
      <c r="I331" s="15">
        <f t="shared" ref="I331:AE331" si="307">I324+I131</f>
        <v>117</v>
      </c>
      <c r="J331" s="15">
        <f t="shared" si="307"/>
        <v>222.3</v>
      </c>
      <c r="K331" s="15">
        <f t="shared" si="307"/>
        <v>6.8</v>
      </c>
      <c r="L331" s="15">
        <f t="shared" si="307"/>
        <v>222.3</v>
      </c>
      <c r="M331" s="15">
        <f t="shared" si="307"/>
        <v>81.599999999999994</v>
      </c>
      <c r="N331" s="15">
        <f t="shared" si="307"/>
        <v>556.29999999999995</v>
      </c>
      <c r="O331" s="15">
        <f t="shared" si="307"/>
        <v>529.6</v>
      </c>
      <c r="P331" s="15">
        <f t="shared" si="307"/>
        <v>175.5</v>
      </c>
      <c r="Q331" s="15">
        <f t="shared" si="307"/>
        <v>161.9</v>
      </c>
      <c r="R331" s="15">
        <f t="shared" si="307"/>
        <v>58.5</v>
      </c>
      <c r="S331" s="15">
        <f t="shared" si="307"/>
        <v>0</v>
      </c>
      <c r="T331" s="15">
        <f t="shared" si="307"/>
        <v>129.30000000000001</v>
      </c>
      <c r="U331" s="15">
        <f t="shared" si="307"/>
        <v>0</v>
      </c>
      <c r="V331" s="15">
        <f t="shared" si="307"/>
        <v>0</v>
      </c>
      <c r="W331" s="15">
        <f t="shared" si="307"/>
        <v>0</v>
      </c>
      <c r="X331" s="15">
        <f t="shared" si="307"/>
        <v>128.69999999999999</v>
      </c>
      <c r="Y331" s="15">
        <f t="shared" si="307"/>
        <v>0</v>
      </c>
      <c r="Z331" s="15">
        <f t="shared" si="307"/>
        <v>222.4</v>
      </c>
      <c r="AA331" s="15">
        <f t="shared" si="307"/>
        <v>0</v>
      </c>
      <c r="AB331" s="15">
        <f t="shared" si="307"/>
        <v>198.9</v>
      </c>
      <c r="AC331" s="15">
        <f t="shared" si="307"/>
        <v>0</v>
      </c>
      <c r="AD331" s="15">
        <f t="shared" si="307"/>
        <v>10656</v>
      </c>
      <c r="AE331" s="15">
        <f t="shared" si="307"/>
        <v>0</v>
      </c>
      <c r="AF331" s="38"/>
      <c r="AG331" s="17"/>
      <c r="AH331" s="17"/>
      <c r="AI331" s="17"/>
    </row>
    <row r="332" spans="1:35" s="20" customFormat="1" ht="18.75" x14ac:dyDescent="0.3">
      <c r="A332" s="21" t="s">
        <v>30</v>
      </c>
      <c r="B332" s="15">
        <f t="shared" ref="B332:E333" si="308">B325+B217+B132</f>
        <v>65412.2</v>
      </c>
      <c r="C332" s="15">
        <f t="shared" si="308"/>
        <v>40538.6</v>
      </c>
      <c r="D332" s="15">
        <f t="shared" si="308"/>
        <v>27478.800000000003</v>
      </c>
      <c r="E332" s="15">
        <f t="shared" si="308"/>
        <v>27478.800000000003</v>
      </c>
      <c r="F332" s="23">
        <f t="shared" si="300"/>
        <v>42.008677280385008</v>
      </c>
      <c r="G332" s="23">
        <f t="shared" si="303"/>
        <v>67.784284607756575</v>
      </c>
      <c r="H332" s="15">
        <f t="shared" ref="H332:AE333" si="309">H325+H217+H132</f>
        <v>5043.2</v>
      </c>
      <c r="I332" s="15">
        <f t="shared" si="309"/>
        <v>967.9</v>
      </c>
      <c r="J332" s="15">
        <f t="shared" si="309"/>
        <v>5914.2000000000007</v>
      </c>
      <c r="K332" s="15">
        <f t="shared" si="309"/>
        <v>7746.1</v>
      </c>
      <c r="L332" s="15">
        <f t="shared" si="309"/>
        <v>5914.2000000000007</v>
      </c>
      <c r="M332" s="15">
        <f t="shared" si="309"/>
        <v>4581</v>
      </c>
      <c r="N332" s="15">
        <f t="shared" si="309"/>
        <v>5914.2000000000007</v>
      </c>
      <c r="O332" s="15">
        <f t="shared" si="309"/>
        <v>5485.1</v>
      </c>
      <c r="P332" s="15">
        <f t="shared" si="309"/>
        <v>17752.8</v>
      </c>
      <c r="Q332" s="15">
        <f t="shared" si="309"/>
        <v>8698.6999999999989</v>
      </c>
      <c r="R332" s="15">
        <f t="shared" si="309"/>
        <v>483.9</v>
      </c>
      <c r="S332" s="15">
        <f t="shared" si="309"/>
        <v>0</v>
      </c>
      <c r="T332" s="15">
        <f t="shared" si="309"/>
        <v>0</v>
      </c>
      <c r="U332" s="15">
        <f t="shared" si="309"/>
        <v>0</v>
      </c>
      <c r="V332" s="15">
        <f t="shared" si="309"/>
        <v>0</v>
      </c>
      <c r="W332" s="15">
        <f t="shared" si="309"/>
        <v>0</v>
      </c>
      <c r="X332" s="15">
        <f t="shared" si="309"/>
        <v>5139.8999999999996</v>
      </c>
      <c r="Y332" s="15">
        <f t="shared" si="309"/>
        <v>0</v>
      </c>
      <c r="Z332" s="15">
        <f t="shared" si="309"/>
        <v>6937.5</v>
      </c>
      <c r="AA332" s="15">
        <f t="shared" si="309"/>
        <v>0</v>
      </c>
      <c r="AB332" s="15">
        <f t="shared" si="309"/>
        <v>5720.6</v>
      </c>
      <c r="AC332" s="15">
        <f t="shared" si="309"/>
        <v>0</v>
      </c>
      <c r="AD332" s="15">
        <f t="shared" si="309"/>
        <v>6591.7</v>
      </c>
      <c r="AE332" s="15">
        <f t="shared" si="309"/>
        <v>0</v>
      </c>
      <c r="AF332" s="38"/>
      <c r="AG332" s="17"/>
      <c r="AH332" s="17"/>
      <c r="AI332" s="17"/>
    </row>
    <row r="333" spans="1:35" s="20" customFormat="1" ht="18.75" x14ac:dyDescent="0.3">
      <c r="A333" s="21" t="s">
        <v>31</v>
      </c>
      <c r="B333" s="67">
        <f t="shared" si="308"/>
        <v>60145.83</v>
      </c>
      <c r="C333" s="67">
        <f t="shared" si="308"/>
        <v>35025</v>
      </c>
      <c r="D333" s="67">
        <f t="shared" si="308"/>
        <v>59715.4</v>
      </c>
      <c r="E333" s="67">
        <f t="shared" si="308"/>
        <v>34715.4</v>
      </c>
      <c r="F333" s="23">
        <f t="shared" si="300"/>
        <v>57.718714664009127</v>
      </c>
      <c r="G333" s="23">
        <f t="shared" si="303"/>
        <v>99.116059957173448</v>
      </c>
      <c r="H333" s="67">
        <f t="shared" si="309"/>
        <v>0</v>
      </c>
      <c r="I333" s="67">
        <f t="shared" si="309"/>
        <v>0</v>
      </c>
      <c r="J333" s="67">
        <f t="shared" si="309"/>
        <v>6025</v>
      </c>
      <c r="K333" s="67">
        <f t="shared" si="309"/>
        <v>2301.8000000000002</v>
      </c>
      <c r="L333" s="67">
        <f t="shared" si="309"/>
        <v>0</v>
      </c>
      <c r="M333" s="67">
        <f t="shared" si="309"/>
        <v>3413.6</v>
      </c>
      <c r="N333" s="67">
        <f t="shared" si="309"/>
        <v>29000</v>
      </c>
      <c r="O333" s="67">
        <f t="shared" si="309"/>
        <v>4000</v>
      </c>
      <c r="P333" s="67">
        <f t="shared" si="309"/>
        <v>0</v>
      </c>
      <c r="Q333" s="67">
        <f t="shared" si="309"/>
        <v>25000</v>
      </c>
      <c r="R333" s="67">
        <f t="shared" si="309"/>
        <v>120.23</v>
      </c>
      <c r="S333" s="67">
        <f t="shared" si="309"/>
        <v>0</v>
      </c>
      <c r="T333" s="67">
        <f t="shared" si="309"/>
        <v>0</v>
      </c>
      <c r="U333" s="67">
        <f t="shared" si="309"/>
        <v>0</v>
      </c>
      <c r="V333" s="67">
        <f t="shared" si="309"/>
        <v>0</v>
      </c>
      <c r="W333" s="67">
        <f t="shared" si="309"/>
        <v>0</v>
      </c>
      <c r="X333" s="67">
        <f t="shared" si="309"/>
        <v>25000</v>
      </c>
      <c r="Y333" s="67">
        <f t="shared" si="309"/>
        <v>0</v>
      </c>
      <c r="Z333" s="67">
        <f t="shared" si="309"/>
        <v>0</v>
      </c>
      <c r="AA333" s="67">
        <f t="shared" si="309"/>
        <v>0</v>
      </c>
      <c r="AB333" s="67">
        <f t="shared" si="309"/>
        <v>0</v>
      </c>
      <c r="AC333" s="67">
        <f t="shared" si="309"/>
        <v>0</v>
      </c>
      <c r="AD333" s="67">
        <f t="shared" si="309"/>
        <v>0.6</v>
      </c>
      <c r="AE333" s="67">
        <f t="shared" si="309"/>
        <v>0</v>
      </c>
      <c r="AF333" s="38"/>
      <c r="AG333" s="17"/>
      <c r="AH333" s="17"/>
      <c r="AI333" s="17"/>
    </row>
    <row r="334" spans="1:35" ht="42.75" customHeight="1" x14ac:dyDescent="0.25"/>
    <row r="335" spans="1:35" s="69" customFormat="1" ht="39" customHeight="1" x14ac:dyDescent="0.25">
      <c r="A335" s="113" t="s">
        <v>104</v>
      </c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3"/>
      <c r="AF335" s="68"/>
    </row>
    <row r="336" spans="1:35" s="69" customFormat="1" ht="19.5" customHeight="1" x14ac:dyDescent="0.25">
      <c r="A336" s="70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71"/>
    </row>
    <row r="337" spans="1:32" s="69" customFormat="1" ht="24.75" customHeight="1" x14ac:dyDescent="0.25">
      <c r="A337" s="113" t="s">
        <v>96</v>
      </c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3"/>
      <c r="AF337" s="72"/>
    </row>
  </sheetData>
  <mergeCells count="1153">
    <mergeCell ref="A278:G278"/>
    <mergeCell ref="A285:G285"/>
    <mergeCell ref="XDJ271:XEN271"/>
    <mergeCell ref="XEO271:XFD271"/>
    <mergeCell ref="AF272:AF277"/>
    <mergeCell ref="AG272:AG277"/>
    <mergeCell ref="A292:AE292"/>
    <mergeCell ref="WJC271:WKG271"/>
    <mergeCell ref="WKH271:WLL271"/>
    <mergeCell ref="WLM271:WMQ271"/>
    <mergeCell ref="WMR271:WNV271"/>
    <mergeCell ref="WNW271:WPA271"/>
    <mergeCell ref="WPB271:WQF271"/>
    <mergeCell ref="WQG271:WRK271"/>
    <mergeCell ref="WRL271:WSP271"/>
    <mergeCell ref="WSQ271:WTU271"/>
    <mergeCell ref="WTV271:WUZ271"/>
    <mergeCell ref="WVA271:WWE271"/>
    <mergeCell ref="WWF271:WXJ271"/>
    <mergeCell ref="WXK271:WYO271"/>
    <mergeCell ref="WYP271:WZT271"/>
    <mergeCell ref="WZU271:XAY271"/>
    <mergeCell ref="XAZ271:XCD271"/>
    <mergeCell ref="XCE271:XDI271"/>
    <mergeCell ref="VOV271:VPZ271"/>
    <mergeCell ref="VQA271:VRE271"/>
    <mergeCell ref="VRF271:VSJ271"/>
    <mergeCell ref="VSK271:VTO271"/>
    <mergeCell ref="VTP271:VUT271"/>
    <mergeCell ref="VUU271:VVY271"/>
    <mergeCell ref="VVZ271:VXD271"/>
    <mergeCell ref="VXE271:VYI271"/>
    <mergeCell ref="VYJ271:VZN271"/>
    <mergeCell ref="VZO271:WAS271"/>
    <mergeCell ref="WAT271:WBX271"/>
    <mergeCell ref="WBY271:WDC271"/>
    <mergeCell ref="WDD271:WEH271"/>
    <mergeCell ref="WEI271:WFM271"/>
    <mergeCell ref="WFN271:WGR271"/>
    <mergeCell ref="WGS271:WHW271"/>
    <mergeCell ref="WHX271:WJB271"/>
    <mergeCell ref="UUO271:UVS271"/>
    <mergeCell ref="UVT271:UWX271"/>
    <mergeCell ref="UWY271:UYC271"/>
    <mergeCell ref="UYD271:UZH271"/>
    <mergeCell ref="UZI271:VAM271"/>
    <mergeCell ref="VAN271:VBR271"/>
    <mergeCell ref="VBS271:VCW271"/>
    <mergeCell ref="VCX271:VEB271"/>
    <mergeCell ref="VEC271:VFG271"/>
    <mergeCell ref="VFH271:VGL271"/>
    <mergeCell ref="VGM271:VHQ271"/>
    <mergeCell ref="VHR271:VIV271"/>
    <mergeCell ref="VIW271:VKA271"/>
    <mergeCell ref="VKB271:VLF271"/>
    <mergeCell ref="VLG271:VMK271"/>
    <mergeCell ref="VML271:VNP271"/>
    <mergeCell ref="VNQ271:VOU271"/>
    <mergeCell ref="UAH271:UBL271"/>
    <mergeCell ref="UBM271:UCQ271"/>
    <mergeCell ref="UCR271:UDV271"/>
    <mergeCell ref="UDW271:UFA271"/>
    <mergeCell ref="UFB271:UGF271"/>
    <mergeCell ref="UGG271:UHK271"/>
    <mergeCell ref="UHL271:UIP271"/>
    <mergeCell ref="UIQ271:UJU271"/>
    <mergeCell ref="UJV271:UKZ271"/>
    <mergeCell ref="ULA271:UME271"/>
    <mergeCell ref="UMF271:UNJ271"/>
    <mergeCell ref="UNK271:UOO271"/>
    <mergeCell ref="UOP271:UPT271"/>
    <mergeCell ref="UPU271:UQY271"/>
    <mergeCell ref="UQZ271:USD271"/>
    <mergeCell ref="USE271:UTI271"/>
    <mergeCell ref="UTJ271:UUN271"/>
    <mergeCell ref="TGA271:THE271"/>
    <mergeCell ref="THF271:TIJ271"/>
    <mergeCell ref="TIK271:TJO271"/>
    <mergeCell ref="TJP271:TKT271"/>
    <mergeCell ref="TKU271:TLY271"/>
    <mergeCell ref="TLZ271:TND271"/>
    <mergeCell ref="TNE271:TOI271"/>
    <mergeCell ref="TOJ271:TPN271"/>
    <mergeCell ref="TPO271:TQS271"/>
    <mergeCell ref="TQT271:TRX271"/>
    <mergeCell ref="TRY271:TTC271"/>
    <mergeCell ref="TTD271:TUH271"/>
    <mergeCell ref="TUI271:TVM271"/>
    <mergeCell ref="TVN271:TWR271"/>
    <mergeCell ref="TWS271:TXW271"/>
    <mergeCell ref="TXX271:TZB271"/>
    <mergeCell ref="TZC271:UAG271"/>
    <mergeCell ref="SLT271:SMX271"/>
    <mergeCell ref="SMY271:SOC271"/>
    <mergeCell ref="SOD271:SPH271"/>
    <mergeCell ref="SPI271:SQM271"/>
    <mergeCell ref="SQN271:SRR271"/>
    <mergeCell ref="SRS271:SSW271"/>
    <mergeCell ref="SSX271:SUB271"/>
    <mergeCell ref="SUC271:SVG271"/>
    <mergeCell ref="SVH271:SWL271"/>
    <mergeCell ref="SWM271:SXQ271"/>
    <mergeCell ref="SXR271:SYV271"/>
    <mergeCell ref="SYW271:TAA271"/>
    <mergeCell ref="TAB271:TBF271"/>
    <mergeCell ref="TBG271:TCK271"/>
    <mergeCell ref="TCL271:TDP271"/>
    <mergeCell ref="TDQ271:TEU271"/>
    <mergeCell ref="TEV271:TFZ271"/>
    <mergeCell ref="RRM271:RSQ271"/>
    <mergeCell ref="RSR271:RTV271"/>
    <mergeCell ref="RTW271:RVA271"/>
    <mergeCell ref="RVB271:RWF271"/>
    <mergeCell ref="RWG271:RXK271"/>
    <mergeCell ref="RXL271:RYP271"/>
    <mergeCell ref="RYQ271:RZU271"/>
    <mergeCell ref="RZV271:SAZ271"/>
    <mergeCell ref="SBA271:SCE271"/>
    <mergeCell ref="SCF271:SDJ271"/>
    <mergeCell ref="SDK271:SEO271"/>
    <mergeCell ref="SEP271:SFT271"/>
    <mergeCell ref="SFU271:SGY271"/>
    <mergeCell ref="SGZ271:SID271"/>
    <mergeCell ref="SIE271:SJI271"/>
    <mergeCell ref="SJJ271:SKN271"/>
    <mergeCell ref="SKO271:SLS271"/>
    <mergeCell ref="QXF271:QYJ271"/>
    <mergeCell ref="QYK271:QZO271"/>
    <mergeCell ref="QZP271:RAT271"/>
    <mergeCell ref="RAU271:RBY271"/>
    <mergeCell ref="RBZ271:RDD271"/>
    <mergeCell ref="RDE271:REI271"/>
    <mergeCell ref="REJ271:RFN271"/>
    <mergeCell ref="RFO271:RGS271"/>
    <mergeCell ref="RGT271:RHX271"/>
    <mergeCell ref="RHY271:RJC271"/>
    <mergeCell ref="RJD271:RKH271"/>
    <mergeCell ref="RKI271:RLM271"/>
    <mergeCell ref="RLN271:RMR271"/>
    <mergeCell ref="RMS271:RNW271"/>
    <mergeCell ref="RNX271:RPB271"/>
    <mergeCell ref="RPC271:RQG271"/>
    <mergeCell ref="RQH271:RRL271"/>
    <mergeCell ref="QCY271:QEC271"/>
    <mergeCell ref="QED271:QFH271"/>
    <mergeCell ref="QFI271:QGM271"/>
    <mergeCell ref="QGN271:QHR271"/>
    <mergeCell ref="QHS271:QIW271"/>
    <mergeCell ref="QIX271:QKB271"/>
    <mergeCell ref="QKC271:QLG271"/>
    <mergeCell ref="QLH271:QML271"/>
    <mergeCell ref="QMM271:QNQ271"/>
    <mergeCell ref="QNR271:QOV271"/>
    <mergeCell ref="QOW271:QQA271"/>
    <mergeCell ref="QQB271:QRF271"/>
    <mergeCell ref="QRG271:QSK271"/>
    <mergeCell ref="QSL271:QTP271"/>
    <mergeCell ref="QTQ271:QUU271"/>
    <mergeCell ref="QUV271:QVZ271"/>
    <mergeCell ref="QWA271:QXE271"/>
    <mergeCell ref="PIR271:PJV271"/>
    <mergeCell ref="PJW271:PLA271"/>
    <mergeCell ref="PLB271:PMF271"/>
    <mergeCell ref="PMG271:PNK271"/>
    <mergeCell ref="PNL271:POP271"/>
    <mergeCell ref="POQ271:PPU271"/>
    <mergeCell ref="PPV271:PQZ271"/>
    <mergeCell ref="PRA271:PSE271"/>
    <mergeCell ref="PSF271:PTJ271"/>
    <mergeCell ref="PTK271:PUO271"/>
    <mergeCell ref="PUP271:PVT271"/>
    <mergeCell ref="PVU271:PWY271"/>
    <mergeCell ref="PWZ271:PYD271"/>
    <mergeCell ref="PYE271:PZI271"/>
    <mergeCell ref="PZJ271:QAN271"/>
    <mergeCell ref="QAO271:QBS271"/>
    <mergeCell ref="QBT271:QCX271"/>
    <mergeCell ref="OOK271:OPO271"/>
    <mergeCell ref="OPP271:OQT271"/>
    <mergeCell ref="OQU271:ORY271"/>
    <mergeCell ref="ORZ271:OTD271"/>
    <mergeCell ref="OTE271:OUI271"/>
    <mergeCell ref="OUJ271:OVN271"/>
    <mergeCell ref="OVO271:OWS271"/>
    <mergeCell ref="OWT271:OXX271"/>
    <mergeCell ref="OXY271:OZC271"/>
    <mergeCell ref="OZD271:PAH271"/>
    <mergeCell ref="PAI271:PBM271"/>
    <mergeCell ref="PBN271:PCR271"/>
    <mergeCell ref="PCS271:PDW271"/>
    <mergeCell ref="PDX271:PFB271"/>
    <mergeCell ref="PFC271:PGG271"/>
    <mergeCell ref="PGH271:PHL271"/>
    <mergeCell ref="PHM271:PIQ271"/>
    <mergeCell ref="NUD271:NVH271"/>
    <mergeCell ref="NVI271:NWM271"/>
    <mergeCell ref="NWN271:NXR271"/>
    <mergeCell ref="NXS271:NYW271"/>
    <mergeCell ref="NYX271:OAB271"/>
    <mergeCell ref="OAC271:OBG271"/>
    <mergeCell ref="OBH271:OCL271"/>
    <mergeCell ref="OCM271:ODQ271"/>
    <mergeCell ref="ODR271:OEV271"/>
    <mergeCell ref="OEW271:OGA271"/>
    <mergeCell ref="OGB271:OHF271"/>
    <mergeCell ref="OHG271:OIK271"/>
    <mergeCell ref="OIL271:OJP271"/>
    <mergeCell ref="OJQ271:OKU271"/>
    <mergeCell ref="OKV271:OLZ271"/>
    <mergeCell ref="OMA271:ONE271"/>
    <mergeCell ref="ONF271:OOJ271"/>
    <mergeCell ref="MZW271:NBA271"/>
    <mergeCell ref="NBB271:NCF271"/>
    <mergeCell ref="NCG271:NDK271"/>
    <mergeCell ref="NDL271:NEP271"/>
    <mergeCell ref="NEQ271:NFU271"/>
    <mergeCell ref="NFV271:NGZ271"/>
    <mergeCell ref="NHA271:NIE271"/>
    <mergeCell ref="NIF271:NJJ271"/>
    <mergeCell ref="NJK271:NKO271"/>
    <mergeCell ref="NKP271:NLT271"/>
    <mergeCell ref="NLU271:NMY271"/>
    <mergeCell ref="NMZ271:NOD271"/>
    <mergeCell ref="NOE271:NPI271"/>
    <mergeCell ref="NPJ271:NQN271"/>
    <mergeCell ref="NQO271:NRS271"/>
    <mergeCell ref="NRT271:NSX271"/>
    <mergeCell ref="NSY271:NUC271"/>
    <mergeCell ref="MFP271:MGT271"/>
    <mergeCell ref="MGU271:MHY271"/>
    <mergeCell ref="MHZ271:MJD271"/>
    <mergeCell ref="MJE271:MKI271"/>
    <mergeCell ref="MKJ271:MLN271"/>
    <mergeCell ref="MLO271:MMS271"/>
    <mergeCell ref="MMT271:MNX271"/>
    <mergeCell ref="MNY271:MPC271"/>
    <mergeCell ref="MPD271:MQH271"/>
    <mergeCell ref="MQI271:MRM271"/>
    <mergeCell ref="MRN271:MSR271"/>
    <mergeCell ref="MSS271:MTW271"/>
    <mergeCell ref="MTX271:MVB271"/>
    <mergeCell ref="MVC271:MWG271"/>
    <mergeCell ref="MWH271:MXL271"/>
    <mergeCell ref="MXM271:MYQ271"/>
    <mergeCell ref="MYR271:MZV271"/>
    <mergeCell ref="LLI271:LMM271"/>
    <mergeCell ref="LMN271:LNR271"/>
    <mergeCell ref="LNS271:LOW271"/>
    <mergeCell ref="LOX271:LQB271"/>
    <mergeCell ref="LQC271:LRG271"/>
    <mergeCell ref="LRH271:LSL271"/>
    <mergeCell ref="LSM271:LTQ271"/>
    <mergeCell ref="LTR271:LUV271"/>
    <mergeCell ref="LUW271:LWA271"/>
    <mergeCell ref="LWB271:LXF271"/>
    <mergeCell ref="LXG271:LYK271"/>
    <mergeCell ref="LYL271:LZP271"/>
    <mergeCell ref="LZQ271:MAU271"/>
    <mergeCell ref="MAV271:MBZ271"/>
    <mergeCell ref="MCA271:MDE271"/>
    <mergeCell ref="MDF271:MEJ271"/>
    <mergeCell ref="MEK271:MFO271"/>
    <mergeCell ref="KRB271:KSF271"/>
    <mergeCell ref="KSG271:KTK271"/>
    <mergeCell ref="KTL271:KUP271"/>
    <mergeCell ref="KUQ271:KVU271"/>
    <mergeCell ref="KVV271:KWZ271"/>
    <mergeCell ref="KXA271:KYE271"/>
    <mergeCell ref="KYF271:KZJ271"/>
    <mergeCell ref="KZK271:LAO271"/>
    <mergeCell ref="LAP271:LBT271"/>
    <mergeCell ref="LBU271:LCY271"/>
    <mergeCell ref="LCZ271:LED271"/>
    <mergeCell ref="LEE271:LFI271"/>
    <mergeCell ref="LFJ271:LGN271"/>
    <mergeCell ref="LGO271:LHS271"/>
    <mergeCell ref="LHT271:LIX271"/>
    <mergeCell ref="LIY271:LKC271"/>
    <mergeCell ref="LKD271:LLH271"/>
    <mergeCell ref="JWU271:JXY271"/>
    <mergeCell ref="JXZ271:JZD271"/>
    <mergeCell ref="JZE271:KAI271"/>
    <mergeCell ref="KAJ271:KBN271"/>
    <mergeCell ref="KBO271:KCS271"/>
    <mergeCell ref="KCT271:KDX271"/>
    <mergeCell ref="KDY271:KFC271"/>
    <mergeCell ref="KFD271:KGH271"/>
    <mergeCell ref="KGI271:KHM271"/>
    <mergeCell ref="KHN271:KIR271"/>
    <mergeCell ref="KIS271:KJW271"/>
    <mergeCell ref="KJX271:KLB271"/>
    <mergeCell ref="KLC271:KMG271"/>
    <mergeCell ref="KMH271:KNL271"/>
    <mergeCell ref="KNM271:KOQ271"/>
    <mergeCell ref="KOR271:KPV271"/>
    <mergeCell ref="KPW271:KRA271"/>
    <mergeCell ref="JCN271:JDR271"/>
    <mergeCell ref="JDS271:JEW271"/>
    <mergeCell ref="JEX271:JGB271"/>
    <mergeCell ref="JGC271:JHG271"/>
    <mergeCell ref="JHH271:JIL271"/>
    <mergeCell ref="JIM271:JJQ271"/>
    <mergeCell ref="JJR271:JKV271"/>
    <mergeCell ref="JKW271:JMA271"/>
    <mergeCell ref="JMB271:JNF271"/>
    <mergeCell ref="JNG271:JOK271"/>
    <mergeCell ref="JOL271:JPP271"/>
    <mergeCell ref="JPQ271:JQU271"/>
    <mergeCell ref="JQV271:JRZ271"/>
    <mergeCell ref="JSA271:JTE271"/>
    <mergeCell ref="JTF271:JUJ271"/>
    <mergeCell ref="JUK271:JVO271"/>
    <mergeCell ref="JVP271:JWT271"/>
    <mergeCell ref="IIG271:IJK271"/>
    <mergeCell ref="IJL271:IKP271"/>
    <mergeCell ref="IKQ271:ILU271"/>
    <mergeCell ref="ILV271:IMZ271"/>
    <mergeCell ref="INA271:IOE271"/>
    <mergeCell ref="IOF271:IPJ271"/>
    <mergeCell ref="IPK271:IQO271"/>
    <mergeCell ref="IQP271:IRT271"/>
    <mergeCell ref="IRU271:ISY271"/>
    <mergeCell ref="ISZ271:IUD271"/>
    <mergeCell ref="IUE271:IVI271"/>
    <mergeCell ref="IVJ271:IWN271"/>
    <mergeCell ref="IWO271:IXS271"/>
    <mergeCell ref="IXT271:IYX271"/>
    <mergeCell ref="IYY271:JAC271"/>
    <mergeCell ref="JAD271:JBH271"/>
    <mergeCell ref="JBI271:JCM271"/>
    <mergeCell ref="HNZ271:HPD271"/>
    <mergeCell ref="HPE271:HQI271"/>
    <mergeCell ref="HQJ271:HRN271"/>
    <mergeCell ref="HRO271:HSS271"/>
    <mergeCell ref="HST271:HTX271"/>
    <mergeCell ref="HTY271:HVC271"/>
    <mergeCell ref="HVD271:HWH271"/>
    <mergeCell ref="HWI271:HXM271"/>
    <mergeCell ref="HXN271:HYR271"/>
    <mergeCell ref="HYS271:HZW271"/>
    <mergeCell ref="HZX271:IBB271"/>
    <mergeCell ref="IBC271:ICG271"/>
    <mergeCell ref="ICH271:IDL271"/>
    <mergeCell ref="IDM271:IEQ271"/>
    <mergeCell ref="IER271:IFV271"/>
    <mergeCell ref="IFW271:IHA271"/>
    <mergeCell ref="IHB271:IIF271"/>
    <mergeCell ref="GTS271:GUW271"/>
    <mergeCell ref="GUX271:GWB271"/>
    <mergeCell ref="GWC271:GXG271"/>
    <mergeCell ref="GXH271:GYL271"/>
    <mergeCell ref="GYM271:GZQ271"/>
    <mergeCell ref="GZR271:HAV271"/>
    <mergeCell ref="HAW271:HCA271"/>
    <mergeCell ref="HCB271:HDF271"/>
    <mergeCell ref="HDG271:HEK271"/>
    <mergeCell ref="HEL271:HFP271"/>
    <mergeCell ref="HFQ271:HGU271"/>
    <mergeCell ref="HGV271:HHZ271"/>
    <mergeCell ref="HIA271:HJE271"/>
    <mergeCell ref="HJF271:HKJ271"/>
    <mergeCell ref="HKK271:HLO271"/>
    <mergeCell ref="HLP271:HMT271"/>
    <mergeCell ref="HMU271:HNY271"/>
    <mergeCell ref="FZL271:GAP271"/>
    <mergeCell ref="GAQ271:GBU271"/>
    <mergeCell ref="GBV271:GCZ271"/>
    <mergeCell ref="GDA271:GEE271"/>
    <mergeCell ref="GEF271:GFJ271"/>
    <mergeCell ref="GFK271:GGO271"/>
    <mergeCell ref="GGP271:GHT271"/>
    <mergeCell ref="GHU271:GIY271"/>
    <mergeCell ref="GIZ271:GKD271"/>
    <mergeCell ref="GKE271:GLI271"/>
    <mergeCell ref="GLJ271:GMN271"/>
    <mergeCell ref="GMO271:GNS271"/>
    <mergeCell ref="GNT271:GOX271"/>
    <mergeCell ref="GOY271:GQC271"/>
    <mergeCell ref="GQD271:GRH271"/>
    <mergeCell ref="GRI271:GSM271"/>
    <mergeCell ref="GSN271:GTR271"/>
    <mergeCell ref="FFE271:FGI271"/>
    <mergeCell ref="FGJ271:FHN271"/>
    <mergeCell ref="FHO271:FIS271"/>
    <mergeCell ref="FIT271:FJX271"/>
    <mergeCell ref="FJY271:FLC271"/>
    <mergeCell ref="FLD271:FMH271"/>
    <mergeCell ref="FMI271:FNM271"/>
    <mergeCell ref="FNN271:FOR271"/>
    <mergeCell ref="FOS271:FPW271"/>
    <mergeCell ref="FPX271:FRB271"/>
    <mergeCell ref="FRC271:FSG271"/>
    <mergeCell ref="FSH271:FTL271"/>
    <mergeCell ref="FTM271:FUQ271"/>
    <mergeCell ref="FUR271:FVV271"/>
    <mergeCell ref="FVW271:FXA271"/>
    <mergeCell ref="FXB271:FYF271"/>
    <mergeCell ref="FYG271:FZK271"/>
    <mergeCell ref="EKX271:EMB271"/>
    <mergeCell ref="EMC271:ENG271"/>
    <mergeCell ref="ENH271:EOL271"/>
    <mergeCell ref="EOM271:EPQ271"/>
    <mergeCell ref="EPR271:EQV271"/>
    <mergeCell ref="EQW271:ESA271"/>
    <mergeCell ref="ESB271:ETF271"/>
    <mergeCell ref="ETG271:EUK271"/>
    <mergeCell ref="EUL271:EVP271"/>
    <mergeCell ref="EVQ271:EWU271"/>
    <mergeCell ref="EWV271:EXZ271"/>
    <mergeCell ref="EYA271:EZE271"/>
    <mergeCell ref="EZF271:FAJ271"/>
    <mergeCell ref="FAK271:FBO271"/>
    <mergeCell ref="FBP271:FCT271"/>
    <mergeCell ref="FCU271:FDY271"/>
    <mergeCell ref="FDZ271:FFD271"/>
    <mergeCell ref="DQQ271:DRU271"/>
    <mergeCell ref="DRV271:DSZ271"/>
    <mergeCell ref="DTA271:DUE271"/>
    <mergeCell ref="DUF271:DVJ271"/>
    <mergeCell ref="DVK271:DWO271"/>
    <mergeCell ref="DWP271:DXT271"/>
    <mergeCell ref="DXU271:DYY271"/>
    <mergeCell ref="DYZ271:EAD271"/>
    <mergeCell ref="EAE271:EBI271"/>
    <mergeCell ref="EBJ271:ECN271"/>
    <mergeCell ref="ECO271:EDS271"/>
    <mergeCell ref="EDT271:EEX271"/>
    <mergeCell ref="EEY271:EGC271"/>
    <mergeCell ref="EGD271:EHH271"/>
    <mergeCell ref="EHI271:EIM271"/>
    <mergeCell ref="EIN271:EJR271"/>
    <mergeCell ref="EJS271:EKW271"/>
    <mergeCell ref="CWJ271:CXN271"/>
    <mergeCell ref="CXO271:CYS271"/>
    <mergeCell ref="CYT271:CZX271"/>
    <mergeCell ref="CZY271:DBC271"/>
    <mergeCell ref="DBD271:DCH271"/>
    <mergeCell ref="DCI271:DDM271"/>
    <mergeCell ref="DDN271:DER271"/>
    <mergeCell ref="DES271:DFW271"/>
    <mergeCell ref="DFX271:DHB271"/>
    <mergeCell ref="DHC271:DIG271"/>
    <mergeCell ref="DIH271:DJL271"/>
    <mergeCell ref="DJM271:DKQ271"/>
    <mergeCell ref="DKR271:DLV271"/>
    <mergeCell ref="DLW271:DNA271"/>
    <mergeCell ref="DNB271:DOF271"/>
    <mergeCell ref="DOG271:DPK271"/>
    <mergeCell ref="DPL271:DQP271"/>
    <mergeCell ref="CCC271:CDG271"/>
    <mergeCell ref="CDH271:CEL271"/>
    <mergeCell ref="CEM271:CFQ271"/>
    <mergeCell ref="CFR271:CGV271"/>
    <mergeCell ref="CGW271:CIA271"/>
    <mergeCell ref="CIB271:CJF271"/>
    <mergeCell ref="CJG271:CKK271"/>
    <mergeCell ref="CKL271:CLP271"/>
    <mergeCell ref="CLQ271:CMU271"/>
    <mergeCell ref="CMV271:CNZ271"/>
    <mergeCell ref="COA271:CPE271"/>
    <mergeCell ref="CPF271:CQJ271"/>
    <mergeCell ref="CQK271:CRO271"/>
    <mergeCell ref="CRP271:CST271"/>
    <mergeCell ref="CSU271:CTY271"/>
    <mergeCell ref="CTZ271:CVD271"/>
    <mergeCell ref="CVE271:CWI271"/>
    <mergeCell ref="BHV271:BIZ271"/>
    <mergeCell ref="BJA271:BKE271"/>
    <mergeCell ref="BKF271:BLJ271"/>
    <mergeCell ref="BLK271:BMO271"/>
    <mergeCell ref="BMP271:BNT271"/>
    <mergeCell ref="BNU271:BOY271"/>
    <mergeCell ref="BOZ271:BQD271"/>
    <mergeCell ref="BQE271:BRI271"/>
    <mergeCell ref="BRJ271:BSN271"/>
    <mergeCell ref="BSO271:BTS271"/>
    <mergeCell ref="BTT271:BUX271"/>
    <mergeCell ref="BUY271:BWC271"/>
    <mergeCell ref="BWD271:BXH271"/>
    <mergeCell ref="BXI271:BYM271"/>
    <mergeCell ref="BYN271:BZR271"/>
    <mergeCell ref="BZS271:CAW271"/>
    <mergeCell ref="CAX271:CCB271"/>
    <mergeCell ref="ANO271:AOS271"/>
    <mergeCell ref="AOT271:APX271"/>
    <mergeCell ref="APY271:ARC271"/>
    <mergeCell ref="ARD271:ASH271"/>
    <mergeCell ref="ASI271:ATM271"/>
    <mergeCell ref="ATN271:AUR271"/>
    <mergeCell ref="AUS271:AVW271"/>
    <mergeCell ref="AVX271:AXB271"/>
    <mergeCell ref="AXC271:AYG271"/>
    <mergeCell ref="AYH271:AZL271"/>
    <mergeCell ref="AZM271:BAQ271"/>
    <mergeCell ref="BAR271:BBV271"/>
    <mergeCell ref="BBW271:BDA271"/>
    <mergeCell ref="BDB271:BEF271"/>
    <mergeCell ref="BEG271:BFK271"/>
    <mergeCell ref="BFL271:BGP271"/>
    <mergeCell ref="BGQ271:BHU271"/>
    <mergeCell ref="TH271:UL271"/>
    <mergeCell ref="UM271:VQ271"/>
    <mergeCell ref="VR271:WV271"/>
    <mergeCell ref="WW271:YA271"/>
    <mergeCell ref="YB271:ZF271"/>
    <mergeCell ref="ZG271:AAK271"/>
    <mergeCell ref="AAL271:ABP271"/>
    <mergeCell ref="ABQ271:ACU271"/>
    <mergeCell ref="ACV271:ADZ271"/>
    <mergeCell ref="AEA271:AFE271"/>
    <mergeCell ref="AFF271:AGJ271"/>
    <mergeCell ref="AGK271:AHO271"/>
    <mergeCell ref="AHP271:AIT271"/>
    <mergeCell ref="AIU271:AJY271"/>
    <mergeCell ref="AJZ271:ALD271"/>
    <mergeCell ref="ALE271:AMI271"/>
    <mergeCell ref="AMJ271:ANN271"/>
    <mergeCell ref="A271:AE271"/>
    <mergeCell ref="AF271:BJ271"/>
    <mergeCell ref="BK271:CO271"/>
    <mergeCell ref="CP271:DT271"/>
    <mergeCell ref="DU271:EY271"/>
    <mergeCell ref="EZ271:GD271"/>
    <mergeCell ref="GE271:HI271"/>
    <mergeCell ref="HJ271:IN271"/>
    <mergeCell ref="IO271:JS271"/>
    <mergeCell ref="JT271:KX271"/>
    <mergeCell ref="KY271:MC271"/>
    <mergeCell ref="MD271:NH271"/>
    <mergeCell ref="NI271:OM271"/>
    <mergeCell ref="ON271:PR271"/>
    <mergeCell ref="PS271:QW271"/>
    <mergeCell ref="QX271:SB271"/>
    <mergeCell ref="SC271:TG271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  <mergeCell ref="A219:AD219"/>
    <mergeCell ref="A220:AD220"/>
    <mergeCell ref="A238:AE238"/>
    <mergeCell ref="AF239:AF243"/>
    <mergeCell ref="A244:AD244"/>
    <mergeCell ref="A257:AE257"/>
    <mergeCell ref="AF257:AF260"/>
    <mergeCell ref="A53:AE53"/>
    <mergeCell ref="AF53:AF59"/>
    <mergeCell ref="A59:AE59"/>
    <mergeCell ref="A65:AE65"/>
    <mergeCell ref="A71:AE71"/>
    <mergeCell ref="A77:AE77"/>
    <mergeCell ref="A29:AE29"/>
    <mergeCell ref="AF29:AF32"/>
    <mergeCell ref="A35:AE35"/>
    <mergeCell ref="AF35:AF40"/>
    <mergeCell ref="A41:AE41"/>
    <mergeCell ref="A47:AE47"/>
    <mergeCell ref="AF47:AF52"/>
    <mergeCell ref="AD6:AE7"/>
    <mergeCell ref="AF6:AF8"/>
    <mergeCell ref="A10:AD10"/>
    <mergeCell ref="A11:AE11"/>
    <mergeCell ref="A17:AE17"/>
    <mergeCell ref="A23:AE23"/>
    <mergeCell ref="AF23:AF26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L6:M7"/>
    <mergeCell ref="N6:O7"/>
    <mergeCell ref="P6:Q7"/>
    <mergeCell ref="A134:AD134"/>
    <mergeCell ref="A135:AE135"/>
    <mergeCell ref="A141:AE141"/>
    <mergeCell ref="A147:AD147"/>
    <mergeCell ref="A148:AE148"/>
    <mergeCell ref="A154:AE154"/>
    <mergeCell ref="A110:AE110"/>
    <mergeCell ref="AF110:AF115"/>
    <mergeCell ref="A116:AE116"/>
    <mergeCell ref="AF116:AF121"/>
    <mergeCell ref="A122:AE122"/>
    <mergeCell ref="AF122:AF127"/>
    <mergeCell ref="A84:AE84"/>
    <mergeCell ref="AF84:AF90"/>
    <mergeCell ref="A91:AE91"/>
    <mergeCell ref="AF92:AF97"/>
    <mergeCell ref="A98:AE98"/>
    <mergeCell ref="A104:AE104"/>
    <mergeCell ref="A264:AD264"/>
    <mergeCell ref="A205:AE205"/>
    <mergeCell ref="A226:AE226"/>
    <mergeCell ref="A178:AE178"/>
    <mergeCell ref="A184:AE184"/>
    <mergeCell ref="A190:AE190"/>
    <mergeCell ref="AF191:AF199"/>
    <mergeCell ref="A196:AE196"/>
    <mergeCell ref="A202:AE202"/>
    <mergeCell ref="AF154:AF159"/>
    <mergeCell ref="A160:AE160"/>
    <mergeCell ref="AF160:AF163"/>
    <mergeCell ref="A166:AE166"/>
    <mergeCell ref="A172:AE172"/>
    <mergeCell ref="AF172:AF177"/>
    <mergeCell ref="A232:AE232"/>
    <mergeCell ref="AF233:AF237"/>
    <mergeCell ref="A251:AE251"/>
    <mergeCell ref="AF292:BJ292"/>
    <mergeCell ref="BK292:CO292"/>
    <mergeCell ref="CP292:DT292"/>
    <mergeCell ref="DU292:EY292"/>
    <mergeCell ref="EZ292:GD292"/>
    <mergeCell ref="GE292:HI292"/>
    <mergeCell ref="HJ292:IN292"/>
    <mergeCell ref="IO292:JS292"/>
    <mergeCell ref="JT292:KX292"/>
    <mergeCell ref="KY292:MC292"/>
    <mergeCell ref="MD292:NH292"/>
    <mergeCell ref="NI292:OM292"/>
    <mergeCell ref="ON292:PR292"/>
    <mergeCell ref="PS292:QW292"/>
    <mergeCell ref="QX292:SB292"/>
    <mergeCell ref="SC292:TG292"/>
    <mergeCell ref="TH292:UL292"/>
    <mergeCell ref="UM292:VQ292"/>
    <mergeCell ref="VR292:WV292"/>
    <mergeCell ref="WW292:YA292"/>
    <mergeCell ref="YB292:ZF292"/>
    <mergeCell ref="ZG292:AAK292"/>
    <mergeCell ref="AAL292:ABP292"/>
    <mergeCell ref="ABQ292:ACU292"/>
    <mergeCell ref="ACV292:ADZ292"/>
    <mergeCell ref="AEA292:AFE292"/>
    <mergeCell ref="AFF292:AGJ292"/>
    <mergeCell ref="AGK292:AHO292"/>
    <mergeCell ref="AHP292:AIT292"/>
    <mergeCell ref="AIU292:AJY292"/>
    <mergeCell ref="AJZ292:ALD292"/>
    <mergeCell ref="ALE292:AMI292"/>
    <mergeCell ref="AMJ292:ANN292"/>
    <mergeCell ref="ANO292:AOS292"/>
    <mergeCell ref="AOT292:APX292"/>
    <mergeCell ref="APY292:ARC292"/>
    <mergeCell ref="ARD292:ASH292"/>
    <mergeCell ref="ASI292:ATM292"/>
    <mergeCell ref="ATN292:AUR292"/>
    <mergeCell ref="AUS292:AVW292"/>
    <mergeCell ref="AVX292:AXB292"/>
    <mergeCell ref="AXC292:AYG292"/>
    <mergeCell ref="AYH292:AZL292"/>
    <mergeCell ref="AZM292:BAQ292"/>
    <mergeCell ref="BAR292:BBV292"/>
    <mergeCell ref="BBW292:BDA292"/>
    <mergeCell ref="BDB292:BEF292"/>
    <mergeCell ref="BEG292:BFK292"/>
    <mergeCell ref="BFL292:BGP292"/>
    <mergeCell ref="BGQ292:BHU292"/>
    <mergeCell ref="BHV292:BIZ292"/>
    <mergeCell ref="BJA292:BKE292"/>
    <mergeCell ref="BKF292:BLJ292"/>
    <mergeCell ref="BLK292:BMO292"/>
    <mergeCell ref="BMP292:BNT292"/>
    <mergeCell ref="BNU292:BOY292"/>
    <mergeCell ref="BOZ292:BQD292"/>
    <mergeCell ref="BQE292:BRI292"/>
    <mergeCell ref="BRJ292:BSN292"/>
    <mergeCell ref="BSO292:BTS292"/>
    <mergeCell ref="BTT292:BUX292"/>
    <mergeCell ref="BUY292:BWC292"/>
    <mergeCell ref="BWD292:BXH292"/>
    <mergeCell ref="BXI292:BYM292"/>
    <mergeCell ref="BYN292:BZR292"/>
    <mergeCell ref="BZS292:CAW292"/>
    <mergeCell ref="CAX292:CCB292"/>
    <mergeCell ref="CCC292:CDG292"/>
    <mergeCell ref="CDH292:CEL292"/>
    <mergeCell ref="CEM292:CFQ292"/>
    <mergeCell ref="CFR292:CGV292"/>
    <mergeCell ref="CGW292:CIA292"/>
    <mergeCell ref="CIB292:CJF292"/>
    <mergeCell ref="CJG292:CKK292"/>
    <mergeCell ref="CKL292:CLP292"/>
    <mergeCell ref="CLQ292:CMU292"/>
    <mergeCell ref="CMV292:CNZ292"/>
    <mergeCell ref="COA292:CPE292"/>
    <mergeCell ref="CPF292:CQJ292"/>
    <mergeCell ref="CQK292:CRO292"/>
    <mergeCell ref="CRP292:CST292"/>
    <mergeCell ref="CSU292:CTY292"/>
    <mergeCell ref="CTZ292:CVD292"/>
    <mergeCell ref="CVE292:CWI292"/>
    <mergeCell ref="CWJ292:CXN292"/>
    <mergeCell ref="CXO292:CYS292"/>
    <mergeCell ref="CYT292:CZX292"/>
    <mergeCell ref="CZY292:DBC292"/>
    <mergeCell ref="DBD292:DCH292"/>
    <mergeCell ref="DCI292:DDM292"/>
    <mergeCell ref="DDN292:DER292"/>
    <mergeCell ref="DES292:DFW292"/>
    <mergeCell ref="DFX292:DHB292"/>
    <mergeCell ref="DHC292:DIG292"/>
    <mergeCell ref="DIH292:DJL292"/>
    <mergeCell ref="DJM292:DKQ292"/>
    <mergeCell ref="DKR292:DLV292"/>
    <mergeCell ref="DLW292:DNA292"/>
    <mergeCell ref="DNB292:DOF292"/>
    <mergeCell ref="DOG292:DPK292"/>
    <mergeCell ref="DPL292:DQP292"/>
    <mergeCell ref="DQQ292:DRU292"/>
    <mergeCell ref="DRV292:DSZ292"/>
    <mergeCell ref="DTA292:DUE292"/>
    <mergeCell ref="DUF292:DVJ292"/>
    <mergeCell ref="DVK292:DWO292"/>
    <mergeCell ref="DWP292:DXT292"/>
    <mergeCell ref="DXU292:DYY292"/>
    <mergeCell ref="DYZ292:EAD292"/>
    <mergeCell ref="EAE292:EBI292"/>
    <mergeCell ref="EBJ292:ECN292"/>
    <mergeCell ref="ECO292:EDS292"/>
    <mergeCell ref="EDT292:EEX292"/>
    <mergeCell ref="EEY292:EGC292"/>
    <mergeCell ref="EGD292:EHH292"/>
    <mergeCell ref="EHI292:EIM292"/>
    <mergeCell ref="EIN292:EJR292"/>
    <mergeCell ref="EJS292:EKW292"/>
    <mergeCell ref="EKX292:EMB292"/>
    <mergeCell ref="EMC292:ENG292"/>
    <mergeCell ref="ENH292:EOL292"/>
    <mergeCell ref="EOM292:EPQ292"/>
    <mergeCell ref="EPR292:EQV292"/>
    <mergeCell ref="EQW292:ESA292"/>
    <mergeCell ref="ESB292:ETF292"/>
    <mergeCell ref="ETG292:EUK292"/>
    <mergeCell ref="EUL292:EVP292"/>
    <mergeCell ref="EVQ292:EWU292"/>
    <mergeCell ref="EWV292:EXZ292"/>
    <mergeCell ref="EYA292:EZE292"/>
    <mergeCell ref="EZF292:FAJ292"/>
    <mergeCell ref="FAK292:FBO292"/>
    <mergeCell ref="FBP292:FCT292"/>
    <mergeCell ref="FCU292:FDY292"/>
    <mergeCell ref="FDZ292:FFD292"/>
    <mergeCell ref="FFE292:FGI292"/>
    <mergeCell ref="FGJ292:FHN292"/>
    <mergeCell ref="FHO292:FIS292"/>
    <mergeCell ref="FIT292:FJX292"/>
    <mergeCell ref="FJY292:FLC292"/>
    <mergeCell ref="FLD292:FMH292"/>
    <mergeCell ref="FMI292:FNM292"/>
    <mergeCell ref="FNN292:FOR292"/>
    <mergeCell ref="FOS292:FPW292"/>
    <mergeCell ref="FPX292:FRB292"/>
    <mergeCell ref="FRC292:FSG292"/>
    <mergeCell ref="FSH292:FTL292"/>
    <mergeCell ref="FTM292:FUQ292"/>
    <mergeCell ref="FUR292:FVV292"/>
    <mergeCell ref="FVW292:FXA292"/>
    <mergeCell ref="FXB292:FYF292"/>
    <mergeCell ref="FYG292:FZK292"/>
    <mergeCell ref="FZL292:GAP292"/>
    <mergeCell ref="GAQ292:GBU292"/>
    <mergeCell ref="GBV292:GCZ292"/>
    <mergeCell ref="GDA292:GEE292"/>
    <mergeCell ref="GEF292:GFJ292"/>
    <mergeCell ref="GFK292:GGO292"/>
    <mergeCell ref="GGP292:GHT292"/>
    <mergeCell ref="GHU292:GIY292"/>
    <mergeCell ref="GIZ292:GKD292"/>
    <mergeCell ref="GKE292:GLI292"/>
    <mergeCell ref="GLJ292:GMN292"/>
    <mergeCell ref="GMO292:GNS292"/>
    <mergeCell ref="GNT292:GOX292"/>
    <mergeCell ref="GOY292:GQC292"/>
    <mergeCell ref="GQD292:GRH292"/>
    <mergeCell ref="GRI292:GSM292"/>
    <mergeCell ref="GSN292:GTR292"/>
    <mergeCell ref="GTS292:GUW292"/>
    <mergeCell ref="GUX292:GWB292"/>
    <mergeCell ref="GWC292:GXG292"/>
    <mergeCell ref="GXH292:GYL292"/>
    <mergeCell ref="GYM292:GZQ292"/>
    <mergeCell ref="GZR292:HAV292"/>
    <mergeCell ref="HAW292:HCA292"/>
    <mergeCell ref="HCB292:HDF292"/>
    <mergeCell ref="HDG292:HEK292"/>
    <mergeCell ref="HEL292:HFP292"/>
    <mergeCell ref="HFQ292:HGU292"/>
    <mergeCell ref="HGV292:HHZ292"/>
    <mergeCell ref="HIA292:HJE292"/>
    <mergeCell ref="HJF292:HKJ292"/>
    <mergeCell ref="HKK292:HLO292"/>
    <mergeCell ref="HLP292:HMT292"/>
    <mergeCell ref="HMU292:HNY292"/>
    <mergeCell ref="HNZ292:HPD292"/>
    <mergeCell ref="HPE292:HQI292"/>
    <mergeCell ref="HQJ292:HRN292"/>
    <mergeCell ref="HRO292:HSS292"/>
    <mergeCell ref="HST292:HTX292"/>
    <mergeCell ref="HTY292:HVC292"/>
    <mergeCell ref="HVD292:HWH292"/>
    <mergeCell ref="HWI292:HXM292"/>
    <mergeCell ref="HXN292:HYR292"/>
    <mergeCell ref="HYS292:HZW292"/>
    <mergeCell ref="HZX292:IBB292"/>
    <mergeCell ref="IBC292:ICG292"/>
    <mergeCell ref="ICH292:IDL292"/>
    <mergeCell ref="IDM292:IEQ292"/>
    <mergeCell ref="IER292:IFV292"/>
    <mergeCell ref="IFW292:IHA292"/>
    <mergeCell ref="IHB292:IIF292"/>
    <mergeCell ref="IIG292:IJK292"/>
    <mergeCell ref="IJL292:IKP292"/>
    <mergeCell ref="IKQ292:ILU292"/>
    <mergeCell ref="ILV292:IMZ292"/>
    <mergeCell ref="INA292:IOE292"/>
    <mergeCell ref="IOF292:IPJ292"/>
    <mergeCell ref="IPK292:IQO292"/>
    <mergeCell ref="IQP292:IRT292"/>
    <mergeCell ref="IRU292:ISY292"/>
    <mergeCell ref="ISZ292:IUD292"/>
    <mergeCell ref="IUE292:IVI292"/>
    <mergeCell ref="IVJ292:IWN292"/>
    <mergeCell ref="IWO292:IXS292"/>
    <mergeCell ref="IXT292:IYX292"/>
    <mergeCell ref="IYY292:JAC292"/>
    <mergeCell ref="JAD292:JBH292"/>
    <mergeCell ref="JBI292:JCM292"/>
    <mergeCell ref="JCN292:JDR292"/>
    <mergeCell ref="JDS292:JEW292"/>
    <mergeCell ref="JEX292:JGB292"/>
    <mergeCell ref="JGC292:JHG292"/>
    <mergeCell ref="JHH292:JIL292"/>
    <mergeCell ref="JIM292:JJQ292"/>
    <mergeCell ref="JJR292:JKV292"/>
    <mergeCell ref="JKW292:JMA292"/>
    <mergeCell ref="JMB292:JNF292"/>
    <mergeCell ref="JNG292:JOK292"/>
    <mergeCell ref="JOL292:JPP292"/>
    <mergeCell ref="JPQ292:JQU292"/>
    <mergeCell ref="JQV292:JRZ292"/>
    <mergeCell ref="JSA292:JTE292"/>
    <mergeCell ref="JTF292:JUJ292"/>
    <mergeCell ref="JUK292:JVO292"/>
    <mergeCell ref="JVP292:JWT292"/>
    <mergeCell ref="JWU292:JXY292"/>
    <mergeCell ref="JXZ292:JZD292"/>
    <mergeCell ref="JZE292:KAI292"/>
    <mergeCell ref="KAJ292:KBN292"/>
    <mergeCell ref="KBO292:KCS292"/>
    <mergeCell ref="KCT292:KDX292"/>
    <mergeCell ref="KDY292:KFC292"/>
    <mergeCell ref="KFD292:KGH292"/>
    <mergeCell ref="KGI292:KHM292"/>
    <mergeCell ref="KHN292:KIR292"/>
    <mergeCell ref="KIS292:KJW292"/>
    <mergeCell ref="KJX292:KLB292"/>
    <mergeCell ref="KLC292:KMG292"/>
    <mergeCell ref="KMH292:KNL292"/>
    <mergeCell ref="KNM292:KOQ292"/>
    <mergeCell ref="KOR292:KPV292"/>
    <mergeCell ref="KPW292:KRA292"/>
    <mergeCell ref="KRB292:KSF292"/>
    <mergeCell ref="KSG292:KTK292"/>
    <mergeCell ref="KTL292:KUP292"/>
    <mergeCell ref="KUQ292:KVU292"/>
    <mergeCell ref="KVV292:KWZ292"/>
    <mergeCell ref="KXA292:KYE292"/>
    <mergeCell ref="KYF292:KZJ292"/>
    <mergeCell ref="KZK292:LAO292"/>
    <mergeCell ref="LAP292:LBT292"/>
    <mergeCell ref="LBU292:LCY292"/>
    <mergeCell ref="LCZ292:LED292"/>
    <mergeCell ref="LEE292:LFI292"/>
    <mergeCell ref="LFJ292:LGN292"/>
    <mergeCell ref="LGO292:LHS292"/>
    <mergeCell ref="LHT292:LIX292"/>
    <mergeCell ref="LIY292:LKC292"/>
    <mergeCell ref="LKD292:LLH292"/>
    <mergeCell ref="LLI292:LMM292"/>
    <mergeCell ref="LMN292:LNR292"/>
    <mergeCell ref="LNS292:LOW292"/>
    <mergeCell ref="LOX292:LQB292"/>
    <mergeCell ref="LQC292:LRG292"/>
    <mergeCell ref="LRH292:LSL292"/>
    <mergeCell ref="LSM292:LTQ292"/>
    <mergeCell ref="LTR292:LUV292"/>
    <mergeCell ref="LUW292:LWA292"/>
    <mergeCell ref="LWB292:LXF292"/>
    <mergeCell ref="LXG292:LYK292"/>
    <mergeCell ref="LYL292:LZP292"/>
    <mergeCell ref="LZQ292:MAU292"/>
    <mergeCell ref="MAV292:MBZ292"/>
    <mergeCell ref="MCA292:MDE292"/>
    <mergeCell ref="MDF292:MEJ292"/>
    <mergeCell ref="MEK292:MFO292"/>
    <mergeCell ref="MFP292:MGT292"/>
    <mergeCell ref="MGU292:MHY292"/>
    <mergeCell ref="MHZ292:MJD292"/>
    <mergeCell ref="MJE292:MKI292"/>
    <mergeCell ref="MKJ292:MLN292"/>
    <mergeCell ref="MLO292:MMS292"/>
    <mergeCell ref="MMT292:MNX292"/>
    <mergeCell ref="MNY292:MPC292"/>
    <mergeCell ref="MPD292:MQH292"/>
    <mergeCell ref="MQI292:MRM292"/>
    <mergeCell ref="MRN292:MSR292"/>
    <mergeCell ref="MSS292:MTW292"/>
    <mergeCell ref="MTX292:MVB292"/>
    <mergeCell ref="MVC292:MWG292"/>
    <mergeCell ref="MWH292:MXL292"/>
    <mergeCell ref="MXM292:MYQ292"/>
    <mergeCell ref="MYR292:MZV292"/>
    <mergeCell ref="MZW292:NBA292"/>
    <mergeCell ref="NBB292:NCF292"/>
    <mergeCell ref="NCG292:NDK292"/>
    <mergeCell ref="NDL292:NEP292"/>
    <mergeCell ref="NEQ292:NFU292"/>
    <mergeCell ref="NFV292:NGZ292"/>
    <mergeCell ref="NHA292:NIE292"/>
    <mergeCell ref="NIF292:NJJ292"/>
    <mergeCell ref="NJK292:NKO292"/>
    <mergeCell ref="NKP292:NLT292"/>
    <mergeCell ref="NLU292:NMY292"/>
    <mergeCell ref="NMZ292:NOD292"/>
    <mergeCell ref="NOE292:NPI292"/>
    <mergeCell ref="NPJ292:NQN292"/>
    <mergeCell ref="NQO292:NRS292"/>
    <mergeCell ref="NRT292:NSX292"/>
    <mergeCell ref="NSY292:NUC292"/>
    <mergeCell ref="NUD292:NVH292"/>
    <mergeCell ref="NVI292:NWM292"/>
    <mergeCell ref="NWN292:NXR292"/>
    <mergeCell ref="NXS292:NYW292"/>
    <mergeCell ref="NYX292:OAB292"/>
    <mergeCell ref="OAC292:OBG292"/>
    <mergeCell ref="OBH292:OCL292"/>
    <mergeCell ref="OCM292:ODQ292"/>
    <mergeCell ref="ODR292:OEV292"/>
    <mergeCell ref="OEW292:OGA292"/>
    <mergeCell ref="OGB292:OHF292"/>
    <mergeCell ref="OHG292:OIK292"/>
    <mergeCell ref="OIL292:OJP292"/>
    <mergeCell ref="OJQ292:OKU292"/>
    <mergeCell ref="OKV292:OLZ292"/>
    <mergeCell ref="OMA292:ONE292"/>
    <mergeCell ref="ONF292:OOJ292"/>
    <mergeCell ref="OOK292:OPO292"/>
    <mergeCell ref="OPP292:OQT292"/>
    <mergeCell ref="OQU292:ORY292"/>
    <mergeCell ref="ORZ292:OTD292"/>
    <mergeCell ref="OTE292:OUI292"/>
    <mergeCell ref="OUJ292:OVN292"/>
    <mergeCell ref="OVO292:OWS292"/>
    <mergeCell ref="OWT292:OXX292"/>
    <mergeCell ref="OXY292:OZC292"/>
    <mergeCell ref="OZD292:PAH292"/>
    <mergeCell ref="PAI292:PBM292"/>
    <mergeCell ref="PBN292:PCR292"/>
    <mergeCell ref="PCS292:PDW292"/>
    <mergeCell ref="PDX292:PFB292"/>
    <mergeCell ref="PFC292:PGG292"/>
    <mergeCell ref="PGH292:PHL292"/>
    <mergeCell ref="PHM292:PIQ292"/>
    <mergeCell ref="PIR292:PJV292"/>
    <mergeCell ref="PJW292:PLA292"/>
    <mergeCell ref="PLB292:PMF292"/>
    <mergeCell ref="PMG292:PNK292"/>
    <mergeCell ref="PNL292:POP292"/>
    <mergeCell ref="POQ292:PPU292"/>
    <mergeCell ref="PPV292:PQZ292"/>
    <mergeCell ref="PRA292:PSE292"/>
    <mergeCell ref="PSF292:PTJ292"/>
    <mergeCell ref="PTK292:PUO292"/>
    <mergeCell ref="PUP292:PVT292"/>
    <mergeCell ref="PVU292:PWY292"/>
    <mergeCell ref="PWZ292:PYD292"/>
    <mergeCell ref="PYE292:PZI292"/>
    <mergeCell ref="PZJ292:QAN292"/>
    <mergeCell ref="QAO292:QBS292"/>
    <mergeCell ref="QBT292:QCX292"/>
    <mergeCell ref="QCY292:QEC292"/>
    <mergeCell ref="QED292:QFH292"/>
    <mergeCell ref="QFI292:QGM292"/>
    <mergeCell ref="QGN292:QHR292"/>
    <mergeCell ref="QHS292:QIW292"/>
    <mergeCell ref="QIX292:QKB292"/>
    <mergeCell ref="QKC292:QLG292"/>
    <mergeCell ref="QLH292:QML292"/>
    <mergeCell ref="QMM292:QNQ292"/>
    <mergeCell ref="QNR292:QOV292"/>
    <mergeCell ref="QOW292:QQA292"/>
    <mergeCell ref="QQB292:QRF292"/>
    <mergeCell ref="QRG292:QSK292"/>
    <mergeCell ref="QSL292:QTP292"/>
    <mergeCell ref="QTQ292:QUU292"/>
    <mergeCell ref="QUV292:QVZ292"/>
    <mergeCell ref="QWA292:QXE292"/>
    <mergeCell ref="QXF292:QYJ292"/>
    <mergeCell ref="QYK292:QZO292"/>
    <mergeCell ref="QZP292:RAT292"/>
    <mergeCell ref="RAU292:RBY292"/>
    <mergeCell ref="RBZ292:RDD292"/>
    <mergeCell ref="RDE292:REI292"/>
    <mergeCell ref="REJ292:RFN292"/>
    <mergeCell ref="RFO292:RGS292"/>
    <mergeCell ref="RGT292:RHX292"/>
    <mergeCell ref="RHY292:RJC292"/>
    <mergeCell ref="RJD292:RKH292"/>
    <mergeCell ref="RKI292:RLM292"/>
    <mergeCell ref="RLN292:RMR292"/>
    <mergeCell ref="RMS292:RNW292"/>
    <mergeCell ref="RNX292:RPB292"/>
    <mergeCell ref="RPC292:RQG292"/>
    <mergeCell ref="RQH292:RRL292"/>
    <mergeCell ref="RRM292:RSQ292"/>
    <mergeCell ref="RSR292:RTV292"/>
    <mergeCell ref="RTW292:RVA292"/>
    <mergeCell ref="RVB292:RWF292"/>
    <mergeCell ref="RWG292:RXK292"/>
    <mergeCell ref="RXL292:RYP292"/>
    <mergeCell ref="RYQ292:RZU292"/>
    <mergeCell ref="RZV292:SAZ292"/>
    <mergeCell ref="SBA292:SCE292"/>
    <mergeCell ref="SCF292:SDJ292"/>
    <mergeCell ref="SDK292:SEO292"/>
    <mergeCell ref="SEP292:SFT292"/>
    <mergeCell ref="SFU292:SGY292"/>
    <mergeCell ref="SGZ292:SID292"/>
    <mergeCell ref="SIE292:SJI292"/>
    <mergeCell ref="SJJ292:SKN292"/>
    <mergeCell ref="SKO292:SLS292"/>
    <mergeCell ref="SLT292:SMX292"/>
    <mergeCell ref="SMY292:SOC292"/>
    <mergeCell ref="SOD292:SPH292"/>
    <mergeCell ref="SPI292:SQM292"/>
    <mergeCell ref="SQN292:SRR292"/>
    <mergeCell ref="SRS292:SSW292"/>
    <mergeCell ref="SSX292:SUB292"/>
    <mergeCell ref="SUC292:SVG292"/>
    <mergeCell ref="SVH292:SWL292"/>
    <mergeCell ref="SWM292:SXQ292"/>
    <mergeCell ref="SXR292:SYV292"/>
    <mergeCell ref="SYW292:TAA292"/>
    <mergeCell ref="TAB292:TBF292"/>
    <mergeCell ref="TBG292:TCK292"/>
    <mergeCell ref="TCL292:TDP292"/>
    <mergeCell ref="TDQ292:TEU292"/>
    <mergeCell ref="TEV292:TFZ292"/>
    <mergeCell ref="TGA292:THE292"/>
    <mergeCell ref="THF292:TIJ292"/>
    <mergeCell ref="TIK292:TJO292"/>
    <mergeCell ref="TJP292:TKT292"/>
    <mergeCell ref="TKU292:TLY292"/>
    <mergeCell ref="TLZ292:TND292"/>
    <mergeCell ref="TNE292:TOI292"/>
    <mergeCell ref="TOJ292:TPN292"/>
    <mergeCell ref="TPO292:TQS292"/>
    <mergeCell ref="TQT292:TRX292"/>
    <mergeCell ref="TRY292:TTC292"/>
    <mergeCell ref="TTD292:TUH292"/>
    <mergeCell ref="TUI292:TVM292"/>
    <mergeCell ref="TVN292:TWR292"/>
    <mergeCell ref="TWS292:TXW292"/>
    <mergeCell ref="TXX292:TZB292"/>
    <mergeCell ref="TZC292:UAG292"/>
    <mergeCell ref="UAH292:UBL292"/>
    <mergeCell ref="UBM292:UCQ292"/>
    <mergeCell ref="UCR292:UDV292"/>
    <mergeCell ref="UDW292:UFA292"/>
    <mergeCell ref="UFB292:UGF292"/>
    <mergeCell ref="UGG292:UHK292"/>
    <mergeCell ref="UHL292:UIP292"/>
    <mergeCell ref="UIQ292:UJU292"/>
    <mergeCell ref="UJV292:UKZ292"/>
    <mergeCell ref="ULA292:UME292"/>
    <mergeCell ref="UMF292:UNJ292"/>
    <mergeCell ref="UNK292:UOO292"/>
    <mergeCell ref="UOP292:UPT292"/>
    <mergeCell ref="UPU292:UQY292"/>
    <mergeCell ref="UQZ292:USD292"/>
    <mergeCell ref="USE292:UTI292"/>
    <mergeCell ref="UTJ292:UUN292"/>
    <mergeCell ref="UUO292:UVS292"/>
    <mergeCell ref="VZO292:WAS292"/>
    <mergeCell ref="WAT292:WBX292"/>
    <mergeCell ref="WBY292:WDC292"/>
    <mergeCell ref="WDD292:WEH292"/>
    <mergeCell ref="WEI292:WFM292"/>
    <mergeCell ref="WFN292:WGR292"/>
    <mergeCell ref="WGS292:WHW292"/>
    <mergeCell ref="WHX292:WJB292"/>
    <mergeCell ref="WJC292:WKG292"/>
    <mergeCell ref="UVT292:UWX292"/>
    <mergeCell ref="UWY292:UYC292"/>
    <mergeCell ref="UYD292:UZH292"/>
    <mergeCell ref="UZI292:VAM292"/>
    <mergeCell ref="VAN292:VBR292"/>
    <mergeCell ref="VBS292:VCW292"/>
    <mergeCell ref="VCX292:VEB292"/>
    <mergeCell ref="VEC292:VFG292"/>
    <mergeCell ref="VFH292:VGL292"/>
    <mergeCell ref="VGM292:VHQ292"/>
    <mergeCell ref="VHR292:VIV292"/>
    <mergeCell ref="VIW292:VKA292"/>
    <mergeCell ref="VKB292:VLF292"/>
    <mergeCell ref="VLG292:VMK292"/>
    <mergeCell ref="VML292:VNP292"/>
    <mergeCell ref="VNQ292:VOU292"/>
    <mergeCell ref="VOV292:VPZ292"/>
    <mergeCell ref="XEO292:XFD292"/>
    <mergeCell ref="AF293:AF298"/>
    <mergeCell ref="AG293:AG298"/>
    <mergeCell ref="A299:AD299"/>
    <mergeCell ref="A306:AE306"/>
    <mergeCell ref="A335:AD335"/>
    <mergeCell ref="A337:AD337"/>
    <mergeCell ref="WKH292:WLL292"/>
    <mergeCell ref="WLM292:WMQ292"/>
    <mergeCell ref="WMR292:WNV292"/>
    <mergeCell ref="WNW292:WPA292"/>
    <mergeCell ref="WPB292:WQF292"/>
    <mergeCell ref="WQG292:WRK292"/>
    <mergeCell ref="WRL292:WSP292"/>
    <mergeCell ref="WSQ292:WTU292"/>
    <mergeCell ref="WTV292:WUZ292"/>
    <mergeCell ref="WVA292:WWE292"/>
    <mergeCell ref="WWF292:WXJ292"/>
    <mergeCell ref="WXK292:WYO292"/>
    <mergeCell ref="WYP292:WZT292"/>
    <mergeCell ref="WZU292:XAY292"/>
    <mergeCell ref="XAZ292:XCD292"/>
    <mergeCell ref="XCE292:XDI292"/>
    <mergeCell ref="XDJ292:XEN292"/>
    <mergeCell ref="VQA292:VRE292"/>
    <mergeCell ref="VRF292:VSJ292"/>
    <mergeCell ref="VSK292:VTO292"/>
    <mergeCell ref="VTP292:VUT292"/>
    <mergeCell ref="VUU292:VVY292"/>
    <mergeCell ref="VVZ292:VXD292"/>
    <mergeCell ref="VXE292:VYI292"/>
    <mergeCell ref="VYJ292:VZN292"/>
  </mergeCells>
  <pageMargins left="0" right="0" top="0" bottom="0" header="0.31496062992125984" footer="0.31496062992125984"/>
  <pageSetup paperSize="9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opLeftCell="A7" workbookViewId="0">
      <selection activeCell="C12" sqref="C12"/>
    </sheetView>
  </sheetViews>
  <sheetFormatPr defaultRowHeight="15" x14ac:dyDescent="0.25"/>
  <cols>
    <col min="2" max="2" width="15.42578125" customWidth="1"/>
    <col min="11" max="16" width="14.85546875" customWidth="1"/>
  </cols>
  <sheetData>
    <row r="1" spans="1:18" s="88" customFormat="1" ht="25.15" customHeight="1" x14ac:dyDescent="0.2">
      <c r="A1" s="133" t="s">
        <v>108</v>
      </c>
      <c r="B1" s="134" t="s">
        <v>109</v>
      </c>
      <c r="C1" s="134" t="s">
        <v>110</v>
      </c>
      <c r="D1" s="136" t="s">
        <v>111</v>
      </c>
      <c r="E1" s="136"/>
      <c r="F1" s="136"/>
      <c r="G1" s="136"/>
      <c r="H1" s="136"/>
      <c r="I1" s="136"/>
      <c r="J1" s="86"/>
      <c r="K1" s="137" t="s">
        <v>112</v>
      </c>
      <c r="L1" s="137"/>
      <c r="M1" s="137"/>
      <c r="N1" s="137"/>
      <c r="O1" s="137"/>
      <c r="P1" s="137"/>
      <c r="Q1" s="87"/>
      <c r="R1" s="87"/>
    </row>
    <row r="2" spans="1:18" s="88" customFormat="1" ht="93" customHeight="1" thickBot="1" x14ac:dyDescent="0.25">
      <c r="A2" s="133"/>
      <c r="B2" s="135"/>
      <c r="C2" s="134"/>
      <c r="D2" s="89" t="s">
        <v>113</v>
      </c>
      <c r="E2" s="89" t="s">
        <v>114</v>
      </c>
      <c r="F2" s="89" t="s">
        <v>115</v>
      </c>
      <c r="G2" s="89" t="s">
        <v>116</v>
      </c>
      <c r="H2" s="89" t="s">
        <v>117</v>
      </c>
      <c r="I2" s="89" t="s">
        <v>118</v>
      </c>
      <c r="J2" s="89" t="s">
        <v>119</v>
      </c>
      <c r="K2" s="138"/>
      <c r="L2" s="138"/>
      <c r="M2" s="138"/>
      <c r="N2" s="138"/>
      <c r="O2" s="138"/>
      <c r="P2" s="138"/>
      <c r="Q2" s="87"/>
      <c r="R2" s="87"/>
    </row>
    <row r="3" spans="1:18" s="76" customFormat="1" ht="36.75" customHeight="1" x14ac:dyDescent="0.2">
      <c r="A3" s="139" t="s">
        <v>105</v>
      </c>
      <c r="B3" s="142" t="s">
        <v>120</v>
      </c>
      <c r="C3" s="77" t="s">
        <v>30</v>
      </c>
      <c r="D3" s="78"/>
      <c r="E3" s="78"/>
      <c r="F3" s="78"/>
      <c r="G3" s="79" t="e">
        <f t="shared" ref="G3:G19" si="0">F3/D3*100</f>
        <v>#DIV/0!</v>
      </c>
      <c r="H3" s="78"/>
      <c r="I3" s="79"/>
      <c r="J3" s="79">
        <f t="shared" ref="J3:J6" si="1">IFERROR(H3/E3*100,0)</f>
        <v>0</v>
      </c>
      <c r="K3" s="145" t="s">
        <v>127</v>
      </c>
      <c r="L3" s="146"/>
      <c r="M3" s="146"/>
      <c r="N3" s="146"/>
      <c r="O3" s="146"/>
      <c r="P3" s="147"/>
      <c r="Q3" s="75"/>
      <c r="R3" s="75"/>
    </row>
    <row r="4" spans="1:18" s="76" customFormat="1" ht="36.75" customHeight="1" x14ac:dyDescent="0.2">
      <c r="A4" s="140"/>
      <c r="B4" s="143"/>
      <c r="C4" s="80" t="s">
        <v>28</v>
      </c>
      <c r="D4" s="81">
        <v>3360</v>
      </c>
      <c r="E4" s="81">
        <v>840</v>
      </c>
      <c r="F4" s="81">
        <v>540</v>
      </c>
      <c r="G4" s="82">
        <f t="shared" si="0"/>
        <v>16.071428571428573</v>
      </c>
      <c r="H4" s="81">
        <v>540</v>
      </c>
      <c r="I4" s="82">
        <f t="shared" ref="I4" si="2">IFERROR(H4/F4*100,0)</f>
        <v>100</v>
      </c>
      <c r="J4" s="82">
        <f t="shared" si="1"/>
        <v>64.285714285714292</v>
      </c>
      <c r="K4" s="148"/>
      <c r="L4" s="149"/>
      <c r="M4" s="149"/>
      <c r="N4" s="149"/>
      <c r="O4" s="149"/>
      <c r="P4" s="150"/>
      <c r="Q4" s="75"/>
      <c r="R4" s="75"/>
    </row>
    <row r="5" spans="1:18" s="76" customFormat="1" ht="36.75" customHeight="1" x14ac:dyDescent="0.2">
      <c r="A5" s="140"/>
      <c r="B5" s="143"/>
      <c r="C5" s="80" t="s">
        <v>106</v>
      </c>
      <c r="D5" s="81"/>
      <c r="E5" s="81"/>
      <c r="F5" s="81"/>
      <c r="G5" s="82" t="e">
        <f t="shared" si="0"/>
        <v>#DIV/0!</v>
      </c>
      <c r="H5" s="81"/>
      <c r="I5" s="82"/>
      <c r="J5" s="82">
        <f t="shared" si="1"/>
        <v>0</v>
      </c>
      <c r="K5" s="148"/>
      <c r="L5" s="149"/>
      <c r="M5" s="149"/>
      <c r="N5" s="149"/>
      <c r="O5" s="149"/>
      <c r="P5" s="150"/>
      <c r="Q5" s="75"/>
      <c r="R5" s="75"/>
    </row>
    <row r="6" spans="1:18" s="76" customFormat="1" ht="35.25" customHeight="1" thickBot="1" x14ac:dyDescent="0.25">
      <c r="A6" s="141"/>
      <c r="B6" s="144"/>
      <c r="C6" s="83" t="s">
        <v>107</v>
      </c>
      <c r="D6" s="84">
        <f>D3+D4+D5</f>
        <v>3360</v>
      </c>
      <c r="E6" s="84">
        <f>E3+E4+E5</f>
        <v>840</v>
      </c>
      <c r="F6" s="84">
        <f>F3+F4+F5</f>
        <v>540</v>
      </c>
      <c r="G6" s="85">
        <f t="shared" si="0"/>
        <v>16.071428571428573</v>
      </c>
      <c r="H6" s="84">
        <f>H3+H4+H5</f>
        <v>540</v>
      </c>
      <c r="I6" s="84">
        <f t="shared" ref="I6" si="3">IFERROR(H6/F6*100,0)</f>
        <v>100</v>
      </c>
      <c r="J6" s="84">
        <f t="shared" si="1"/>
        <v>64.285714285714292</v>
      </c>
      <c r="K6" s="151"/>
      <c r="L6" s="152"/>
      <c r="M6" s="152"/>
      <c r="N6" s="152"/>
      <c r="O6" s="152"/>
      <c r="P6" s="153"/>
      <c r="Q6" s="75"/>
      <c r="R6" s="75"/>
    </row>
    <row r="7" spans="1:18" s="76" customFormat="1" ht="36.75" customHeight="1" x14ac:dyDescent="0.2">
      <c r="A7" s="139" t="s">
        <v>105</v>
      </c>
      <c r="B7" s="142" t="s">
        <v>121</v>
      </c>
      <c r="C7" s="77" t="s">
        <v>30</v>
      </c>
      <c r="D7" s="78"/>
      <c r="E7" s="78"/>
      <c r="F7" s="78"/>
      <c r="G7" s="79" t="e">
        <f t="shared" si="0"/>
        <v>#DIV/0!</v>
      </c>
      <c r="H7" s="78"/>
      <c r="I7" s="79"/>
      <c r="J7" s="79">
        <f t="shared" ref="J7:J10" si="4">IFERROR(H7/E7*100,0)</f>
        <v>0</v>
      </c>
      <c r="K7" s="145" t="s">
        <v>128</v>
      </c>
      <c r="L7" s="146"/>
      <c r="M7" s="146"/>
      <c r="N7" s="146"/>
      <c r="O7" s="146"/>
      <c r="P7" s="147"/>
      <c r="Q7" s="75"/>
      <c r="R7" s="75"/>
    </row>
    <row r="8" spans="1:18" s="76" customFormat="1" ht="36.75" customHeight="1" x14ac:dyDescent="0.2">
      <c r="A8" s="140"/>
      <c r="B8" s="143"/>
      <c r="C8" s="80" t="s">
        <v>28</v>
      </c>
      <c r="D8" s="81">
        <v>13810.8</v>
      </c>
      <c r="E8" s="81">
        <v>3450</v>
      </c>
      <c r="F8" s="81">
        <v>2263.4</v>
      </c>
      <c r="G8" s="82">
        <f t="shared" si="0"/>
        <v>16.388623396182702</v>
      </c>
      <c r="H8" s="81">
        <v>2263.4</v>
      </c>
      <c r="I8" s="82">
        <f t="shared" ref="I8" si="5">IFERROR(H8/F8*100,0)</f>
        <v>100</v>
      </c>
      <c r="J8" s="82">
        <f t="shared" si="4"/>
        <v>65.605797101449284</v>
      </c>
      <c r="K8" s="148"/>
      <c r="L8" s="149"/>
      <c r="M8" s="149"/>
      <c r="N8" s="149"/>
      <c r="O8" s="149"/>
      <c r="P8" s="150"/>
      <c r="Q8" s="75"/>
      <c r="R8" s="75"/>
    </row>
    <row r="9" spans="1:18" s="76" customFormat="1" ht="36.75" customHeight="1" x14ac:dyDescent="0.2">
      <c r="A9" s="140"/>
      <c r="B9" s="143"/>
      <c r="C9" s="80" t="s">
        <v>106</v>
      </c>
      <c r="D9" s="81"/>
      <c r="E9" s="81"/>
      <c r="F9" s="81"/>
      <c r="G9" s="82" t="e">
        <f t="shared" si="0"/>
        <v>#DIV/0!</v>
      </c>
      <c r="H9" s="81"/>
      <c r="I9" s="82"/>
      <c r="J9" s="82">
        <f t="shared" si="4"/>
        <v>0</v>
      </c>
      <c r="K9" s="148"/>
      <c r="L9" s="149"/>
      <c r="M9" s="149"/>
      <c r="N9" s="149"/>
      <c r="O9" s="149"/>
      <c r="P9" s="150"/>
      <c r="Q9" s="75"/>
      <c r="R9" s="75"/>
    </row>
    <row r="10" spans="1:18" s="76" customFormat="1" ht="36.75" customHeight="1" thickBot="1" x14ac:dyDescent="0.25">
      <c r="A10" s="141"/>
      <c r="B10" s="144"/>
      <c r="C10" s="83" t="s">
        <v>107</v>
      </c>
      <c r="D10" s="84">
        <f>D7+D8+D9</f>
        <v>13810.8</v>
      </c>
      <c r="E10" s="84">
        <f>E7+E8+E9</f>
        <v>3450</v>
      </c>
      <c r="F10" s="84">
        <f>F7+F8+F9</f>
        <v>2263.4</v>
      </c>
      <c r="G10" s="85">
        <f t="shared" si="0"/>
        <v>16.388623396182702</v>
      </c>
      <c r="H10" s="84">
        <f>H7+H8+H9</f>
        <v>2263.4</v>
      </c>
      <c r="I10" s="84">
        <f t="shared" ref="I10" si="6">IFERROR(H10/F10*100,0)</f>
        <v>100</v>
      </c>
      <c r="J10" s="84">
        <f t="shared" si="4"/>
        <v>65.605797101449284</v>
      </c>
      <c r="K10" s="151"/>
      <c r="L10" s="152"/>
      <c r="M10" s="152"/>
      <c r="N10" s="152"/>
      <c r="O10" s="152"/>
      <c r="P10" s="153"/>
      <c r="Q10" s="75"/>
      <c r="R10" s="75"/>
    </row>
    <row r="11" spans="1:18" s="76" customFormat="1" ht="36.75" customHeight="1" x14ac:dyDescent="0.2">
      <c r="A11" s="139" t="s">
        <v>105</v>
      </c>
      <c r="B11" s="142" t="s">
        <v>122</v>
      </c>
      <c r="C11" s="77" t="s">
        <v>30</v>
      </c>
      <c r="D11" s="78"/>
      <c r="E11" s="78"/>
      <c r="F11" s="78"/>
      <c r="G11" s="79" t="e">
        <f t="shared" si="0"/>
        <v>#DIV/0!</v>
      </c>
      <c r="H11" s="78"/>
      <c r="I11" s="79"/>
      <c r="J11" s="79">
        <f t="shared" ref="J11:J14" si="7">IFERROR(H11/E11*100,0)</f>
        <v>0</v>
      </c>
      <c r="K11" s="145" t="s">
        <v>123</v>
      </c>
      <c r="L11" s="146"/>
      <c r="M11" s="146"/>
      <c r="N11" s="146"/>
      <c r="O11" s="146"/>
      <c r="P11" s="147"/>
      <c r="Q11" s="75"/>
      <c r="R11" s="75"/>
    </row>
    <row r="12" spans="1:18" s="76" customFormat="1" ht="36.75" customHeight="1" x14ac:dyDescent="0.2">
      <c r="A12" s="140"/>
      <c r="B12" s="143"/>
      <c r="C12" s="80" t="s">
        <v>28</v>
      </c>
      <c r="D12" s="81">
        <v>30439.4</v>
      </c>
      <c r="E12" s="81"/>
      <c r="F12" s="81"/>
      <c r="G12" s="82">
        <f t="shared" si="0"/>
        <v>0</v>
      </c>
      <c r="H12" s="81"/>
      <c r="I12" s="82">
        <f t="shared" ref="I12" si="8">IFERROR(H12/F12*100,0)</f>
        <v>0</v>
      </c>
      <c r="J12" s="82">
        <f t="shared" si="7"/>
        <v>0</v>
      </c>
      <c r="K12" s="148"/>
      <c r="L12" s="149"/>
      <c r="M12" s="149"/>
      <c r="N12" s="149"/>
      <c r="O12" s="149"/>
      <c r="P12" s="150"/>
      <c r="Q12" s="75"/>
      <c r="R12" s="75"/>
    </row>
    <row r="13" spans="1:18" s="76" customFormat="1" ht="36.75" customHeight="1" x14ac:dyDescent="0.2">
      <c r="A13" s="140"/>
      <c r="B13" s="143"/>
      <c r="C13" s="80" t="s">
        <v>106</v>
      </c>
      <c r="D13" s="81">
        <v>4148.3</v>
      </c>
      <c r="E13" s="81"/>
      <c r="F13" s="81"/>
      <c r="G13" s="82">
        <f t="shared" si="0"/>
        <v>0</v>
      </c>
      <c r="H13" s="81"/>
      <c r="I13" s="82"/>
      <c r="J13" s="82">
        <f t="shared" si="7"/>
        <v>0</v>
      </c>
      <c r="K13" s="148"/>
      <c r="L13" s="149"/>
      <c r="M13" s="149"/>
      <c r="N13" s="149"/>
      <c r="O13" s="149"/>
      <c r="P13" s="150"/>
      <c r="Q13" s="75"/>
      <c r="R13" s="75"/>
    </row>
    <row r="14" spans="1:18" s="76" customFormat="1" ht="33.75" customHeight="1" thickBot="1" x14ac:dyDescent="0.25">
      <c r="A14" s="141"/>
      <c r="B14" s="144"/>
      <c r="C14" s="83" t="s">
        <v>107</v>
      </c>
      <c r="D14" s="84">
        <f>D11+D12+D13</f>
        <v>34587.700000000004</v>
      </c>
      <c r="E14" s="84">
        <f>E11+E12+E13</f>
        <v>0</v>
      </c>
      <c r="F14" s="84">
        <f>F11+F12+F13</f>
        <v>0</v>
      </c>
      <c r="G14" s="85">
        <f t="shared" si="0"/>
        <v>0</v>
      </c>
      <c r="H14" s="84">
        <f>H11+H12+H13</f>
        <v>0</v>
      </c>
      <c r="I14" s="84">
        <f t="shared" ref="I14" si="9">IFERROR(H14/F14*100,0)</f>
        <v>0</v>
      </c>
      <c r="J14" s="84">
        <f t="shared" si="7"/>
        <v>0</v>
      </c>
      <c r="K14" s="151"/>
      <c r="L14" s="152"/>
      <c r="M14" s="152"/>
      <c r="N14" s="152"/>
      <c r="O14" s="152"/>
      <c r="P14" s="153"/>
      <c r="Q14" s="75"/>
      <c r="R14" s="75"/>
    </row>
    <row r="15" spans="1:18" s="76" customFormat="1" ht="36.75" customHeight="1" x14ac:dyDescent="0.2">
      <c r="A15" s="139" t="s">
        <v>105</v>
      </c>
      <c r="B15" s="142" t="s">
        <v>126</v>
      </c>
      <c r="C15" s="77" t="s">
        <v>30</v>
      </c>
      <c r="D15" s="78">
        <v>1023.4</v>
      </c>
      <c r="E15" s="78"/>
      <c r="F15" s="78"/>
      <c r="G15" s="79">
        <f t="shared" si="0"/>
        <v>0</v>
      </c>
      <c r="H15" s="78"/>
      <c r="I15" s="79"/>
      <c r="J15" s="79">
        <f t="shared" ref="J15:J18" si="10">IFERROR(H15/E15*100,0)</f>
        <v>0</v>
      </c>
      <c r="K15" s="145" t="s">
        <v>124</v>
      </c>
      <c r="L15" s="146"/>
      <c r="M15" s="146"/>
      <c r="N15" s="146"/>
      <c r="O15" s="146"/>
      <c r="P15" s="147"/>
      <c r="Q15" s="75"/>
      <c r="R15" s="75"/>
    </row>
    <row r="16" spans="1:18" s="76" customFormat="1" ht="36.75" customHeight="1" x14ac:dyDescent="0.2">
      <c r="A16" s="140"/>
      <c r="B16" s="143"/>
      <c r="C16" s="80" t="s">
        <v>28</v>
      </c>
      <c r="D16" s="81">
        <v>1600.8</v>
      </c>
      <c r="E16" s="81"/>
      <c r="F16" s="81"/>
      <c r="G16" s="82">
        <f t="shared" si="0"/>
        <v>0</v>
      </c>
      <c r="H16" s="81"/>
      <c r="I16" s="82">
        <f t="shared" ref="I16" si="11">IFERROR(H16/F16*100,0)</f>
        <v>0</v>
      </c>
      <c r="J16" s="82">
        <f t="shared" si="10"/>
        <v>0</v>
      </c>
      <c r="K16" s="148"/>
      <c r="L16" s="149"/>
      <c r="M16" s="149"/>
      <c r="N16" s="149"/>
      <c r="O16" s="149"/>
      <c r="P16" s="150"/>
      <c r="Q16" s="75"/>
      <c r="R16" s="75"/>
    </row>
    <row r="17" spans="1:18" s="76" customFormat="1" ht="36.75" customHeight="1" x14ac:dyDescent="0.2">
      <c r="A17" s="140"/>
      <c r="B17" s="143"/>
      <c r="C17" s="80" t="s">
        <v>106</v>
      </c>
      <c r="D17" s="81">
        <v>212.8</v>
      </c>
      <c r="E17" s="81"/>
      <c r="F17" s="81"/>
      <c r="G17" s="82">
        <f t="shared" si="0"/>
        <v>0</v>
      </c>
      <c r="H17" s="81"/>
      <c r="I17" s="82"/>
      <c r="J17" s="82">
        <f t="shared" si="10"/>
        <v>0</v>
      </c>
      <c r="K17" s="148"/>
      <c r="L17" s="149"/>
      <c r="M17" s="149"/>
      <c r="N17" s="149"/>
      <c r="O17" s="149"/>
      <c r="P17" s="150"/>
      <c r="Q17" s="75"/>
      <c r="R17" s="75"/>
    </row>
    <row r="18" spans="1:18" s="76" customFormat="1" ht="22.5" customHeight="1" thickBot="1" x14ac:dyDescent="0.25">
      <c r="A18" s="141"/>
      <c r="B18" s="144"/>
      <c r="C18" s="83" t="s">
        <v>107</v>
      </c>
      <c r="D18" s="84">
        <f>D15+D16+D17</f>
        <v>2837</v>
      </c>
      <c r="E18" s="84">
        <f>E15+E16+E17</f>
        <v>0</v>
      </c>
      <c r="F18" s="84">
        <f>F15+F16+F17</f>
        <v>0</v>
      </c>
      <c r="G18" s="85">
        <f t="shared" si="0"/>
        <v>0</v>
      </c>
      <c r="H18" s="84">
        <f>H15+H16+H17</f>
        <v>0</v>
      </c>
      <c r="I18" s="84">
        <f t="shared" ref="I18" si="12">IFERROR(H18/F18*100,0)</f>
        <v>0</v>
      </c>
      <c r="J18" s="84">
        <f t="shared" si="10"/>
        <v>0</v>
      </c>
      <c r="K18" s="151"/>
      <c r="L18" s="152"/>
      <c r="M18" s="152"/>
      <c r="N18" s="152"/>
      <c r="O18" s="152"/>
      <c r="P18" s="153"/>
      <c r="Q18" s="75"/>
      <c r="R18" s="75"/>
    </row>
    <row r="19" spans="1:18" s="76" customFormat="1" ht="36.75" customHeight="1" x14ac:dyDescent="0.2">
      <c r="A19" s="139" t="s">
        <v>105</v>
      </c>
      <c r="B19" s="142" t="s">
        <v>125</v>
      </c>
      <c r="C19" s="77" t="s">
        <v>30</v>
      </c>
      <c r="D19" s="78">
        <f>D15+D11+D7+D3</f>
        <v>1023.4</v>
      </c>
      <c r="E19" s="78">
        <f t="shared" ref="E19:F19" si="13">E15+E11+E7+E3</f>
        <v>0</v>
      </c>
      <c r="F19" s="78">
        <f t="shared" si="13"/>
        <v>0</v>
      </c>
      <c r="G19" s="79">
        <f t="shared" si="0"/>
        <v>0</v>
      </c>
      <c r="H19" s="78">
        <f>H15+H11+H7+H3</f>
        <v>0</v>
      </c>
      <c r="I19" s="82">
        <f>IFERROR(H19/F19*100,0)</f>
        <v>0</v>
      </c>
      <c r="J19" s="79">
        <f t="shared" ref="J19:J22" si="14">IFERROR(H19/E19*100,0)</f>
        <v>0</v>
      </c>
      <c r="K19" s="145"/>
      <c r="L19" s="146"/>
      <c r="M19" s="146"/>
      <c r="N19" s="146"/>
      <c r="O19" s="146"/>
      <c r="P19" s="147"/>
      <c r="Q19" s="75"/>
      <c r="R19" s="75"/>
    </row>
    <row r="20" spans="1:18" s="76" customFormat="1" ht="36.75" customHeight="1" x14ac:dyDescent="0.2">
      <c r="A20" s="140"/>
      <c r="B20" s="143"/>
      <c r="C20" s="80" t="s">
        <v>28</v>
      </c>
      <c r="D20" s="78">
        <f t="shared" ref="D20:F20" si="15">D16+D12+D8+D4</f>
        <v>49211</v>
      </c>
      <c r="E20" s="78">
        <f t="shared" si="15"/>
        <v>4290</v>
      </c>
      <c r="F20" s="78">
        <f t="shared" si="15"/>
        <v>2803.4</v>
      </c>
      <c r="G20" s="79">
        <f t="shared" ref="G20:G21" si="16">F20/D20*100</f>
        <v>5.6966938286155537</v>
      </c>
      <c r="H20" s="78">
        <f t="shared" ref="H20:H21" si="17">H16+H12+H8+H4</f>
        <v>2803.4</v>
      </c>
      <c r="I20" s="82">
        <f t="shared" ref="I20:I21" si="18">IFERROR(H20/F20*100,0)</f>
        <v>100</v>
      </c>
      <c r="J20" s="79">
        <f t="shared" ref="J20:J21" si="19">IFERROR(H20/E20*100,0)</f>
        <v>65.347319347319356</v>
      </c>
      <c r="K20" s="148"/>
      <c r="L20" s="149"/>
      <c r="M20" s="149"/>
      <c r="N20" s="149"/>
      <c r="O20" s="149"/>
      <c r="P20" s="150"/>
      <c r="Q20" s="75"/>
      <c r="R20" s="75"/>
    </row>
    <row r="21" spans="1:18" s="76" customFormat="1" ht="36.75" customHeight="1" x14ac:dyDescent="0.2">
      <c r="A21" s="140"/>
      <c r="B21" s="143"/>
      <c r="C21" s="80" t="s">
        <v>106</v>
      </c>
      <c r="D21" s="78">
        <f t="shared" ref="D21:F21" si="20">D17+D13+D9+D5</f>
        <v>4361.1000000000004</v>
      </c>
      <c r="E21" s="78">
        <f t="shared" si="20"/>
        <v>0</v>
      </c>
      <c r="F21" s="78">
        <f t="shared" si="20"/>
        <v>0</v>
      </c>
      <c r="G21" s="79">
        <f t="shared" si="16"/>
        <v>0</v>
      </c>
      <c r="H21" s="78">
        <f t="shared" si="17"/>
        <v>0</v>
      </c>
      <c r="I21" s="82">
        <f t="shared" si="18"/>
        <v>0</v>
      </c>
      <c r="J21" s="79">
        <f t="shared" si="19"/>
        <v>0</v>
      </c>
      <c r="K21" s="148"/>
      <c r="L21" s="149"/>
      <c r="M21" s="149"/>
      <c r="N21" s="149"/>
      <c r="O21" s="149"/>
      <c r="P21" s="150"/>
      <c r="Q21" s="75"/>
      <c r="R21" s="75"/>
    </row>
    <row r="22" spans="1:18" s="76" customFormat="1" ht="28.5" customHeight="1" thickBot="1" x14ac:dyDescent="0.25">
      <c r="A22" s="141"/>
      <c r="B22" s="144"/>
      <c r="C22" s="83" t="s">
        <v>107</v>
      </c>
      <c r="D22" s="84">
        <f>D19+D20+D21</f>
        <v>54595.5</v>
      </c>
      <c r="E22" s="84">
        <f>E19+E20+E21</f>
        <v>4290</v>
      </c>
      <c r="F22" s="84">
        <f>F19+F20+F21</f>
        <v>2803.4</v>
      </c>
      <c r="G22" s="85">
        <f>F22/D22*100</f>
        <v>5.1348554368033996</v>
      </c>
      <c r="H22" s="84">
        <f>H19+H20+H21</f>
        <v>2803.4</v>
      </c>
      <c r="I22" s="84">
        <f t="shared" ref="I22" si="21">IFERROR(H22/F22*100,0)</f>
        <v>100</v>
      </c>
      <c r="J22" s="84">
        <f t="shared" si="14"/>
        <v>65.347319347319356</v>
      </c>
      <c r="K22" s="151"/>
      <c r="L22" s="152"/>
      <c r="M22" s="152"/>
      <c r="N22" s="152"/>
      <c r="O22" s="152"/>
      <c r="P22" s="153"/>
      <c r="Q22" s="75"/>
      <c r="R22" s="75"/>
    </row>
  </sheetData>
  <mergeCells count="20">
    <mergeCell ref="A19:A22"/>
    <mergeCell ref="B19:B22"/>
    <mergeCell ref="K19:P22"/>
    <mergeCell ref="A11:A14"/>
    <mergeCell ref="B11:B14"/>
    <mergeCell ref="K11:P14"/>
    <mergeCell ref="A15:A18"/>
    <mergeCell ref="B15:B18"/>
    <mergeCell ref="K15:P18"/>
    <mergeCell ref="A3:A6"/>
    <mergeCell ref="B3:B6"/>
    <mergeCell ref="K3:P6"/>
    <mergeCell ref="A7:A10"/>
    <mergeCell ref="B7:B10"/>
    <mergeCell ref="K7:P10"/>
    <mergeCell ref="A1:A2"/>
    <mergeCell ref="B1:B2"/>
    <mergeCell ref="C1:C2"/>
    <mergeCell ref="D1:I1"/>
    <mergeCell ref="K1:P2"/>
  </mergeCells>
  <pageMargins left="0" right="0" top="0" bottom="0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2021-06-07T09:59:06Z</dcterms:modified>
</cp:coreProperties>
</file>