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kmanovaEN\Desktop\Рабочие документы\Сетевые графики\Управление экономики\"/>
    </mc:Choice>
  </mc:AlternateContent>
  <bookViews>
    <workbookView xWindow="0" yWindow="0" windowWidth="28800" windowHeight="11400"/>
  </bookViews>
  <sheets>
    <sheet name="6.Экстримизм" sheetId="1" r:id="rId1"/>
  </sheets>
  <definedNames>
    <definedName name="_xlnm._FilterDatabase" localSheetId="0" hidden="1">'6.Экстримизм'!$A$1:$AF$11</definedName>
    <definedName name="Z_009B3074_D8EC_4952_BF50_43CD64449612_.wvu.FilterData" localSheetId="0" hidden="1">'6.Экстримизм'!$A$1:$AF$11</definedName>
    <definedName name="Z_009B3074_D8EC_4952_BF50_43CD64449612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09C3E205_981E_4A4E_BE89_8B7044192060_.wvu.FilterData" localSheetId="0" hidden="1">'6.Экстримизм'!$A$1:$AF$11</definedName>
    <definedName name="Z_09C3E205_981E_4A4E_BE89_8B7044192060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0C2B9C2A_7B94_41EF_A2E6_F8AC9A67DE25_.wvu.FilterData" localSheetId="0" hidden="1">'6.Экстримизм'!$A$1:$AF$11</definedName>
    <definedName name="Z_0C2B9C2A_7B94_41EF_A2E6_F8AC9A67DE25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2B28E3F7_8F36_48D6_A6D1_DB719711CC10_.wvu.FilterData" localSheetId="0" hidden="1">'6.Экстримизм'!$A$1:$AF$11</definedName>
    <definedName name="Z_391AB76E_B386_49C1_800F_016A48AA1A46_.wvu.FilterData" localSheetId="0" hidden="1">'6.Экстримизм'!$A$1:$AF$11</definedName>
    <definedName name="Z_391AB76E_B386_49C1_800F_016A48AA1A4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3C3F523F_5F34_4CF7_831E_F1ABC4278CEB_.wvu.FilterData" localSheetId="0" hidden="1">'6.Экстримизм'!$A$1:$AF$11</definedName>
    <definedName name="Z_3C3F523F_5F34_4CF7_831E_F1ABC4278CE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15078CD_EB99_432D_90BA_2F3D5A746E20_.wvu.FilterData" localSheetId="0" hidden="1">'6.Экстримизм'!$A$1:$AF$11</definedName>
    <definedName name="Z_415078CD_EB99_432D_90BA_2F3D5A746E20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34B96D1_D08F_4AF6_8C32_E89BC5946BEA_.wvu.FilterData" localSheetId="0" hidden="1">'6.Экстримизм'!$A$1:$AF$11</definedName>
    <definedName name="Z_442F2C94_DD1B_4A01_8694_513D4D6F3BD9_.wvu.FilterData" localSheetId="0" hidden="1">'6.Экстримизм'!$A$1:$AF$11</definedName>
    <definedName name="Z_442F2C94_DD1B_4A01_8694_513D4D6F3BD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72DFAFE_DC7C_463D_92A0_F6A14555FDD6_.wvu.FilterData" localSheetId="0" hidden="1">'6.Экстримизм'!$A$1:$AF$11</definedName>
    <definedName name="Z_472DFAFE_DC7C_463D_92A0_F6A14555FDD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7B983AB_FE5F_4725_860C_A2F29420596D_.wvu.FilterData" localSheetId="0" hidden="1">'6.Экстримизм'!$A$1:$AF$11</definedName>
    <definedName name="Z_47B983AB_FE5F_4725_860C_A2F29420596D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D0DFB57_2CBA_42F2_9A97_C453A6851FBA_.wvu.FilterData" localSheetId="0" hidden="1">'6.Экстримизм'!$A$1:$AF$11</definedName>
    <definedName name="Z_4D0DFB57_2CBA_42F2_9A97_C453A6851FB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4F41B9CC_959D_442C_80B0_1F0DB2C76D27_.wvu.FilterData" localSheetId="0" hidden="1">'6.Экстримизм'!$A$1:$AF$11</definedName>
    <definedName name="Z_4F41B9CC_959D_442C_80B0_1F0DB2C76D27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533DC55B_6AD4_4674_9488_685EF2039F3E_.wvu.FilterData" localSheetId="0" hidden="1">'6.Экстримизм'!$A$1:$AF$11</definedName>
    <definedName name="Z_533DC55B_6AD4_4674_9488_685EF2039F3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02C8EDB_B9EF_4C85_B0D5_0558C3A0ABAB_.wvu.FilterData" localSheetId="0" hidden="1">'6.Экстримизм'!$A$1:$AF$11</definedName>
    <definedName name="Z_602C8EDB_B9EF_4C85_B0D5_0558C3A0ABA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9DABE6F_6182_4403_A4A2_969F10F1C13A_.wvu.FilterData" localSheetId="0" hidden="1">'6.Экстримизм'!$A$1:$AF$11</definedName>
    <definedName name="Z_69DABE6F_6182_4403_A4A2_969F10F1C13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6A602CB8_B24C_4ED4_B378_B27354BE0A1A_.wvu.FilterData" localSheetId="0" hidden="1">'6.Экстримизм'!$A$1:$AF$11</definedName>
    <definedName name="Z_6A602CB8_B24C_4ED4_B378_B27354BE0A1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226EA2B_7866_416F_9240_410CC1BF0336_.wvu.FilterData" localSheetId="0" hidden="1">'6.Экстримизм'!$A$1:$AF$11</definedName>
    <definedName name="Z_7226EA2B_7866_416F_9240_410CC1BF033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4870EE6_26B9_40F7_9DC9_260EF16D8959_.wvu.FilterData" localSheetId="0" hidden="1">'6.Экстримизм'!$A$1:$AF$11</definedName>
    <definedName name="Z_74870EE6_26B9_40F7_9DC9_260EF16D895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6A2FC6A_9BE3_44D7_9733_B985F812D16C_.wvu.FilterData" localSheetId="0" hidden="1">'6.Экстримизм'!$A$1:$AF$11</definedName>
    <definedName name="Z_770624BF_07F3_44B6_94C3_4CC447CDD45C_.wvu.FilterData" localSheetId="0" hidden="1">'6.Экстримизм'!$A$1:$AF$11</definedName>
    <definedName name="Z_770624BF_07F3_44B6_94C3_4CC447CDD45C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7C130984_112A_4861_AA43_E2940708E3DC_.wvu.FilterData" localSheetId="0" hidden="1">'6.Экстримизм'!$A$1:$AF$11</definedName>
    <definedName name="Z_7C130984_112A_4861_AA43_E2940708E3DC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4867370_1F3E_4368_AF79_FBCE46FFFE92_.wvu.FilterData" localSheetId="0" hidden="1">'6.Экстримизм'!$A$1:$AF$11</definedName>
    <definedName name="Z_84867370_1F3E_4368_AF79_FBCE46FFFE92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4B3377A_1CDD_4881_99FA_112F8B470D6F_.wvu.FilterData" localSheetId="0" hidden="1">'6.Экстримизм'!$A$1:$AF$11</definedName>
    <definedName name="Z_84B3377A_1CDD_4881_99FA_112F8B470D6F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5F4575B_DBC5_482A_9916_255D8F0BC94E_.wvu.FilterData" localSheetId="0" hidden="1">'6.Экстримизм'!$A$1:$AF$11</definedName>
    <definedName name="Z_85F4575B_DBC5_482A_9916_255D8F0BC94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7218168_6C8E_4D5B_A5E5_DCCC26803AA3_.wvu.FilterData" localSheetId="0" hidden="1">'6.Экстримизм'!$A$1:$AF$11</definedName>
    <definedName name="Z_87218168_6C8E_4D5B_A5E5_DCCC26803AA3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874882D1_E741_4CCA_BF0D_E72FA60B771D_.wvu.FilterData" localSheetId="0" hidden="1">'6.Экстримизм'!$A$1:$AF$11</definedName>
    <definedName name="Z_959E901C_5DDE_42EE_AE94_AB8976B5E00B_.wvu.FilterData" localSheetId="0" hidden="1">'6.Экстримизм'!$A$1:$AF$11</definedName>
    <definedName name="Z_959E901C_5DDE_42EE_AE94_AB8976B5E00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A915DEAF_56CE_41F9_A2A7_4514A4E594A1_.wvu.FilterData" localSheetId="0" hidden="1">'6.Экстримизм'!$A$1:$AF$11</definedName>
    <definedName name="Z_AC2D5927_4079_4C74_AF69_1BFAC505648F_.wvu.FilterData" localSheetId="0" hidden="1">'6.Экстримизм'!$A$1:$AF$11</definedName>
    <definedName name="Z_AC2D5927_4079_4C74_AF69_1BFAC505648F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1BF08D1_D416_4B47_ADD0_4F59132DC9E8_.wvu.FilterData" localSheetId="0" hidden="1">'6.Экстримизм'!$A$1:$AF$11</definedName>
    <definedName name="Z_B1BF08D1_D416_4B47_ADD0_4F59132DC9E8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43381A8_767B_4F49_BD2E_0056691293F3_.wvu.FilterData" localSheetId="0" hidden="1">'6.Экстримизм'!$A$1:$AF$11</definedName>
    <definedName name="Z_B43381A8_767B_4F49_BD2E_0056691293F3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82BA08A_1A30_4F4D_A478_74A6BD09EA97_.wvu.FilterData" localSheetId="0" hidden="1">'6.Экстримизм'!$A$1:$AF$11</definedName>
    <definedName name="Z_B82BA08A_1A30_4F4D_A478_74A6BD09EA97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BC8F4F5D_21F6_41D4_ACDF_57424023342B_.wvu.FilterData" localSheetId="0" hidden="1">'6.Экстримизм'!$A$1:$AF$11</definedName>
    <definedName name="Z_BCD82A82_B724_4763_8580_D765356E09BA_.wvu.FilterData" localSheetId="0" hidden="1">'6.Экстримизм'!$A$1:$AF$11</definedName>
    <definedName name="Z_C236B307_BD63_48C4_A75F_B3F3717BF55C_.wvu.FilterData" localSheetId="0" hidden="1">'6.Экстримизм'!$A$1:$AF$11</definedName>
    <definedName name="Z_CB4792DB_A624_4844_AEB6_A6ADA80946BB_.wvu.FilterData" localSheetId="0" hidden="1">'6.Экстримизм'!$A$1:$AF$11</definedName>
    <definedName name="Z_CB4792DB_A624_4844_AEB6_A6ADA80946BB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CE1CCA00_200D_4EAA_9FBE_F8EE7C5F82FE_.wvu.FilterData" localSheetId="0" hidden="1">'6.Экстримизм'!$A$1:$AF$11</definedName>
    <definedName name="Z_CE1CCA00_200D_4EAA_9FBE_F8EE7C5F82FE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D01FA037_9AEC_4167_ADB8_2F327C01ECE6_.wvu.FilterData" localSheetId="0" hidden="1">'6.Экстримизм'!$A$1:$AF$11</definedName>
    <definedName name="Z_D01FA037_9AEC_4167_ADB8_2F327C01ECE6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D131C00F_9BDA_43A0_BF73_917985003D17_.wvu.FilterData" localSheetId="0" hidden="1">'6.Экстримизм'!$A$1:$AF$11</definedName>
    <definedName name="Z_DAA8A688_7558_4B5B_8DBD_E2629BD9E9A8_.wvu.FilterData" localSheetId="0" hidden="1">'6.Экстримизм'!$A$1:$AF$11</definedName>
    <definedName name="Z_DAA8A688_7558_4B5B_8DBD_E2629BD9E9A8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E508E171_4ED9_4B07_84DF_DA28C60E1969_.wvu.FilterData" localSheetId="0" hidden="1">'6.Экстримизм'!$A$1:$AF$11</definedName>
    <definedName name="Z_E508E171_4ED9_4B07_84DF_DA28C60E1969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F679EF4A_C5FD_4B86_B87B_D85968E0F2CA_.wvu.FilterData" localSheetId="0" hidden="1">'6.Экстримизм'!$A$1:$AF$11</definedName>
    <definedName name="Z_F679EF4A_C5FD_4B86_B87B_D85968E0F2CA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  <definedName name="Z_F8CAB90F_9980_4EC7_B30B_1637EB515304_.wvu.FilterData" localSheetId="0" hidden="1">'6.Экстримизм'!$A$1:$AF$11</definedName>
    <definedName name="Z_F8CAB90F_9980_4EC7_B30B_1637EB515304_.wvu.Rows" localSheetId="0" hidden="1">'6.Экстримизм'!$9:$23,'6.Экстримизм'!$30:$38,'6.Экстримизм'!$44:$49,'6.Экстримизм'!$65:$67,'6.Экстримизм'!$71:$76,'6.Экстримизм'!$86:$88,'6.Экстримизм'!$95:$97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  <c r="D122" i="1" l="1"/>
  <c r="Y121" i="1"/>
  <c r="C121" i="1"/>
  <c r="C119" i="1" s="1"/>
  <c r="W120" i="1"/>
  <c r="S116" i="1"/>
  <c r="S120" i="1" s="1"/>
  <c r="O116" i="1"/>
  <c r="K116" i="1"/>
  <c r="K120" i="1" s="1"/>
  <c r="AD115" i="1"/>
  <c r="X115" i="1"/>
  <c r="V115" i="1"/>
  <c r="C115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D113" i="1"/>
  <c r="E111" i="1"/>
  <c r="D111" i="1"/>
  <c r="D114" i="1" s="1"/>
  <c r="B111" i="1"/>
  <c r="B114" i="1" s="1"/>
  <c r="B113" i="1" s="1"/>
  <c r="D110" i="1"/>
  <c r="C110" i="1"/>
  <c r="B110" i="1"/>
  <c r="F108" i="1"/>
  <c r="E108" i="1"/>
  <c r="G108" i="1" s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P107" i="1"/>
  <c r="O107" i="1"/>
  <c r="N107" i="1"/>
  <c r="M107" i="1"/>
  <c r="L107" i="1"/>
  <c r="K107" i="1"/>
  <c r="J107" i="1"/>
  <c r="I107" i="1"/>
  <c r="H107" i="1"/>
  <c r="F107" i="1"/>
  <c r="E107" i="1"/>
  <c r="C107" i="1"/>
  <c r="B107" i="1"/>
  <c r="G94" i="1"/>
  <c r="B94" i="1"/>
  <c r="F94" i="1" s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E93" i="1"/>
  <c r="D93" i="1"/>
  <c r="C93" i="1"/>
  <c r="B93" i="1"/>
  <c r="F93" i="1" s="1"/>
  <c r="AD91" i="1"/>
  <c r="AC91" i="1"/>
  <c r="AC90" i="1" s="1"/>
  <c r="AB91" i="1"/>
  <c r="AA91" i="1"/>
  <c r="AA90" i="1" s="1"/>
  <c r="Z91" i="1"/>
  <c r="Y91" i="1"/>
  <c r="Y90" i="1" s="1"/>
  <c r="X91" i="1"/>
  <c r="W91" i="1"/>
  <c r="W90" i="1" s="1"/>
  <c r="V91" i="1"/>
  <c r="U91" i="1"/>
  <c r="U90" i="1" s="1"/>
  <c r="T91" i="1"/>
  <c r="S91" i="1"/>
  <c r="S90" i="1" s="1"/>
  <c r="R91" i="1"/>
  <c r="Q91" i="1"/>
  <c r="Q90" i="1" s="1"/>
  <c r="P91" i="1"/>
  <c r="O91" i="1"/>
  <c r="O90" i="1" s="1"/>
  <c r="N91" i="1"/>
  <c r="M91" i="1"/>
  <c r="M90" i="1" s="1"/>
  <c r="L91" i="1"/>
  <c r="K91" i="1"/>
  <c r="K90" i="1" s="1"/>
  <c r="J91" i="1"/>
  <c r="I91" i="1"/>
  <c r="I90" i="1" s="1"/>
  <c r="H91" i="1"/>
  <c r="G91" i="1"/>
  <c r="B91" i="1"/>
  <c r="F91" i="1" s="1"/>
  <c r="AE90" i="1"/>
  <c r="AD90" i="1"/>
  <c r="AB90" i="1"/>
  <c r="Z90" i="1"/>
  <c r="X90" i="1"/>
  <c r="V90" i="1"/>
  <c r="T90" i="1"/>
  <c r="R90" i="1"/>
  <c r="P90" i="1"/>
  <c r="N90" i="1"/>
  <c r="L90" i="1"/>
  <c r="J90" i="1"/>
  <c r="H90" i="1"/>
  <c r="E90" i="1"/>
  <c r="D90" i="1"/>
  <c r="C90" i="1"/>
  <c r="F88" i="1"/>
  <c r="E88" i="1"/>
  <c r="C88" i="1"/>
  <c r="C87" i="1" s="1"/>
  <c r="G87" i="1" s="1"/>
  <c r="B88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E87" i="1"/>
  <c r="F87" i="1" s="1"/>
  <c r="D87" i="1"/>
  <c r="B87" i="1"/>
  <c r="G85" i="1"/>
  <c r="B85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E84" i="1"/>
  <c r="G84" i="1" s="1"/>
  <c r="D84" i="1"/>
  <c r="C84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E82" i="1"/>
  <c r="G82" i="1" s="1"/>
  <c r="D82" i="1"/>
  <c r="C82" i="1"/>
  <c r="C100" i="1" s="1"/>
  <c r="AE81" i="1"/>
  <c r="AD81" i="1"/>
  <c r="AC81" i="1"/>
  <c r="AB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E81" i="1"/>
  <c r="G81" i="1" s="1"/>
  <c r="D81" i="1"/>
  <c r="C81" i="1"/>
  <c r="E79" i="1"/>
  <c r="E78" i="1" s="1"/>
  <c r="G78" i="1" s="1"/>
  <c r="C79" i="1"/>
  <c r="B79" i="1"/>
  <c r="F79" i="1" s="1"/>
  <c r="D78" i="1"/>
  <c r="C78" i="1"/>
  <c r="B78" i="1"/>
  <c r="F76" i="1"/>
  <c r="E76" i="1"/>
  <c r="G76" i="1" s="1"/>
  <c r="C76" i="1"/>
  <c r="C64" i="1" s="1"/>
  <c r="C63" i="1" s="1"/>
  <c r="B76" i="1"/>
  <c r="E75" i="1"/>
  <c r="F75" i="1" s="1"/>
  <c r="D75" i="1"/>
  <c r="C75" i="1"/>
  <c r="B75" i="1"/>
  <c r="G73" i="1"/>
  <c r="E73" i="1"/>
  <c r="E72" i="1" s="1"/>
  <c r="G72" i="1" s="1"/>
  <c r="C73" i="1"/>
  <c r="B73" i="1"/>
  <c r="F73" i="1" s="1"/>
  <c r="F72" i="1"/>
  <c r="D72" i="1"/>
  <c r="C72" i="1"/>
  <c r="B72" i="1"/>
  <c r="G70" i="1"/>
  <c r="F70" i="1"/>
  <c r="B70" i="1"/>
  <c r="E69" i="1"/>
  <c r="F69" i="1" s="1"/>
  <c r="D69" i="1"/>
  <c r="C69" i="1"/>
  <c r="B69" i="1"/>
  <c r="G67" i="1"/>
  <c r="E67" i="1"/>
  <c r="C67" i="1"/>
  <c r="B67" i="1"/>
  <c r="D66" i="1"/>
  <c r="C66" i="1"/>
  <c r="B66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D64" i="1"/>
  <c r="D100" i="1" s="1"/>
  <c r="B64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M63" i="1"/>
  <c r="L63" i="1"/>
  <c r="K63" i="1"/>
  <c r="J63" i="1"/>
  <c r="I63" i="1"/>
  <c r="H63" i="1"/>
  <c r="D63" i="1"/>
  <c r="AE54" i="1"/>
  <c r="AD54" i="1"/>
  <c r="AD118" i="1" s="1"/>
  <c r="AD122" i="1" s="1"/>
  <c r="AC54" i="1"/>
  <c r="AB54" i="1"/>
  <c r="AB118" i="1" s="1"/>
  <c r="AB122" i="1" s="1"/>
  <c r="AA54" i="1"/>
  <c r="Z54" i="1"/>
  <c r="Z118" i="1" s="1"/>
  <c r="Z122" i="1" s="1"/>
  <c r="Y54" i="1"/>
  <c r="X54" i="1"/>
  <c r="X118" i="1" s="1"/>
  <c r="X122" i="1" s="1"/>
  <c r="W54" i="1"/>
  <c r="V54" i="1"/>
  <c r="V118" i="1" s="1"/>
  <c r="V122" i="1" s="1"/>
  <c r="U54" i="1"/>
  <c r="T54" i="1"/>
  <c r="T118" i="1" s="1"/>
  <c r="T122" i="1" s="1"/>
  <c r="S54" i="1"/>
  <c r="R54" i="1"/>
  <c r="R118" i="1" s="1"/>
  <c r="R122" i="1" s="1"/>
  <c r="Q54" i="1"/>
  <c r="P54" i="1"/>
  <c r="P118" i="1" s="1"/>
  <c r="P122" i="1" s="1"/>
  <c r="O54" i="1"/>
  <c r="N54" i="1"/>
  <c r="N118" i="1" s="1"/>
  <c r="N122" i="1" s="1"/>
  <c r="M54" i="1"/>
  <c r="L54" i="1"/>
  <c r="L118" i="1" s="1"/>
  <c r="L122" i="1" s="1"/>
  <c r="K54" i="1"/>
  <c r="J54" i="1"/>
  <c r="J118" i="1" s="1"/>
  <c r="J122" i="1" s="1"/>
  <c r="I54" i="1"/>
  <c r="H54" i="1"/>
  <c r="H118" i="1" s="1"/>
  <c r="H122" i="1" s="1"/>
  <c r="AD53" i="1"/>
  <c r="AD117" i="1" s="1"/>
  <c r="AD121" i="1" s="1"/>
  <c r="K53" i="1"/>
  <c r="J53" i="1"/>
  <c r="J58" i="1" s="1"/>
  <c r="H53" i="1"/>
  <c r="H117" i="1" s="1"/>
  <c r="H121" i="1" s="1"/>
  <c r="AE52" i="1"/>
  <c r="AD52" i="1"/>
  <c r="AD116" i="1" s="1"/>
  <c r="AD120" i="1" s="1"/>
  <c r="AD119" i="1" s="1"/>
  <c r="AC52" i="1"/>
  <c r="AB52" i="1"/>
  <c r="AB57" i="1" s="1"/>
  <c r="AA52" i="1"/>
  <c r="Z52" i="1"/>
  <c r="Z116" i="1" s="1"/>
  <c r="Y52" i="1"/>
  <c r="X52" i="1"/>
  <c r="X57" i="1" s="1"/>
  <c r="W52" i="1"/>
  <c r="W57" i="1" s="1"/>
  <c r="V52" i="1"/>
  <c r="V116" i="1" s="1"/>
  <c r="V120" i="1" s="1"/>
  <c r="U52" i="1"/>
  <c r="U57" i="1" s="1"/>
  <c r="T52" i="1"/>
  <c r="T116" i="1" s="1"/>
  <c r="S52" i="1"/>
  <c r="S57" i="1" s="1"/>
  <c r="R52" i="1"/>
  <c r="R116" i="1" s="1"/>
  <c r="Q52" i="1"/>
  <c r="Q57" i="1" s="1"/>
  <c r="P52" i="1"/>
  <c r="P116" i="1" s="1"/>
  <c r="O52" i="1"/>
  <c r="O57" i="1" s="1"/>
  <c r="N52" i="1"/>
  <c r="N116" i="1" s="1"/>
  <c r="M52" i="1"/>
  <c r="M116" i="1" s="1"/>
  <c r="L52" i="1"/>
  <c r="L116" i="1" s="1"/>
  <c r="K52" i="1"/>
  <c r="K57" i="1" s="1"/>
  <c r="J52" i="1"/>
  <c r="J116" i="1" s="1"/>
  <c r="I52" i="1"/>
  <c r="I116" i="1" s="1"/>
  <c r="H52" i="1"/>
  <c r="H116" i="1" s="1"/>
  <c r="E52" i="1"/>
  <c r="E57" i="1" s="1"/>
  <c r="D52" i="1"/>
  <c r="D57" i="1" s="1"/>
  <c r="C52" i="1"/>
  <c r="C57" i="1" s="1"/>
  <c r="B52" i="1"/>
  <c r="B116" i="1" s="1"/>
  <c r="AD51" i="1"/>
  <c r="K51" i="1"/>
  <c r="J51" i="1"/>
  <c r="H51" i="1"/>
  <c r="F49" i="1"/>
  <c r="E49" i="1"/>
  <c r="G49" i="1" s="1"/>
  <c r="C49" i="1"/>
  <c r="B49" i="1"/>
  <c r="AE48" i="1"/>
  <c r="E48" i="1"/>
  <c r="C48" i="1"/>
  <c r="B48" i="1"/>
  <c r="E46" i="1"/>
  <c r="F46" i="1" s="1"/>
  <c r="C46" i="1"/>
  <c r="B46" i="1"/>
  <c r="AE45" i="1"/>
  <c r="E45" i="1"/>
  <c r="F45" i="1" s="1"/>
  <c r="C45" i="1"/>
  <c r="B45" i="1"/>
  <c r="E43" i="1"/>
  <c r="E54" i="1" s="1"/>
  <c r="D54" i="1"/>
  <c r="C43" i="1"/>
  <c r="C54" i="1" s="1"/>
  <c r="B43" i="1"/>
  <c r="B54" i="1" s="1"/>
  <c r="E42" i="1"/>
  <c r="G42" i="1" s="1"/>
  <c r="C42" i="1"/>
  <c r="B42" i="1"/>
  <c r="F42" i="1" s="1"/>
  <c r="G41" i="1"/>
  <c r="F41" i="1"/>
  <c r="B41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K40" i="1"/>
  <c r="J40" i="1"/>
  <c r="I40" i="1"/>
  <c r="H40" i="1"/>
  <c r="E40" i="1"/>
  <c r="G40" i="1" s="1"/>
  <c r="D40" i="1"/>
  <c r="C40" i="1"/>
  <c r="B40" i="1"/>
  <c r="F40" i="1" s="1"/>
  <c r="F38" i="1"/>
  <c r="E38" i="1"/>
  <c r="G38" i="1" s="1"/>
  <c r="C38" i="1"/>
  <c r="B38" i="1"/>
  <c r="E37" i="1"/>
  <c r="F37" i="1" s="1"/>
  <c r="D37" i="1"/>
  <c r="C37" i="1"/>
  <c r="B37" i="1"/>
  <c r="E35" i="1"/>
  <c r="F35" i="1" s="1"/>
  <c r="C35" i="1"/>
  <c r="B35" i="1"/>
  <c r="D34" i="1"/>
  <c r="C34" i="1"/>
  <c r="B34" i="1"/>
  <c r="F32" i="1"/>
  <c r="E32" i="1"/>
  <c r="G32" i="1" s="1"/>
  <c r="C32" i="1"/>
  <c r="C31" i="1" s="1"/>
  <c r="B32" i="1"/>
  <c r="E31" i="1"/>
  <c r="B31" i="1"/>
  <c r="E29" i="1"/>
  <c r="G29" i="1" s="1"/>
  <c r="B29" i="1"/>
  <c r="B28" i="1" s="1"/>
  <c r="F28" i="1" s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E28" i="1"/>
  <c r="G28" i="1" s="1"/>
  <c r="C28" i="1"/>
  <c r="AE26" i="1"/>
  <c r="AE53" i="1" s="1"/>
  <c r="AC26" i="1"/>
  <c r="AC53" i="1" s="1"/>
  <c r="AB26" i="1"/>
  <c r="AB25" i="1" s="1"/>
  <c r="AA26" i="1"/>
  <c r="AA53" i="1" s="1"/>
  <c r="Z26" i="1"/>
  <c r="Z25" i="1" s="1"/>
  <c r="Y26" i="1"/>
  <c r="Y53" i="1" s="1"/>
  <c r="X26" i="1"/>
  <c r="X25" i="1" s="1"/>
  <c r="W26" i="1"/>
  <c r="W53" i="1" s="1"/>
  <c r="V26" i="1"/>
  <c r="V25" i="1" s="1"/>
  <c r="U26" i="1"/>
  <c r="U53" i="1" s="1"/>
  <c r="T26" i="1"/>
  <c r="T25" i="1" s="1"/>
  <c r="S26" i="1"/>
  <c r="S53" i="1" s="1"/>
  <c r="R26" i="1"/>
  <c r="R25" i="1" s="1"/>
  <c r="Q26" i="1"/>
  <c r="Q53" i="1" s="1"/>
  <c r="P26" i="1"/>
  <c r="P25" i="1" s="1"/>
  <c r="O26" i="1"/>
  <c r="O53" i="1" s="1"/>
  <c r="N26" i="1"/>
  <c r="N25" i="1" s="1"/>
  <c r="M26" i="1"/>
  <c r="M53" i="1" s="1"/>
  <c r="L26" i="1"/>
  <c r="L25" i="1" s="1"/>
  <c r="J26" i="1"/>
  <c r="I26" i="1"/>
  <c r="I53" i="1" s="1"/>
  <c r="H26" i="1"/>
  <c r="E26" i="1"/>
  <c r="D26" i="1"/>
  <c r="C26" i="1"/>
  <c r="AE25" i="1"/>
  <c r="AD25" i="1"/>
  <c r="AC25" i="1"/>
  <c r="AA25" i="1"/>
  <c r="Y25" i="1"/>
  <c r="W25" i="1"/>
  <c r="U25" i="1"/>
  <c r="S25" i="1"/>
  <c r="Q25" i="1"/>
  <c r="O25" i="1"/>
  <c r="M25" i="1"/>
  <c r="J25" i="1"/>
  <c r="H25" i="1"/>
  <c r="F23" i="1"/>
  <c r="E23" i="1"/>
  <c r="G23" i="1" s="1"/>
  <c r="C23" i="1"/>
  <c r="C22" i="1" s="1"/>
  <c r="B23" i="1"/>
  <c r="E22" i="1"/>
  <c r="F22" i="1" s="1"/>
  <c r="B22" i="1"/>
  <c r="F20" i="1"/>
  <c r="E20" i="1"/>
  <c r="G20" i="1" s="1"/>
  <c r="C20" i="1"/>
  <c r="C19" i="1" s="1"/>
  <c r="B20" i="1"/>
  <c r="E19" i="1"/>
  <c r="F19" i="1" s="1"/>
  <c r="B19" i="1"/>
  <c r="F17" i="1"/>
  <c r="E17" i="1"/>
  <c r="G17" i="1" s="1"/>
  <c r="C17" i="1"/>
  <c r="B17" i="1"/>
  <c r="E16" i="1"/>
  <c r="F16" i="1" s="1"/>
  <c r="D16" i="1"/>
  <c r="C16" i="1"/>
  <c r="B16" i="1"/>
  <c r="E14" i="1"/>
  <c r="F14" i="1" s="1"/>
  <c r="C14" i="1"/>
  <c r="B14" i="1"/>
  <c r="B13" i="1" s="1"/>
  <c r="C13" i="1"/>
  <c r="E11" i="1"/>
  <c r="E53" i="1" s="1"/>
  <c r="C11" i="1"/>
  <c r="C53" i="1" s="1"/>
  <c r="B11" i="1"/>
  <c r="B10" i="1" s="1"/>
  <c r="B9" i="1" s="1"/>
  <c r="C10" i="1"/>
  <c r="D9" i="1"/>
  <c r="C9" i="1"/>
  <c r="B90" i="1" l="1"/>
  <c r="F90" i="1" s="1"/>
  <c r="G90" i="1"/>
  <c r="G93" i="1"/>
  <c r="C58" i="1"/>
  <c r="C51" i="1"/>
  <c r="M117" i="1"/>
  <c r="M121" i="1" s="1"/>
  <c r="M58" i="1"/>
  <c r="M51" i="1"/>
  <c r="O117" i="1"/>
  <c r="O121" i="1" s="1"/>
  <c r="O58" i="1"/>
  <c r="O51" i="1"/>
  <c r="Q117" i="1"/>
  <c r="Q121" i="1" s="1"/>
  <c r="Q58" i="1"/>
  <c r="Q56" i="1" s="1"/>
  <c r="Q51" i="1"/>
  <c r="S117" i="1"/>
  <c r="S121" i="1" s="1"/>
  <c r="S58" i="1"/>
  <c r="S51" i="1"/>
  <c r="U117" i="1"/>
  <c r="U121" i="1" s="1"/>
  <c r="U58" i="1"/>
  <c r="U56" i="1" s="1"/>
  <c r="U51" i="1"/>
  <c r="W117" i="1"/>
  <c r="W121" i="1" s="1"/>
  <c r="W58" i="1"/>
  <c r="W51" i="1"/>
  <c r="Y58" i="1"/>
  <c r="Y51" i="1"/>
  <c r="AA58" i="1"/>
  <c r="AA51" i="1"/>
  <c r="AA117" i="1"/>
  <c r="AA121" i="1" s="1"/>
  <c r="AC117" i="1"/>
  <c r="AC121" i="1" s="1"/>
  <c r="AC58" i="1"/>
  <c r="AC51" i="1"/>
  <c r="D117" i="1"/>
  <c r="D58" i="1"/>
  <c r="D51" i="1"/>
  <c r="B118" i="1"/>
  <c r="B122" i="1" s="1"/>
  <c r="B59" i="1"/>
  <c r="D59" i="1"/>
  <c r="F54" i="1"/>
  <c r="C56" i="1"/>
  <c r="G57" i="1"/>
  <c r="F57" i="1"/>
  <c r="I120" i="1"/>
  <c r="I115" i="1"/>
  <c r="M120" i="1"/>
  <c r="M119" i="1" s="1"/>
  <c r="M115" i="1"/>
  <c r="O56" i="1"/>
  <c r="S56" i="1"/>
  <c r="W56" i="1"/>
  <c r="E58" i="1"/>
  <c r="G53" i="1"/>
  <c r="E51" i="1"/>
  <c r="I117" i="1"/>
  <c r="I121" i="1" s="1"/>
  <c r="I58" i="1"/>
  <c r="I51" i="1"/>
  <c r="AE58" i="1"/>
  <c r="AE117" i="1"/>
  <c r="AE121" i="1" s="1"/>
  <c r="AE51" i="1"/>
  <c r="C118" i="1"/>
  <c r="C122" i="1" s="1"/>
  <c r="C59" i="1"/>
  <c r="E118" i="1"/>
  <c r="E59" i="1"/>
  <c r="G54" i="1"/>
  <c r="B120" i="1"/>
  <c r="D56" i="1"/>
  <c r="Z120" i="1"/>
  <c r="C99" i="1"/>
  <c r="C103" i="1"/>
  <c r="C102" i="1" s="1"/>
  <c r="G11" i="1"/>
  <c r="G14" i="1"/>
  <c r="G16" i="1"/>
  <c r="G19" i="1"/>
  <c r="G22" i="1"/>
  <c r="G26" i="1"/>
  <c r="F29" i="1"/>
  <c r="G35" i="1"/>
  <c r="G37" i="1"/>
  <c r="F43" i="1"/>
  <c r="G45" i="1"/>
  <c r="G46" i="1"/>
  <c r="F52" i="1"/>
  <c r="H120" i="1"/>
  <c r="H119" i="1" s="1"/>
  <c r="H115" i="1"/>
  <c r="J120" i="1"/>
  <c r="L120" i="1"/>
  <c r="N120" i="1"/>
  <c r="P120" i="1"/>
  <c r="R120" i="1"/>
  <c r="T120" i="1"/>
  <c r="L53" i="1"/>
  <c r="N53" i="1"/>
  <c r="P53" i="1"/>
  <c r="R53" i="1"/>
  <c r="T53" i="1"/>
  <c r="V53" i="1"/>
  <c r="X53" i="1"/>
  <c r="Z53" i="1"/>
  <c r="AB53" i="1"/>
  <c r="B57" i="1"/>
  <c r="H57" i="1"/>
  <c r="J57" i="1"/>
  <c r="J56" i="1" s="1"/>
  <c r="L57" i="1"/>
  <c r="N57" i="1"/>
  <c r="R57" i="1"/>
  <c r="V57" i="1"/>
  <c r="Z57" i="1"/>
  <c r="AD57" i="1"/>
  <c r="H58" i="1"/>
  <c r="J59" i="1"/>
  <c r="N59" i="1"/>
  <c r="R59" i="1"/>
  <c r="V59" i="1"/>
  <c r="Z59" i="1"/>
  <c r="AD59" i="1"/>
  <c r="F85" i="1"/>
  <c r="B82" i="1"/>
  <c r="B81" i="1" s="1"/>
  <c r="F111" i="1"/>
  <c r="E110" i="1"/>
  <c r="X116" i="1"/>
  <c r="X120" i="1" s="1"/>
  <c r="AB116" i="1"/>
  <c r="J117" i="1"/>
  <c r="J121" i="1" s="1"/>
  <c r="O120" i="1"/>
  <c r="E10" i="1"/>
  <c r="F11" i="1"/>
  <c r="E13" i="1"/>
  <c r="E25" i="1"/>
  <c r="I25" i="1"/>
  <c r="B26" i="1"/>
  <c r="B25" i="1" s="1"/>
  <c r="E34" i="1"/>
  <c r="G43" i="1"/>
  <c r="G52" i="1"/>
  <c r="Y116" i="1"/>
  <c r="Y57" i="1"/>
  <c r="Y56" i="1" s="1"/>
  <c r="AA116" i="1"/>
  <c r="AA57" i="1"/>
  <c r="AA56" i="1" s="1"/>
  <c r="AC116" i="1"/>
  <c r="AC57" i="1"/>
  <c r="AC56" i="1" s="1"/>
  <c r="AE116" i="1"/>
  <c r="AE57" i="1"/>
  <c r="K117" i="1"/>
  <c r="K121" i="1" s="1"/>
  <c r="K119" i="1" s="1"/>
  <c r="K58" i="1"/>
  <c r="K56" i="1" s="1"/>
  <c r="I118" i="1"/>
  <c r="I122" i="1" s="1"/>
  <c r="I59" i="1"/>
  <c r="K118" i="1"/>
  <c r="K122" i="1" s="1"/>
  <c r="K59" i="1"/>
  <c r="M118" i="1"/>
  <c r="M122" i="1" s="1"/>
  <c r="M59" i="1"/>
  <c r="O118" i="1"/>
  <c r="O122" i="1" s="1"/>
  <c r="O59" i="1"/>
  <c r="Q118" i="1"/>
  <c r="Q122" i="1" s="1"/>
  <c r="Q59" i="1"/>
  <c r="S118" i="1"/>
  <c r="S122" i="1" s="1"/>
  <c r="S119" i="1" s="1"/>
  <c r="S59" i="1"/>
  <c r="U118" i="1"/>
  <c r="U122" i="1" s="1"/>
  <c r="U59" i="1"/>
  <c r="W118" i="1"/>
  <c r="W122" i="1" s="1"/>
  <c r="W119" i="1" s="1"/>
  <c r="W59" i="1"/>
  <c r="Y118" i="1"/>
  <c r="Y122" i="1" s="1"/>
  <c r="Y59" i="1"/>
  <c r="AA118" i="1"/>
  <c r="AA122" i="1" s="1"/>
  <c r="AA59" i="1"/>
  <c r="AC118" i="1"/>
  <c r="AC122" i="1" s="1"/>
  <c r="AC59" i="1"/>
  <c r="AE118" i="1"/>
  <c r="AE122" i="1" s="1"/>
  <c r="AE59" i="1"/>
  <c r="I57" i="1"/>
  <c r="I56" i="1" s="1"/>
  <c r="M57" i="1"/>
  <c r="P57" i="1"/>
  <c r="T57" i="1"/>
  <c r="AD58" i="1"/>
  <c r="H59" i="1"/>
  <c r="L59" i="1"/>
  <c r="P59" i="1"/>
  <c r="T59" i="1"/>
  <c r="X59" i="1"/>
  <c r="AB59" i="1"/>
  <c r="B63" i="1"/>
  <c r="D103" i="1"/>
  <c r="D102" i="1" s="1"/>
  <c r="D99" i="1"/>
  <c r="F67" i="1"/>
  <c r="E66" i="1"/>
  <c r="E64" i="1"/>
  <c r="G69" i="1"/>
  <c r="G75" i="1"/>
  <c r="F78" i="1"/>
  <c r="G79" i="1"/>
  <c r="F81" i="1"/>
  <c r="F82" i="1"/>
  <c r="B84" i="1"/>
  <c r="F84" i="1" s="1"/>
  <c r="G88" i="1"/>
  <c r="G107" i="1"/>
  <c r="G111" i="1"/>
  <c r="E114" i="1"/>
  <c r="S115" i="1"/>
  <c r="Q116" i="1"/>
  <c r="U116" i="1"/>
  <c r="U120" i="1" l="1"/>
  <c r="U119" i="1" s="1"/>
  <c r="U115" i="1"/>
  <c r="F114" i="1"/>
  <c r="E113" i="1"/>
  <c r="G114" i="1"/>
  <c r="G66" i="1"/>
  <c r="F66" i="1"/>
  <c r="AE115" i="1"/>
  <c r="AE120" i="1"/>
  <c r="AE119" i="1" s="1"/>
  <c r="AC120" i="1"/>
  <c r="AC119" i="1" s="1"/>
  <c r="AC115" i="1"/>
  <c r="AA115" i="1"/>
  <c r="AA120" i="1"/>
  <c r="AA119" i="1" s="1"/>
  <c r="Y120" i="1"/>
  <c r="Y119" i="1" s="1"/>
  <c r="Y115" i="1"/>
  <c r="G25" i="1"/>
  <c r="F25" i="1"/>
  <c r="H56" i="1"/>
  <c r="AB117" i="1"/>
  <c r="AB121" i="1" s="1"/>
  <c r="AB58" i="1"/>
  <c r="AB56" i="1" s="1"/>
  <c r="AB51" i="1"/>
  <c r="X117" i="1"/>
  <c r="X121" i="1" s="1"/>
  <c r="X119" i="1" s="1"/>
  <c r="X58" i="1"/>
  <c r="X56" i="1" s="1"/>
  <c r="X51" i="1"/>
  <c r="T117" i="1"/>
  <c r="T58" i="1"/>
  <c r="T51" i="1"/>
  <c r="P117" i="1"/>
  <c r="P58" i="1"/>
  <c r="P56" i="1" s="1"/>
  <c r="P51" i="1"/>
  <c r="L117" i="1"/>
  <c r="L58" i="1"/>
  <c r="L56" i="1" s="1"/>
  <c r="L51" i="1"/>
  <c r="J119" i="1"/>
  <c r="G59" i="1"/>
  <c r="F59" i="1"/>
  <c r="F26" i="1"/>
  <c r="Q120" i="1"/>
  <c r="Q119" i="1" s="1"/>
  <c r="Q115" i="1"/>
  <c r="K115" i="1"/>
  <c r="G64" i="1"/>
  <c r="E63" i="1"/>
  <c r="E100" i="1"/>
  <c r="F64" i="1"/>
  <c r="T56" i="1"/>
  <c r="M56" i="1"/>
  <c r="AE56" i="1"/>
  <c r="G34" i="1"/>
  <c r="F34" i="1"/>
  <c r="G13" i="1"/>
  <c r="F13" i="1"/>
  <c r="G10" i="1"/>
  <c r="F10" i="1"/>
  <c r="E9" i="1"/>
  <c r="O119" i="1"/>
  <c r="AB120" i="1"/>
  <c r="AB119" i="1" s="1"/>
  <c r="AB115" i="1"/>
  <c r="G110" i="1"/>
  <c r="F110" i="1"/>
  <c r="B100" i="1"/>
  <c r="AD56" i="1"/>
  <c r="Z117" i="1"/>
  <c r="Z58" i="1"/>
  <c r="Z56" i="1" s="1"/>
  <c r="Z51" i="1"/>
  <c r="V117" i="1"/>
  <c r="V121" i="1" s="1"/>
  <c r="V119" i="1" s="1"/>
  <c r="V58" i="1"/>
  <c r="V56" i="1" s="1"/>
  <c r="V51" i="1"/>
  <c r="R58" i="1"/>
  <c r="R56" i="1" s="1"/>
  <c r="R117" i="1"/>
  <c r="R51" i="1"/>
  <c r="N117" i="1"/>
  <c r="N58" i="1"/>
  <c r="N56" i="1" s="1"/>
  <c r="N51" i="1"/>
  <c r="B53" i="1"/>
  <c r="J115" i="1"/>
  <c r="G118" i="1"/>
  <c r="E122" i="1"/>
  <c r="F118" i="1"/>
  <c r="G51" i="1"/>
  <c r="G58" i="1"/>
  <c r="O115" i="1"/>
  <c r="I119" i="1"/>
  <c r="E56" i="1"/>
  <c r="D121" i="1"/>
  <c r="D119" i="1" s="1"/>
  <c r="D115" i="1"/>
  <c r="F122" i="1" l="1"/>
  <c r="G122" i="1"/>
  <c r="B58" i="1"/>
  <c r="B117" i="1"/>
  <c r="B51" i="1"/>
  <c r="F51" i="1" s="1"/>
  <c r="F53" i="1"/>
  <c r="Z121" i="1"/>
  <c r="Z119" i="1" s="1"/>
  <c r="Z115" i="1"/>
  <c r="E103" i="1"/>
  <c r="G100" i="1"/>
  <c r="E99" i="1"/>
  <c r="G99" i="1" s="1"/>
  <c r="E117" i="1"/>
  <c r="P121" i="1"/>
  <c r="P119" i="1" s="1"/>
  <c r="P115" i="1"/>
  <c r="G113" i="1"/>
  <c r="F113" i="1"/>
  <c r="G56" i="1"/>
  <c r="N121" i="1"/>
  <c r="N119" i="1" s="1"/>
  <c r="N115" i="1"/>
  <c r="R121" i="1"/>
  <c r="R119" i="1" s="1"/>
  <c r="R115" i="1"/>
  <c r="B103" i="1"/>
  <c r="B102" i="1" s="1"/>
  <c r="B99" i="1"/>
  <c r="F99" i="1" s="1"/>
  <c r="F100" i="1"/>
  <c r="G63" i="1"/>
  <c r="F63" i="1"/>
  <c r="L121" i="1"/>
  <c r="L119" i="1" s="1"/>
  <c r="L115" i="1"/>
  <c r="T121" i="1"/>
  <c r="T119" i="1" s="1"/>
  <c r="T115" i="1"/>
  <c r="G117" i="1" l="1"/>
  <c r="F117" i="1"/>
  <c r="E121" i="1"/>
  <c r="E115" i="1"/>
  <c r="B121" i="1"/>
  <c r="B119" i="1" s="1"/>
  <c r="B115" i="1"/>
  <c r="F103" i="1"/>
  <c r="G103" i="1"/>
  <c r="E102" i="1"/>
  <c r="B56" i="1"/>
  <c r="F56" i="1" s="1"/>
  <c r="F58" i="1"/>
  <c r="F115" i="1" l="1"/>
  <c r="G115" i="1"/>
  <c r="F102" i="1"/>
  <c r="G102" i="1"/>
  <c r="F121" i="1"/>
  <c r="E119" i="1"/>
  <c r="G121" i="1"/>
  <c r="G119" i="1" l="1"/>
  <c r="F119" i="1"/>
</calcChain>
</file>

<file path=xl/sharedStrings.xml><?xml version="1.0" encoding="utf-8"?>
<sst xmlns="http://schemas.openxmlformats.org/spreadsheetml/2006/main" count="164" uniqueCount="69">
  <si>
    <t>Отчет о ходе реализации муниципальной программы (сетевой график)</t>
  </si>
  <si>
    <t>"Укрепление межнационального и межконфессионального согласия, профилактика экстремизма и терроризма в городе Когалыме"
«Укрепление межнационального и межконфессионального согласия, профилактика экстремизма и терроризма в городе Когалыме»
«Укрепление межнационального и межконфессионального согласия, профилактика экстремизма и терроризма в городе Когалыме»
"</t>
  </si>
  <si>
    <t>тыс. рублей</t>
  </si>
  <si>
    <t>Наименование мероприятий программы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</si>
  <si>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</si>
  <si>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</si>
  <si>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</si>
  <si>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</si>
  <si>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</si>
  <si>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</si>
  <si>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</si>
  <si>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</si>
  <si>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</si>
  <si>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</si>
  <si>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</si>
  <si>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</si>
  <si>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</si>
  <si>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</si>
  <si>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</si>
  <si>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</si>
  <si>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</si>
  <si>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текущему году</t>
  </si>
  <si>
    <t>на отчетную дату</t>
  </si>
  <si>
    <t xml:space="preserve">план </t>
  </si>
  <si>
    <t>кассовый расход</t>
  </si>
  <si>
    <t>Подпрограмма 1: 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города Когалыма, обеспечение социальной и культурной адаптации мигрантов, профилактика межнациональных (межэтнических) конфликтов</t>
  </si>
  <si>
    <t>Процессная часть</t>
  </si>
  <si>
    <t xml:space="preserve">1.1.Оказание поддержки некоммерческим организациям для реализации проектов и участия в мероприятиях в сфере межнациональных (межэтнических) отношений, профилактики экстремизма (I,1,3)
</t>
  </si>
  <si>
    <t>Всего</t>
  </si>
  <si>
    <t>бюджет города Когалыма</t>
  </si>
  <si>
    <t xml:space="preserve">1.2. Мероприятия просветительского характера для представителей общественных объединений, религиозных организаций по вопросам укрепления межнационального и межконфессионального согласия, обеспечения социальной и культурной адаптации мигрантов, профилактики экстремизма и терроризма на территории города Когалыма (I,1,3)
</t>
  </si>
  <si>
    <t xml:space="preserve">1.3.Содействие религиозным организациям в культурно-просветительской и социально 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 (I,1,3)
</t>
  </si>
  <si>
    <t>1.4. Реализация мер, направленных на социальную и культурную адаптацию мигрантов, анализ их эффективности, а также совершенствование системы мер, обеспечивающих уважительное отношение к культуре и традициям принимающего сообщества (I,1,3)</t>
  </si>
  <si>
    <t xml:space="preserve">1.4.1. Содействие в толерантном воспитании, мультикультурном образовании и социокультурной адаптации детей, в том числе детей мигрантов, в образовательных организациях города Когалыма </t>
  </si>
  <si>
    <t xml:space="preserve">1.5. Содействие этнокультурному многообразию народов России 
(I,1,3)
</t>
  </si>
  <si>
    <t xml:space="preserve">1.5.1. Укрепление общероссийской гражданской идентичности. Торжественные мероприятия, приуроченные к памятным датам в истории народов России, государственным праздникам (День России, День народного единства, День Конституции Российской Федерации и День образования Ханты-Мансийского автономного округа - Югры) 
</t>
  </si>
  <si>
    <t>1.5.2. Проведение мероприятий, приуроченных к Международному дню толерантности (концерты, фестивали, конкурсы рисунков, конкурсы плакатов, спортивные мероприятия и др.). Проведение выставок, конкурсов, акций, форумов, ярмарок, конференций городского, форумов общероссийского и регионального значения, направленных на изучение и популяризацию традиционной культуры народов Российской Федерации, укрепление межнационального мира и согласия, в том числе при принятии участия муниципального образования в Форуме национального Единства</t>
  </si>
  <si>
    <t xml:space="preserve">1.5.3. Содействие в функционировании деятельности Дома дружбы народов города Когалыма (имущественные, административные, финансовые и общественные формы поддержки) </t>
  </si>
  <si>
    <t xml:space="preserve">1.5.4. Просветительские мероприятия, направленные на популяризацию и поддержку русского языка, как государственного языка Российской Федерации и языка межнационального общения, а также поддержку родных языков народов России
</t>
  </si>
  <si>
    <t>1.6. Повышение уровня компетенций и активизации деятельности лидеров молодежных объединений в деятельности по обеспечению межнационального и межконфессионального согласия, профилактике экстремизма, продвижения лучших практик по реализации проектов в сфере государственной национальной политики(I)</t>
  </si>
  <si>
    <t xml:space="preserve">бюджет автномног округа </t>
  </si>
  <si>
    <t xml:space="preserve">в том числе в части софинансирования </t>
  </si>
  <si>
    <t xml:space="preserve">1.7. Издание и распространение информационных материалов, тематических словарей, разговорников для мигрантов
(I,2)
</t>
  </si>
  <si>
    <t xml:space="preserve">1.8. Привлечение средств массовой информации к формированию положительного образа мигранта, популяризация легального труда мигрантов. 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
(I,2)
</t>
  </si>
  <si>
    <t>Итого по подпрограмме 1</t>
  </si>
  <si>
    <t xml:space="preserve">бюджет автономного округа </t>
  </si>
  <si>
    <t>Процессная часть по подпрограмме 1</t>
  </si>
  <si>
    <t>Подпрограмма 2 «Участие в профилактике экстремизма и терроризма, а также в минимизации и (или) ликвидации последствий проявлений экстремизма и терроризма на территории города Когалыма»</t>
  </si>
  <si>
    <t>2.1.Профилактика экстремизма и терроризма (I,1,3)</t>
  </si>
  <si>
    <t xml:space="preserve">2.1.1.Организация и проведение воспитательной и просветительской работы среди обучающихся в образовательных организациях города Когалыма, проведение  в учреждениях спорта, в спортивных секциях и клубах силовых единоборств информационно-разъяснительной работы, направленной на профилактику экстремизма, терроризма и недопущение конфликтных ситуаций на национальной почве </t>
  </si>
  <si>
    <t xml:space="preserve">2.1.2. Проведение общественных мероприятий, и мероприятий в муниципальных образовательных организациях, посвященных Дню солидарности в борьбе с терроризмом </t>
  </si>
  <si>
    <t xml:space="preserve">бюджет города Когалыма </t>
  </si>
  <si>
    <t>2.1.3. Проведение разъяснительной работы с несовершеннолетними, в отношении которых проводится индивидуальная профилактическая работа в соответствии со статьями 5, 6 Федерального закона Российской Федерации от 24.06.1999 №120-ФЗ «Об основах системы профилактики безнадзорности и правонарушений несовершеннолетних», склонными к противоправным действиям экстремистского и террористического характера, а также с молодыми людьми, освободившимися из учреждений исполнения наказания с целью формирования веротерпимости, межнационального и межконфессионального согласия, негативного отношения к экстремистским проявлениям</t>
  </si>
  <si>
    <t xml:space="preserve">2.1.4. Организация проведения проверок образовательных учреждений, учреждений культуры города Когалыма на предмет реализации мероприятий по ограничению доступа к сайтам экстремистского характера и наличия списков экстремистской литературы </t>
  </si>
  <si>
    <t xml:space="preserve">2.1.5 .Мероприятия в рамках проекта «Живое слово», направленные на профилактику экстремизма в молодежной среде:
- встречи с представителями традиционных религиозных конфессий (православие, ислам); 
 </t>
  </si>
  <si>
    <t xml:space="preserve">2.2. Проведение информационных кампаний, направленных на укрепление общероссийского гражданского единства и гармонизацию межнациональных отношений, профилактику экстремизма и терроризма 
(I,I,3)
</t>
  </si>
  <si>
    <t xml:space="preserve">2.2.1. Создание и распространение в образовательных организациях социальной рекламы,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экстремизма. Проведение тематических конкурсов, игр, флеш-мобов, выставок. </t>
  </si>
  <si>
    <t>2.2.2. Информационное обеспечение реализации государственной национальной политики, профилактики экстремизма и терроризма. Обеспечение эффективного мониторинга состояния межнациональных, межконфессиональных отношений и раннего предупреждения конфликтных ситуаций и выявления фактов распространения идеологии экстремизма и терроризма  (I,1,3)</t>
  </si>
  <si>
    <t xml:space="preserve">2.3. Мониторинг экстремистских настроений в молодежной среде 
(I,1,3)
</t>
  </si>
  <si>
    <t xml:space="preserve">2.3.1. Организация деятельности ячейки молодежного общественного движения «Кибердружина» для осуществления мониторинга сети Интернет на предмет выявления экстремизма, а также материалов с признаками терроризма </t>
  </si>
  <si>
    <t xml:space="preserve">2.4..Повышение профессионального уровня работников образовательных организаций, учреждений культуры, спорта, социальной и молодежной политики в сфере профилактики экстремизма, внедрение и использование новых методик, направленных на профилактику экстремизма и терроризма 
(I,1,3)
</t>
  </si>
  <si>
    <t>Итого по подпрограмме 2</t>
  </si>
  <si>
    <t>Процессная часть по подпрограмме 2</t>
  </si>
  <si>
    <t>Подпрограмма 3. Усиление антитеррористической защищенности объектов, находящихся в муниципальной собственности</t>
  </si>
  <si>
    <t xml:space="preserve">3.1. Повышение уровня антитеррористической защищенности объектов, находящихся в муниципальной собственности (I) </t>
  </si>
  <si>
    <t>Итого по подпрограмме 3</t>
  </si>
  <si>
    <t>Процессная часть по подпрограмме 3</t>
  </si>
  <si>
    <t>Всего по муниципальной программе:</t>
  </si>
  <si>
    <t>Процессная часть в целом по муниципальной программ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</si>
</sst>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 ;[Red]\-#,##0.0\ "/>
    <numFmt numFmtId="165" formatCode="#,##0_ ;[Red]\-#,##0\ "/>
    <numFmt numFmtId="166" formatCode="_-* #,##0.00\ _₽_-;\-* #,##0.00\ _₽_-;_-* &quot;-&quot;??\ _₽_-;_-@_-"/>
    <numFmt numFmtId="167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6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71">
    <xf numFmtId="0" fontId="0" fillId="0" borderId="0" xfId="0"/>
    <xf numFmtId="0" fontId="0" fillId="0" borderId="0" xfId="0" applyFill="1"/>
    <xf numFmtId="164" fontId="6" fillId="0" borderId="1" xfId="0" applyNumberFormat="1" applyFont="1" applyFill="1" applyBorder="1" applyAlignment="1">
      <alignment horizontal="right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top" wrapText="1"/>
    </xf>
    <xf numFmtId="1" fontId="6" fillId="0" borderId="9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166" fontId="6" fillId="0" borderId="9" xfId="1" applyFont="1" applyFill="1" applyBorder="1" applyAlignment="1">
      <alignment vertical="center" wrapText="1"/>
    </xf>
    <xf numFmtId="2" fontId="6" fillId="0" borderId="9" xfId="1" applyNumberFormat="1" applyFont="1" applyFill="1" applyBorder="1" applyAlignment="1">
      <alignment vertical="center" wrapText="1"/>
    </xf>
    <xf numFmtId="165" fontId="6" fillId="0" borderId="9" xfId="0" applyNumberFormat="1" applyFont="1" applyFill="1" applyBorder="1" applyAlignment="1">
      <alignment vertical="center" wrapText="1"/>
    </xf>
    <xf numFmtId="166" fontId="6" fillId="0" borderId="9" xfId="1" applyFont="1" applyFill="1" applyBorder="1"/>
    <xf numFmtId="2" fontId="6" fillId="0" borderId="9" xfId="1" applyNumberFormat="1" applyFont="1" applyFill="1" applyBorder="1"/>
    <xf numFmtId="0" fontId="6" fillId="0" borderId="9" xfId="0" applyFont="1" applyFill="1" applyBorder="1"/>
    <xf numFmtId="166" fontId="6" fillId="0" borderId="9" xfId="0" applyNumberFormat="1" applyFont="1" applyFill="1" applyBorder="1"/>
    <xf numFmtId="2" fontId="6" fillId="0" borderId="9" xfId="0" applyNumberFormat="1" applyFont="1" applyFill="1" applyBorder="1"/>
    <xf numFmtId="0" fontId="6" fillId="0" borderId="9" xfId="3" applyFont="1" applyFill="1" applyBorder="1" applyAlignment="1">
      <alignment horizontal="justify" vertical="top" wrapText="1"/>
    </xf>
    <xf numFmtId="2" fontId="6" fillId="0" borderId="9" xfId="4" applyNumberFormat="1" applyFont="1" applyFill="1" applyBorder="1" applyAlignment="1" applyProtection="1">
      <alignment horizontal="right" vertical="center" wrapText="1"/>
      <protection locked="0"/>
    </xf>
    <xf numFmtId="2" fontId="8" fillId="0" borderId="9" xfId="0" applyNumberFormat="1" applyFont="1" applyFill="1" applyBorder="1"/>
    <xf numFmtId="0" fontId="8" fillId="0" borderId="9" xfId="0" applyFont="1" applyFill="1" applyBorder="1"/>
    <xf numFmtId="0" fontId="9" fillId="0" borderId="9" xfId="0" applyFont="1" applyFill="1" applyBorder="1" applyAlignment="1">
      <alignment horizontal="left" vertical="top" wrapText="1"/>
    </xf>
    <xf numFmtId="167" fontId="6" fillId="0" borderId="9" xfId="1" applyNumberFormat="1" applyFont="1" applyFill="1" applyBorder="1"/>
    <xf numFmtId="4" fontId="6" fillId="0" borderId="9" xfId="3" applyNumberFormat="1" applyFont="1" applyFill="1" applyBorder="1" applyAlignment="1">
      <alignment horizontal="left" vertical="top" wrapText="1"/>
    </xf>
    <xf numFmtId="4" fontId="10" fillId="0" borderId="9" xfId="3" applyNumberFormat="1" applyFont="1" applyFill="1" applyBorder="1" applyAlignment="1">
      <alignment horizontal="left" vertical="top" wrapText="1"/>
    </xf>
    <xf numFmtId="0" fontId="6" fillId="0" borderId="9" xfId="3" applyFont="1" applyFill="1" applyBorder="1" applyAlignment="1">
      <alignment horizontal="left" vertical="top" wrapText="1"/>
    </xf>
    <xf numFmtId="0" fontId="0" fillId="0" borderId="9" xfId="0" applyFill="1" applyBorder="1"/>
    <xf numFmtId="166" fontId="6" fillId="0" borderId="9" xfId="1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/>
    <xf numFmtId="0" fontId="0" fillId="2" borderId="0" xfId="0" applyFill="1"/>
    <xf numFmtId="166" fontId="6" fillId="0" borderId="9" xfId="0" applyNumberFormat="1" applyFont="1" applyFill="1" applyBorder="1" applyAlignment="1">
      <alignment horizontal="right"/>
    </xf>
    <xf numFmtId="0" fontId="11" fillId="0" borderId="9" xfId="5" applyFont="1" applyFill="1" applyBorder="1" applyAlignment="1">
      <alignment horizontal="justify" vertical="center" wrapText="1"/>
    </xf>
    <xf numFmtId="167" fontId="6" fillId="0" borderId="9" xfId="0" applyNumberFormat="1" applyFont="1" applyFill="1" applyBorder="1"/>
    <xf numFmtId="0" fontId="12" fillId="0" borderId="0" xfId="0" applyFont="1" applyAlignment="1">
      <alignment vertical="top"/>
    </xf>
    <xf numFmtId="0" fontId="13" fillId="0" borderId="0" xfId="0" applyFont="1"/>
    <xf numFmtId="0" fontId="12" fillId="0" borderId="0" xfId="0" applyFont="1"/>
    <xf numFmtId="0" fontId="12" fillId="0" borderId="0" xfId="0" applyFont="1" applyFill="1"/>
    <xf numFmtId="166" fontId="12" fillId="0" borderId="0" xfId="0" applyNumberFormat="1" applyFont="1"/>
    <xf numFmtId="166" fontId="0" fillId="0" borderId="0" xfId="0" applyNumberFormat="1"/>
    <xf numFmtId="0" fontId="6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top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center" vertical="center" wrapText="1"/>
    </xf>
    <xf numFmtId="14" fontId="3" fillId="0" borderId="9" xfId="0" applyNumberFormat="1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left" vertical="top" wrapText="1"/>
    </xf>
    <xf numFmtId="164" fontId="6" fillId="0" borderId="9" xfId="0" applyNumberFormat="1" applyFont="1" applyFill="1" applyBorder="1" applyAlignment="1">
      <alignment horizontal="center" vertical="center" wrapText="1"/>
    </xf>
    <xf numFmtId="0" fontId="3" fillId="0" borderId="9" xfId="3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9" xfId="3" applyFont="1" applyFill="1" applyBorder="1" applyAlignment="1">
      <alignment vertical="top" wrapText="1"/>
    </xf>
    <xf numFmtId="0" fontId="3" fillId="0" borderId="9" xfId="3" applyFont="1" applyFill="1" applyBorder="1" applyAlignment="1">
      <alignment horizontal="justify" vertical="top" wrapText="1"/>
    </xf>
    <xf numFmtId="0" fontId="10" fillId="0" borderId="0" xfId="0" applyFont="1" applyFill="1" applyAlignment="1">
      <alignment vertical="top" wrapText="1"/>
    </xf>
    <xf numFmtId="0" fontId="10" fillId="0" borderId="9" xfId="0" applyFont="1" applyFill="1" applyBorder="1" applyAlignment="1">
      <alignment vertical="top" wrapText="1"/>
    </xf>
  </cellXfs>
  <cellStyles count="6">
    <cellStyle name="Гиперссылка" xfId="2" builtinId="8"/>
    <cellStyle name="Обычный" xfId="0" builtinId="0"/>
    <cellStyle name="Обычный 10" xfId="5"/>
    <cellStyle name="Обычный 2" xfId="3"/>
    <cellStyle name="Обычный 5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8"/>
  <sheetViews>
    <sheetView tabSelected="1" zoomScale="50" zoomScaleNormal="5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F112" sqref="F112"/>
    </sheetView>
  </sheetViews>
  <sheetFormatPr defaultRowHeight="15" x14ac:dyDescent="0.25"/>
  <cols>
    <col min="1" max="1" width="46.140625" style="33" customWidth="1"/>
    <col min="2" max="2" width="18.85546875" style="35" bestFit="1" customWidth="1"/>
    <col min="3" max="3" width="15.5703125" style="35" bestFit="1" customWidth="1"/>
    <col min="4" max="4" width="24.42578125" customWidth="1"/>
    <col min="5" max="5" width="15.5703125" bestFit="1" customWidth="1"/>
    <col min="6" max="6" width="16.7109375" bestFit="1" customWidth="1"/>
    <col min="7" max="7" width="18.5703125" customWidth="1"/>
    <col min="8" max="8" width="15.7109375" style="36" bestFit="1" customWidth="1"/>
    <col min="9" max="9" width="13.7109375" style="36" bestFit="1" customWidth="1"/>
    <col min="10" max="10" width="17.42578125" style="36" bestFit="1" customWidth="1"/>
    <col min="11" max="11" width="13.7109375" style="36" bestFit="1" customWidth="1"/>
    <col min="12" max="12" width="15.7109375" style="36" bestFit="1" customWidth="1"/>
    <col min="13" max="13" width="13.7109375" style="36" bestFit="1" customWidth="1"/>
    <col min="14" max="14" width="17.42578125" style="36" bestFit="1" customWidth="1"/>
    <col min="15" max="15" width="13.7109375" style="36" bestFit="1" customWidth="1"/>
    <col min="16" max="16" width="17.42578125" style="36" bestFit="1" customWidth="1"/>
    <col min="17" max="17" width="21.7109375" style="36" customWidth="1"/>
    <col min="18" max="18" width="17.42578125" style="36" bestFit="1" customWidth="1"/>
    <col min="19" max="19" width="13.7109375" style="36" bestFit="1" customWidth="1"/>
    <col min="20" max="20" width="17.42578125" style="36" bestFit="1" customWidth="1"/>
    <col min="21" max="21" width="13.7109375" style="36" bestFit="1" customWidth="1"/>
    <col min="22" max="22" width="17.42578125" style="36" bestFit="1" customWidth="1"/>
    <col min="23" max="23" width="13.7109375" style="36" bestFit="1" customWidth="1"/>
    <col min="24" max="24" width="15.7109375" style="36" bestFit="1" customWidth="1"/>
    <col min="25" max="25" width="13.7109375" style="36" bestFit="1" customWidth="1"/>
    <col min="26" max="26" width="17.42578125" style="36" bestFit="1" customWidth="1"/>
    <col min="27" max="27" width="13.7109375" style="36" bestFit="1" customWidth="1"/>
    <col min="28" max="28" width="15.7109375" style="36" bestFit="1" customWidth="1"/>
    <col min="29" max="29" width="13.7109375" style="36" bestFit="1" customWidth="1"/>
    <col min="30" max="30" width="17.140625" style="36" bestFit="1" customWidth="1"/>
    <col min="31" max="31" width="13.7109375" style="36" bestFit="1" customWidth="1"/>
    <col min="32" max="32" width="32.140625" style="1" customWidth="1"/>
    <col min="33" max="33" width="9.140625" style="1"/>
  </cols>
  <sheetData>
    <row r="1" spans="1:32" ht="18.7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</row>
    <row r="2" spans="1:32" ht="18.75" x14ac:dyDescent="0.25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2" t="s">
        <v>2</v>
      </c>
    </row>
    <row r="3" spans="1:32" x14ac:dyDescent="0.25">
      <c r="A3" s="54" t="s">
        <v>3</v>
      </c>
      <c r="B3" s="55" t="s">
        <v>4</v>
      </c>
      <c r="C3" s="55" t="s">
        <v>4</v>
      </c>
      <c r="D3" s="55" t="s">
        <v>5</v>
      </c>
      <c r="E3" s="56" t="s">
        <v>6</v>
      </c>
      <c r="F3" s="45" t="s">
        <v>7</v>
      </c>
      <c r="G3" s="46"/>
      <c r="H3" s="45" t="s">
        <v>8</v>
      </c>
      <c r="I3" s="46"/>
      <c r="J3" s="45" t="s">
        <v>9</v>
      </c>
      <c r="K3" s="46"/>
      <c r="L3" s="45" t="s">
        <v>10</v>
      </c>
      <c r="M3" s="46"/>
      <c r="N3" s="45" t="s">
        <v>11</v>
      </c>
      <c r="O3" s="46"/>
      <c r="P3" s="45" t="s">
        <v>12</v>
      </c>
      <c r="Q3" s="46"/>
      <c r="R3" s="45" t="s">
        <v>13</v>
      </c>
      <c r="S3" s="46"/>
      <c r="T3" s="45" t="s">
        <v>14</v>
      </c>
      <c r="U3" s="46"/>
      <c r="V3" s="45" t="s">
        <v>15</v>
      </c>
      <c r="W3" s="46"/>
      <c r="X3" s="45" t="s">
        <v>16</v>
      </c>
      <c r="Y3" s="46"/>
      <c r="Z3" s="45" t="s">
        <v>17</v>
      </c>
      <c r="AA3" s="46"/>
      <c r="AB3" s="45" t="s">
        <v>18</v>
      </c>
      <c r="AC3" s="46"/>
      <c r="AD3" s="45" t="s">
        <v>19</v>
      </c>
      <c r="AE3" s="46"/>
      <c r="AF3" s="49" t="s">
        <v>20</v>
      </c>
    </row>
    <row r="4" spans="1:32" ht="42.75" customHeight="1" x14ac:dyDescent="0.25">
      <c r="A4" s="57"/>
      <c r="B4" s="58"/>
      <c r="C4" s="58"/>
      <c r="D4" s="58"/>
      <c r="E4" s="59"/>
      <c r="F4" s="47"/>
      <c r="G4" s="48"/>
      <c r="H4" s="47"/>
      <c r="I4" s="48"/>
      <c r="J4" s="47"/>
      <c r="K4" s="48"/>
      <c r="L4" s="47"/>
      <c r="M4" s="48"/>
      <c r="N4" s="47"/>
      <c r="O4" s="48"/>
      <c r="P4" s="47"/>
      <c r="Q4" s="48"/>
      <c r="R4" s="47"/>
      <c r="S4" s="48"/>
      <c r="T4" s="47"/>
      <c r="U4" s="48"/>
      <c r="V4" s="47"/>
      <c r="W4" s="48"/>
      <c r="X4" s="47"/>
      <c r="Y4" s="48"/>
      <c r="Z4" s="47"/>
      <c r="AA4" s="48"/>
      <c r="AB4" s="47"/>
      <c r="AC4" s="48"/>
      <c r="AD4" s="47"/>
      <c r="AE4" s="48"/>
      <c r="AF4" s="50"/>
    </row>
    <row r="5" spans="1:32" ht="37.5" x14ac:dyDescent="0.25">
      <c r="A5" s="60"/>
      <c r="B5" s="61">
        <v>2024</v>
      </c>
      <c r="C5" s="62">
        <v>45658</v>
      </c>
      <c r="D5" s="62">
        <v>45658</v>
      </c>
      <c r="E5" s="62">
        <v>45657</v>
      </c>
      <c r="F5" s="3" t="s">
        <v>21</v>
      </c>
      <c r="G5" s="3" t="s">
        <v>22</v>
      </c>
      <c r="H5" s="3" t="s">
        <v>23</v>
      </c>
      <c r="I5" s="3" t="s">
        <v>24</v>
      </c>
      <c r="J5" s="3" t="s">
        <v>23</v>
      </c>
      <c r="K5" s="3" t="s">
        <v>24</v>
      </c>
      <c r="L5" s="3" t="s">
        <v>23</v>
      </c>
      <c r="M5" s="3" t="s">
        <v>24</v>
      </c>
      <c r="N5" s="3" t="s">
        <v>23</v>
      </c>
      <c r="O5" s="3" t="s">
        <v>24</v>
      </c>
      <c r="P5" s="3" t="s">
        <v>23</v>
      </c>
      <c r="Q5" s="3" t="s">
        <v>24</v>
      </c>
      <c r="R5" s="3" t="s">
        <v>23</v>
      </c>
      <c r="S5" s="3" t="s">
        <v>24</v>
      </c>
      <c r="T5" s="3" t="s">
        <v>23</v>
      </c>
      <c r="U5" s="3" t="s">
        <v>24</v>
      </c>
      <c r="V5" s="3" t="s">
        <v>23</v>
      </c>
      <c r="W5" s="3" t="s">
        <v>24</v>
      </c>
      <c r="X5" s="3" t="s">
        <v>23</v>
      </c>
      <c r="Y5" s="3" t="s">
        <v>24</v>
      </c>
      <c r="Z5" s="3" t="s">
        <v>23</v>
      </c>
      <c r="AA5" s="3" t="s">
        <v>24</v>
      </c>
      <c r="AB5" s="3" t="s">
        <v>23</v>
      </c>
      <c r="AC5" s="3" t="s">
        <v>24</v>
      </c>
      <c r="AD5" s="3" t="s">
        <v>23</v>
      </c>
      <c r="AE5" s="3" t="s">
        <v>24</v>
      </c>
      <c r="AF5" s="51"/>
    </row>
    <row r="6" spans="1:32" ht="18.75" x14ac:dyDescent="0.25">
      <c r="A6" s="5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  <c r="M6" s="4">
        <v>13</v>
      </c>
      <c r="N6" s="4">
        <v>14</v>
      </c>
      <c r="O6" s="4">
        <v>15</v>
      </c>
      <c r="P6" s="4">
        <v>16</v>
      </c>
      <c r="Q6" s="4">
        <v>17</v>
      </c>
      <c r="R6" s="4">
        <v>18</v>
      </c>
      <c r="S6" s="4">
        <v>19</v>
      </c>
      <c r="T6" s="4">
        <v>20</v>
      </c>
      <c r="U6" s="4">
        <v>21</v>
      </c>
      <c r="V6" s="4">
        <v>22</v>
      </c>
      <c r="W6" s="4">
        <v>23</v>
      </c>
      <c r="X6" s="4">
        <v>24</v>
      </c>
      <c r="Y6" s="4">
        <v>25</v>
      </c>
      <c r="Z6" s="4">
        <v>26</v>
      </c>
      <c r="AA6" s="4">
        <v>27</v>
      </c>
      <c r="AB6" s="4">
        <v>28</v>
      </c>
      <c r="AC6" s="4">
        <v>29</v>
      </c>
      <c r="AD6" s="4">
        <v>30</v>
      </c>
      <c r="AE6" s="4">
        <v>31</v>
      </c>
      <c r="AF6" s="5">
        <v>32</v>
      </c>
    </row>
    <row r="7" spans="1:32" ht="206.25" x14ac:dyDescent="0.25">
      <c r="A7" s="63" t="s">
        <v>25</v>
      </c>
      <c r="B7" s="64">
        <v>309.8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6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5"/>
    </row>
    <row r="8" spans="1:32" ht="18.75" x14ac:dyDescent="0.25">
      <c r="A8" s="63" t="s">
        <v>26</v>
      </c>
      <c r="B8" s="4"/>
      <c r="C8" s="4"/>
      <c r="D8" s="4"/>
      <c r="E8" s="4"/>
      <c r="F8" s="4"/>
      <c r="G8" s="4"/>
      <c r="H8" s="4"/>
      <c r="I8" s="4"/>
      <c r="J8" s="4"/>
      <c r="K8" s="7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5"/>
    </row>
    <row r="9" spans="1:32" ht="56.25" hidden="1" customHeight="1" x14ac:dyDescent="0.25">
      <c r="A9" s="24" t="s">
        <v>27</v>
      </c>
      <c r="B9" s="8">
        <f>B10</f>
        <v>0</v>
      </c>
      <c r="C9" s="8">
        <f>C10</f>
        <v>0</v>
      </c>
      <c r="D9" s="8">
        <f>D10</f>
        <v>0</v>
      </c>
      <c r="E9" s="8">
        <f>E10</f>
        <v>0</v>
      </c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10"/>
    </row>
    <row r="10" spans="1:32" ht="18.75" hidden="1" x14ac:dyDescent="0.3">
      <c r="A10" s="16" t="s">
        <v>28</v>
      </c>
      <c r="B10" s="11">
        <f>B11</f>
        <v>0</v>
      </c>
      <c r="C10" s="11">
        <f>C11</f>
        <v>0</v>
      </c>
      <c r="D10" s="11"/>
      <c r="E10" s="11">
        <f>E11</f>
        <v>0</v>
      </c>
      <c r="F10" s="11" t="e">
        <f>E10/B10*100</f>
        <v>#DIV/0!</v>
      </c>
      <c r="G10" s="11" t="e">
        <f>E10/C10*100</f>
        <v>#DIV/0!</v>
      </c>
      <c r="H10" s="11"/>
      <c r="I10" s="11"/>
      <c r="J10" s="11"/>
      <c r="K10" s="12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3"/>
    </row>
    <row r="11" spans="1:32" ht="18.75" hidden="1" x14ac:dyDescent="0.3">
      <c r="A11" s="22" t="s">
        <v>29</v>
      </c>
      <c r="B11" s="11">
        <f>H11+J11+L11+N11+P11+R11+T11+V11+X11+Z11+AB11+AD11</f>
        <v>0</v>
      </c>
      <c r="C11" s="11">
        <f>H11</f>
        <v>0</v>
      </c>
      <c r="D11" s="11"/>
      <c r="E11" s="11">
        <f>K11+M11+O11+Q11+S11+U11+W11+Y11+AA11+AC11+AE11+AG11</f>
        <v>0</v>
      </c>
      <c r="F11" s="11" t="e">
        <f>E11/B11*100</f>
        <v>#DIV/0!</v>
      </c>
      <c r="G11" s="11" t="e">
        <f>E11/C11*100</f>
        <v>#DIV/0!</v>
      </c>
      <c r="H11" s="11"/>
      <c r="I11" s="11"/>
      <c r="J11" s="11"/>
      <c r="K11" s="12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3"/>
    </row>
    <row r="12" spans="1:32" ht="262.5" hidden="1" x14ac:dyDescent="0.3">
      <c r="A12" s="24" t="s">
        <v>30</v>
      </c>
      <c r="B12" s="14"/>
      <c r="C12" s="14"/>
      <c r="D12" s="14"/>
      <c r="E12" s="14"/>
      <c r="F12" s="11"/>
      <c r="G12" s="11"/>
      <c r="H12" s="14"/>
      <c r="I12" s="14"/>
      <c r="J12" s="14"/>
      <c r="K12" s="15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3"/>
    </row>
    <row r="13" spans="1:32" ht="18.75" hidden="1" x14ac:dyDescent="0.3">
      <c r="A13" s="16" t="s">
        <v>28</v>
      </c>
      <c r="B13" s="14">
        <f>B14</f>
        <v>0</v>
      </c>
      <c r="C13" s="14">
        <f>C14</f>
        <v>0</v>
      </c>
      <c r="D13" s="14"/>
      <c r="E13" s="14">
        <f>E14</f>
        <v>0</v>
      </c>
      <c r="F13" s="11" t="e">
        <f>E13/B13*100</f>
        <v>#DIV/0!</v>
      </c>
      <c r="G13" s="11" t="e">
        <f>E13/C13*100</f>
        <v>#DIV/0!</v>
      </c>
      <c r="H13" s="14"/>
      <c r="I13" s="14"/>
      <c r="J13" s="14"/>
      <c r="K13" s="15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3"/>
    </row>
    <row r="14" spans="1:32" ht="18.75" hidden="1" x14ac:dyDescent="0.3">
      <c r="A14" s="22" t="s">
        <v>29</v>
      </c>
      <c r="B14" s="11">
        <f>H14+J14+L14+N14+P14+R14+T14+V14+X14+Z14+AB14+AD14</f>
        <v>0</v>
      </c>
      <c r="C14" s="11">
        <f>H14</f>
        <v>0</v>
      </c>
      <c r="D14" s="11"/>
      <c r="E14" s="11">
        <f>K14+M14+O14+Q14+S14+U14+W14+Y14+AA14+AC14+AE14+AG14</f>
        <v>0</v>
      </c>
      <c r="F14" s="11" t="e">
        <f>E14/B14*100</f>
        <v>#DIV/0!</v>
      </c>
      <c r="G14" s="11" t="e">
        <f>E14/C14*100</f>
        <v>#DIV/0!</v>
      </c>
      <c r="H14" s="14"/>
      <c r="I14" s="14"/>
      <c r="J14" s="14"/>
      <c r="K14" s="15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3"/>
    </row>
    <row r="15" spans="1:32" ht="225" hidden="1" x14ac:dyDescent="0.3">
      <c r="A15" s="22" t="s">
        <v>31</v>
      </c>
      <c r="B15" s="14"/>
      <c r="C15" s="14"/>
      <c r="D15" s="14"/>
      <c r="E15" s="14"/>
      <c r="F15" s="11"/>
      <c r="G15" s="11"/>
      <c r="H15" s="14"/>
      <c r="I15" s="14"/>
      <c r="J15" s="14"/>
      <c r="K15" s="15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3"/>
    </row>
    <row r="16" spans="1:32" ht="18.75" hidden="1" x14ac:dyDescent="0.3">
      <c r="A16" s="16" t="s">
        <v>28</v>
      </c>
      <c r="B16" s="14">
        <f>B17</f>
        <v>0</v>
      </c>
      <c r="C16" s="14">
        <f>C17</f>
        <v>0</v>
      </c>
      <c r="D16" s="14">
        <f>D17</f>
        <v>0</v>
      </c>
      <c r="E16" s="14" t="e">
        <f>#REF!+E17</f>
        <v>#REF!</v>
      </c>
      <c r="F16" s="11" t="e">
        <f>E16/B16*100</f>
        <v>#REF!</v>
      </c>
      <c r="G16" s="11" t="e">
        <f>E16/C16*100</f>
        <v>#REF!</v>
      </c>
      <c r="H16" s="14"/>
      <c r="I16" s="14"/>
      <c r="J16" s="14"/>
      <c r="K16" s="15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3"/>
    </row>
    <row r="17" spans="1:32" ht="18.75" hidden="1" x14ac:dyDescent="0.3">
      <c r="A17" s="22" t="s">
        <v>29</v>
      </c>
      <c r="B17" s="11">
        <f>H17+J17+L17+N17+P17+R17+T17+V17+X17+Z17+AB17+AD17</f>
        <v>0</v>
      </c>
      <c r="C17" s="11">
        <f>H17</f>
        <v>0</v>
      </c>
      <c r="D17" s="11"/>
      <c r="E17" s="11">
        <f>K17+M17+O17+Q17+S17+U17+W17+Y17+AA17+AC17+AE17+AG17</f>
        <v>0</v>
      </c>
      <c r="F17" s="11" t="e">
        <f>E17/B17*100</f>
        <v>#DIV/0!</v>
      </c>
      <c r="G17" s="11" t="e">
        <f>E17/C17*100</f>
        <v>#DIV/0!</v>
      </c>
      <c r="H17" s="14"/>
      <c r="I17" s="14"/>
      <c r="J17" s="14"/>
      <c r="K17" s="15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3"/>
    </row>
    <row r="18" spans="1:32" ht="150" hidden="1" x14ac:dyDescent="0.3">
      <c r="A18" s="22" t="s">
        <v>32</v>
      </c>
      <c r="B18" s="14"/>
      <c r="C18" s="14"/>
      <c r="D18" s="14"/>
      <c r="E18" s="14"/>
      <c r="F18" s="11"/>
      <c r="G18" s="11"/>
      <c r="H18" s="14"/>
      <c r="I18" s="14"/>
      <c r="J18" s="14"/>
      <c r="K18" s="15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3"/>
    </row>
    <row r="19" spans="1:32" ht="18.75" hidden="1" x14ac:dyDescent="0.3">
      <c r="A19" s="16" t="s">
        <v>28</v>
      </c>
      <c r="B19" s="14">
        <f>B20</f>
        <v>0</v>
      </c>
      <c r="C19" s="14">
        <f>C20</f>
        <v>0</v>
      </c>
      <c r="D19" s="14"/>
      <c r="E19" s="14">
        <f>E20</f>
        <v>0</v>
      </c>
      <c r="F19" s="11" t="e">
        <f>E19/B19*100</f>
        <v>#DIV/0!</v>
      </c>
      <c r="G19" s="11" t="e">
        <f>E19/C19*100</f>
        <v>#DIV/0!</v>
      </c>
      <c r="H19" s="14"/>
      <c r="I19" s="14"/>
      <c r="J19" s="14"/>
      <c r="K19" s="15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3"/>
    </row>
    <row r="20" spans="1:32" ht="18.75" hidden="1" x14ac:dyDescent="0.3">
      <c r="A20" s="22" t="s">
        <v>29</v>
      </c>
      <c r="B20" s="11">
        <f>H20+J20+L20+N20+P20+R20+T20+V20+X20+Z20+AB20+AD20</f>
        <v>0</v>
      </c>
      <c r="C20" s="11">
        <f>H20</f>
        <v>0</v>
      </c>
      <c r="D20" s="11"/>
      <c r="E20" s="11">
        <f>K20+M20+O20+Q20+S20+U20+W20+Y20+AA20+AC20+AE20+AG20</f>
        <v>0</v>
      </c>
      <c r="F20" s="11" t="e">
        <f>E20/B20*100</f>
        <v>#DIV/0!</v>
      </c>
      <c r="G20" s="11" t="e">
        <f>E20/C20*100</f>
        <v>#DIV/0!</v>
      </c>
      <c r="H20" s="14"/>
      <c r="I20" s="14"/>
      <c r="J20" s="14"/>
      <c r="K20" s="15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3"/>
    </row>
    <row r="21" spans="1:32" ht="112.5" hidden="1" x14ac:dyDescent="0.3">
      <c r="A21" s="22" t="s">
        <v>33</v>
      </c>
      <c r="B21" s="14"/>
      <c r="C21" s="14"/>
      <c r="D21" s="14"/>
      <c r="E21" s="14"/>
      <c r="F21" s="11"/>
      <c r="G21" s="11"/>
      <c r="H21" s="14"/>
      <c r="I21" s="14"/>
      <c r="J21" s="14"/>
      <c r="K21" s="15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3"/>
    </row>
    <row r="22" spans="1:32" ht="18.75" hidden="1" x14ac:dyDescent="0.3">
      <c r="A22" s="16" t="s">
        <v>28</v>
      </c>
      <c r="B22" s="14">
        <f>B23</f>
        <v>0</v>
      </c>
      <c r="C22" s="14">
        <f>C23</f>
        <v>0</v>
      </c>
      <c r="D22" s="14"/>
      <c r="E22" s="14">
        <f>E23</f>
        <v>0</v>
      </c>
      <c r="F22" s="11" t="e">
        <f>E22/B22*100</f>
        <v>#DIV/0!</v>
      </c>
      <c r="G22" s="11" t="e">
        <f>E22/C22*100</f>
        <v>#DIV/0!</v>
      </c>
      <c r="H22" s="14"/>
      <c r="I22" s="14"/>
      <c r="J22" s="14"/>
      <c r="K22" s="15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3"/>
    </row>
    <row r="23" spans="1:32" ht="18.75" hidden="1" x14ac:dyDescent="0.3">
      <c r="A23" s="22" t="s">
        <v>29</v>
      </c>
      <c r="B23" s="11">
        <f>H23+J23+L23+N23+P23+R23+T23+V23+X23+Z23+AB23+AD23</f>
        <v>0</v>
      </c>
      <c r="C23" s="11">
        <f>H23</f>
        <v>0</v>
      </c>
      <c r="D23" s="11"/>
      <c r="E23" s="11">
        <f>K23+M23+O23+Q23+S23+U23+W23+Y23+AA23+AC23+AE23+AG23</f>
        <v>0</v>
      </c>
      <c r="F23" s="11" t="e">
        <f>E23/B23*100</f>
        <v>#DIV/0!</v>
      </c>
      <c r="G23" s="11" t="e">
        <f>E23/C23*100</f>
        <v>#DIV/0!</v>
      </c>
      <c r="H23" s="14"/>
      <c r="I23" s="14"/>
      <c r="J23" s="14"/>
      <c r="K23" s="15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3"/>
    </row>
    <row r="24" spans="1:32" ht="75" x14ac:dyDescent="0.3">
      <c r="A24" s="16" t="s">
        <v>34</v>
      </c>
      <c r="B24" s="14"/>
      <c r="C24" s="15"/>
      <c r="D24" s="15"/>
      <c r="E24" s="15"/>
      <c r="F24" s="12"/>
      <c r="G24" s="12"/>
      <c r="H24" s="15"/>
      <c r="I24" s="15"/>
      <c r="J24" s="15"/>
      <c r="K24" s="15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3"/>
    </row>
    <row r="25" spans="1:32" ht="18.75" x14ac:dyDescent="0.3">
      <c r="A25" s="16" t="s">
        <v>28</v>
      </c>
      <c r="B25" s="14">
        <f>B26</f>
        <v>309.8</v>
      </c>
      <c r="C25" s="15">
        <v>309.8</v>
      </c>
      <c r="D25" s="15">
        <v>309.8</v>
      </c>
      <c r="E25" s="15">
        <f>E26</f>
        <v>309.8</v>
      </c>
      <c r="F25" s="12">
        <f>E25/B25*100</f>
        <v>100</v>
      </c>
      <c r="G25" s="12">
        <f>E25/C25*100</f>
        <v>100</v>
      </c>
      <c r="H25" s="15">
        <f>H26</f>
        <v>0</v>
      </c>
      <c r="I25" s="15">
        <f t="shared" ref="I25:AE25" si="0">I26</f>
        <v>0</v>
      </c>
      <c r="J25" s="15">
        <f t="shared" si="0"/>
        <v>0</v>
      </c>
      <c r="K25" s="15">
        <v>0</v>
      </c>
      <c r="L25" s="14">
        <f t="shared" si="0"/>
        <v>0</v>
      </c>
      <c r="M25" s="14">
        <f t="shared" si="0"/>
        <v>0</v>
      </c>
      <c r="N25" s="14">
        <f t="shared" si="0"/>
        <v>0</v>
      </c>
      <c r="O25" s="14">
        <f t="shared" si="0"/>
        <v>0</v>
      </c>
      <c r="P25" s="14">
        <f t="shared" si="0"/>
        <v>0</v>
      </c>
      <c r="Q25" s="14">
        <f t="shared" si="0"/>
        <v>0</v>
      </c>
      <c r="R25" s="14">
        <f t="shared" si="0"/>
        <v>0</v>
      </c>
      <c r="S25" s="14">
        <f t="shared" si="0"/>
        <v>0</v>
      </c>
      <c r="T25" s="14">
        <f t="shared" si="0"/>
        <v>0</v>
      </c>
      <c r="U25" s="14">
        <f t="shared" si="0"/>
        <v>0</v>
      </c>
      <c r="V25" s="14">
        <f t="shared" si="0"/>
        <v>0</v>
      </c>
      <c r="W25" s="14">
        <f t="shared" si="0"/>
        <v>0</v>
      </c>
      <c r="X25" s="14">
        <f t="shared" si="0"/>
        <v>0</v>
      </c>
      <c r="Y25" s="14">
        <f t="shared" si="0"/>
        <v>0</v>
      </c>
      <c r="Z25" s="14">
        <f t="shared" si="0"/>
        <v>0</v>
      </c>
      <c r="AA25" s="14">
        <f t="shared" si="0"/>
        <v>0</v>
      </c>
      <c r="AB25" s="14">
        <f t="shared" si="0"/>
        <v>309.8</v>
      </c>
      <c r="AC25" s="14">
        <f t="shared" si="0"/>
        <v>213.8</v>
      </c>
      <c r="AD25" s="14">
        <f t="shared" si="0"/>
        <v>0</v>
      </c>
      <c r="AE25" s="14">
        <f t="shared" si="0"/>
        <v>96</v>
      </c>
      <c r="AF25" s="13"/>
    </row>
    <row r="26" spans="1:32" ht="18.75" x14ac:dyDescent="0.3">
      <c r="A26" s="22" t="s">
        <v>29</v>
      </c>
      <c r="B26" s="11">
        <f>B29+B32+B35+B38</f>
        <v>309.8</v>
      </c>
      <c r="C26" s="12">
        <f>C29+C32+C35+C38</f>
        <v>309.8</v>
      </c>
      <c r="D26" s="12">
        <f>D29+D32+D35+D38</f>
        <v>309.8</v>
      </c>
      <c r="E26" s="12">
        <f>E29+E32+E35+E38</f>
        <v>309.8</v>
      </c>
      <c r="F26" s="12">
        <f>E26/B26*100</f>
        <v>100</v>
      </c>
      <c r="G26" s="12">
        <f>E26/C26*100</f>
        <v>100</v>
      </c>
      <c r="H26" s="12">
        <f>H29+H32+H35+H38</f>
        <v>0</v>
      </c>
      <c r="I26" s="12">
        <f t="shared" ref="I26:AE26" si="1">I29+I32+I35+I38</f>
        <v>0</v>
      </c>
      <c r="J26" s="12">
        <f>J29+J32+J35+J38</f>
        <v>0</v>
      </c>
      <c r="K26" s="12">
        <v>0</v>
      </c>
      <c r="L26" s="11">
        <f t="shared" si="1"/>
        <v>0</v>
      </c>
      <c r="M26" s="11">
        <f t="shared" si="1"/>
        <v>0</v>
      </c>
      <c r="N26" s="11">
        <f t="shared" si="1"/>
        <v>0</v>
      </c>
      <c r="O26" s="11">
        <f t="shared" si="1"/>
        <v>0</v>
      </c>
      <c r="P26" s="11">
        <f t="shared" si="1"/>
        <v>0</v>
      </c>
      <c r="Q26" s="11">
        <f t="shared" si="1"/>
        <v>0</v>
      </c>
      <c r="R26" s="11">
        <f t="shared" si="1"/>
        <v>0</v>
      </c>
      <c r="S26" s="11">
        <f t="shared" si="1"/>
        <v>0</v>
      </c>
      <c r="T26" s="11">
        <f t="shared" si="1"/>
        <v>0</v>
      </c>
      <c r="U26" s="11">
        <f t="shared" si="1"/>
        <v>0</v>
      </c>
      <c r="V26" s="11">
        <f t="shared" si="1"/>
        <v>0</v>
      </c>
      <c r="W26" s="11">
        <f t="shared" si="1"/>
        <v>0</v>
      </c>
      <c r="X26" s="11">
        <f t="shared" si="1"/>
        <v>0</v>
      </c>
      <c r="Y26" s="11">
        <f t="shared" si="1"/>
        <v>0</v>
      </c>
      <c r="Z26" s="11">
        <f t="shared" si="1"/>
        <v>0</v>
      </c>
      <c r="AA26" s="11">
        <f t="shared" si="1"/>
        <v>0</v>
      </c>
      <c r="AB26" s="11">
        <f t="shared" si="1"/>
        <v>309.8</v>
      </c>
      <c r="AC26" s="11">
        <f t="shared" si="1"/>
        <v>213.8</v>
      </c>
      <c r="AD26" s="11">
        <v>0</v>
      </c>
      <c r="AE26" s="11">
        <f t="shared" si="1"/>
        <v>96</v>
      </c>
      <c r="AF26" s="13"/>
    </row>
    <row r="27" spans="1:32" ht="225" x14ac:dyDescent="0.3">
      <c r="A27" s="22" t="s">
        <v>35</v>
      </c>
      <c r="B27" s="14"/>
      <c r="C27" s="15"/>
      <c r="D27" s="15"/>
      <c r="E27" s="15"/>
      <c r="F27" s="12"/>
      <c r="G27" s="12"/>
      <c r="H27" s="15"/>
      <c r="I27" s="15"/>
      <c r="J27" s="15"/>
      <c r="K27" s="15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3"/>
    </row>
    <row r="28" spans="1:32" ht="18.75" x14ac:dyDescent="0.3">
      <c r="A28" s="16" t="s">
        <v>28</v>
      </c>
      <c r="B28" s="14">
        <f>B29</f>
        <v>309.8</v>
      </c>
      <c r="C28" s="15">
        <f>C29</f>
        <v>309.8</v>
      </c>
      <c r="D28" s="15">
        <v>309.8</v>
      </c>
      <c r="E28" s="15">
        <f>E29</f>
        <v>309.8</v>
      </c>
      <c r="F28" s="12">
        <f>E28/B28*100</f>
        <v>100</v>
      </c>
      <c r="G28" s="12">
        <f>E28/C28*100</f>
        <v>100</v>
      </c>
      <c r="H28" s="15">
        <f>H29</f>
        <v>0</v>
      </c>
      <c r="I28" s="15">
        <f t="shared" ref="I28:AE28" si="2">I29</f>
        <v>0</v>
      </c>
      <c r="J28" s="15">
        <f t="shared" si="2"/>
        <v>0</v>
      </c>
      <c r="K28" s="15">
        <f t="shared" si="2"/>
        <v>0</v>
      </c>
      <c r="L28" s="14">
        <f t="shared" si="2"/>
        <v>0</v>
      </c>
      <c r="M28" s="14">
        <f t="shared" si="2"/>
        <v>0</v>
      </c>
      <c r="N28" s="14">
        <f t="shared" si="2"/>
        <v>0</v>
      </c>
      <c r="O28" s="14">
        <f t="shared" si="2"/>
        <v>0</v>
      </c>
      <c r="P28" s="14">
        <f t="shared" si="2"/>
        <v>0</v>
      </c>
      <c r="Q28" s="14">
        <f t="shared" si="2"/>
        <v>0</v>
      </c>
      <c r="R28" s="14">
        <f t="shared" si="2"/>
        <v>0</v>
      </c>
      <c r="S28" s="14">
        <f t="shared" si="2"/>
        <v>0</v>
      </c>
      <c r="T28" s="14">
        <f t="shared" si="2"/>
        <v>0</v>
      </c>
      <c r="U28" s="14">
        <f t="shared" si="2"/>
        <v>0</v>
      </c>
      <c r="V28" s="14">
        <f t="shared" si="2"/>
        <v>0</v>
      </c>
      <c r="W28" s="14">
        <f t="shared" si="2"/>
        <v>0</v>
      </c>
      <c r="X28" s="14">
        <f t="shared" si="2"/>
        <v>0</v>
      </c>
      <c r="Y28" s="14">
        <f t="shared" si="2"/>
        <v>0</v>
      </c>
      <c r="Z28" s="14">
        <f t="shared" si="2"/>
        <v>0</v>
      </c>
      <c r="AA28" s="14">
        <f t="shared" si="2"/>
        <v>0</v>
      </c>
      <c r="AB28" s="14">
        <f t="shared" si="2"/>
        <v>309.8</v>
      </c>
      <c r="AC28" s="14">
        <f t="shared" si="2"/>
        <v>213.8</v>
      </c>
      <c r="AD28" s="14">
        <f t="shared" si="2"/>
        <v>0</v>
      </c>
      <c r="AE28" s="14">
        <f t="shared" si="2"/>
        <v>96</v>
      </c>
      <c r="AF28" s="13"/>
    </row>
    <row r="29" spans="1:32" ht="18.75" x14ac:dyDescent="0.3">
      <c r="A29" s="22" t="s">
        <v>29</v>
      </c>
      <c r="B29" s="11">
        <f>H29+J29+L29+N29+P29+R29+T29+V29+X29+Z29+AB29+AD29</f>
        <v>309.8</v>
      </c>
      <c r="C29" s="12">
        <v>309.8</v>
      </c>
      <c r="D29" s="17">
        <v>309.8</v>
      </c>
      <c r="E29" s="12">
        <f>K29+M29+O29+Q29+S29+U29+W29+Y29+AA29+AC29+AE29+AG29</f>
        <v>309.8</v>
      </c>
      <c r="F29" s="12">
        <f>E29/B29*100</f>
        <v>100</v>
      </c>
      <c r="G29" s="12">
        <f>E29/C29*100</f>
        <v>100</v>
      </c>
      <c r="H29" s="15">
        <v>0</v>
      </c>
      <c r="I29" s="15">
        <v>0</v>
      </c>
      <c r="J29" s="15">
        <v>0</v>
      </c>
      <c r="K29" s="15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  <c r="AA29" s="14">
        <v>0</v>
      </c>
      <c r="AB29" s="14">
        <v>309.8</v>
      </c>
      <c r="AC29" s="14">
        <v>213.8</v>
      </c>
      <c r="AD29" s="14">
        <v>0</v>
      </c>
      <c r="AE29" s="14">
        <v>96</v>
      </c>
      <c r="AF29" s="13"/>
    </row>
    <row r="30" spans="1:32" ht="337.5" hidden="1" x14ac:dyDescent="0.3">
      <c r="A30" s="22" t="s">
        <v>36</v>
      </c>
      <c r="B30" s="14"/>
      <c r="C30" s="15"/>
      <c r="D30" s="15"/>
      <c r="E30" s="15"/>
      <c r="F30" s="12"/>
      <c r="G30" s="12"/>
      <c r="H30" s="15"/>
      <c r="I30" s="15"/>
      <c r="J30" s="15"/>
      <c r="K30" s="15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3"/>
    </row>
    <row r="31" spans="1:32" ht="18.75" hidden="1" x14ac:dyDescent="0.3">
      <c r="A31" s="16" t="s">
        <v>28</v>
      </c>
      <c r="B31" s="14">
        <f>B32</f>
        <v>0</v>
      </c>
      <c r="C31" s="15">
        <f>C32</f>
        <v>0</v>
      </c>
      <c r="D31" s="15"/>
      <c r="E31" s="15">
        <f>E32</f>
        <v>0</v>
      </c>
      <c r="F31" s="12"/>
      <c r="G31" s="12"/>
      <c r="H31" s="15"/>
      <c r="I31" s="15"/>
      <c r="J31" s="15"/>
      <c r="K31" s="15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3"/>
    </row>
    <row r="32" spans="1:32" ht="18.75" hidden="1" x14ac:dyDescent="0.3">
      <c r="A32" s="22" t="s">
        <v>29</v>
      </c>
      <c r="B32" s="11">
        <f>H32+J32+L32+N32+P32+R32+T32+V32+X32+Z32+AB32+AD32</f>
        <v>0</v>
      </c>
      <c r="C32" s="12">
        <f>H32</f>
        <v>0</v>
      </c>
      <c r="D32" s="12"/>
      <c r="E32" s="12">
        <f>K32+M32+O32+Q32+S32+U32+W32+Y32+AA32+AC32+AE32+AG32</f>
        <v>0</v>
      </c>
      <c r="F32" s="12" t="e">
        <f>E32/B32*100</f>
        <v>#DIV/0!</v>
      </c>
      <c r="G32" s="12" t="e">
        <f>E32/C32*100</f>
        <v>#DIV/0!</v>
      </c>
      <c r="H32" s="15"/>
      <c r="I32" s="15"/>
      <c r="J32" s="15"/>
      <c r="K32" s="15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3"/>
    </row>
    <row r="33" spans="1:32" ht="112.5" hidden="1" x14ac:dyDescent="0.3">
      <c r="A33" s="22" t="s">
        <v>37</v>
      </c>
      <c r="B33" s="14"/>
      <c r="C33" s="15"/>
      <c r="D33" s="15"/>
      <c r="E33" s="15"/>
      <c r="F33" s="12"/>
      <c r="G33" s="12"/>
      <c r="H33" s="15"/>
      <c r="I33" s="15"/>
      <c r="J33" s="15"/>
      <c r="K33" s="15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3"/>
    </row>
    <row r="34" spans="1:32" ht="18.75" hidden="1" x14ac:dyDescent="0.3">
      <c r="A34" s="16" t="s">
        <v>28</v>
      </c>
      <c r="B34" s="14">
        <f>B35</f>
        <v>0</v>
      </c>
      <c r="C34" s="15">
        <f>C35</f>
        <v>0</v>
      </c>
      <c r="D34" s="15">
        <f>D35</f>
        <v>0</v>
      </c>
      <c r="E34" s="15">
        <f>E35</f>
        <v>0</v>
      </c>
      <c r="F34" s="12" t="e">
        <f>E34/B34*100</f>
        <v>#DIV/0!</v>
      </c>
      <c r="G34" s="12" t="e">
        <f>E34/C34*100</f>
        <v>#DIV/0!</v>
      </c>
      <c r="H34" s="18"/>
      <c r="I34" s="18"/>
      <c r="J34" s="18"/>
      <c r="K34" s="18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3"/>
    </row>
    <row r="35" spans="1:32" ht="18.75" hidden="1" x14ac:dyDescent="0.3">
      <c r="A35" s="22" t="s">
        <v>29</v>
      </c>
      <c r="B35" s="11">
        <f>H35+J35+L35+N35+P35+R35+T35+V35+X35+Z35+AB35+AD35</f>
        <v>0</v>
      </c>
      <c r="C35" s="12">
        <f>H35</f>
        <v>0</v>
      </c>
      <c r="D35" s="12"/>
      <c r="E35" s="12">
        <f>K35+M35+O35+Q35+S35+U35+W35+Y35+AA35+AC35+AE35+AG32</f>
        <v>0</v>
      </c>
      <c r="F35" s="12" t="e">
        <f>E35/B35*100</f>
        <v>#DIV/0!</v>
      </c>
      <c r="G35" s="12" t="e">
        <f>E35/C35*100</f>
        <v>#DIV/0!</v>
      </c>
      <c r="H35" s="18"/>
      <c r="I35" s="18"/>
      <c r="J35" s="18"/>
      <c r="K35" s="18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3"/>
    </row>
    <row r="36" spans="1:32" ht="187.5" hidden="1" x14ac:dyDescent="0.3">
      <c r="A36" s="22" t="s">
        <v>38</v>
      </c>
      <c r="B36" s="14"/>
      <c r="C36" s="15"/>
      <c r="D36" s="15"/>
      <c r="E36" s="15"/>
      <c r="F36" s="12"/>
      <c r="G36" s="12"/>
      <c r="H36" s="15"/>
      <c r="I36" s="15"/>
      <c r="J36" s="15"/>
      <c r="K36" s="15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3"/>
    </row>
    <row r="37" spans="1:32" ht="18.75" hidden="1" x14ac:dyDescent="0.3">
      <c r="A37" s="16" t="s">
        <v>28</v>
      </c>
      <c r="B37" s="14">
        <f>B38</f>
        <v>0</v>
      </c>
      <c r="C37" s="15">
        <f>C38</f>
        <v>0</v>
      </c>
      <c r="D37" s="15">
        <f>D38</f>
        <v>0</v>
      </c>
      <c r="E37" s="15">
        <f>E38</f>
        <v>0</v>
      </c>
      <c r="F37" s="12" t="e">
        <f>E37/B37*100</f>
        <v>#DIV/0!</v>
      </c>
      <c r="G37" s="12" t="e">
        <f>E37/C37*100</f>
        <v>#DIV/0!</v>
      </c>
      <c r="H37" s="15"/>
      <c r="I37" s="15"/>
      <c r="J37" s="15"/>
      <c r="K37" s="15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3"/>
    </row>
    <row r="38" spans="1:32" ht="18.75" hidden="1" x14ac:dyDescent="0.3">
      <c r="A38" s="22" t="s">
        <v>29</v>
      </c>
      <c r="B38" s="11">
        <f>H38+J38+L38+N38+P38+R38+T38+V38+X38+Z38+AB38+AD38</f>
        <v>0</v>
      </c>
      <c r="C38" s="12">
        <f>H38</f>
        <v>0</v>
      </c>
      <c r="D38" s="12"/>
      <c r="E38" s="12">
        <f>K38+M38+O38+Q38+S38+U38+W38+Y38+AA38+AC38+AE38+AG35</f>
        <v>0</v>
      </c>
      <c r="F38" s="12" t="e">
        <f>E38/B38*100</f>
        <v>#DIV/0!</v>
      </c>
      <c r="G38" s="12" t="e">
        <f>E38/C38*100</f>
        <v>#DIV/0!</v>
      </c>
      <c r="H38" s="15"/>
      <c r="I38" s="15"/>
      <c r="J38" s="15"/>
      <c r="K38" s="15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3"/>
    </row>
    <row r="39" spans="1:32" ht="254.25" customHeight="1" x14ac:dyDescent="0.3">
      <c r="A39" s="22" t="s">
        <v>39</v>
      </c>
      <c r="B39" s="14"/>
      <c r="C39" s="15"/>
      <c r="D39" s="15"/>
      <c r="E39" s="15"/>
      <c r="F39" s="12"/>
      <c r="G39" s="12"/>
      <c r="H39" s="15"/>
      <c r="I39" s="15"/>
      <c r="J39" s="15"/>
      <c r="K39" s="15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20"/>
    </row>
    <row r="40" spans="1:32" ht="18.75" x14ac:dyDescent="0.3">
      <c r="A40" s="16" t="s">
        <v>28</v>
      </c>
      <c r="B40" s="14">
        <f>B41+B42</f>
        <v>652</v>
      </c>
      <c r="C40" s="15">
        <f>C41+C42</f>
        <v>651.5</v>
      </c>
      <c r="D40" s="15">
        <f>D41+D42</f>
        <v>652</v>
      </c>
      <c r="E40" s="15">
        <f>E41+E42</f>
        <v>651.5</v>
      </c>
      <c r="F40" s="21">
        <f>E40/B40*100</f>
        <v>99.923312883435571</v>
      </c>
      <c r="G40" s="12">
        <f>E40/C40*100</f>
        <v>100</v>
      </c>
      <c r="H40" s="15">
        <f>H41+H42</f>
        <v>0</v>
      </c>
      <c r="I40" s="15">
        <f t="shared" ref="I40:AE40" si="3">I41+I42</f>
        <v>0</v>
      </c>
      <c r="J40" s="15">
        <f t="shared" si="3"/>
        <v>0</v>
      </c>
      <c r="K40" s="15">
        <f t="shared" si="3"/>
        <v>0</v>
      </c>
      <c r="L40" s="14">
        <v>350</v>
      </c>
      <c r="M40" s="14">
        <f t="shared" si="3"/>
        <v>122.8</v>
      </c>
      <c r="N40" s="14">
        <f t="shared" si="3"/>
        <v>0</v>
      </c>
      <c r="O40" s="14">
        <f t="shared" si="3"/>
        <v>27.2</v>
      </c>
      <c r="P40" s="14">
        <f t="shared" si="3"/>
        <v>0</v>
      </c>
      <c r="Q40" s="14">
        <f t="shared" si="3"/>
        <v>200</v>
      </c>
      <c r="R40" s="14">
        <f t="shared" si="3"/>
        <v>0</v>
      </c>
      <c r="S40" s="14">
        <f t="shared" si="3"/>
        <v>0</v>
      </c>
      <c r="T40" s="14">
        <f t="shared" si="3"/>
        <v>0</v>
      </c>
      <c r="U40" s="14">
        <f t="shared" si="3"/>
        <v>0</v>
      </c>
      <c r="V40" s="14">
        <f t="shared" si="3"/>
        <v>0</v>
      </c>
      <c r="W40" s="14">
        <f t="shared" si="3"/>
        <v>0</v>
      </c>
      <c r="X40" s="14">
        <f t="shared" si="3"/>
        <v>0</v>
      </c>
      <c r="Y40" s="14">
        <f t="shared" si="3"/>
        <v>0</v>
      </c>
      <c r="Z40" s="14">
        <f t="shared" si="3"/>
        <v>302</v>
      </c>
      <c r="AA40" s="14">
        <f t="shared" si="3"/>
        <v>161.5</v>
      </c>
      <c r="AB40" s="14">
        <f t="shared" si="3"/>
        <v>0</v>
      </c>
      <c r="AC40" s="14">
        <f t="shared" si="3"/>
        <v>140</v>
      </c>
      <c r="AD40" s="14">
        <f t="shared" si="3"/>
        <v>0</v>
      </c>
      <c r="AE40" s="14">
        <f t="shared" si="3"/>
        <v>0</v>
      </c>
      <c r="AF40" s="13"/>
    </row>
    <row r="41" spans="1:32" ht="18.75" x14ac:dyDescent="0.3">
      <c r="A41" s="16" t="s">
        <v>40</v>
      </c>
      <c r="B41" s="14">
        <f>H41+J41+L41+N41+P41+R41+T41+V41+X41+Z41+AB41+AD41</f>
        <v>195.6</v>
      </c>
      <c r="C41" s="15">
        <v>195.6</v>
      </c>
      <c r="D41" s="15">
        <v>195.6</v>
      </c>
      <c r="E41" s="15">
        <v>195.6</v>
      </c>
      <c r="F41" s="12">
        <f>E41/B41*100</f>
        <v>100</v>
      </c>
      <c r="G41" s="12">
        <f>E41/C41*100</f>
        <v>100</v>
      </c>
      <c r="H41" s="15">
        <v>0</v>
      </c>
      <c r="I41" s="15">
        <v>0</v>
      </c>
      <c r="J41" s="15">
        <v>0</v>
      </c>
      <c r="K41" s="15">
        <v>0</v>
      </c>
      <c r="L41" s="14">
        <v>97.8</v>
      </c>
      <c r="M41" s="14">
        <v>97.8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4">
        <v>0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97.8</v>
      </c>
      <c r="AA41" s="14">
        <v>97.8</v>
      </c>
      <c r="AB41" s="14">
        <v>0</v>
      </c>
      <c r="AC41" s="14">
        <v>0</v>
      </c>
      <c r="AD41" s="14"/>
      <c r="AE41" s="14"/>
      <c r="AF41" s="13"/>
    </row>
    <row r="42" spans="1:32" ht="18.75" x14ac:dyDescent="0.3">
      <c r="A42" s="22" t="s">
        <v>29</v>
      </c>
      <c r="B42" s="14">
        <f>H42+J42+L42+N42+P42+R42+T42+V42+X42+Z42+AB42+AD42</f>
        <v>456.4</v>
      </c>
      <c r="C42" s="15">
        <f>M42+O42+Q42+S42+U42+W42+Y42+AA42+AC42+AE42</f>
        <v>455.9</v>
      </c>
      <c r="D42" s="15">
        <v>456.4</v>
      </c>
      <c r="E42" s="12">
        <f>K42+M42+O42+Q42+S42+U42+W42+Y42+AA42+AC42+AE42+AG38</f>
        <v>455.9</v>
      </c>
      <c r="F42" s="21">
        <f>E42/B42*100</f>
        <v>99.890446976336548</v>
      </c>
      <c r="G42" s="12">
        <f>E42/C42*100</f>
        <v>100</v>
      </c>
      <c r="H42" s="15">
        <v>0</v>
      </c>
      <c r="I42" s="15">
        <v>0</v>
      </c>
      <c r="J42" s="15">
        <v>0</v>
      </c>
      <c r="K42" s="15">
        <v>0</v>
      </c>
      <c r="L42" s="14">
        <v>252.2</v>
      </c>
      <c r="M42" s="14">
        <v>25</v>
      </c>
      <c r="N42" s="14">
        <v>0</v>
      </c>
      <c r="O42" s="14">
        <v>27.2</v>
      </c>
      <c r="P42" s="14">
        <v>0</v>
      </c>
      <c r="Q42" s="14">
        <v>200</v>
      </c>
      <c r="R42" s="14">
        <v>0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204.2</v>
      </c>
      <c r="AA42" s="14">
        <v>63.7</v>
      </c>
      <c r="AB42" s="14">
        <v>0</v>
      </c>
      <c r="AC42" s="14">
        <v>140</v>
      </c>
      <c r="AD42" s="14"/>
      <c r="AE42" s="14"/>
      <c r="AF42" s="13"/>
    </row>
    <row r="43" spans="1:32" ht="37.5" x14ac:dyDescent="0.3">
      <c r="A43" s="23" t="s">
        <v>41</v>
      </c>
      <c r="B43" s="14">
        <f>H43+J43+L43+N43+P43+R43+T43+V43+X43+Z43+AB43+AD43</f>
        <v>456.4</v>
      </c>
      <c r="C43" s="12">
        <f>M43+O43+Q43+S43+U43+W43+Y43+AA43+AC43+AE43</f>
        <v>455.9</v>
      </c>
      <c r="D43" s="12">
        <v>456.4</v>
      </c>
      <c r="E43" s="12">
        <f>K43+M43+O43+Q43+S43+U43+W43+Y43+AA43+AC43+AE43+AG39</f>
        <v>455.9</v>
      </c>
      <c r="F43" s="21">
        <f>E43/B43*100</f>
        <v>99.890446976336548</v>
      </c>
      <c r="G43" s="12">
        <f>E43/C43*100</f>
        <v>100</v>
      </c>
      <c r="H43" s="15">
        <v>0</v>
      </c>
      <c r="I43" s="15">
        <v>0</v>
      </c>
      <c r="J43" s="15">
        <v>0</v>
      </c>
      <c r="K43" s="15">
        <v>0</v>
      </c>
      <c r="L43" s="14">
        <v>228.2</v>
      </c>
      <c r="M43" s="14">
        <v>25</v>
      </c>
      <c r="N43" s="14">
        <v>0</v>
      </c>
      <c r="O43" s="14">
        <v>27.2</v>
      </c>
      <c r="P43" s="14">
        <v>0</v>
      </c>
      <c r="Q43" s="14">
        <v>200</v>
      </c>
      <c r="R43" s="14">
        <v>0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228.2</v>
      </c>
      <c r="AA43" s="14">
        <v>63.7</v>
      </c>
      <c r="AB43" s="14">
        <v>0</v>
      </c>
      <c r="AC43" s="14">
        <v>140</v>
      </c>
      <c r="AD43" s="14"/>
      <c r="AE43" s="14"/>
      <c r="AF43" s="13"/>
    </row>
    <row r="44" spans="1:32" ht="112.5" hidden="1" x14ac:dyDescent="0.3">
      <c r="A44" s="22" t="s">
        <v>42</v>
      </c>
      <c r="B44" s="14"/>
      <c r="C44" s="15"/>
      <c r="D44" s="15"/>
      <c r="E44" s="15"/>
      <c r="F44" s="12"/>
      <c r="G44" s="12"/>
      <c r="H44" s="15"/>
      <c r="I44" s="15"/>
      <c r="J44" s="15"/>
      <c r="K44" s="15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3"/>
    </row>
    <row r="45" spans="1:32" ht="18.75" hidden="1" x14ac:dyDescent="0.3">
      <c r="A45" s="16" t="s">
        <v>28</v>
      </c>
      <c r="B45" s="14">
        <f>B46</f>
        <v>0</v>
      </c>
      <c r="C45" s="15">
        <f>C46</f>
        <v>0</v>
      </c>
      <c r="D45" s="15"/>
      <c r="E45" s="15">
        <f>E46</f>
        <v>0</v>
      </c>
      <c r="F45" s="12" t="e">
        <f>E45/B45*100</f>
        <v>#DIV/0!</v>
      </c>
      <c r="G45" s="12" t="e">
        <f>E45/C45*100</f>
        <v>#DIV/0!</v>
      </c>
      <c r="H45" s="15"/>
      <c r="I45" s="15"/>
      <c r="J45" s="15"/>
      <c r="K45" s="15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>
        <f>AE46</f>
        <v>0</v>
      </c>
      <c r="AF45" s="13"/>
    </row>
    <row r="46" spans="1:32" ht="18.75" hidden="1" x14ac:dyDescent="0.3">
      <c r="A46" s="22" t="s">
        <v>29</v>
      </c>
      <c r="B46" s="11">
        <f>H46+J46+L46+N46+P46+R46+T46+V46+X46+Z46+AB46+AD46</f>
        <v>0</v>
      </c>
      <c r="C46" s="12">
        <f>H46</f>
        <v>0</v>
      </c>
      <c r="D46" s="12"/>
      <c r="E46" s="12">
        <f>K46+M46+O46+Q46+S46+U46+W46+Y46+AA46+AC46+AE46+AG42</f>
        <v>0</v>
      </c>
      <c r="F46" s="12" t="e">
        <f>E46/B46*100</f>
        <v>#DIV/0!</v>
      </c>
      <c r="G46" s="12" t="e">
        <f>E46/C46*100</f>
        <v>#DIV/0!</v>
      </c>
      <c r="H46" s="15"/>
      <c r="I46" s="15"/>
      <c r="J46" s="15"/>
      <c r="K46" s="15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3"/>
    </row>
    <row r="47" spans="1:32" ht="281.25" hidden="1" x14ac:dyDescent="0.3">
      <c r="A47" s="22" t="s">
        <v>43</v>
      </c>
      <c r="B47" s="14"/>
      <c r="C47" s="15"/>
      <c r="D47" s="15"/>
      <c r="E47" s="15"/>
      <c r="F47" s="12"/>
      <c r="G47" s="12"/>
      <c r="H47" s="15"/>
      <c r="I47" s="15"/>
      <c r="J47" s="15"/>
      <c r="K47" s="15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3"/>
    </row>
    <row r="48" spans="1:32" ht="18.75" hidden="1" x14ac:dyDescent="0.3">
      <c r="A48" s="16" t="s">
        <v>28</v>
      </c>
      <c r="B48" s="14">
        <f>B49</f>
        <v>0</v>
      </c>
      <c r="C48" s="15">
        <f>C49</f>
        <v>0</v>
      </c>
      <c r="D48" s="15"/>
      <c r="E48" s="15">
        <f>E49</f>
        <v>0</v>
      </c>
      <c r="F48" s="12"/>
      <c r="G48" s="12"/>
      <c r="H48" s="15"/>
      <c r="I48" s="15"/>
      <c r="J48" s="15"/>
      <c r="K48" s="15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>
        <f>AE49</f>
        <v>0</v>
      </c>
      <c r="AF48" s="13"/>
    </row>
    <row r="49" spans="1:32" ht="18.75" hidden="1" x14ac:dyDescent="0.3">
      <c r="A49" s="22" t="s">
        <v>29</v>
      </c>
      <c r="B49" s="11">
        <f>H49+J49+L49+N49+P49+R49+T49+V49+X49+Z49+AB49+AD49</f>
        <v>0</v>
      </c>
      <c r="C49" s="12">
        <f>H49</f>
        <v>0</v>
      </c>
      <c r="D49" s="12"/>
      <c r="E49" s="12">
        <f>K49+M49+O49+Q49+S49+U49+W49+Y49+AA49+AC49+AE49+AG46</f>
        <v>0</v>
      </c>
      <c r="F49" s="12" t="e">
        <f>E49/B49*100</f>
        <v>#DIV/0!</v>
      </c>
      <c r="G49" s="12" t="e">
        <f>E49/C49*100</f>
        <v>#DIV/0!</v>
      </c>
      <c r="H49" s="15"/>
      <c r="I49" s="15"/>
      <c r="J49" s="15"/>
      <c r="K49" s="15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3"/>
    </row>
    <row r="50" spans="1:32" ht="18.75" x14ac:dyDescent="0.3">
      <c r="A50" s="65" t="s">
        <v>44</v>
      </c>
      <c r="B50" s="14"/>
      <c r="C50" s="15"/>
      <c r="D50" s="15"/>
      <c r="E50" s="15"/>
      <c r="F50" s="12"/>
      <c r="G50" s="12"/>
      <c r="H50" s="15"/>
      <c r="I50" s="15"/>
      <c r="J50" s="15"/>
      <c r="K50" s="15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3"/>
    </row>
    <row r="51" spans="1:32" ht="18.75" x14ac:dyDescent="0.3">
      <c r="A51" s="16" t="s">
        <v>28</v>
      </c>
      <c r="B51" s="14">
        <f>B52+B53</f>
        <v>961.80000000000007</v>
      </c>
      <c r="C51" s="15">
        <f>C52+C53</f>
        <v>961.30000000000007</v>
      </c>
      <c r="D51" s="15">
        <f>D52+D53</f>
        <v>961.80000000000007</v>
      </c>
      <c r="E51" s="15">
        <f>E52+E53</f>
        <v>961.30000000000007</v>
      </c>
      <c r="F51" s="21">
        <f t="shared" ref="F51:G54" si="4">D51/B51*100</f>
        <v>100</v>
      </c>
      <c r="G51" s="12">
        <f t="shared" si="4"/>
        <v>100</v>
      </c>
      <c r="H51" s="15">
        <f>H52+H53</f>
        <v>0</v>
      </c>
      <c r="I51" s="15">
        <f t="shared" ref="I51:AE51" si="5">I52+I53</f>
        <v>0</v>
      </c>
      <c r="J51" s="15">
        <f t="shared" si="5"/>
        <v>0</v>
      </c>
      <c r="K51" s="15">
        <f t="shared" si="5"/>
        <v>0</v>
      </c>
      <c r="L51" s="14">
        <f t="shared" si="5"/>
        <v>350</v>
      </c>
      <c r="M51" s="14">
        <f t="shared" si="5"/>
        <v>122.8</v>
      </c>
      <c r="N51" s="14">
        <f t="shared" si="5"/>
        <v>0</v>
      </c>
      <c r="O51" s="14">
        <f t="shared" si="5"/>
        <v>27.2</v>
      </c>
      <c r="P51" s="14">
        <f t="shared" si="5"/>
        <v>0</v>
      </c>
      <c r="Q51" s="14">
        <f t="shared" si="5"/>
        <v>200</v>
      </c>
      <c r="R51" s="14">
        <f t="shared" si="5"/>
        <v>0</v>
      </c>
      <c r="S51" s="14">
        <f t="shared" si="5"/>
        <v>0</v>
      </c>
      <c r="T51" s="14">
        <f t="shared" si="5"/>
        <v>0</v>
      </c>
      <c r="U51" s="14">
        <f t="shared" si="5"/>
        <v>0</v>
      </c>
      <c r="V51" s="14">
        <f t="shared" si="5"/>
        <v>0</v>
      </c>
      <c r="W51" s="14">
        <f t="shared" si="5"/>
        <v>0</v>
      </c>
      <c r="X51" s="14">
        <f t="shared" si="5"/>
        <v>0</v>
      </c>
      <c r="Y51" s="14">
        <f t="shared" si="5"/>
        <v>0</v>
      </c>
      <c r="Z51" s="14">
        <f t="shared" si="5"/>
        <v>302</v>
      </c>
      <c r="AA51" s="14">
        <f t="shared" si="5"/>
        <v>161.5</v>
      </c>
      <c r="AB51" s="14">
        <f t="shared" si="5"/>
        <v>309.8</v>
      </c>
      <c r="AC51" s="14">
        <f t="shared" si="5"/>
        <v>353.8</v>
      </c>
      <c r="AD51" s="14">
        <f t="shared" si="5"/>
        <v>0</v>
      </c>
      <c r="AE51" s="14">
        <f t="shared" si="5"/>
        <v>96</v>
      </c>
      <c r="AF51" s="13"/>
    </row>
    <row r="52" spans="1:32" ht="18.75" x14ac:dyDescent="0.3">
      <c r="A52" s="16" t="s">
        <v>45</v>
      </c>
      <c r="B52" s="14">
        <f>B41</f>
        <v>195.6</v>
      </c>
      <c r="C52" s="15">
        <f>C41</f>
        <v>195.6</v>
      </c>
      <c r="D52" s="15">
        <f>D41</f>
        <v>195.6</v>
      </c>
      <c r="E52" s="15">
        <f>E41</f>
        <v>195.6</v>
      </c>
      <c r="F52" s="12">
        <f t="shared" si="4"/>
        <v>100</v>
      </c>
      <c r="G52" s="12">
        <f t="shared" si="4"/>
        <v>100</v>
      </c>
      <c r="H52" s="15">
        <f>H41</f>
        <v>0</v>
      </c>
      <c r="I52" s="15">
        <f t="shared" ref="I52:AE52" si="6">I41</f>
        <v>0</v>
      </c>
      <c r="J52" s="15">
        <f t="shared" si="6"/>
        <v>0</v>
      </c>
      <c r="K52" s="15">
        <f t="shared" si="6"/>
        <v>0</v>
      </c>
      <c r="L52" s="14">
        <f t="shared" si="6"/>
        <v>97.8</v>
      </c>
      <c r="M52" s="14">
        <f t="shared" si="6"/>
        <v>97.8</v>
      </c>
      <c r="N52" s="14">
        <f t="shared" si="6"/>
        <v>0</v>
      </c>
      <c r="O52" s="14">
        <f t="shared" si="6"/>
        <v>0</v>
      </c>
      <c r="P52" s="14">
        <f t="shared" si="6"/>
        <v>0</v>
      </c>
      <c r="Q52" s="14">
        <f t="shared" si="6"/>
        <v>0</v>
      </c>
      <c r="R52" s="14">
        <f t="shared" si="6"/>
        <v>0</v>
      </c>
      <c r="S52" s="14">
        <f t="shared" si="6"/>
        <v>0</v>
      </c>
      <c r="T52" s="14">
        <f t="shared" si="6"/>
        <v>0</v>
      </c>
      <c r="U52" s="14">
        <f t="shared" si="6"/>
        <v>0</v>
      </c>
      <c r="V52" s="14">
        <f t="shared" si="6"/>
        <v>0</v>
      </c>
      <c r="W52" s="14">
        <f t="shared" si="6"/>
        <v>0</v>
      </c>
      <c r="X52" s="14">
        <f t="shared" si="6"/>
        <v>0</v>
      </c>
      <c r="Y52" s="14">
        <f t="shared" si="6"/>
        <v>0</v>
      </c>
      <c r="Z52" s="14">
        <f t="shared" si="6"/>
        <v>97.8</v>
      </c>
      <c r="AA52" s="14">
        <f t="shared" si="6"/>
        <v>97.8</v>
      </c>
      <c r="AB52" s="14">
        <f t="shared" si="6"/>
        <v>0</v>
      </c>
      <c r="AC52" s="14">
        <f t="shared" si="6"/>
        <v>0</v>
      </c>
      <c r="AD52" s="14">
        <f t="shared" si="6"/>
        <v>0</v>
      </c>
      <c r="AE52" s="14">
        <f t="shared" si="6"/>
        <v>0</v>
      </c>
      <c r="AF52" s="13"/>
    </row>
    <row r="53" spans="1:32" ht="18.75" x14ac:dyDescent="0.3">
      <c r="A53" s="22" t="s">
        <v>29</v>
      </c>
      <c r="B53" s="14">
        <f>B11+B14+B17+B20+B26+B42+B46+B49</f>
        <v>766.2</v>
      </c>
      <c r="C53" s="15">
        <f>C11+C14+C17+C20+C26+C42+C46+C49</f>
        <v>765.7</v>
      </c>
      <c r="D53" s="15">
        <f>D11+D14+D17+D20+D26+D42+D46+D49</f>
        <v>766.2</v>
      </c>
      <c r="E53" s="15">
        <f>E11+E14+E17+E20+E26+E42+E46+E49</f>
        <v>765.7</v>
      </c>
      <c r="F53" s="21">
        <f t="shared" si="4"/>
        <v>100</v>
      </c>
      <c r="G53" s="12">
        <f t="shared" si="4"/>
        <v>100</v>
      </c>
      <c r="H53" s="15">
        <f>H11+H14+H17+H20+H26+H42+H46+H49</f>
        <v>0</v>
      </c>
      <c r="I53" s="15">
        <f t="shared" ref="I53:AE53" si="7">I11+I14+I17+I20+I26+I42+I46+I49</f>
        <v>0</v>
      </c>
      <c r="J53" s="15">
        <f t="shared" si="7"/>
        <v>0</v>
      </c>
      <c r="K53" s="15">
        <f t="shared" si="7"/>
        <v>0</v>
      </c>
      <c r="L53" s="14">
        <f t="shared" si="7"/>
        <v>252.2</v>
      </c>
      <c r="M53" s="14">
        <f t="shared" si="7"/>
        <v>25</v>
      </c>
      <c r="N53" s="14">
        <f t="shared" si="7"/>
        <v>0</v>
      </c>
      <c r="O53" s="14">
        <f t="shared" si="7"/>
        <v>27.2</v>
      </c>
      <c r="P53" s="14">
        <f t="shared" si="7"/>
        <v>0</v>
      </c>
      <c r="Q53" s="14">
        <f t="shared" si="7"/>
        <v>200</v>
      </c>
      <c r="R53" s="14">
        <f t="shared" si="7"/>
        <v>0</v>
      </c>
      <c r="S53" s="14">
        <f t="shared" si="7"/>
        <v>0</v>
      </c>
      <c r="T53" s="14">
        <f t="shared" si="7"/>
        <v>0</v>
      </c>
      <c r="U53" s="14">
        <f t="shared" si="7"/>
        <v>0</v>
      </c>
      <c r="V53" s="14">
        <f t="shared" si="7"/>
        <v>0</v>
      </c>
      <c r="W53" s="14">
        <f t="shared" si="7"/>
        <v>0</v>
      </c>
      <c r="X53" s="14">
        <f t="shared" si="7"/>
        <v>0</v>
      </c>
      <c r="Y53" s="14">
        <f t="shared" si="7"/>
        <v>0</v>
      </c>
      <c r="Z53" s="14">
        <f t="shared" si="7"/>
        <v>204.2</v>
      </c>
      <c r="AA53" s="14">
        <f t="shared" si="7"/>
        <v>63.7</v>
      </c>
      <c r="AB53" s="14">
        <f t="shared" si="7"/>
        <v>309.8</v>
      </c>
      <c r="AC53" s="14">
        <f t="shared" si="7"/>
        <v>353.8</v>
      </c>
      <c r="AD53" s="14">
        <f t="shared" si="7"/>
        <v>0</v>
      </c>
      <c r="AE53" s="14">
        <f t="shared" si="7"/>
        <v>96</v>
      </c>
      <c r="AF53" s="13"/>
    </row>
    <row r="54" spans="1:32" ht="37.5" x14ac:dyDescent="0.3">
      <c r="A54" s="23" t="s">
        <v>41</v>
      </c>
      <c r="B54" s="14">
        <f>B43</f>
        <v>456.4</v>
      </c>
      <c r="C54" s="15">
        <f>C43</f>
        <v>455.9</v>
      </c>
      <c r="D54" s="15">
        <f>D43</f>
        <v>456.4</v>
      </c>
      <c r="E54" s="15">
        <f>E43</f>
        <v>455.9</v>
      </c>
      <c r="F54" s="21">
        <f t="shared" si="4"/>
        <v>100</v>
      </c>
      <c r="G54" s="12">
        <f t="shared" si="4"/>
        <v>100</v>
      </c>
      <c r="H54" s="15">
        <f>H43</f>
        <v>0</v>
      </c>
      <c r="I54" s="15">
        <f t="shared" ref="I54:AE54" si="8">I43</f>
        <v>0</v>
      </c>
      <c r="J54" s="15">
        <f t="shared" si="8"/>
        <v>0</v>
      </c>
      <c r="K54" s="15">
        <f t="shared" si="8"/>
        <v>0</v>
      </c>
      <c r="L54" s="14">
        <f t="shared" si="8"/>
        <v>228.2</v>
      </c>
      <c r="M54" s="14">
        <f t="shared" si="8"/>
        <v>25</v>
      </c>
      <c r="N54" s="14">
        <f t="shared" si="8"/>
        <v>0</v>
      </c>
      <c r="O54" s="14">
        <f t="shared" si="8"/>
        <v>27.2</v>
      </c>
      <c r="P54" s="14">
        <f t="shared" si="8"/>
        <v>0</v>
      </c>
      <c r="Q54" s="14">
        <f t="shared" si="8"/>
        <v>200</v>
      </c>
      <c r="R54" s="14">
        <f t="shared" si="8"/>
        <v>0</v>
      </c>
      <c r="S54" s="14">
        <f t="shared" si="8"/>
        <v>0</v>
      </c>
      <c r="T54" s="14">
        <f t="shared" si="8"/>
        <v>0</v>
      </c>
      <c r="U54" s="14">
        <f t="shared" si="8"/>
        <v>0</v>
      </c>
      <c r="V54" s="14">
        <f t="shared" si="8"/>
        <v>0</v>
      </c>
      <c r="W54" s="14">
        <f t="shared" si="8"/>
        <v>0</v>
      </c>
      <c r="X54" s="14">
        <f t="shared" si="8"/>
        <v>0</v>
      </c>
      <c r="Y54" s="14">
        <f t="shared" si="8"/>
        <v>0</v>
      </c>
      <c r="Z54" s="14">
        <f t="shared" si="8"/>
        <v>228.2</v>
      </c>
      <c r="AA54" s="14">
        <f t="shared" si="8"/>
        <v>63.7</v>
      </c>
      <c r="AB54" s="14">
        <f t="shared" si="8"/>
        <v>0</v>
      </c>
      <c r="AC54" s="14">
        <f t="shared" si="8"/>
        <v>140</v>
      </c>
      <c r="AD54" s="14">
        <f t="shared" si="8"/>
        <v>0</v>
      </c>
      <c r="AE54" s="14">
        <f t="shared" si="8"/>
        <v>0</v>
      </c>
      <c r="AF54" s="13"/>
    </row>
    <row r="55" spans="1:32" ht="37.5" x14ac:dyDescent="0.3">
      <c r="A55" s="66" t="s">
        <v>46</v>
      </c>
      <c r="B55" s="13"/>
      <c r="C55" s="15"/>
      <c r="D55" s="15"/>
      <c r="E55" s="15"/>
      <c r="F55" s="15"/>
      <c r="G55" s="15"/>
      <c r="H55" s="15"/>
      <c r="I55" s="15"/>
      <c r="J55" s="15"/>
      <c r="K55" s="15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ht="18.75" x14ac:dyDescent="0.3">
      <c r="A56" s="66" t="s">
        <v>28</v>
      </c>
      <c r="B56" s="14">
        <f>B57+B58</f>
        <v>961.80000000000007</v>
      </c>
      <c r="C56" s="15">
        <f>C57+C58</f>
        <v>961.30000000000007</v>
      </c>
      <c r="D56" s="15">
        <f>D57+D58</f>
        <v>961.80000000000007</v>
      </c>
      <c r="E56" s="15">
        <f>E57+E58</f>
        <v>961.30000000000007</v>
      </c>
      <c r="F56" s="21">
        <f>E56/B56*100</f>
        <v>99.948014140153873</v>
      </c>
      <c r="G56" s="12">
        <f>E56/C56*100</f>
        <v>100</v>
      </c>
      <c r="H56" s="15">
        <f>H57+H58</f>
        <v>0</v>
      </c>
      <c r="I56" s="15">
        <f t="shared" ref="I56:AE56" si="9">I57+I58</f>
        <v>0</v>
      </c>
      <c r="J56" s="15">
        <f t="shared" si="9"/>
        <v>0</v>
      </c>
      <c r="K56" s="15">
        <f t="shared" si="9"/>
        <v>0</v>
      </c>
      <c r="L56" s="14">
        <f t="shared" si="9"/>
        <v>350</v>
      </c>
      <c r="M56" s="14">
        <f t="shared" si="9"/>
        <v>122.8</v>
      </c>
      <c r="N56" s="14">
        <f t="shared" si="9"/>
        <v>0</v>
      </c>
      <c r="O56" s="14">
        <f t="shared" si="9"/>
        <v>27.2</v>
      </c>
      <c r="P56" s="14">
        <f t="shared" si="9"/>
        <v>0</v>
      </c>
      <c r="Q56" s="14">
        <f t="shared" si="9"/>
        <v>200</v>
      </c>
      <c r="R56" s="14">
        <f t="shared" si="9"/>
        <v>0</v>
      </c>
      <c r="S56" s="14">
        <f t="shared" si="9"/>
        <v>0</v>
      </c>
      <c r="T56" s="14">
        <f t="shared" si="9"/>
        <v>0</v>
      </c>
      <c r="U56" s="14">
        <f t="shared" si="9"/>
        <v>0</v>
      </c>
      <c r="V56" s="14">
        <f t="shared" si="9"/>
        <v>0</v>
      </c>
      <c r="W56" s="14">
        <f t="shared" si="9"/>
        <v>0</v>
      </c>
      <c r="X56" s="14">
        <f t="shared" si="9"/>
        <v>0</v>
      </c>
      <c r="Y56" s="14">
        <f t="shared" si="9"/>
        <v>0</v>
      </c>
      <c r="Z56" s="14">
        <f t="shared" si="9"/>
        <v>302</v>
      </c>
      <c r="AA56" s="14">
        <f t="shared" si="9"/>
        <v>161.5</v>
      </c>
      <c r="AB56" s="14">
        <f t="shared" si="9"/>
        <v>309.8</v>
      </c>
      <c r="AC56" s="14">
        <f t="shared" si="9"/>
        <v>353.8</v>
      </c>
      <c r="AD56" s="14">
        <f t="shared" si="9"/>
        <v>0</v>
      </c>
      <c r="AE56" s="14">
        <f t="shared" si="9"/>
        <v>96</v>
      </c>
      <c r="AF56" s="13"/>
    </row>
    <row r="57" spans="1:32" ht="18.75" x14ac:dyDescent="0.3">
      <c r="A57" s="16" t="s">
        <v>45</v>
      </c>
      <c r="B57" s="14">
        <f t="shared" ref="B57:E59" si="10">B52</f>
        <v>195.6</v>
      </c>
      <c r="C57" s="15">
        <f t="shared" si="10"/>
        <v>195.6</v>
      </c>
      <c r="D57" s="15">
        <f t="shared" si="10"/>
        <v>195.6</v>
      </c>
      <c r="E57" s="15">
        <f t="shared" si="10"/>
        <v>195.6</v>
      </c>
      <c r="F57" s="12">
        <f>E57/B57*100</f>
        <v>100</v>
      </c>
      <c r="G57" s="12">
        <f>E57/C57*100</f>
        <v>100</v>
      </c>
      <c r="H57" s="15">
        <f>H52</f>
        <v>0</v>
      </c>
      <c r="I57" s="15">
        <f t="shared" ref="I57:AE59" si="11">I52</f>
        <v>0</v>
      </c>
      <c r="J57" s="15">
        <f t="shared" si="11"/>
        <v>0</v>
      </c>
      <c r="K57" s="15">
        <f t="shared" si="11"/>
        <v>0</v>
      </c>
      <c r="L57" s="14">
        <f t="shared" si="11"/>
        <v>97.8</v>
      </c>
      <c r="M57" s="14">
        <f t="shared" si="11"/>
        <v>97.8</v>
      </c>
      <c r="N57" s="14">
        <f t="shared" si="11"/>
        <v>0</v>
      </c>
      <c r="O57" s="14">
        <f t="shared" si="11"/>
        <v>0</v>
      </c>
      <c r="P57" s="14">
        <f t="shared" si="11"/>
        <v>0</v>
      </c>
      <c r="Q57" s="14">
        <f t="shared" si="11"/>
        <v>0</v>
      </c>
      <c r="R57" s="14">
        <f t="shared" si="11"/>
        <v>0</v>
      </c>
      <c r="S57" s="14">
        <f t="shared" si="11"/>
        <v>0</v>
      </c>
      <c r="T57" s="14">
        <f t="shared" si="11"/>
        <v>0</v>
      </c>
      <c r="U57" s="14">
        <f t="shared" si="11"/>
        <v>0</v>
      </c>
      <c r="V57" s="14">
        <f t="shared" si="11"/>
        <v>0</v>
      </c>
      <c r="W57" s="14">
        <f t="shared" si="11"/>
        <v>0</v>
      </c>
      <c r="X57" s="14">
        <f t="shared" si="11"/>
        <v>0</v>
      </c>
      <c r="Y57" s="14">
        <f t="shared" si="11"/>
        <v>0</v>
      </c>
      <c r="Z57" s="14">
        <f t="shared" si="11"/>
        <v>97.8</v>
      </c>
      <c r="AA57" s="14">
        <f t="shared" si="11"/>
        <v>97.8</v>
      </c>
      <c r="AB57" s="14">
        <f t="shared" si="11"/>
        <v>0</v>
      </c>
      <c r="AC57" s="14">
        <f t="shared" si="11"/>
        <v>0</v>
      </c>
      <c r="AD57" s="14">
        <f t="shared" si="11"/>
        <v>0</v>
      </c>
      <c r="AE57" s="14">
        <f t="shared" si="11"/>
        <v>0</v>
      </c>
      <c r="AF57" s="13"/>
    </row>
    <row r="58" spans="1:32" ht="18.75" x14ac:dyDescent="0.3">
      <c r="A58" s="22" t="s">
        <v>29</v>
      </c>
      <c r="B58" s="14">
        <f t="shared" si="10"/>
        <v>766.2</v>
      </c>
      <c r="C58" s="15">
        <f t="shared" si="10"/>
        <v>765.7</v>
      </c>
      <c r="D58" s="15">
        <f t="shared" si="10"/>
        <v>766.2</v>
      </c>
      <c r="E58" s="15">
        <f t="shared" si="10"/>
        <v>765.7</v>
      </c>
      <c r="F58" s="21">
        <f>E58/B58*100</f>
        <v>99.934742886974675</v>
      </c>
      <c r="G58" s="12">
        <f>E58/C58*100</f>
        <v>100</v>
      </c>
      <c r="H58" s="15">
        <f>H53</f>
        <v>0</v>
      </c>
      <c r="I58" s="15">
        <f t="shared" si="11"/>
        <v>0</v>
      </c>
      <c r="J58" s="15">
        <f t="shared" si="11"/>
        <v>0</v>
      </c>
      <c r="K58" s="15">
        <f t="shared" si="11"/>
        <v>0</v>
      </c>
      <c r="L58" s="14">
        <f t="shared" si="11"/>
        <v>252.2</v>
      </c>
      <c r="M58" s="14">
        <f t="shared" si="11"/>
        <v>25</v>
      </c>
      <c r="N58" s="14">
        <f t="shared" si="11"/>
        <v>0</v>
      </c>
      <c r="O58" s="14">
        <f t="shared" si="11"/>
        <v>27.2</v>
      </c>
      <c r="P58" s="14">
        <f t="shared" si="11"/>
        <v>0</v>
      </c>
      <c r="Q58" s="14">
        <f t="shared" si="11"/>
        <v>200</v>
      </c>
      <c r="R58" s="14">
        <f t="shared" si="11"/>
        <v>0</v>
      </c>
      <c r="S58" s="14">
        <f t="shared" si="11"/>
        <v>0</v>
      </c>
      <c r="T58" s="14">
        <f t="shared" si="11"/>
        <v>0</v>
      </c>
      <c r="U58" s="14">
        <f t="shared" si="11"/>
        <v>0</v>
      </c>
      <c r="V58" s="14">
        <f t="shared" si="11"/>
        <v>0</v>
      </c>
      <c r="W58" s="14">
        <f t="shared" si="11"/>
        <v>0</v>
      </c>
      <c r="X58" s="14">
        <f t="shared" si="11"/>
        <v>0</v>
      </c>
      <c r="Y58" s="14">
        <f t="shared" si="11"/>
        <v>0</v>
      </c>
      <c r="Z58" s="14">
        <f t="shared" si="11"/>
        <v>204.2</v>
      </c>
      <c r="AA58" s="14">
        <f t="shared" si="11"/>
        <v>63.7</v>
      </c>
      <c r="AB58" s="14">
        <f t="shared" si="11"/>
        <v>309.8</v>
      </c>
      <c r="AC58" s="14">
        <f t="shared" si="11"/>
        <v>353.8</v>
      </c>
      <c r="AD58" s="14">
        <f t="shared" si="11"/>
        <v>0</v>
      </c>
      <c r="AE58" s="14">
        <f t="shared" si="11"/>
        <v>96</v>
      </c>
      <c r="AF58" s="13"/>
    </row>
    <row r="59" spans="1:32" ht="37.5" x14ac:dyDescent="0.3">
      <c r="A59" s="23" t="s">
        <v>41</v>
      </c>
      <c r="B59" s="14">
        <f t="shared" si="10"/>
        <v>456.4</v>
      </c>
      <c r="C59" s="15">
        <f t="shared" si="10"/>
        <v>455.9</v>
      </c>
      <c r="D59" s="15">
        <f t="shared" si="10"/>
        <v>456.4</v>
      </c>
      <c r="E59" s="15">
        <f t="shared" si="10"/>
        <v>455.9</v>
      </c>
      <c r="F59" s="21">
        <f>E59/B59*100</f>
        <v>99.890446976336548</v>
      </c>
      <c r="G59" s="12">
        <f>E59/C59*100</f>
        <v>100</v>
      </c>
      <c r="H59" s="15">
        <f>H54</f>
        <v>0</v>
      </c>
      <c r="I59" s="15">
        <f t="shared" si="11"/>
        <v>0</v>
      </c>
      <c r="J59" s="15">
        <f t="shared" si="11"/>
        <v>0</v>
      </c>
      <c r="K59" s="15">
        <f t="shared" si="11"/>
        <v>0</v>
      </c>
      <c r="L59" s="14">
        <f t="shared" si="11"/>
        <v>228.2</v>
      </c>
      <c r="M59" s="14">
        <f t="shared" si="11"/>
        <v>25</v>
      </c>
      <c r="N59" s="14">
        <f t="shared" si="11"/>
        <v>0</v>
      </c>
      <c r="O59" s="14">
        <f t="shared" si="11"/>
        <v>27.2</v>
      </c>
      <c r="P59" s="14">
        <f t="shared" si="11"/>
        <v>0</v>
      </c>
      <c r="Q59" s="14">
        <f t="shared" si="11"/>
        <v>200</v>
      </c>
      <c r="R59" s="14">
        <f t="shared" si="11"/>
        <v>0</v>
      </c>
      <c r="S59" s="14">
        <f t="shared" si="11"/>
        <v>0</v>
      </c>
      <c r="T59" s="14">
        <f t="shared" si="11"/>
        <v>0</v>
      </c>
      <c r="U59" s="14">
        <f t="shared" si="11"/>
        <v>0</v>
      </c>
      <c r="V59" s="14">
        <f t="shared" si="11"/>
        <v>0</v>
      </c>
      <c r="W59" s="14">
        <f t="shared" si="11"/>
        <v>0</v>
      </c>
      <c r="X59" s="14">
        <f t="shared" si="11"/>
        <v>0</v>
      </c>
      <c r="Y59" s="14">
        <f t="shared" si="11"/>
        <v>0</v>
      </c>
      <c r="Z59" s="14">
        <f t="shared" si="11"/>
        <v>228.2</v>
      </c>
      <c r="AA59" s="14">
        <f t="shared" si="11"/>
        <v>63.7</v>
      </c>
      <c r="AB59" s="14">
        <f t="shared" si="11"/>
        <v>0</v>
      </c>
      <c r="AC59" s="14">
        <f t="shared" si="11"/>
        <v>140</v>
      </c>
      <c r="AD59" s="14">
        <f t="shared" si="11"/>
        <v>0</v>
      </c>
      <c r="AE59" s="14">
        <f t="shared" si="11"/>
        <v>0</v>
      </c>
      <c r="AF59" s="13"/>
    </row>
    <row r="60" spans="1:32" s="1" customFormat="1" ht="131.25" x14ac:dyDescent="0.3">
      <c r="A60" s="24" t="s">
        <v>47</v>
      </c>
      <c r="B60" s="13"/>
      <c r="C60" s="15"/>
      <c r="D60" s="15"/>
      <c r="E60" s="15"/>
      <c r="F60" s="15"/>
      <c r="G60" s="15"/>
      <c r="H60" s="15"/>
      <c r="I60" s="15"/>
      <c r="J60" s="15"/>
      <c r="K60" s="15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ht="18.75" x14ac:dyDescent="0.3">
      <c r="A61" s="24" t="s">
        <v>26</v>
      </c>
      <c r="B61" s="13"/>
      <c r="C61" s="15"/>
      <c r="D61" s="15"/>
      <c r="E61" s="15"/>
      <c r="F61" s="15"/>
      <c r="G61" s="15"/>
      <c r="H61" s="15"/>
      <c r="I61" s="15"/>
      <c r="J61" s="15"/>
      <c r="K61" s="15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ht="37.5" x14ac:dyDescent="0.3">
      <c r="A62" s="67" t="s">
        <v>48</v>
      </c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ht="18.75" x14ac:dyDescent="0.3">
      <c r="A63" s="16" t="s">
        <v>28</v>
      </c>
      <c r="B63" s="11">
        <f>B64</f>
        <v>89</v>
      </c>
      <c r="C63" s="12">
        <f>C64</f>
        <v>89</v>
      </c>
      <c r="D63" s="12">
        <f>D64</f>
        <v>89</v>
      </c>
      <c r="E63" s="12">
        <f>E64</f>
        <v>89</v>
      </c>
      <c r="F63" s="12">
        <f>E63/B63*100</f>
        <v>100</v>
      </c>
      <c r="G63" s="12">
        <f>E63/C63*100</f>
        <v>100</v>
      </c>
      <c r="H63" s="12">
        <f>H64</f>
        <v>0</v>
      </c>
      <c r="I63" s="12">
        <f t="shared" ref="I63:AE63" si="12">I64</f>
        <v>0</v>
      </c>
      <c r="J63" s="12">
        <f t="shared" si="12"/>
        <v>0</v>
      </c>
      <c r="K63" s="12">
        <f t="shared" si="12"/>
        <v>0</v>
      </c>
      <c r="L63" s="11">
        <f t="shared" si="12"/>
        <v>80</v>
      </c>
      <c r="M63" s="11">
        <f t="shared" si="12"/>
        <v>0</v>
      </c>
      <c r="N63" s="11">
        <v>0</v>
      </c>
      <c r="O63" s="11">
        <v>80</v>
      </c>
      <c r="P63" s="11">
        <v>0</v>
      </c>
      <c r="Q63" s="11">
        <v>0</v>
      </c>
      <c r="R63" s="11">
        <f t="shared" si="12"/>
        <v>0</v>
      </c>
      <c r="S63" s="11">
        <f t="shared" si="12"/>
        <v>0</v>
      </c>
      <c r="T63" s="11">
        <f t="shared" si="12"/>
        <v>0</v>
      </c>
      <c r="U63" s="11">
        <f t="shared" si="12"/>
        <v>0</v>
      </c>
      <c r="V63" s="11">
        <f t="shared" si="12"/>
        <v>0</v>
      </c>
      <c r="W63" s="11">
        <f t="shared" si="12"/>
        <v>0</v>
      </c>
      <c r="X63" s="11">
        <f t="shared" si="12"/>
        <v>9</v>
      </c>
      <c r="Y63" s="11">
        <f t="shared" si="12"/>
        <v>9</v>
      </c>
      <c r="Z63" s="11">
        <f t="shared" si="12"/>
        <v>0</v>
      </c>
      <c r="AA63" s="11">
        <f t="shared" si="12"/>
        <v>0</v>
      </c>
      <c r="AB63" s="11">
        <f t="shared" si="12"/>
        <v>0</v>
      </c>
      <c r="AC63" s="11">
        <f t="shared" si="12"/>
        <v>0</v>
      </c>
      <c r="AD63" s="11">
        <f t="shared" si="12"/>
        <v>0</v>
      </c>
      <c r="AE63" s="11">
        <f t="shared" si="12"/>
        <v>0</v>
      </c>
      <c r="AF63" s="13"/>
    </row>
    <row r="64" spans="1:32" ht="18.75" x14ac:dyDescent="0.3">
      <c r="A64" s="16" t="s">
        <v>29</v>
      </c>
      <c r="B64" s="11">
        <f>B67+B70+B73+B76+B79</f>
        <v>89</v>
      </c>
      <c r="C64" s="12">
        <f>C67+C70+C73+C76+C79</f>
        <v>89</v>
      </c>
      <c r="D64" s="12">
        <f>D67+D70+D73+D76+D79</f>
        <v>89</v>
      </c>
      <c r="E64" s="12">
        <f>E67+E70+E73+E76+E79</f>
        <v>89</v>
      </c>
      <c r="F64" s="12">
        <f>E64/B64*100</f>
        <v>100</v>
      </c>
      <c r="G64" s="12">
        <f>E64/C64*100</f>
        <v>100</v>
      </c>
      <c r="H64" s="12">
        <f t="shared" ref="H64:AE64" si="13">H67+H70+H73+H76+H79</f>
        <v>0</v>
      </c>
      <c r="I64" s="12">
        <f t="shared" si="13"/>
        <v>0</v>
      </c>
      <c r="J64" s="12">
        <f t="shared" si="13"/>
        <v>0</v>
      </c>
      <c r="K64" s="12">
        <f t="shared" si="13"/>
        <v>0</v>
      </c>
      <c r="L64" s="11">
        <f t="shared" si="13"/>
        <v>80</v>
      </c>
      <c r="M64" s="11">
        <f t="shared" si="13"/>
        <v>0</v>
      </c>
      <c r="N64" s="11">
        <f t="shared" si="13"/>
        <v>0</v>
      </c>
      <c r="O64" s="11">
        <f t="shared" si="13"/>
        <v>80</v>
      </c>
      <c r="P64" s="11">
        <f t="shared" si="13"/>
        <v>0</v>
      </c>
      <c r="Q64" s="11">
        <f t="shared" si="13"/>
        <v>0</v>
      </c>
      <c r="R64" s="11">
        <f t="shared" si="13"/>
        <v>0</v>
      </c>
      <c r="S64" s="11">
        <f t="shared" si="13"/>
        <v>0</v>
      </c>
      <c r="T64" s="11">
        <f t="shared" si="13"/>
        <v>0</v>
      </c>
      <c r="U64" s="11">
        <f t="shared" si="13"/>
        <v>0</v>
      </c>
      <c r="V64" s="11">
        <f t="shared" si="13"/>
        <v>0</v>
      </c>
      <c r="W64" s="11">
        <f t="shared" si="13"/>
        <v>0</v>
      </c>
      <c r="X64" s="11">
        <f>X67+X70+X73+X76+X79</f>
        <v>9</v>
      </c>
      <c r="Y64" s="11">
        <f t="shared" si="13"/>
        <v>9</v>
      </c>
      <c r="Z64" s="11">
        <f t="shared" si="13"/>
        <v>0</v>
      </c>
      <c r="AA64" s="11">
        <f t="shared" si="13"/>
        <v>0</v>
      </c>
      <c r="AB64" s="11">
        <f t="shared" si="13"/>
        <v>0</v>
      </c>
      <c r="AC64" s="11">
        <f t="shared" si="13"/>
        <v>0</v>
      </c>
      <c r="AD64" s="11">
        <f t="shared" si="13"/>
        <v>0</v>
      </c>
      <c r="AE64" s="11">
        <f t="shared" si="13"/>
        <v>0</v>
      </c>
      <c r="AF64" s="13"/>
    </row>
    <row r="65" spans="1:32" ht="243.75" hidden="1" x14ac:dyDescent="0.3">
      <c r="A65" s="67" t="s">
        <v>49</v>
      </c>
      <c r="B65" s="13"/>
      <c r="C65" s="15"/>
      <c r="D65" s="15"/>
      <c r="E65" s="15"/>
      <c r="F65" s="15"/>
      <c r="G65" s="15"/>
      <c r="H65" s="15"/>
      <c r="I65" s="15"/>
      <c r="J65" s="15"/>
      <c r="K65" s="15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ht="18.75" hidden="1" x14ac:dyDescent="0.3">
      <c r="A66" s="16" t="s">
        <v>28</v>
      </c>
      <c r="B66" s="11">
        <f>B67</f>
        <v>0</v>
      </c>
      <c r="C66" s="12">
        <f>C67</f>
        <v>0</v>
      </c>
      <c r="D66" s="12">
        <f>D67</f>
        <v>0</v>
      </c>
      <c r="E66" s="12">
        <f>E67</f>
        <v>0</v>
      </c>
      <c r="F66" s="12" t="e">
        <f>E66/B66*100</f>
        <v>#DIV/0!</v>
      </c>
      <c r="G66" s="12" t="e">
        <f>E66/C66*100</f>
        <v>#DIV/0!</v>
      </c>
      <c r="H66" s="15"/>
      <c r="I66" s="15"/>
      <c r="J66" s="15"/>
      <c r="K66" s="15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ht="18.75" hidden="1" x14ac:dyDescent="0.3">
      <c r="A67" s="16" t="s">
        <v>29</v>
      </c>
      <c r="B67" s="11">
        <f>H67+J67+L67+N67+P67+R67+T67+V67+X67+Z67+AB67+AD67</f>
        <v>0</v>
      </c>
      <c r="C67" s="12">
        <f>H67</f>
        <v>0</v>
      </c>
      <c r="D67" s="12"/>
      <c r="E67" s="12">
        <f>I67</f>
        <v>0</v>
      </c>
      <c r="F67" s="12" t="e">
        <f>E67/B67*100</f>
        <v>#DIV/0!</v>
      </c>
      <c r="G67" s="12" t="e">
        <f>E67/C67*100</f>
        <v>#DIV/0!</v>
      </c>
      <c r="H67" s="15"/>
      <c r="I67" s="15"/>
      <c r="J67" s="15"/>
      <c r="K67" s="15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ht="112.5" x14ac:dyDescent="0.3">
      <c r="A68" s="16" t="s">
        <v>50</v>
      </c>
      <c r="B68" s="13"/>
      <c r="C68" s="15"/>
      <c r="D68" s="15"/>
      <c r="E68" s="15"/>
      <c r="F68" s="15"/>
      <c r="G68" s="15"/>
      <c r="H68" s="15"/>
      <c r="I68" s="15"/>
      <c r="J68" s="15"/>
      <c r="K68" s="15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ht="18.75" x14ac:dyDescent="0.3">
      <c r="A69" s="16" t="s">
        <v>28</v>
      </c>
      <c r="B69" s="14">
        <f>B70</f>
        <v>9</v>
      </c>
      <c r="C69" s="15">
        <f>C70</f>
        <v>9</v>
      </c>
      <c r="D69" s="15">
        <f>D70</f>
        <v>9</v>
      </c>
      <c r="E69" s="15">
        <f>E70</f>
        <v>9</v>
      </c>
      <c r="F69" s="12">
        <f>E69/B69*100</f>
        <v>100</v>
      </c>
      <c r="G69" s="12">
        <f>E69/C69*100</f>
        <v>100</v>
      </c>
      <c r="H69" s="15">
        <v>0</v>
      </c>
      <c r="I69" s="15">
        <v>0</v>
      </c>
      <c r="J69" s="15">
        <v>0</v>
      </c>
      <c r="K69" s="15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0</v>
      </c>
      <c r="X69" s="14">
        <v>9</v>
      </c>
      <c r="Y69" s="14">
        <v>9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3"/>
    </row>
    <row r="70" spans="1:32" ht="18.75" x14ac:dyDescent="0.3">
      <c r="A70" s="24" t="s">
        <v>51</v>
      </c>
      <c r="B70" s="11">
        <f>H70+J70+L70+N70+P70+R70+T70+V70+X70+Z70+AB70+AD70</f>
        <v>9</v>
      </c>
      <c r="C70" s="12">
        <v>9</v>
      </c>
      <c r="D70" s="12">
        <v>9</v>
      </c>
      <c r="E70" s="12">
        <v>9</v>
      </c>
      <c r="F70" s="12">
        <f>E70/B70*100</f>
        <v>100</v>
      </c>
      <c r="G70" s="12">
        <f>E70/C70*100</f>
        <v>100</v>
      </c>
      <c r="H70" s="12">
        <v>0</v>
      </c>
      <c r="I70" s="12">
        <v>0</v>
      </c>
      <c r="J70" s="12">
        <v>0</v>
      </c>
      <c r="K70" s="12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9</v>
      </c>
      <c r="Y70" s="11">
        <v>9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/>
    </row>
    <row r="71" spans="1:32" ht="409.5" hidden="1" x14ac:dyDescent="0.3">
      <c r="A71" s="24" t="s">
        <v>52</v>
      </c>
      <c r="B71" s="11"/>
      <c r="C71" s="12"/>
      <c r="D71" s="12"/>
      <c r="E71" s="12"/>
      <c r="F71" s="12"/>
      <c r="G71" s="12"/>
      <c r="H71" s="12"/>
      <c r="I71" s="12"/>
      <c r="J71" s="12"/>
      <c r="K71" s="12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</row>
    <row r="72" spans="1:32" ht="18.75" hidden="1" x14ac:dyDescent="0.3">
      <c r="A72" s="16" t="s">
        <v>28</v>
      </c>
      <c r="B72" s="11">
        <f>B73</f>
        <v>0</v>
      </c>
      <c r="C72" s="12">
        <f>C73</f>
        <v>0</v>
      </c>
      <c r="D72" s="12">
        <f>D73</f>
        <v>0</v>
      </c>
      <c r="E72" s="12">
        <f>E73</f>
        <v>0</v>
      </c>
      <c r="F72" s="12" t="e">
        <f>E72/B72*100</f>
        <v>#DIV/0!</v>
      </c>
      <c r="G72" s="12" t="e">
        <f>E72/C72*100</f>
        <v>#DIV/0!</v>
      </c>
      <c r="H72" s="12"/>
      <c r="I72" s="12"/>
      <c r="J72" s="12"/>
      <c r="K72" s="12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</row>
    <row r="73" spans="1:32" ht="18.75" hidden="1" x14ac:dyDescent="0.3">
      <c r="A73" s="16" t="s">
        <v>29</v>
      </c>
      <c r="B73" s="11">
        <f>H73+J73+L73+N73+P73+R73+T73+V73+X73+Z73+AB73+AD73</f>
        <v>0</v>
      </c>
      <c r="C73" s="12">
        <f>H73</f>
        <v>0</v>
      </c>
      <c r="D73" s="12"/>
      <c r="E73" s="12">
        <f>I73</f>
        <v>0</v>
      </c>
      <c r="F73" s="12" t="e">
        <f>D73/B73*100</f>
        <v>#DIV/0!</v>
      </c>
      <c r="G73" s="12" t="e">
        <f>E73/C73*100</f>
        <v>#DIV/0!</v>
      </c>
      <c r="H73" s="12"/>
      <c r="I73" s="12"/>
      <c r="J73" s="12"/>
      <c r="K73" s="12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</row>
    <row r="74" spans="1:32" ht="168.75" hidden="1" x14ac:dyDescent="0.3">
      <c r="A74" s="24" t="s">
        <v>53</v>
      </c>
      <c r="B74" s="11"/>
      <c r="C74" s="12"/>
      <c r="D74" s="12"/>
      <c r="E74" s="12"/>
      <c r="F74" s="12"/>
      <c r="G74" s="12"/>
      <c r="H74" s="12"/>
      <c r="I74" s="12"/>
      <c r="J74" s="12"/>
      <c r="K74" s="12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</row>
    <row r="75" spans="1:32" ht="18.75" hidden="1" x14ac:dyDescent="0.3">
      <c r="A75" s="16" t="s">
        <v>28</v>
      </c>
      <c r="B75" s="11">
        <f>B76</f>
        <v>0</v>
      </c>
      <c r="C75" s="12">
        <f>C76</f>
        <v>0</v>
      </c>
      <c r="D75" s="12">
        <f>D76</f>
        <v>0</v>
      </c>
      <c r="E75" s="12">
        <f>E76</f>
        <v>0</v>
      </c>
      <c r="F75" s="12" t="e">
        <f>E75/B75*100</f>
        <v>#DIV/0!</v>
      </c>
      <c r="G75" s="12" t="e">
        <f>E75/C75*100</f>
        <v>#DIV/0!</v>
      </c>
      <c r="H75" s="12"/>
      <c r="I75" s="12"/>
      <c r="J75" s="12"/>
      <c r="K75" s="12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</row>
    <row r="76" spans="1:32" ht="18.75" hidden="1" x14ac:dyDescent="0.3">
      <c r="A76" s="16" t="s">
        <v>29</v>
      </c>
      <c r="B76" s="11">
        <f>H76+J76+L76+N76+P76+R76+T76+V76+X76+Z76+AB76+AD76</f>
        <v>0</v>
      </c>
      <c r="C76" s="12">
        <f>H76</f>
        <v>0</v>
      </c>
      <c r="D76" s="12"/>
      <c r="E76" s="12">
        <f>I76</f>
        <v>0</v>
      </c>
      <c r="F76" s="12" t="e">
        <f>D76/B76*100</f>
        <v>#DIV/0!</v>
      </c>
      <c r="G76" s="12" t="e">
        <f>E76/C76*100</f>
        <v>#DIV/0!</v>
      </c>
      <c r="H76" s="12"/>
      <c r="I76" s="12"/>
      <c r="J76" s="12"/>
      <c r="K76" s="12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</row>
    <row r="77" spans="1:32" ht="150" x14ac:dyDescent="0.3">
      <c r="A77" s="24" t="s">
        <v>54</v>
      </c>
      <c r="B77" s="11"/>
      <c r="C77" s="12"/>
      <c r="D77" s="12"/>
      <c r="E77" s="12"/>
      <c r="F77" s="12"/>
      <c r="G77" s="12"/>
      <c r="H77" s="12"/>
      <c r="I77" s="12"/>
      <c r="J77" s="12"/>
      <c r="K77" s="12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25"/>
    </row>
    <row r="78" spans="1:32" ht="18.75" x14ac:dyDescent="0.3">
      <c r="A78" s="16" t="s">
        <v>28</v>
      </c>
      <c r="B78" s="11">
        <f>B79</f>
        <v>80</v>
      </c>
      <c r="C78" s="12">
        <f>C79</f>
        <v>80</v>
      </c>
      <c r="D78" s="12">
        <f>D79</f>
        <v>80</v>
      </c>
      <c r="E78" s="12">
        <f>E79</f>
        <v>80</v>
      </c>
      <c r="F78" s="12">
        <f>E78/B78*100</f>
        <v>100</v>
      </c>
      <c r="G78" s="12">
        <f>E78/C78*100</f>
        <v>100</v>
      </c>
      <c r="H78" s="12">
        <v>0</v>
      </c>
      <c r="I78" s="12">
        <v>0</v>
      </c>
      <c r="J78" s="12">
        <v>0</v>
      </c>
      <c r="K78" s="12">
        <v>0</v>
      </c>
      <c r="L78" s="11">
        <v>80</v>
      </c>
      <c r="M78" s="11">
        <v>0</v>
      </c>
      <c r="N78" s="11">
        <v>0</v>
      </c>
      <c r="O78" s="11">
        <v>80</v>
      </c>
      <c r="P78" s="11">
        <v>0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/>
    </row>
    <row r="79" spans="1:32" ht="18.75" x14ac:dyDescent="0.3">
      <c r="A79" s="16" t="s">
        <v>29</v>
      </c>
      <c r="B79" s="11">
        <f>H79+J79+L79+N79+P79+R79+T79+V79+X79+Z79+AB79+AD79</f>
        <v>80</v>
      </c>
      <c r="C79" s="12">
        <f>O79</f>
        <v>80</v>
      </c>
      <c r="D79" s="12">
        <v>80</v>
      </c>
      <c r="E79" s="12">
        <f>O79</f>
        <v>80</v>
      </c>
      <c r="F79" s="12">
        <f>D79/B79*100</f>
        <v>100</v>
      </c>
      <c r="G79" s="12">
        <f>E79/C79*100</f>
        <v>100</v>
      </c>
      <c r="H79" s="12">
        <v>0</v>
      </c>
      <c r="I79" s="12">
        <v>0</v>
      </c>
      <c r="J79" s="12">
        <v>0</v>
      </c>
      <c r="K79" s="12">
        <v>0</v>
      </c>
      <c r="L79" s="11">
        <v>80</v>
      </c>
      <c r="M79" s="11">
        <v>0</v>
      </c>
      <c r="N79" s="11">
        <v>0</v>
      </c>
      <c r="O79" s="11">
        <v>80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/>
    </row>
    <row r="80" spans="1:32" ht="168.75" x14ac:dyDescent="0.3">
      <c r="A80" s="16" t="s">
        <v>55</v>
      </c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1"/>
    </row>
    <row r="81" spans="1:33" ht="18.75" x14ac:dyDescent="0.3">
      <c r="A81" s="16" t="s">
        <v>28</v>
      </c>
      <c r="B81" s="11">
        <f>B82</f>
        <v>40</v>
      </c>
      <c r="C81" s="12">
        <f>C82</f>
        <v>40</v>
      </c>
      <c r="D81" s="12">
        <f>D82</f>
        <v>40</v>
      </c>
      <c r="E81" s="12">
        <f>E82</f>
        <v>40</v>
      </c>
      <c r="F81" s="12">
        <f>D81/B81*100</f>
        <v>100</v>
      </c>
      <c r="G81" s="12">
        <f>E81/C81*100</f>
        <v>100</v>
      </c>
      <c r="H81" s="12">
        <f>H82</f>
        <v>0</v>
      </c>
      <c r="I81" s="12">
        <f>I82</f>
        <v>0</v>
      </c>
      <c r="J81" s="12">
        <f>J82</f>
        <v>0</v>
      </c>
      <c r="K81" s="12">
        <f>K82</f>
        <v>0</v>
      </c>
      <c r="L81" s="12">
        <f t="shared" ref="L81:AE81" si="14">L82</f>
        <v>0</v>
      </c>
      <c r="M81" s="12">
        <f t="shared" si="14"/>
        <v>0</v>
      </c>
      <c r="N81" s="12">
        <f t="shared" si="14"/>
        <v>0</v>
      </c>
      <c r="O81" s="12">
        <f t="shared" si="14"/>
        <v>0</v>
      </c>
      <c r="P81" s="12">
        <f t="shared" si="14"/>
        <v>0</v>
      </c>
      <c r="Q81" s="12">
        <f t="shared" si="14"/>
        <v>0</v>
      </c>
      <c r="R81" s="12">
        <f t="shared" si="14"/>
        <v>0</v>
      </c>
      <c r="S81" s="12">
        <f t="shared" si="14"/>
        <v>0</v>
      </c>
      <c r="T81" s="12">
        <f t="shared" si="14"/>
        <v>0</v>
      </c>
      <c r="U81" s="12">
        <f t="shared" si="14"/>
        <v>0</v>
      </c>
      <c r="V81" s="12">
        <f t="shared" si="14"/>
        <v>0</v>
      </c>
      <c r="W81" s="12">
        <f t="shared" si="14"/>
        <v>0</v>
      </c>
      <c r="X81" s="12">
        <f t="shared" si="14"/>
        <v>0</v>
      </c>
      <c r="Y81" s="12">
        <f t="shared" si="14"/>
        <v>0</v>
      </c>
      <c r="Z81" s="12">
        <v>40</v>
      </c>
      <c r="AA81" s="12">
        <v>11</v>
      </c>
      <c r="AB81" s="12">
        <f t="shared" si="14"/>
        <v>0</v>
      </c>
      <c r="AC81" s="12">
        <f t="shared" si="14"/>
        <v>17</v>
      </c>
      <c r="AD81" s="12">
        <f t="shared" si="14"/>
        <v>0</v>
      </c>
      <c r="AE81" s="12">
        <f t="shared" si="14"/>
        <v>12</v>
      </c>
      <c r="AF81" s="11"/>
    </row>
    <row r="82" spans="1:33" ht="18.75" x14ac:dyDescent="0.3">
      <c r="A82" s="16" t="s">
        <v>29</v>
      </c>
      <c r="B82" s="11">
        <f>B85+B88</f>
        <v>40</v>
      </c>
      <c r="C82" s="12">
        <f>C85</f>
        <v>40</v>
      </c>
      <c r="D82" s="12">
        <f>D85</f>
        <v>40</v>
      </c>
      <c r="E82" s="12">
        <f>E85</f>
        <v>40</v>
      </c>
      <c r="F82" s="12">
        <f>D82/B82*100</f>
        <v>100</v>
      </c>
      <c r="G82" s="12">
        <f>E82/C82*100</f>
        <v>100</v>
      </c>
      <c r="H82" s="12">
        <f>H85+H88</f>
        <v>0</v>
      </c>
      <c r="I82" s="12">
        <f>I85+I88</f>
        <v>0</v>
      </c>
      <c r="J82" s="12">
        <f>J85+J88</f>
        <v>0</v>
      </c>
      <c r="K82" s="12">
        <f>K85+K88</f>
        <v>0</v>
      </c>
      <c r="L82" s="12">
        <f t="shared" ref="L82:AD82" si="15">L85+L88</f>
        <v>0</v>
      </c>
      <c r="M82" s="12">
        <f t="shared" si="15"/>
        <v>0</v>
      </c>
      <c r="N82" s="12">
        <f t="shared" si="15"/>
        <v>0</v>
      </c>
      <c r="O82" s="12">
        <f t="shared" si="15"/>
        <v>0</v>
      </c>
      <c r="P82" s="12">
        <f t="shared" si="15"/>
        <v>0</v>
      </c>
      <c r="Q82" s="12">
        <f t="shared" si="15"/>
        <v>0</v>
      </c>
      <c r="R82" s="12">
        <f t="shared" si="15"/>
        <v>0</v>
      </c>
      <c r="S82" s="12">
        <f t="shared" si="15"/>
        <v>0</v>
      </c>
      <c r="T82" s="12">
        <f t="shared" si="15"/>
        <v>0</v>
      </c>
      <c r="U82" s="12">
        <f t="shared" si="15"/>
        <v>0</v>
      </c>
      <c r="V82" s="12">
        <f t="shared" si="15"/>
        <v>0</v>
      </c>
      <c r="W82" s="12">
        <f t="shared" si="15"/>
        <v>0</v>
      </c>
      <c r="X82" s="12">
        <f t="shared" si="15"/>
        <v>0</v>
      </c>
      <c r="Y82" s="12">
        <f t="shared" si="15"/>
        <v>0</v>
      </c>
      <c r="Z82" s="12">
        <f t="shared" si="15"/>
        <v>40</v>
      </c>
      <c r="AA82" s="12">
        <f t="shared" si="15"/>
        <v>11</v>
      </c>
      <c r="AB82" s="12">
        <f t="shared" si="15"/>
        <v>0</v>
      </c>
      <c r="AC82" s="12">
        <f t="shared" si="15"/>
        <v>17</v>
      </c>
      <c r="AD82" s="12">
        <f t="shared" si="15"/>
        <v>0</v>
      </c>
      <c r="AE82" s="12">
        <v>12</v>
      </c>
      <c r="AF82" s="11"/>
    </row>
    <row r="83" spans="1:33" ht="206.25" x14ac:dyDescent="0.3">
      <c r="A83" s="16" t="s">
        <v>56</v>
      </c>
      <c r="B83" s="11"/>
      <c r="C83" s="12"/>
      <c r="D83" s="12"/>
      <c r="E83" s="12"/>
      <c r="F83" s="12"/>
      <c r="G83" s="12"/>
      <c r="H83" s="12"/>
      <c r="I83" s="12"/>
      <c r="J83" s="12"/>
      <c r="K83" s="12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</row>
    <row r="84" spans="1:33" ht="18.75" x14ac:dyDescent="0.3">
      <c r="A84" s="16" t="s">
        <v>28</v>
      </c>
      <c r="B84" s="11">
        <f>B85</f>
        <v>40</v>
      </c>
      <c r="C84" s="12">
        <f>C85</f>
        <v>40</v>
      </c>
      <c r="D84" s="12">
        <f>D85</f>
        <v>40</v>
      </c>
      <c r="E84" s="12">
        <f>E85</f>
        <v>40</v>
      </c>
      <c r="F84" s="12">
        <f>E84/B84*100</f>
        <v>100</v>
      </c>
      <c r="G84" s="12">
        <f>E84/C84*100</f>
        <v>100</v>
      </c>
      <c r="H84" s="12">
        <f>H85</f>
        <v>0</v>
      </c>
      <c r="I84" s="12">
        <f t="shared" ref="I84:AE84" si="16">I85</f>
        <v>0</v>
      </c>
      <c r="J84" s="12">
        <f t="shared" si="16"/>
        <v>0</v>
      </c>
      <c r="K84" s="12">
        <f t="shared" si="16"/>
        <v>0</v>
      </c>
      <c r="L84" s="11">
        <f t="shared" si="16"/>
        <v>0</v>
      </c>
      <c r="M84" s="11">
        <f t="shared" si="16"/>
        <v>0</v>
      </c>
      <c r="N84" s="11">
        <f t="shared" si="16"/>
        <v>0</v>
      </c>
      <c r="O84" s="11">
        <f t="shared" si="16"/>
        <v>0</v>
      </c>
      <c r="P84" s="11">
        <f t="shared" si="16"/>
        <v>0</v>
      </c>
      <c r="Q84" s="11">
        <f t="shared" si="16"/>
        <v>0</v>
      </c>
      <c r="R84" s="11">
        <f t="shared" si="16"/>
        <v>0</v>
      </c>
      <c r="S84" s="11">
        <f t="shared" si="16"/>
        <v>0</v>
      </c>
      <c r="T84" s="11">
        <f t="shared" si="16"/>
        <v>0</v>
      </c>
      <c r="U84" s="11">
        <f t="shared" si="16"/>
        <v>0</v>
      </c>
      <c r="V84" s="11">
        <f t="shared" si="16"/>
        <v>0</v>
      </c>
      <c r="W84" s="11">
        <f t="shared" si="16"/>
        <v>0</v>
      </c>
      <c r="X84" s="11">
        <f t="shared" si="16"/>
        <v>0</v>
      </c>
      <c r="Y84" s="11">
        <f t="shared" si="16"/>
        <v>0</v>
      </c>
      <c r="Z84" s="11">
        <f t="shared" si="16"/>
        <v>40</v>
      </c>
      <c r="AA84" s="11">
        <f t="shared" si="16"/>
        <v>11</v>
      </c>
      <c r="AB84" s="11">
        <f t="shared" si="16"/>
        <v>0</v>
      </c>
      <c r="AC84" s="11">
        <f t="shared" si="16"/>
        <v>17</v>
      </c>
      <c r="AD84" s="11">
        <f t="shared" si="16"/>
        <v>0</v>
      </c>
      <c r="AE84" s="11">
        <f t="shared" si="16"/>
        <v>12</v>
      </c>
      <c r="AF84" s="11"/>
    </row>
    <row r="85" spans="1:33" ht="18.75" x14ac:dyDescent="0.3">
      <c r="A85" s="16" t="s">
        <v>29</v>
      </c>
      <c r="B85" s="11">
        <f>H85+J85+L85+N85+P85+R85+T85+V85+X85+Z85+AB85+AD85</f>
        <v>40</v>
      </c>
      <c r="C85" s="12">
        <v>40</v>
      </c>
      <c r="D85" s="12">
        <v>40</v>
      </c>
      <c r="E85" s="12">
        <v>40</v>
      </c>
      <c r="F85" s="12">
        <f>D85/B85*100</f>
        <v>100</v>
      </c>
      <c r="G85" s="12">
        <f>E85/C85*100</f>
        <v>100</v>
      </c>
      <c r="H85" s="12">
        <v>0</v>
      </c>
      <c r="I85" s="12">
        <v>0</v>
      </c>
      <c r="J85" s="12">
        <v>0</v>
      </c>
      <c r="K85" s="12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40</v>
      </c>
      <c r="AA85" s="11">
        <v>11</v>
      </c>
      <c r="AB85" s="11">
        <v>0</v>
      </c>
      <c r="AC85" s="11">
        <v>17</v>
      </c>
      <c r="AD85" s="11">
        <v>0</v>
      </c>
      <c r="AE85" s="11">
        <v>12</v>
      </c>
      <c r="AF85" s="11"/>
    </row>
    <row r="86" spans="1:33" ht="225" hidden="1" x14ac:dyDescent="0.3">
      <c r="A86" s="16" t="s">
        <v>57</v>
      </c>
      <c r="B86" s="11">
        <v>0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/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/>
    </row>
    <row r="87" spans="1:33" ht="18.75" hidden="1" x14ac:dyDescent="0.3">
      <c r="A87" s="16" t="s">
        <v>28</v>
      </c>
      <c r="B87" s="11">
        <f>B88</f>
        <v>0</v>
      </c>
      <c r="C87" s="12">
        <f>C88</f>
        <v>0</v>
      </c>
      <c r="D87" s="12">
        <f>D88</f>
        <v>0</v>
      </c>
      <c r="E87" s="12">
        <f>E88</f>
        <v>0</v>
      </c>
      <c r="F87" s="12" t="e">
        <f>E87/B87*100</f>
        <v>#DIV/0!</v>
      </c>
      <c r="G87" s="12" t="e">
        <f>E87/C87*100</f>
        <v>#DIV/0!</v>
      </c>
      <c r="H87" s="12">
        <f>H88</f>
        <v>0</v>
      </c>
      <c r="I87" s="12">
        <f t="shared" ref="I87:AE87" si="17">I88</f>
        <v>0</v>
      </c>
      <c r="J87" s="12">
        <f t="shared" si="17"/>
        <v>0</v>
      </c>
      <c r="K87" s="12">
        <f t="shared" si="17"/>
        <v>0</v>
      </c>
      <c r="L87" s="11">
        <f t="shared" si="17"/>
        <v>0</v>
      </c>
      <c r="M87" s="11">
        <f t="shared" si="17"/>
        <v>0</v>
      </c>
      <c r="N87" s="11">
        <f t="shared" si="17"/>
        <v>0</v>
      </c>
      <c r="O87" s="11">
        <f t="shared" si="17"/>
        <v>0</v>
      </c>
      <c r="P87" s="11">
        <f t="shared" si="17"/>
        <v>0</v>
      </c>
      <c r="Q87" s="11">
        <f t="shared" si="17"/>
        <v>0</v>
      </c>
      <c r="R87" s="11">
        <f t="shared" si="17"/>
        <v>0</v>
      </c>
      <c r="S87" s="11">
        <f t="shared" si="17"/>
        <v>0</v>
      </c>
      <c r="T87" s="11">
        <f t="shared" si="17"/>
        <v>0</v>
      </c>
      <c r="U87" s="11">
        <f t="shared" si="17"/>
        <v>0</v>
      </c>
      <c r="V87" s="11">
        <f t="shared" si="17"/>
        <v>0</v>
      </c>
      <c r="W87" s="11">
        <f t="shared" si="17"/>
        <v>0</v>
      </c>
      <c r="X87" s="11">
        <f t="shared" si="17"/>
        <v>0</v>
      </c>
      <c r="Y87" s="11">
        <f t="shared" si="17"/>
        <v>0</v>
      </c>
      <c r="Z87" s="11">
        <f t="shared" si="17"/>
        <v>0</v>
      </c>
      <c r="AA87" s="11">
        <f t="shared" si="17"/>
        <v>0</v>
      </c>
      <c r="AB87" s="11">
        <f t="shared" si="17"/>
        <v>0</v>
      </c>
      <c r="AC87" s="11">
        <f t="shared" si="17"/>
        <v>0</v>
      </c>
      <c r="AD87" s="11">
        <f t="shared" si="17"/>
        <v>0</v>
      </c>
      <c r="AE87" s="11">
        <f t="shared" si="17"/>
        <v>0</v>
      </c>
      <c r="AF87" s="11"/>
    </row>
    <row r="88" spans="1:33" ht="18.75" hidden="1" x14ac:dyDescent="0.3">
      <c r="A88" s="16" t="s">
        <v>29</v>
      </c>
      <c r="B88" s="11">
        <f>H88+J88+L88+N88+P88+R88+T88+V88+X88+Z88+AB88+AD88</f>
        <v>0</v>
      </c>
      <c r="C88" s="12">
        <f>H88</f>
        <v>0</v>
      </c>
      <c r="D88" s="12"/>
      <c r="E88" s="12">
        <f>I88</f>
        <v>0</v>
      </c>
      <c r="F88" s="12" t="e">
        <f>D88/B88*100</f>
        <v>#DIV/0!</v>
      </c>
      <c r="G88" s="12" t="e">
        <f>E88/C88*100</f>
        <v>#DIV/0!</v>
      </c>
      <c r="H88" s="12"/>
      <c r="I88" s="12"/>
      <c r="J88" s="12"/>
      <c r="K88" s="12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</row>
    <row r="89" spans="1:33" ht="75" x14ac:dyDescent="0.3">
      <c r="A89" s="16" t="s">
        <v>58</v>
      </c>
      <c r="B89" s="11"/>
      <c r="C89" s="12"/>
      <c r="D89" s="12"/>
      <c r="E89" s="12"/>
      <c r="F89" s="12"/>
      <c r="G89" s="12"/>
      <c r="H89" s="12"/>
      <c r="I89" s="12"/>
      <c r="J89" s="12"/>
      <c r="K89" s="12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</row>
    <row r="90" spans="1:33" ht="18.75" x14ac:dyDescent="0.3">
      <c r="A90" s="16" t="s">
        <v>28</v>
      </c>
      <c r="B90" s="11">
        <f>B91</f>
        <v>6.7</v>
      </c>
      <c r="C90" s="12">
        <f>C91</f>
        <v>0</v>
      </c>
      <c r="D90" s="12">
        <f>D91</f>
        <v>0</v>
      </c>
      <c r="E90" s="12">
        <f>E91</f>
        <v>0</v>
      </c>
      <c r="F90" s="12">
        <f>E90/B90*100</f>
        <v>0</v>
      </c>
      <c r="G90" s="12" t="e">
        <f>E90/C90*100</f>
        <v>#DIV/0!</v>
      </c>
      <c r="H90" s="12">
        <f>H91</f>
        <v>0</v>
      </c>
      <c r="I90" s="12">
        <f t="shared" ref="I90:AE90" si="18">I91</f>
        <v>0</v>
      </c>
      <c r="J90" s="12">
        <f t="shared" si="18"/>
        <v>0</v>
      </c>
      <c r="K90" s="12">
        <f t="shared" si="18"/>
        <v>0</v>
      </c>
      <c r="L90" s="11">
        <f t="shared" si="18"/>
        <v>0</v>
      </c>
      <c r="M90" s="11">
        <f t="shared" si="18"/>
        <v>0</v>
      </c>
      <c r="N90" s="11">
        <f t="shared" si="18"/>
        <v>0</v>
      </c>
      <c r="O90" s="11">
        <f t="shared" si="18"/>
        <v>0</v>
      </c>
      <c r="P90" s="11">
        <f t="shared" si="18"/>
        <v>0</v>
      </c>
      <c r="Q90" s="11">
        <f t="shared" si="18"/>
        <v>0</v>
      </c>
      <c r="R90" s="11">
        <f t="shared" si="18"/>
        <v>0</v>
      </c>
      <c r="S90" s="11">
        <f t="shared" si="18"/>
        <v>0</v>
      </c>
      <c r="T90" s="11">
        <f t="shared" si="18"/>
        <v>0</v>
      </c>
      <c r="U90" s="11">
        <f t="shared" si="18"/>
        <v>0</v>
      </c>
      <c r="V90" s="11">
        <f t="shared" si="18"/>
        <v>6.7</v>
      </c>
      <c r="W90" s="11">
        <f t="shared" si="18"/>
        <v>0</v>
      </c>
      <c r="X90" s="11">
        <f t="shared" si="18"/>
        <v>0</v>
      </c>
      <c r="Y90" s="11">
        <f t="shared" si="18"/>
        <v>0</v>
      </c>
      <c r="Z90" s="11">
        <f t="shared" si="18"/>
        <v>0</v>
      </c>
      <c r="AA90" s="11">
        <f t="shared" si="18"/>
        <v>0</v>
      </c>
      <c r="AB90" s="11">
        <f t="shared" si="18"/>
        <v>0</v>
      </c>
      <c r="AC90" s="11">
        <f t="shared" si="18"/>
        <v>0</v>
      </c>
      <c r="AD90" s="11">
        <f t="shared" si="18"/>
        <v>0</v>
      </c>
      <c r="AE90" s="11">
        <f t="shared" si="18"/>
        <v>0</v>
      </c>
      <c r="AF90" s="11"/>
    </row>
    <row r="91" spans="1:33" ht="18.75" x14ac:dyDescent="0.3">
      <c r="A91" s="16" t="s">
        <v>29</v>
      </c>
      <c r="B91" s="11">
        <f>B94+B97</f>
        <v>6.7</v>
      </c>
      <c r="C91" s="12">
        <v>0</v>
      </c>
      <c r="D91" s="12">
        <v>0</v>
      </c>
      <c r="E91" s="12">
        <v>0</v>
      </c>
      <c r="F91" s="12">
        <f>D91/B91*100</f>
        <v>0</v>
      </c>
      <c r="G91" s="12" t="e">
        <f>E91/C91*100</f>
        <v>#DIV/0!</v>
      </c>
      <c r="H91" s="12">
        <f>H94</f>
        <v>0</v>
      </c>
      <c r="I91" s="12">
        <f t="shared" ref="I91:AD91" si="19">I94</f>
        <v>0</v>
      </c>
      <c r="J91" s="12">
        <f t="shared" si="19"/>
        <v>0</v>
      </c>
      <c r="K91" s="12">
        <f>K94</f>
        <v>0</v>
      </c>
      <c r="L91" s="11">
        <f t="shared" si="19"/>
        <v>0</v>
      </c>
      <c r="M91" s="11">
        <f t="shared" si="19"/>
        <v>0</v>
      </c>
      <c r="N91" s="11">
        <f t="shared" si="19"/>
        <v>0</v>
      </c>
      <c r="O91" s="11">
        <f t="shared" si="19"/>
        <v>0</v>
      </c>
      <c r="P91" s="11">
        <f t="shared" si="19"/>
        <v>0</v>
      </c>
      <c r="Q91" s="11">
        <f t="shared" si="19"/>
        <v>0</v>
      </c>
      <c r="R91" s="11">
        <f t="shared" si="19"/>
        <v>0</v>
      </c>
      <c r="S91" s="11">
        <f t="shared" si="19"/>
        <v>0</v>
      </c>
      <c r="T91" s="11">
        <f t="shared" si="19"/>
        <v>0</v>
      </c>
      <c r="U91" s="11">
        <f t="shared" si="19"/>
        <v>0</v>
      </c>
      <c r="V91" s="11">
        <f>V94</f>
        <v>6.7</v>
      </c>
      <c r="W91" s="11">
        <f>W94</f>
        <v>0</v>
      </c>
      <c r="X91" s="11">
        <f t="shared" si="19"/>
        <v>0</v>
      </c>
      <c r="Y91" s="11">
        <f t="shared" si="19"/>
        <v>0</v>
      </c>
      <c r="Z91" s="11">
        <f t="shared" si="19"/>
        <v>0</v>
      </c>
      <c r="AA91" s="11">
        <f t="shared" si="19"/>
        <v>0</v>
      </c>
      <c r="AB91" s="11">
        <f t="shared" si="19"/>
        <v>0</v>
      </c>
      <c r="AC91" s="11">
        <f t="shared" si="19"/>
        <v>0</v>
      </c>
      <c r="AD91" s="11">
        <f t="shared" si="19"/>
        <v>0</v>
      </c>
      <c r="AE91" s="11">
        <v>0</v>
      </c>
      <c r="AF91" s="11"/>
    </row>
    <row r="92" spans="1:33" s="28" customFormat="1" ht="131.25" customHeight="1" x14ac:dyDescent="0.3">
      <c r="A92" s="24" t="s">
        <v>59</v>
      </c>
      <c r="B92" s="11"/>
      <c r="C92" s="12"/>
      <c r="D92" s="12"/>
      <c r="E92" s="12"/>
      <c r="F92" s="12"/>
      <c r="G92" s="12"/>
      <c r="H92" s="12"/>
      <c r="I92" s="12"/>
      <c r="J92" s="12"/>
      <c r="K92" s="12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26"/>
      <c r="AG92" s="27"/>
    </row>
    <row r="93" spans="1:33" s="28" customFormat="1" ht="18.75" x14ac:dyDescent="0.3">
      <c r="A93" s="16" t="s">
        <v>28</v>
      </c>
      <c r="B93" s="11">
        <f>B94</f>
        <v>6.7</v>
      </c>
      <c r="C93" s="12">
        <f>C94</f>
        <v>0</v>
      </c>
      <c r="D93" s="12">
        <f>D94</f>
        <v>0</v>
      </c>
      <c r="E93" s="12">
        <f>E94</f>
        <v>0</v>
      </c>
      <c r="F93" s="12">
        <f>E93/B93*100</f>
        <v>0</v>
      </c>
      <c r="G93" s="12" t="e">
        <f>E93/C93*100</f>
        <v>#DIV/0!</v>
      </c>
      <c r="H93" s="12">
        <f>H94</f>
        <v>0</v>
      </c>
      <c r="I93" s="12">
        <f t="shared" ref="I93:AE93" si="20">I94</f>
        <v>0</v>
      </c>
      <c r="J93" s="12">
        <f t="shared" si="20"/>
        <v>0</v>
      </c>
      <c r="K93" s="12">
        <f t="shared" si="20"/>
        <v>0</v>
      </c>
      <c r="L93" s="11">
        <f t="shared" si="20"/>
        <v>0</v>
      </c>
      <c r="M93" s="11">
        <f t="shared" si="20"/>
        <v>0</v>
      </c>
      <c r="N93" s="11">
        <f t="shared" si="20"/>
        <v>0</v>
      </c>
      <c r="O93" s="11">
        <f t="shared" si="20"/>
        <v>0</v>
      </c>
      <c r="P93" s="11">
        <f t="shared" si="20"/>
        <v>0</v>
      </c>
      <c r="Q93" s="11">
        <f t="shared" si="20"/>
        <v>0</v>
      </c>
      <c r="R93" s="11">
        <f t="shared" si="20"/>
        <v>0</v>
      </c>
      <c r="S93" s="11">
        <f t="shared" si="20"/>
        <v>0</v>
      </c>
      <c r="T93" s="11">
        <f t="shared" si="20"/>
        <v>0</v>
      </c>
      <c r="U93" s="11">
        <f t="shared" si="20"/>
        <v>0</v>
      </c>
      <c r="V93" s="11">
        <f t="shared" si="20"/>
        <v>6.7</v>
      </c>
      <c r="W93" s="11">
        <f t="shared" si="20"/>
        <v>0</v>
      </c>
      <c r="X93" s="11">
        <f t="shared" si="20"/>
        <v>0</v>
      </c>
      <c r="Y93" s="11">
        <f t="shared" si="20"/>
        <v>0</v>
      </c>
      <c r="Z93" s="11">
        <f t="shared" si="20"/>
        <v>0</v>
      </c>
      <c r="AA93" s="11">
        <f t="shared" si="20"/>
        <v>0</v>
      </c>
      <c r="AB93" s="11">
        <f t="shared" si="20"/>
        <v>0</v>
      </c>
      <c r="AC93" s="11">
        <f t="shared" si="20"/>
        <v>0</v>
      </c>
      <c r="AD93" s="11">
        <f t="shared" si="20"/>
        <v>0</v>
      </c>
      <c r="AE93" s="11">
        <f t="shared" si="20"/>
        <v>0</v>
      </c>
      <c r="AF93" s="11"/>
      <c r="AG93" s="27"/>
    </row>
    <row r="94" spans="1:33" s="28" customFormat="1" ht="18.75" x14ac:dyDescent="0.3">
      <c r="A94" s="16" t="s">
        <v>29</v>
      </c>
      <c r="B94" s="11">
        <f>H94+J94+L94+N94+P94+R94+T94+V94+X94+Z94+AB94+AD94</f>
        <v>6.7</v>
      </c>
      <c r="C94" s="12">
        <v>0</v>
      </c>
      <c r="D94" s="12">
        <v>0</v>
      </c>
      <c r="E94" s="12">
        <v>0</v>
      </c>
      <c r="F94" s="12">
        <f>D94/B94*100</f>
        <v>0</v>
      </c>
      <c r="G94" s="12" t="e">
        <f>E94/C94*100</f>
        <v>#DIV/0!</v>
      </c>
      <c r="H94" s="12">
        <v>0</v>
      </c>
      <c r="I94" s="12">
        <v>0</v>
      </c>
      <c r="J94" s="12">
        <v>0</v>
      </c>
      <c r="K94" s="12">
        <v>0</v>
      </c>
      <c r="L94" s="11">
        <v>0</v>
      </c>
      <c r="M94" s="11">
        <v>0</v>
      </c>
      <c r="N94" s="11">
        <v>0</v>
      </c>
      <c r="O94" s="11">
        <v>0</v>
      </c>
      <c r="P94" s="11">
        <v>0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6.7</v>
      </c>
      <c r="W94" s="11">
        <v>0</v>
      </c>
      <c r="X94" s="11">
        <v>0</v>
      </c>
      <c r="Y94" s="11">
        <v>0</v>
      </c>
      <c r="Z94" s="1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/>
      <c r="AG94" s="27"/>
    </row>
    <row r="95" spans="1:33" s="28" customFormat="1" ht="225" hidden="1" x14ac:dyDescent="0.3">
      <c r="A95" s="24" t="s">
        <v>60</v>
      </c>
      <c r="B95" s="11"/>
      <c r="C95" s="12"/>
      <c r="D95" s="12"/>
      <c r="E95" s="12"/>
      <c r="F95" s="12"/>
      <c r="G95" s="12"/>
      <c r="H95" s="12"/>
      <c r="I95" s="12"/>
      <c r="J95" s="12"/>
      <c r="K95" s="12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27"/>
    </row>
    <row r="96" spans="1:33" s="28" customFormat="1" ht="18.75" hidden="1" x14ac:dyDescent="0.3">
      <c r="A96" s="16" t="s">
        <v>28</v>
      </c>
      <c r="B96" s="11"/>
      <c r="C96" s="12"/>
      <c r="D96" s="12"/>
      <c r="E96" s="12"/>
      <c r="F96" s="12"/>
      <c r="G96" s="12"/>
      <c r="H96" s="12"/>
      <c r="I96" s="12"/>
      <c r="J96" s="12"/>
      <c r="K96" s="12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27"/>
    </row>
    <row r="97" spans="1:33" s="28" customFormat="1" ht="21" customHeight="1" x14ac:dyDescent="0.3">
      <c r="A97" s="16" t="s">
        <v>29</v>
      </c>
      <c r="B97" s="11"/>
      <c r="C97" s="12"/>
      <c r="D97" s="12"/>
      <c r="E97" s="12"/>
      <c r="F97" s="12"/>
      <c r="G97" s="12"/>
      <c r="H97" s="12"/>
      <c r="I97" s="12"/>
      <c r="J97" s="12"/>
      <c r="K97" s="12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27"/>
    </row>
    <row r="98" spans="1:33" ht="18.75" x14ac:dyDescent="0.3">
      <c r="A98" s="65" t="s">
        <v>61</v>
      </c>
      <c r="B98" s="11"/>
      <c r="C98" s="12"/>
      <c r="D98" s="12"/>
      <c r="E98" s="12"/>
      <c r="F98" s="12"/>
      <c r="G98" s="12"/>
      <c r="H98" s="12"/>
      <c r="I98" s="12"/>
      <c r="J98" s="12"/>
      <c r="K98" s="12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</row>
    <row r="99" spans="1:33" ht="18.75" x14ac:dyDescent="0.3">
      <c r="A99" s="16" t="s">
        <v>28</v>
      </c>
      <c r="B99" s="11">
        <f>B100</f>
        <v>135.69999999999999</v>
      </c>
      <c r="C99" s="12">
        <f>C100</f>
        <v>129</v>
      </c>
      <c r="D99" s="12">
        <f>D100</f>
        <v>129</v>
      </c>
      <c r="E99" s="12">
        <f>E100</f>
        <v>129</v>
      </c>
      <c r="F99" s="12">
        <f>D99/B99*100</f>
        <v>95.062638172439208</v>
      </c>
      <c r="G99" s="12">
        <f>E99/C99*100</f>
        <v>100</v>
      </c>
      <c r="H99" s="12">
        <v>0</v>
      </c>
      <c r="I99" s="12">
        <v>0</v>
      </c>
      <c r="J99" s="12">
        <v>0</v>
      </c>
      <c r="K99" s="12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/>
      <c r="Y99" s="11"/>
      <c r="Z99" s="11">
        <v>40</v>
      </c>
      <c r="AA99" s="11">
        <v>11</v>
      </c>
      <c r="AB99" s="11">
        <v>0</v>
      </c>
      <c r="AC99" s="11">
        <v>17</v>
      </c>
      <c r="AD99" s="11">
        <v>0</v>
      </c>
      <c r="AE99" s="11">
        <v>18.7</v>
      </c>
      <c r="AF99" s="11"/>
    </row>
    <row r="100" spans="1:33" ht="18.75" x14ac:dyDescent="0.3">
      <c r="A100" s="16" t="s">
        <v>29</v>
      </c>
      <c r="B100" s="11">
        <f>B64+B82+B91+B97</f>
        <v>135.69999999999999</v>
      </c>
      <c r="C100" s="12">
        <f>C64+C82+C91</f>
        <v>129</v>
      </c>
      <c r="D100" s="12">
        <f>D64+D82+D91</f>
        <v>129</v>
      </c>
      <c r="E100" s="12">
        <f>E64+E82+E91</f>
        <v>129</v>
      </c>
      <c r="F100" s="12">
        <f>D100/B100*100</f>
        <v>95.062638172439208</v>
      </c>
      <c r="G100" s="12">
        <f>E100/C100*100</f>
        <v>100</v>
      </c>
      <c r="H100" s="12">
        <v>0</v>
      </c>
      <c r="I100" s="12">
        <v>0</v>
      </c>
      <c r="J100" s="12">
        <v>0</v>
      </c>
      <c r="K100" s="12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/>
      <c r="Y100" s="11"/>
      <c r="Z100" s="11">
        <v>40</v>
      </c>
      <c r="AA100" s="11">
        <v>11</v>
      </c>
      <c r="AB100" s="11">
        <v>0</v>
      </c>
      <c r="AC100" s="11">
        <v>17</v>
      </c>
      <c r="AD100" s="11">
        <v>0</v>
      </c>
      <c r="AE100" s="11">
        <v>18.7</v>
      </c>
      <c r="AF100" s="11"/>
    </row>
    <row r="101" spans="1:33" ht="37.5" x14ac:dyDescent="0.3">
      <c r="A101" s="66" t="s">
        <v>62</v>
      </c>
      <c r="B101" s="13"/>
      <c r="C101" s="15"/>
      <c r="D101" s="15"/>
      <c r="E101" s="15"/>
      <c r="F101" s="15"/>
      <c r="G101" s="15"/>
      <c r="H101" s="15"/>
      <c r="I101" s="15"/>
      <c r="J101" s="15"/>
      <c r="K101" s="15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spans="1:33" ht="18.75" x14ac:dyDescent="0.3">
      <c r="A102" s="66" t="s">
        <v>28</v>
      </c>
      <c r="B102" s="14">
        <f>B103</f>
        <v>135.69999999999999</v>
      </c>
      <c r="C102" s="15">
        <f>C103</f>
        <v>129</v>
      </c>
      <c r="D102" s="15">
        <f>D103</f>
        <v>129</v>
      </c>
      <c r="E102" s="15">
        <f>E103</f>
        <v>129</v>
      </c>
      <c r="F102" s="12">
        <f>E102/B102*100</f>
        <v>95.062638172439208</v>
      </c>
      <c r="G102" s="12">
        <f>E102/C102*100</f>
        <v>100</v>
      </c>
      <c r="H102" s="15">
        <v>0</v>
      </c>
      <c r="I102" s="15">
        <v>0</v>
      </c>
      <c r="J102" s="15">
        <v>0</v>
      </c>
      <c r="K102" s="15">
        <v>0</v>
      </c>
      <c r="L102" s="14">
        <v>0</v>
      </c>
      <c r="M102" s="14">
        <v>0</v>
      </c>
      <c r="N102" s="14">
        <v>0</v>
      </c>
      <c r="O102" s="14">
        <v>0</v>
      </c>
      <c r="P102" s="14">
        <v>0</v>
      </c>
      <c r="Q102" s="14">
        <v>0</v>
      </c>
      <c r="R102" s="14">
        <v>0</v>
      </c>
      <c r="S102" s="14">
        <v>0</v>
      </c>
      <c r="T102" s="14">
        <v>0</v>
      </c>
      <c r="U102" s="14">
        <v>0</v>
      </c>
      <c r="V102" s="14">
        <v>0</v>
      </c>
      <c r="W102" s="14">
        <v>0</v>
      </c>
      <c r="X102" s="14"/>
      <c r="Y102" s="14"/>
      <c r="Z102" s="14">
        <v>40</v>
      </c>
      <c r="AA102" s="14">
        <v>11</v>
      </c>
      <c r="AB102" s="14">
        <v>0</v>
      </c>
      <c r="AC102" s="14">
        <v>17</v>
      </c>
      <c r="AD102" s="14">
        <v>0</v>
      </c>
      <c r="AE102" s="14">
        <v>18.7</v>
      </c>
      <c r="AF102" s="13"/>
    </row>
    <row r="103" spans="1:33" s="29" customFormat="1" ht="18.75" x14ac:dyDescent="0.3">
      <c r="A103" s="16" t="s">
        <v>29</v>
      </c>
      <c r="B103" s="14">
        <f>B100</f>
        <v>135.69999999999999</v>
      </c>
      <c r="C103" s="15">
        <f>C100</f>
        <v>129</v>
      </c>
      <c r="D103" s="15">
        <f>D100</f>
        <v>129</v>
      </c>
      <c r="E103" s="15">
        <f>E100</f>
        <v>129</v>
      </c>
      <c r="F103" s="12">
        <f>E103/B103*100</f>
        <v>95.062638172439208</v>
      </c>
      <c r="G103" s="12">
        <f>E103/C103*100</f>
        <v>100</v>
      </c>
      <c r="H103" s="15">
        <v>0</v>
      </c>
      <c r="I103" s="15">
        <v>0</v>
      </c>
      <c r="J103" s="15">
        <v>0</v>
      </c>
      <c r="K103" s="15">
        <v>0</v>
      </c>
      <c r="L103" s="14">
        <v>0</v>
      </c>
      <c r="M103" s="14">
        <v>0</v>
      </c>
      <c r="N103" s="14">
        <v>0</v>
      </c>
      <c r="O103" s="14">
        <v>0</v>
      </c>
      <c r="P103" s="14">
        <v>0</v>
      </c>
      <c r="Q103" s="14">
        <v>0</v>
      </c>
      <c r="R103" s="14">
        <v>0</v>
      </c>
      <c r="S103" s="14">
        <v>0</v>
      </c>
      <c r="T103" s="14">
        <v>0</v>
      </c>
      <c r="U103" s="14">
        <v>0</v>
      </c>
      <c r="V103" s="14">
        <v>0</v>
      </c>
      <c r="W103" s="14">
        <v>0</v>
      </c>
      <c r="X103" s="14"/>
      <c r="Y103" s="14"/>
      <c r="Z103" s="14">
        <v>40</v>
      </c>
      <c r="AA103" s="14">
        <v>11</v>
      </c>
      <c r="AB103" s="14">
        <v>0</v>
      </c>
      <c r="AC103" s="14">
        <v>17</v>
      </c>
      <c r="AD103" s="14">
        <v>0</v>
      </c>
      <c r="AE103" s="14">
        <v>18.7</v>
      </c>
      <c r="AF103" s="13"/>
      <c r="AG103" s="1"/>
    </row>
    <row r="104" spans="1:33" ht="93.75" x14ac:dyDescent="0.3">
      <c r="A104" s="24" t="s">
        <v>63</v>
      </c>
      <c r="B104" s="13"/>
      <c r="C104" s="15"/>
      <c r="D104" s="15"/>
      <c r="E104" s="15"/>
      <c r="F104" s="15"/>
      <c r="G104" s="15"/>
      <c r="H104" s="15"/>
      <c r="I104" s="15"/>
      <c r="J104" s="15"/>
      <c r="K104" s="15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spans="1:33" ht="18.75" x14ac:dyDescent="0.3">
      <c r="A105" s="24" t="s">
        <v>26</v>
      </c>
      <c r="B105" s="13"/>
      <c r="C105" s="15"/>
      <c r="D105" s="15"/>
      <c r="E105" s="15"/>
      <c r="F105" s="15"/>
      <c r="G105" s="15"/>
      <c r="H105" s="15"/>
      <c r="I105" s="15"/>
      <c r="J105" s="15"/>
      <c r="K105" s="15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spans="1:33" ht="93.75" x14ac:dyDescent="0.3">
      <c r="A106" s="24" t="s">
        <v>64</v>
      </c>
      <c r="B106" s="13"/>
      <c r="C106" s="15"/>
      <c r="D106" s="15"/>
      <c r="E106" s="15"/>
      <c r="F106" s="15"/>
      <c r="G106" s="15"/>
      <c r="H106" s="15"/>
      <c r="I106" s="15"/>
      <c r="J106" s="15"/>
      <c r="K106" s="15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spans="1:33" ht="18.75" x14ac:dyDescent="0.3">
      <c r="A107" s="68" t="s">
        <v>28</v>
      </c>
      <c r="B107" s="14">
        <f>B108</f>
        <v>1048.4000000000001</v>
      </c>
      <c r="C107" s="15">
        <f>C108</f>
        <v>1046.98</v>
      </c>
      <c r="D107" s="15">
        <v>1048.4000000000001</v>
      </c>
      <c r="E107" s="15">
        <f>E108</f>
        <v>1046.9749999999999</v>
      </c>
      <c r="F107" s="21">
        <f>E107/B107*100</f>
        <v>99.864078595955732</v>
      </c>
      <c r="G107" s="21">
        <f>E107/C107*100</f>
        <v>99.999522435958653</v>
      </c>
      <c r="H107" s="15">
        <f>H108</f>
        <v>0</v>
      </c>
      <c r="I107" s="15">
        <f t="shared" ref="I107:AE107" si="21">I108</f>
        <v>0</v>
      </c>
      <c r="J107" s="15">
        <f>J108</f>
        <v>0</v>
      </c>
      <c r="K107" s="15">
        <f t="shared" si="21"/>
        <v>0</v>
      </c>
      <c r="L107" s="14">
        <f t="shared" si="21"/>
        <v>0</v>
      </c>
      <c r="M107" s="14">
        <f t="shared" si="21"/>
        <v>0</v>
      </c>
      <c r="N107" s="14">
        <f t="shared" si="21"/>
        <v>0</v>
      </c>
      <c r="O107" s="14">
        <f t="shared" si="21"/>
        <v>0</v>
      </c>
      <c r="P107" s="30">
        <f>P108</f>
        <v>569.4</v>
      </c>
      <c r="Q107" s="14">
        <v>567.995</v>
      </c>
      <c r="R107" s="14">
        <f t="shared" si="21"/>
        <v>0</v>
      </c>
      <c r="S107" s="14">
        <f t="shared" si="21"/>
        <v>0</v>
      </c>
      <c r="T107" s="14">
        <f t="shared" si="21"/>
        <v>479</v>
      </c>
      <c r="U107" s="14">
        <f t="shared" si="21"/>
        <v>0</v>
      </c>
      <c r="V107" s="14">
        <f t="shared" si="21"/>
        <v>0</v>
      </c>
      <c r="W107" s="14">
        <f t="shared" si="21"/>
        <v>478.98</v>
      </c>
      <c r="X107" s="14">
        <f t="shared" si="21"/>
        <v>0</v>
      </c>
      <c r="Y107" s="14">
        <f t="shared" si="21"/>
        <v>0</v>
      </c>
      <c r="Z107" s="14">
        <f t="shared" si="21"/>
        <v>0</v>
      </c>
      <c r="AA107" s="14">
        <f t="shared" si="21"/>
        <v>0</v>
      </c>
      <c r="AB107" s="14">
        <f t="shared" si="21"/>
        <v>0</v>
      </c>
      <c r="AC107" s="14">
        <f t="shared" si="21"/>
        <v>0</v>
      </c>
      <c r="AD107" s="14">
        <f t="shared" si="21"/>
        <v>0</v>
      </c>
      <c r="AE107" s="14">
        <f t="shared" si="21"/>
        <v>0</v>
      </c>
      <c r="AF107" s="31"/>
    </row>
    <row r="108" spans="1:33" ht="18.75" x14ac:dyDescent="0.3">
      <c r="A108" s="24" t="s">
        <v>29</v>
      </c>
      <c r="B108" s="11">
        <v>1048.4000000000001</v>
      </c>
      <c r="C108" s="12">
        <v>1046.98</v>
      </c>
      <c r="D108" s="12">
        <v>1048.4000000000001</v>
      </c>
      <c r="E108" s="12">
        <f>Q108+W108</f>
        <v>1046.9749999999999</v>
      </c>
      <c r="F108" s="21">
        <f>E108/B108*100</f>
        <v>99.864078595955732</v>
      </c>
      <c r="G108" s="21">
        <f>E108/C108*100</f>
        <v>99.999522435958653</v>
      </c>
      <c r="H108" s="12">
        <v>0</v>
      </c>
      <c r="I108" s="15">
        <v>0</v>
      </c>
      <c r="J108" s="15">
        <v>0</v>
      </c>
      <c r="K108" s="15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569.4</v>
      </c>
      <c r="Q108" s="14">
        <v>567.995</v>
      </c>
      <c r="R108" s="13">
        <v>0</v>
      </c>
      <c r="S108" s="13">
        <v>0</v>
      </c>
      <c r="T108" s="15">
        <v>479</v>
      </c>
      <c r="U108" s="13">
        <v>0</v>
      </c>
      <c r="V108" s="13">
        <v>0</v>
      </c>
      <c r="W108" s="13">
        <v>478.98</v>
      </c>
      <c r="X108" s="13">
        <v>0</v>
      </c>
      <c r="Y108" s="13">
        <v>0</v>
      </c>
      <c r="Z108" s="13">
        <v>0</v>
      </c>
      <c r="AA108" s="13">
        <v>0</v>
      </c>
      <c r="AB108" s="13">
        <v>0</v>
      </c>
      <c r="AC108" s="13">
        <v>0</v>
      </c>
      <c r="AD108" s="13">
        <v>0</v>
      </c>
      <c r="AE108" s="13">
        <v>0</v>
      </c>
      <c r="AF108" s="13"/>
    </row>
    <row r="109" spans="1:33" ht="18.75" x14ac:dyDescent="0.3">
      <c r="A109" s="65" t="s">
        <v>65</v>
      </c>
      <c r="B109" s="13"/>
      <c r="C109" s="15"/>
      <c r="D109" s="15"/>
      <c r="E109" s="15"/>
      <c r="F109" s="32"/>
      <c r="G109" s="32"/>
      <c r="H109" s="15"/>
      <c r="I109" s="12"/>
      <c r="J109" s="12"/>
      <c r="K109" s="12"/>
      <c r="L109" s="11"/>
      <c r="M109" s="11"/>
      <c r="N109" s="11"/>
      <c r="O109" s="13"/>
      <c r="P109" s="13"/>
      <c r="Q109" s="14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spans="1:33" ht="18.75" x14ac:dyDescent="0.3">
      <c r="A110" s="65" t="s">
        <v>28</v>
      </c>
      <c r="B110" s="14">
        <f>B111</f>
        <v>1048.4000000000001</v>
      </c>
      <c r="C110" s="15">
        <f>C111</f>
        <v>1046.98</v>
      </c>
      <c r="D110" s="15">
        <f>D111</f>
        <v>1048.4000000000001</v>
      </c>
      <c r="E110" s="15">
        <f>E111</f>
        <v>1046.9749999999999</v>
      </c>
      <c r="F110" s="21">
        <f>E110/B110*100</f>
        <v>99.864078595955732</v>
      </c>
      <c r="G110" s="21">
        <f>E110/C110*100</f>
        <v>99.999522435958653</v>
      </c>
      <c r="H110" s="15">
        <v>0</v>
      </c>
      <c r="I110" s="15">
        <v>0</v>
      </c>
      <c r="J110" s="15">
        <v>0</v>
      </c>
      <c r="K110" s="15">
        <v>0</v>
      </c>
      <c r="L110" s="14">
        <v>0</v>
      </c>
      <c r="M110" s="14">
        <v>0</v>
      </c>
      <c r="N110" s="14">
        <v>0</v>
      </c>
      <c r="O110" s="14">
        <v>0</v>
      </c>
      <c r="P110" s="14">
        <v>569.4</v>
      </c>
      <c r="Q110" s="14">
        <v>567.995</v>
      </c>
      <c r="R110" s="14">
        <v>0</v>
      </c>
      <c r="S110" s="14">
        <v>0</v>
      </c>
      <c r="T110" s="14">
        <v>479</v>
      </c>
      <c r="U110" s="14">
        <v>0</v>
      </c>
      <c r="V110" s="14">
        <v>0</v>
      </c>
      <c r="W110" s="14">
        <v>478.98</v>
      </c>
      <c r="X110" s="14">
        <v>0</v>
      </c>
      <c r="Y110" s="14">
        <v>0</v>
      </c>
      <c r="Z110" s="14">
        <v>0</v>
      </c>
      <c r="AA110" s="14">
        <v>0</v>
      </c>
      <c r="AB110" s="14">
        <v>0</v>
      </c>
      <c r="AC110" s="14">
        <v>0</v>
      </c>
      <c r="AD110" s="14">
        <v>0</v>
      </c>
      <c r="AE110" s="14">
        <v>0</v>
      </c>
      <c r="AF110" s="13"/>
    </row>
    <row r="111" spans="1:33" ht="18.75" x14ac:dyDescent="0.3">
      <c r="A111" s="24" t="s">
        <v>29</v>
      </c>
      <c r="B111" s="14">
        <f>B108</f>
        <v>1048.4000000000001</v>
      </c>
      <c r="C111" s="15">
        <v>1046.98</v>
      </c>
      <c r="D111" s="15">
        <f>D108</f>
        <v>1048.4000000000001</v>
      </c>
      <c r="E111" s="15">
        <f>E108</f>
        <v>1046.9749999999999</v>
      </c>
      <c r="F111" s="21">
        <f>E111/B111*100</f>
        <v>99.864078595955732</v>
      </c>
      <c r="G111" s="21">
        <f>E111/C111*100</f>
        <v>99.999522435958653</v>
      </c>
      <c r="H111" s="15">
        <v>0</v>
      </c>
      <c r="I111" s="15">
        <v>0</v>
      </c>
      <c r="J111" s="15">
        <v>0</v>
      </c>
      <c r="K111" s="15">
        <v>0</v>
      </c>
      <c r="L111" s="14">
        <v>0</v>
      </c>
      <c r="M111" s="14">
        <v>0</v>
      </c>
      <c r="N111" s="14">
        <v>0</v>
      </c>
      <c r="O111" s="14">
        <v>0</v>
      </c>
      <c r="P111" s="14">
        <v>569.4</v>
      </c>
      <c r="Q111" s="14">
        <v>567.995</v>
      </c>
      <c r="R111" s="14">
        <v>0</v>
      </c>
      <c r="S111" s="14">
        <v>0</v>
      </c>
      <c r="T111" s="14">
        <v>479</v>
      </c>
      <c r="U111" s="14">
        <v>0</v>
      </c>
      <c r="V111" s="14">
        <v>0</v>
      </c>
      <c r="W111" s="14">
        <v>478.98</v>
      </c>
      <c r="X111" s="14">
        <v>0</v>
      </c>
      <c r="Y111" s="14">
        <v>0</v>
      </c>
      <c r="Z111" s="14">
        <v>0</v>
      </c>
      <c r="AA111" s="14">
        <v>0</v>
      </c>
      <c r="AB111" s="14">
        <v>0</v>
      </c>
      <c r="AC111" s="14">
        <v>0</v>
      </c>
      <c r="AD111" s="14">
        <v>0</v>
      </c>
      <c r="AE111" s="14">
        <v>0</v>
      </c>
      <c r="AF111" s="13"/>
    </row>
    <row r="112" spans="1:33" ht="37.5" x14ac:dyDescent="0.3">
      <c r="A112" s="66" t="s">
        <v>66</v>
      </c>
      <c r="B112" s="13"/>
      <c r="C112" s="15"/>
      <c r="D112" s="15"/>
      <c r="E112" s="15"/>
      <c r="F112" s="32"/>
      <c r="G112" s="32"/>
      <c r="H112" s="15"/>
      <c r="I112" s="15"/>
      <c r="J112" s="15"/>
      <c r="K112" s="15"/>
      <c r="L112" s="13"/>
      <c r="M112" s="13"/>
      <c r="N112" s="13"/>
      <c r="O112" s="13"/>
      <c r="P112" s="13"/>
      <c r="Q112" s="14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</row>
    <row r="113" spans="1:32" ht="18.75" x14ac:dyDescent="0.3">
      <c r="A113" s="66" t="s">
        <v>28</v>
      </c>
      <c r="B113" s="14">
        <f>B114</f>
        <v>1048.4000000000001</v>
      </c>
      <c r="C113" s="15">
        <v>1046.98</v>
      </c>
      <c r="D113" s="15">
        <f>D114</f>
        <v>1048.4000000000001</v>
      </c>
      <c r="E113" s="15">
        <f>E114</f>
        <v>1046.9749999999999</v>
      </c>
      <c r="F113" s="21">
        <f t="shared" ref="F113:F122" si="22">E113/B113*100</f>
        <v>99.864078595955732</v>
      </c>
      <c r="G113" s="21">
        <f t="shared" ref="G113:G122" si="23">E113/C113*100</f>
        <v>99.999522435958653</v>
      </c>
      <c r="H113" s="15">
        <f>H114</f>
        <v>0</v>
      </c>
      <c r="I113" s="15">
        <f t="shared" ref="I113:AE113" si="24">I114</f>
        <v>0</v>
      </c>
      <c r="J113" s="15">
        <f t="shared" si="24"/>
        <v>0</v>
      </c>
      <c r="K113" s="15">
        <f t="shared" si="24"/>
        <v>0</v>
      </c>
      <c r="L113" s="14">
        <f t="shared" si="24"/>
        <v>0</v>
      </c>
      <c r="M113" s="14">
        <f t="shared" si="24"/>
        <v>0</v>
      </c>
      <c r="N113" s="14">
        <f t="shared" si="24"/>
        <v>0</v>
      </c>
      <c r="O113" s="14">
        <f t="shared" si="24"/>
        <v>0</v>
      </c>
      <c r="P113" s="14">
        <f t="shared" si="24"/>
        <v>569.4</v>
      </c>
      <c r="Q113" s="14">
        <f t="shared" si="24"/>
        <v>567.995</v>
      </c>
      <c r="R113" s="14">
        <f t="shared" si="24"/>
        <v>0</v>
      </c>
      <c r="S113" s="14">
        <f t="shared" si="24"/>
        <v>0</v>
      </c>
      <c r="T113" s="14">
        <f t="shared" si="24"/>
        <v>479</v>
      </c>
      <c r="U113" s="14">
        <f t="shared" si="24"/>
        <v>0</v>
      </c>
      <c r="V113" s="14">
        <f t="shared" si="24"/>
        <v>0</v>
      </c>
      <c r="W113" s="14">
        <f t="shared" si="24"/>
        <v>478.98</v>
      </c>
      <c r="X113" s="14">
        <f t="shared" si="24"/>
        <v>0</v>
      </c>
      <c r="Y113" s="14">
        <f t="shared" si="24"/>
        <v>0</v>
      </c>
      <c r="Z113" s="14">
        <f t="shared" si="24"/>
        <v>0</v>
      </c>
      <c r="AA113" s="14">
        <f t="shared" si="24"/>
        <v>0</v>
      </c>
      <c r="AB113" s="14">
        <f t="shared" si="24"/>
        <v>0</v>
      </c>
      <c r="AC113" s="14">
        <f t="shared" si="24"/>
        <v>0</v>
      </c>
      <c r="AD113" s="14">
        <f t="shared" si="24"/>
        <v>0</v>
      </c>
      <c r="AE113" s="14">
        <f t="shared" si="24"/>
        <v>0</v>
      </c>
      <c r="AF113" s="13"/>
    </row>
    <row r="114" spans="1:32" ht="18.75" x14ac:dyDescent="0.3">
      <c r="A114" s="16" t="s">
        <v>29</v>
      </c>
      <c r="B114" s="14">
        <f>B111</f>
        <v>1048.4000000000001</v>
      </c>
      <c r="C114" s="15">
        <v>1046.98</v>
      </c>
      <c r="D114" s="15">
        <f>D111</f>
        <v>1048.4000000000001</v>
      </c>
      <c r="E114" s="15">
        <f>E111</f>
        <v>1046.9749999999999</v>
      </c>
      <c r="F114" s="21">
        <f t="shared" si="22"/>
        <v>99.864078595955732</v>
      </c>
      <c r="G114" s="21">
        <f t="shared" si="23"/>
        <v>99.999522435958653</v>
      </c>
      <c r="H114" s="15">
        <v>0</v>
      </c>
      <c r="I114" s="15">
        <v>0</v>
      </c>
      <c r="J114" s="15">
        <v>0</v>
      </c>
      <c r="K114" s="15">
        <v>0</v>
      </c>
      <c r="L114" s="14">
        <v>0</v>
      </c>
      <c r="M114" s="14">
        <v>0</v>
      </c>
      <c r="N114" s="14">
        <v>0</v>
      </c>
      <c r="O114" s="14">
        <v>0</v>
      </c>
      <c r="P114" s="14">
        <v>569.4</v>
      </c>
      <c r="Q114" s="14">
        <v>567.995</v>
      </c>
      <c r="R114" s="14">
        <v>0</v>
      </c>
      <c r="S114" s="14">
        <v>0</v>
      </c>
      <c r="T114" s="14">
        <v>479</v>
      </c>
      <c r="U114" s="14">
        <v>0</v>
      </c>
      <c r="V114" s="14">
        <v>0</v>
      </c>
      <c r="W114" s="14">
        <v>478.98</v>
      </c>
      <c r="X114" s="14">
        <v>0</v>
      </c>
      <c r="Y114" s="14">
        <v>0</v>
      </c>
      <c r="Z114" s="14">
        <v>0</v>
      </c>
      <c r="AA114" s="14">
        <v>0</v>
      </c>
      <c r="AB114" s="14">
        <v>0</v>
      </c>
      <c r="AC114" s="14">
        <v>0</v>
      </c>
      <c r="AD114" s="14">
        <v>0</v>
      </c>
      <c r="AE114" s="14">
        <v>0</v>
      </c>
      <c r="AF114" s="13"/>
    </row>
    <row r="115" spans="1:32" ht="37.5" x14ac:dyDescent="0.3">
      <c r="A115" s="65" t="s">
        <v>67</v>
      </c>
      <c r="B115" s="14">
        <f>B116+B117</f>
        <v>2145.9</v>
      </c>
      <c r="C115" s="15">
        <f>C116+C117</f>
        <v>2143.98</v>
      </c>
      <c r="D115" s="15">
        <f>D116+D117</f>
        <v>2139.2000000000003</v>
      </c>
      <c r="E115" s="32">
        <f>E116+E117</f>
        <v>2137.2750000000001</v>
      </c>
      <c r="F115" s="21">
        <f t="shared" si="22"/>
        <v>99.59807073954984</v>
      </c>
      <c r="G115" s="21">
        <f t="shared" si="23"/>
        <v>99.687263873730174</v>
      </c>
      <c r="H115" s="15">
        <f>H116+H117</f>
        <v>0</v>
      </c>
      <c r="I115" s="15">
        <f t="shared" ref="I115:AE115" si="25">I116+I117</f>
        <v>0</v>
      </c>
      <c r="J115" s="15">
        <f t="shared" si="25"/>
        <v>0</v>
      </c>
      <c r="K115" s="15">
        <f t="shared" si="25"/>
        <v>0</v>
      </c>
      <c r="L115" s="14">
        <f t="shared" si="25"/>
        <v>350</v>
      </c>
      <c r="M115" s="14">
        <f t="shared" si="25"/>
        <v>122.8</v>
      </c>
      <c r="N115" s="14">
        <f t="shared" si="25"/>
        <v>0</v>
      </c>
      <c r="O115" s="14">
        <f t="shared" si="25"/>
        <v>107.2</v>
      </c>
      <c r="P115" s="14">
        <f t="shared" si="25"/>
        <v>569.4</v>
      </c>
      <c r="Q115" s="14">
        <f t="shared" si="25"/>
        <v>767.995</v>
      </c>
      <c r="R115" s="14">
        <f t="shared" si="25"/>
        <v>0</v>
      </c>
      <c r="S115" s="14">
        <f t="shared" si="25"/>
        <v>0</v>
      </c>
      <c r="T115" s="14">
        <f t="shared" si="25"/>
        <v>479</v>
      </c>
      <c r="U115" s="14">
        <f t="shared" si="25"/>
        <v>0</v>
      </c>
      <c r="V115" s="14">
        <f>V94</f>
        <v>6.7</v>
      </c>
      <c r="W115" s="14">
        <v>478.98</v>
      </c>
      <c r="X115" s="14">
        <f>X70</f>
        <v>9</v>
      </c>
      <c r="Y115" s="14">
        <f t="shared" si="25"/>
        <v>9</v>
      </c>
      <c r="Z115" s="14">
        <f t="shared" si="25"/>
        <v>342</v>
      </c>
      <c r="AA115" s="14">
        <f t="shared" si="25"/>
        <v>172.5</v>
      </c>
      <c r="AB115" s="14">
        <f t="shared" si="25"/>
        <v>309.8</v>
      </c>
      <c r="AC115" s="14">
        <f t="shared" si="25"/>
        <v>370.8</v>
      </c>
      <c r="AD115" s="14">
        <f>AD85</f>
        <v>0</v>
      </c>
      <c r="AE115" s="14">
        <f t="shared" si="25"/>
        <v>114.7</v>
      </c>
      <c r="AF115" s="13"/>
    </row>
    <row r="116" spans="1:32" ht="18.75" x14ac:dyDescent="0.3">
      <c r="A116" s="24" t="s">
        <v>45</v>
      </c>
      <c r="B116" s="14">
        <f>B52</f>
        <v>195.6</v>
      </c>
      <c r="C116" s="15">
        <v>195.6</v>
      </c>
      <c r="D116" s="15">
        <v>195.6</v>
      </c>
      <c r="E116" s="15">
        <v>195.6</v>
      </c>
      <c r="F116" s="21"/>
      <c r="G116" s="21"/>
      <c r="H116" s="15">
        <f>H52</f>
        <v>0</v>
      </c>
      <c r="I116" s="15">
        <f t="shared" ref="I116:AE116" si="26">I52</f>
        <v>0</v>
      </c>
      <c r="J116" s="15">
        <f t="shared" si="26"/>
        <v>0</v>
      </c>
      <c r="K116" s="15">
        <f t="shared" si="26"/>
        <v>0</v>
      </c>
      <c r="L116" s="14">
        <f t="shared" si="26"/>
        <v>97.8</v>
      </c>
      <c r="M116" s="14">
        <f t="shared" si="26"/>
        <v>97.8</v>
      </c>
      <c r="N116" s="14">
        <f t="shared" si="26"/>
        <v>0</v>
      </c>
      <c r="O116" s="14">
        <f t="shared" si="26"/>
        <v>0</v>
      </c>
      <c r="P116" s="14">
        <f t="shared" si="26"/>
        <v>0</v>
      </c>
      <c r="Q116" s="14">
        <f t="shared" si="26"/>
        <v>0</v>
      </c>
      <c r="R116" s="14">
        <f t="shared" si="26"/>
        <v>0</v>
      </c>
      <c r="S116" s="14">
        <f t="shared" si="26"/>
        <v>0</v>
      </c>
      <c r="T116" s="14">
        <f t="shared" si="26"/>
        <v>0</v>
      </c>
      <c r="U116" s="14">
        <f t="shared" si="26"/>
        <v>0</v>
      </c>
      <c r="V116" s="14">
        <f t="shared" si="26"/>
        <v>0</v>
      </c>
      <c r="W116" s="14">
        <v>0</v>
      </c>
      <c r="X116" s="14">
        <f t="shared" si="26"/>
        <v>0</v>
      </c>
      <c r="Y116" s="14">
        <f t="shared" si="26"/>
        <v>0</v>
      </c>
      <c r="Z116" s="14">
        <f t="shared" si="26"/>
        <v>97.8</v>
      </c>
      <c r="AA116" s="14">
        <f t="shared" si="26"/>
        <v>97.8</v>
      </c>
      <c r="AB116" s="14">
        <f t="shared" si="26"/>
        <v>0</v>
      </c>
      <c r="AC116" s="14">
        <f t="shared" si="26"/>
        <v>0</v>
      </c>
      <c r="AD116" s="14">
        <f t="shared" si="26"/>
        <v>0</v>
      </c>
      <c r="AE116" s="14">
        <f t="shared" si="26"/>
        <v>0</v>
      </c>
      <c r="AF116" s="13"/>
    </row>
    <row r="117" spans="1:32" ht="18.75" x14ac:dyDescent="0.3">
      <c r="A117" s="24" t="s">
        <v>29</v>
      </c>
      <c r="B117" s="14">
        <f>B53+B100+B111</f>
        <v>1950.3000000000002</v>
      </c>
      <c r="C117" s="15">
        <v>1948.38</v>
      </c>
      <c r="D117" s="15">
        <f>D53+D100+D111</f>
        <v>1943.6000000000001</v>
      </c>
      <c r="E117" s="32">
        <f>E53+E100+E111</f>
        <v>1941.675</v>
      </c>
      <c r="F117" s="21">
        <f t="shared" si="22"/>
        <v>99.557760344562368</v>
      </c>
      <c r="G117" s="21">
        <f t="shared" si="23"/>
        <v>99.65586795183691</v>
      </c>
      <c r="H117" s="15">
        <f>H53+H100+H111</f>
        <v>0</v>
      </c>
      <c r="I117" s="15">
        <f>I53+I100+I111</f>
        <v>0</v>
      </c>
      <c r="J117" s="15">
        <f t="shared" ref="J117:AE117" si="27">J53+J100+J111</f>
        <v>0</v>
      </c>
      <c r="K117" s="15">
        <f t="shared" si="27"/>
        <v>0</v>
      </c>
      <c r="L117" s="14">
        <f>L53+L100+L111</f>
        <v>252.2</v>
      </c>
      <c r="M117" s="14">
        <f t="shared" si="27"/>
        <v>25</v>
      </c>
      <c r="N117" s="14">
        <f t="shared" si="27"/>
        <v>0</v>
      </c>
      <c r="O117" s="14">
        <f>O53+O100+O111+O79</f>
        <v>107.2</v>
      </c>
      <c r="P117" s="14">
        <f>P53+P100+P111</f>
        <v>569.4</v>
      </c>
      <c r="Q117" s="14">
        <f>Q53+Q100+Q111</f>
        <v>767.995</v>
      </c>
      <c r="R117" s="14">
        <f t="shared" si="27"/>
        <v>0</v>
      </c>
      <c r="S117" s="14">
        <f>S53+S100+S111</f>
        <v>0</v>
      </c>
      <c r="T117" s="14">
        <f t="shared" si="27"/>
        <v>479</v>
      </c>
      <c r="U117" s="14">
        <f>U53+U100+U111</f>
        <v>0</v>
      </c>
      <c r="V117" s="14">
        <f t="shared" si="27"/>
        <v>0</v>
      </c>
      <c r="W117" s="14">
        <f>W53+W100+W111</f>
        <v>478.98</v>
      </c>
      <c r="X117" s="14">
        <f t="shared" si="27"/>
        <v>0</v>
      </c>
      <c r="Y117" s="14">
        <v>9</v>
      </c>
      <c r="Z117" s="14">
        <f t="shared" si="27"/>
        <v>244.2</v>
      </c>
      <c r="AA117" s="14">
        <f t="shared" si="27"/>
        <v>74.7</v>
      </c>
      <c r="AB117" s="14">
        <f t="shared" si="27"/>
        <v>309.8</v>
      </c>
      <c r="AC117" s="14">
        <f t="shared" si="27"/>
        <v>370.8</v>
      </c>
      <c r="AD117" s="14">
        <f t="shared" si="27"/>
        <v>0</v>
      </c>
      <c r="AE117" s="14">
        <f t="shared" si="27"/>
        <v>114.7</v>
      </c>
      <c r="AF117" s="13"/>
    </row>
    <row r="118" spans="1:32" ht="37.5" x14ac:dyDescent="0.3">
      <c r="A118" s="69" t="s">
        <v>41</v>
      </c>
      <c r="B118" s="14">
        <f>B54</f>
        <v>456.4</v>
      </c>
      <c r="C118" s="15">
        <f>C54</f>
        <v>455.9</v>
      </c>
      <c r="D118" s="15">
        <v>456.4</v>
      </c>
      <c r="E118" s="15">
        <f>E54</f>
        <v>455.9</v>
      </c>
      <c r="F118" s="21">
        <f t="shared" si="22"/>
        <v>99.890446976336548</v>
      </c>
      <c r="G118" s="12">
        <f t="shared" si="23"/>
        <v>100</v>
      </c>
      <c r="H118" s="15">
        <f t="shared" ref="H118:AE118" si="28">H54</f>
        <v>0</v>
      </c>
      <c r="I118" s="15">
        <f>I54</f>
        <v>0</v>
      </c>
      <c r="J118" s="15">
        <f t="shared" si="28"/>
        <v>0</v>
      </c>
      <c r="K118" s="15">
        <f t="shared" si="28"/>
        <v>0</v>
      </c>
      <c r="L118" s="14">
        <f t="shared" si="28"/>
        <v>228.2</v>
      </c>
      <c r="M118" s="14">
        <f t="shared" si="28"/>
        <v>25</v>
      </c>
      <c r="N118" s="14">
        <f t="shared" si="28"/>
        <v>0</v>
      </c>
      <c r="O118" s="14">
        <f t="shared" si="28"/>
        <v>27.2</v>
      </c>
      <c r="P118" s="14">
        <f t="shared" si="28"/>
        <v>0</v>
      </c>
      <c r="Q118" s="14">
        <f>Q54</f>
        <v>200</v>
      </c>
      <c r="R118" s="14">
        <f t="shared" si="28"/>
        <v>0</v>
      </c>
      <c r="S118" s="14">
        <f t="shared" si="28"/>
        <v>0</v>
      </c>
      <c r="T118" s="14">
        <f t="shared" si="28"/>
        <v>0</v>
      </c>
      <c r="U118" s="14">
        <f t="shared" si="28"/>
        <v>0</v>
      </c>
      <c r="V118" s="14">
        <f t="shared" si="28"/>
        <v>0</v>
      </c>
      <c r="W118" s="14">
        <f t="shared" si="28"/>
        <v>0</v>
      </c>
      <c r="X118" s="14">
        <f t="shared" si="28"/>
        <v>0</v>
      </c>
      <c r="Y118" s="14">
        <f t="shared" si="28"/>
        <v>0</v>
      </c>
      <c r="Z118" s="14">
        <f t="shared" si="28"/>
        <v>228.2</v>
      </c>
      <c r="AA118" s="14">
        <f t="shared" si="28"/>
        <v>63.7</v>
      </c>
      <c r="AB118" s="14">
        <f t="shared" si="28"/>
        <v>0</v>
      </c>
      <c r="AC118" s="14">
        <f t="shared" si="28"/>
        <v>140</v>
      </c>
      <c r="AD118" s="14">
        <f t="shared" si="28"/>
        <v>0</v>
      </c>
      <c r="AE118" s="14">
        <f t="shared" si="28"/>
        <v>0</v>
      </c>
      <c r="AF118" s="13"/>
    </row>
    <row r="119" spans="1:32" ht="37.5" x14ac:dyDescent="0.3">
      <c r="A119" s="65" t="s">
        <v>68</v>
      </c>
      <c r="B119" s="14">
        <f>B120+B121</f>
        <v>2145.9</v>
      </c>
      <c r="C119" s="14">
        <f>C120+C121</f>
        <v>2143.98</v>
      </c>
      <c r="D119" s="14">
        <f>D120+D121</f>
        <v>2139.2000000000003</v>
      </c>
      <c r="E119" s="14">
        <f>E120+E121</f>
        <v>2137.2750000000001</v>
      </c>
      <c r="F119" s="21">
        <f t="shared" si="22"/>
        <v>99.59807073954984</v>
      </c>
      <c r="G119" s="21">
        <f t="shared" si="23"/>
        <v>99.687263873730174</v>
      </c>
      <c r="H119" s="15">
        <f>H120+H121+H122</f>
        <v>0</v>
      </c>
      <c r="I119" s="15">
        <f t="shared" ref="I119:AE119" si="29">I120+I121+I122</f>
        <v>0</v>
      </c>
      <c r="J119" s="15">
        <f t="shared" si="29"/>
        <v>0</v>
      </c>
      <c r="K119" s="15">
        <f t="shared" si="29"/>
        <v>0</v>
      </c>
      <c r="L119" s="14">
        <f t="shared" si="29"/>
        <v>578.20000000000005</v>
      </c>
      <c r="M119" s="14">
        <f>M120+M121</f>
        <v>122.8</v>
      </c>
      <c r="N119" s="14">
        <f>N120+N121</f>
        <v>0</v>
      </c>
      <c r="O119" s="14">
        <f>O120+O121</f>
        <v>107.2</v>
      </c>
      <c r="P119" s="14">
        <f>P120+P121</f>
        <v>569.4</v>
      </c>
      <c r="Q119" s="14">
        <f>Q120+Q121</f>
        <v>767.995</v>
      </c>
      <c r="R119" s="14">
        <f t="shared" si="29"/>
        <v>0</v>
      </c>
      <c r="S119" s="14">
        <f t="shared" si="29"/>
        <v>0</v>
      </c>
      <c r="T119" s="14">
        <f t="shared" si="29"/>
        <v>479</v>
      </c>
      <c r="U119" s="14">
        <f t="shared" si="29"/>
        <v>0</v>
      </c>
      <c r="V119" s="14">
        <f t="shared" si="29"/>
        <v>0</v>
      </c>
      <c r="W119" s="14">
        <f t="shared" si="29"/>
        <v>478.98</v>
      </c>
      <c r="X119" s="14">
        <f t="shared" si="29"/>
        <v>0</v>
      </c>
      <c r="Y119" s="14">
        <f t="shared" si="29"/>
        <v>9</v>
      </c>
      <c r="Z119" s="14">
        <f t="shared" si="29"/>
        <v>570.20000000000005</v>
      </c>
      <c r="AA119" s="14">
        <f t="shared" si="29"/>
        <v>236.2</v>
      </c>
      <c r="AB119" s="14">
        <f t="shared" si="29"/>
        <v>309.8</v>
      </c>
      <c r="AC119" s="14">
        <f t="shared" si="29"/>
        <v>510.8</v>
      </c>
      <c r="AD119" s="14">
        <f t="shared" si="29"/>
        <v>0</v>
      </c>
      <c r="AE119" s="14">
        <f t="shared" si="29"/>
        <v>114.7</v>
      </c>
      <c r="AF119" s="13"/>
    </row>
    <row r="120" spans="1:32" ht="18.75" x14ac:dyDescent="0.3">
      <c r="A120" s="24" t="s">
        <v>45</v>
      </c>
      <c r="B120" s="14">
        <f t="shared" ref="B120:E122" si="30">B116</f>
        <v>195.6</v>
      </c>
      <c r="C120" s="15">
        <v>195.6</v>
      </c>
      <c r="D120" s="15">
        <v>195.6</v>
      </c>
      <c r="E120" s="15">
        <v>195.6</v>
      </c>
      <c r="F120" s="21"/>
      <c r="G120" s="12"/>
      <c r="H120" s="15">
        <f>H116</f>
        <v>0</v>
      </c>
      <c r="I120" s="15">
        <f t="shared" ref="I120:AE122" si="31">I116</f>
        <v>0</v>
      </c>
      <c r="J120" s="15">
        <f t="shared" si="31"/>
        <v>0</v>
      </c>
      <c r="K120" s="15">
        <f t="shared" si="31"/>
        <v>0</v>
      </c>
      <c r="L120" s="14">
        <f t="shared" si="31"/>
        <v>97.8</v>
      </c>
      <c r="M120" s="14">
        <f>M116</f>
        <v>97.8</v>
      </c>
      <c r="N120" s="14">
        <f t="shared" si="31"/>
        <v>0</v>
      </c>
      <c r="O120" s="14">
        <f t="shared" si="31"/>
        <v>0</v>
      </c>
      <c r="P120" s="14">
        <f t="shared" si="31"/>
        <v>0</v>
      </c>
      <c r="Q120" s="14">
        <f t="shared" si="31"/>
        <v>0</v>
      </c>
      <c r="R120" s="14">
        <f t="shared" si="31"/>
        <v>0</v>
      </c>
      <c r="S120" s="14">
        <f t="shared" si="31"/>
        <v>0</v>
      </c>
      <c r="T120" s="14">
        <f t="shared" si="31"/>
        <v>0</v>
      </c>
      <c r="U120" s="14">
        <f t="shared" si="31"/>
        <v>0</v>
      </c>
      <c r="V120" s="14">
        <f t="shared" si="31"/>
        <v>0</v>
      </c>
      <c r="W120" s="14">
        <f t="shared" si="31"/>
        <v>0</v>
      </c>
      <c r="X120" s="14">
        <f t="shared" si="31"/>
        <v>0</v>
      </c>
      <c r="Y120" s="14">
        <f t="shared" si="31"/>
        <v>0</v>
      </c>
      <c r="Z120" s="14">
        <f t="shared" si="31"/>
        <v>97.8</v>
      </c>
      <c r="AA120" s="14">
        <f t="shared" si="31"/>
        <v>97.8</v>
      </c>
      <c r="AB120" s="14">
        <f t="shared" si="31"/>
        <v>0</v>
      </c>
      <c r="AC120" s="14">
        <f t="shared" si="31"/>
        <v>0</v>
      </c>
      <c r="AD120" s="14">
        <f t="shared" si="31"/>
        <v>0</v>
      </c>
      <c r="AE120" s="14">
        <f t="shared" si="31"/>
        <v>0</v>
      </c>
      <c r="AF120" s="13"/>
    </row>
    <row r="121" spans="1:32" ht="18.75" x14ac:dyDescent="0.3">
      <c r="A121" s="24" t="s">
        <v>29</v>
      </c>
      <c r="B121" s="14">
        <f t="shared" si="30"/>
        <v>1950.3000000000002</v>
      </c>
      <c r="C121" s="15">
        <f t="shared" si="30"/>
        <v>1948.38</v>
      </c>
      <c r="D121" s="15">
        <f t="shared" si="30"/>
        <v>1943.6000000000001</v>
      </c>
      <c r="E121" s="15">
        <f t="shared" si="30"/>
        <v>1941.675</v>
      </c>
      <c r="F121" s="21">
        <f t="shared" si="22"/>
        <v>99.557760344562368</v>
      </c>
      <c r="G121" s="21">
        <f t="shared" si="23"/>
        <v>99.65586795183691</v>
      </c>
      <c r="H121" s="15">
        <f>H117</f>
        <v>0</v>
      </c>
      <c r="I121" s="15">
        <f t="shared" si="31"/>
        <v>0</v>
      </c>
      <c r="J121" s="15">
        <f t="shared" si="31"/>
        <v>0</v>
      </c>
      <c r="K121" s="15">
        <f t="shared" si="31"/>
        <v>0</v>
      </c>
      <c r="L121" s="14">
        <f t="shared" si="31"/>
        <v>252.2</v>
      </c>
      <c r="M121" s="14">
        <f t="shared" si="31"/>
        <v>25</v>
      </c>
      <c r="N121" s="14">
        <f t="shared" si="31"/>
        <v>0</v>
      </c>
      <c r="O121" s="14">
        <f>O117</f>
        <v>107.2</v>
      </c>
      <c r="P121" s="14">
        <f t="shared" si="31"/>
        <v>569.4</v>
      </c>
      <c r="Q121" s="14">
        <f>Q117</f>
        <v>767.995</v>
      </c>
      <c r="R121" s="14">
        <f t="shared" si="31"/>
        <v>0</v>
      </c>
      <c r="S121" s="14">
        <f t="shared" si="31"/>
        <v>0</v>
      </c>
      <c r="T121" s="14">
        <f t="shared" si="31"/>
        <v>479</v>
      </c>
      <c r="U121" s="14">
        <f t="shared" si="31"/>
        <v>0</v>
      </c>
      <c r="V121" s="14">
        <f t="shared" si="31"/>
        <v>0</v>
      </c>
      <c r="W121" s="14">
        <f t="shared" si="31"/>
        <v>478.98</v>
      </c>
      <c r="X121" s="14">
        <f t="shared" si="31"/>
        <v>0</v>
      </c>
      <c r="Y121" s="14">
        <f t="shared" si="31"/>
        <v>9</v>
      </c>
      <c r="Z121" s="14">
        <f t="shared" si="31"/>
        <v>244.2</v>
      </c>
      <c r="AA121" s="14">
        <f t="shared" si="31"/>
        <v>74.7</v>
      </c>
      <c r="AB121" s="14">
        <f t="shared" si="31"/>
        <v>309.8</v>
      </c>
      <c r="AC121" s="14">
        <f t="shared" si="31"/>
        <v>370.8</v>
      </c>
      <c r="AD121" s="14">
        <f t="shared" si="31"/>
        <v>0</v>
      </c>
      <c r="AE121" s="14">
        <f t="shared" si="31"/>
        <v>114.7</v>
      </c>
      <c r="AF121" s="13"/>
    </row>
    <row r="122" spans="1:32" ht="37.5" x14ac:dyDescent="0.3">
      <c r="A122" s="70" t="s">
        <v>41</v>
      </c>
      <c r="B122" s="14">
        <f t="shared" si="30"/>
        <v>456.4</v>
      </c>
      <c r="C122" s="15">
        <f t="shared" si="30"/>
        <v>455.9</v>
      </c>
      <c r="D122" s="15">
        <f t="shared" si="30"/>
        <v>456.4</v>
      </c>
      <c r="E122" s="15">
        <f t="shared" si="30"/>
        <v>455.9</v>
      </c>
      <c r="F122" s="21">
        <f t="shared" si="22"/>
        <v>99.890446976336548</v>
      </c>
      <c r="G122" s="12">
        <f t="shared" si="23"/>
        <v>100</v>
      </c>
      <c r="H122" s="15">
        <f>H118</f>
        <v>0</v>
      </c>
      <c r="I122" s="15">
        <f t="shared" si="31"/>
        <v>0</v>
      </c>
      <c r="J122" s="15">
        <f t="shared" si="31"/>
        <v>0</v>
      </c>
      <c r="K122" s="15">
        <f t="shared" si="31"/>
        <v>0</v>
      </c>
      <c r="L122" s="14">
        <f t="shared" si="31"/>
        <v>228.2</v>
      </c>
      <c r="M122" s="14">
        <f t="shared" si="31"/>
        <v>25</v>
      </c>
      <c r="N122" s="14">
        <f t="shared" si="31"/>
        <v>0</v>
      </c>
      <c r="O122" s="14">
        <f t="shared" si="31"/>
        <v>27.2</v>
      </c>
      <c r="P122" s="14">
        <f t="shared" si="31"/>
        <v>0</v>
      </c>
      <c r="Q122" s="14">
        <f t="shared" si="31"/>
        <v>200</v>
      </c>
      <c r="R122" s="14">
        <f t="shared" si="31"/>
        <v>0</v>
      </c>
      <c r="S122" s="14">
        <f t="shared" si="31"/>
        <v>0</v>
      </c>
      <c r="T122" s="14">
        <f t="shared" si="31"/>
        <v>0</v>
      </c>
      <c r="U122" s="14">
        <f t="shared" si="31"/>
        <v>0</v>
      </c>
      <c r="V122" s="14">
        <f t="shared" si="31"/>
        <v>0</v>
      </c>
      <c r="W122" s="14">
        <f t="shared" si="31"/>
        <v>0</v>
      </c>
      <c r="X122" s="14">
        <f t="shared" si="31"/>
        <v>0</v>
      </c>
      <c r="Y122" s="14">
        <f t="shared" si="31"/>
        <v>0</v>
      </c>
      <c r="Z122" s="14">
        <f t="shared" si="31"/>
        <v>228.2</v>
      </c>
      <c r="AA122" s="14">
        <f t="shared" si="31"/>
        <v>63.7</v>
      </c>
      <c r="AB122" s="14">
        <f t="shared" si="31"/>
        <v>0</v>
      </c>
      <c r="AC122" s="14">
        <f t="shared" si="31"/>
        <v>140</v>
      </c>
      <c r="AD122" s="14">
        <f t="shared" si="31"/>
        <v>0</v>
      </c>
      <c r="AE122" s="14">
        <f t="shared" si="31"/>
        <v>0</v>
      </c>
      <c r="AF122" s="13"/>
    </row>
    <row r="123" spans="1:32" ht="18.75" x14ac:dyDescent="0.3">
      <c r="B123" s="34"/>
      <c r="AD123" s="27"/>
      <c r="AE123" s="27"/>
    </row>
    <row r="124" spans="1:32" x14ac:dyDescent="0.25">
      <c r="B124" s="37"/>
      <c r="F124" s="38"/>
    </row>
    <row r="125" spans="1:32" x14ac:dyDescent="0.25">
      <c r="B125" s="37"/>
    </row>
    <row r="126" spans="1:32" ht="18.75" x14ac:dyDescent="0.3">
      <c r="A126" s="39"/>
      <c r="B126" s="40"/>
      <c r="C126" s="40"/>
      <c r="D126" s="41"/>
    </row>
    <row r="127" spans="1:32" ht="18.75" x14ac:dyDescent="0.3">
      <c r="A127" s="39"/>
      <c r="B127" s="42"/>
      <c r="C127" s="42"/>
      <c r="D127" s="43"/>
    </row>
    <row r="128" spans="1:32" ht="18.75" x14ac:dyDescent="0.3">
      <c r="A128" s="44"/>
      <c r="B128" s="44"/>
      <c r="C128" s="44"/>
      <c r="D128" s="39"/>
    </row>
  </sheetData>
  <mergeCells count="21">
    <mergeCell ref="V3:W4"/>
    <mergeCell ref="A1:AF1"/>
    <mergeCell ref="A2:AE2"/>
    <mergeCell ref="A3:A4"/>
    <mergeCell ref="B3:B4"/>
    <mergeCell ref="C3:C4"/>
    <mergeCell ref="D3:D4"/>
    <mergeCell ref="E3:E4"/>
    <mergeCell ref="F3:G4"/>
    <mergeCell ref="H3:I4"/>
    <mergeCell ref="J3:K4"/>
    <mergeCell ref="L3:M4"/>
    <mergeCell ref="N3:O4"/>
    <mergeCell ref="P3:Q4"/>
    <mergeCell ref="R3:S4"/>
    <mergeCell ref="T3:U4"/>
    <mergeCell ref="X3:Y4"/>
    <mergeCell ref="Z3:AA4"/>
    <mergeCell ref="AB3:AC4"/>
    <mergeCell ref="AD3:AE4"/>
    <mergeCell ref="AF3:AF5"/>
  </mergeCells>
  <hyperlinks>
    <hyperlink ref="A2:AE2" location="Оглавление!A1" display="Оглавление!A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6.Экстримизм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Лукманова Эльвира Наильевна</dc:creator>
  <cp:lastModifiedBy>Лукманова Эльвира Наильевна</cp:lastModifiedBy>
  <dcterms:created xsi:type="dcterms:W3CDTF">2025-01-14T04:42:11Z</dcterms:created>
  <dcterms:modified xsi:type="dcterms:W3CDTF">2026-01-26T05:36:26Z</dcterms:modified>
</cp:coreProperties>
</file>