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9" i="1" l="1"/>
  <c r="U104" i="1"/>
  <c r="E104" i="1"/>
  <c r="P103" i="1"/>
  <c r="E101" i="1"/>
  <c r="U100" i="1"/>
  <c r="E100" i="1"/>
  <c r="G99" i="1"/>
  <c r="G96" i="1" s="1"/>
  <c r="G93" i="1" s="1"/>
  <c r="E98" i="1"/>
  <c r="D97" i="1"/>
  <c r="D103" i="1" s="1"/>
  <c r="F96" i="1"/>
  <c r="F93" i="1" s="1"/>
  <c r="P95" i="1"/>
  <c r="E95" i="1"/>
  <c r="G94" i="1"/>
  <c r="F94" i="1"/>
  <c r="E94" i="1"/>
  <c r="D92" i="1"/>
  <c r="C92" i="1"/>
  <c r="B92" i="1"/>
  <c r="C91" i="1"/>
  <c r="B91" i="1"/>
  <c r="B70" i="1" s="1"/>
  <c r="B97" i="1" s="1"/>
  <c r="B103" i="1" s="1"/>
  <c r="E90" i="1"/>
  <c r="F90" i="1" s="1"/>
  <c r="F87" i="1" s="1"/>
  <c r="D90" i="1"/>
  <c r="C90" i="1"/>
  <c r="G90" i="1" s="1"/>
  <c r="B90" i="1"/>
  <c r="D89" i="1"/>
  <c r="C89" i="1"/>
  <c r="C87" i="1" s="1"/>
  <c r="B89" i="1"/>
  <c r="D88" i="1"/>
  <c r="C88" i="1"/>
  <c r="B88" i="1"/>
  <c r="AD87" i="1"/>
  <c r="AB87" i="1"/>
  <c r="Z87" i="1"/>
  <c r="X87" i="1"/>
  <c r="V87" i="1"/>
  <c r="T87" i="1"/>
  <c r="R87" i="1"/>
  <c r="Q87" i="1"/>
  <c r="P87" i="1"/>
  <c r="O87" i="1"/>
  <c r="N87" i="1"/>
  <c r="M87" i="1"/>
  <c r="L87" i="1"/>
  <c r="K87" i="1"/>
  <c r="J87" i="1"/>
  <c r="I87" i="1"/>
  <c r="H87" i="1"/>
  <c r="E87" i="1"/>
  <c r="G87" i="1" s="1"/>
  <c r="D85" i="1"/>
  <c r="C85" i="1"/>
  <c r="B85" i="1"/>
  <c r="E84" i="1"/>
  <c r="C84" i="1"/>
  <c r="C70" i="1" s="1"/>
  <c r="C97" i="1" s="1"/>
  <c r="C103" i="1" s="1"/>
  <c r="B84" i="1"/>
  <c r="E83" i="1"/>
  <c r="C83" i="1"/>
  <c r="B83" i="1"/>
  <c r="D82" i="1"/>
  <c r="C82" i="1"/>
  <c r="B82" i="1"/>
  <c r="D81" i="1"/>
  <c r="C81" i="1"/>
  <c r="C80" i="1" s="1"/>
  <c r="B81" i="1"/>
  <c r="AD80" i="1"/>
  <c r="AB80" i="1"/>
  <c r="Z80" i="1"/>
  <c r="X80" i="1"/>
  <c r="V80" i="1"/>
  <c r="T80" i="1"/>
  <c r="R80" i="1"/>
  <c r="Q80" i="1"/>
  <c r="P80" i="1"/>
  <c r="O80" i="1"/>
  <c r="N80" i="1"/>
  <c r="M80" i="1"/>
  <c r="L80" i="1"/>
  <c r="K80" i="1"/>
  <c r="J80" i="1"/>
  <c r="I80" i="1"/>
  <c r="H80" i="1"/>
  <c r="B80" i="1"/>
  <c r="D78" i="1"/>
  <c r="C78" i="1"/>
  <c r="B78" i="1"/>
  <c r="E77" i="1"/>
  <c r="D77" i="1" s="1"/>
  <c r="D70" i="1" s="1"/>
  <c r="C77" i="1"/>
  <c r="B77" i="1"/>
  <c r="E76" i="1"/>
  <c r="C76" i="1"/>
  <c r="B76" i="1"/>
  <c r="D75" i="1"/>
  <c r="C75" i="1"/>
  <c r="B75" i="1"/>
  <c r="D74" i="1"/>
  <c r="C74" i="1"/>
  <c r="C73" i="1" s="1"/>
  <c r="C72" i="1" s="1"/>
  <c r="B74" i="1"/>
  <c r="AE73" i="1"/>
  <c r="AD73" i="1"/>
  <c r="AC73" i="1"/>
  <c r="AB73" i="1"/>
  <c r="AB72" i="1" s="1"/>
  <c r="AA73" i="1"/>
  <c r="Z73" i="1"/>
  <c r="Y73" i="1"/>
  <c r="X73" i="1"/>
  <c r="W73" i="1"/>
  <c r="V73" i="1"/>
  <c r="U73" i="1"/>
  <c r="T73" i="1"/>
  <c r="T72" i="1" s="1"/>
  <c r="S73" i="1"/>
  <c r="R73" i="1"/>
  <c r="Q73" i="1"/>
  <c r="Q72" i="1" s="1"/>
  <c r="P73" i="1"/>
  <c r="P72" i="1" s="1"/>
  <c r="O73" i="1"/>
  <c r="N73" i="1"/>
  <c r="M73" i="1"/>
  <c r="M72" i="1" s="1"/>
  <c r="L73" i="1"/>
  <c r="L72" i="1" s="1"/>
  <c r="J73" i="1"/>
  <c r="I73" i="1"/>
  <c r="H73" i="1"/>
  <c r="H72" i="1" s="1"/>
  <c r="B73" i="1"/>
  <c r="B72" i="1" s="1"/>
  <c r="AD72" i="1"/>
  <c r="Z72" i="1"/>
  <c r="X72" i="1"/>
  <c r="V72" i="1"/>
  <c r="R72" i="1"/>
  <c r="O72" i="1"/>
  <c r="N72" i="1"/>
  <c r="K72" i="1"/>
  <c r="J72" i="1"/>
  <c r="I72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B71" i="1" s="1"/>
  <c r="I71" i="1"/>
  <c r="H71" i="1"/>
  <c r="D71" i="1"/>
  <c r="C71" i="1"/>
  <c r="Q70" i="1"/>
  <c r="P70" i="1"/>
  <c r="E70" i="1"/>
  <c r="E97" i="1" s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R66" i="1" s="1"/>
  <c r="Q69" i="1"/>
  <c r="P69" i="1"/>
  <c r="O69" i="1"/>
  <c r="N69" i="1"/>
  <c r="N66" i="1" s="1"/>
  <c r="M69" i="1"/>
  <c r="L69" i="1"/>
  <c r="K69" i="1"/>
  <c r="J69" i="1"/>
  <c r="I69" i="1"/>
  <c r="H69" i="1"/>
  <c r="E69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I66" i="1" s="1"/>
  <c r="I65" i="1" s="1"/>
  <c r="H68" i="1"/>
  <c r="C68" i="1" s="1"/>
  <c r="D68" i="1"/>
  <c r="B68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O66" i="1" s="1"/>
  <c r="O65" i="1" s="1"/>
  <c r="N67" i="1"/>
  <c r="M67" i="1"/>
  <c r="L67" i="1"/>
  <c r="K67" i="1"/>
  <c r="J67" i="1"/>
  <c r="I67" i="1"/>
  <c r="H67" i="1"/>
  <c r="C67" i="1" s="1"/>
  <c r="D67" i="1"/>
  <c r="B67" i="1"/>
  <c r="AD66" i="1"/>
  <c r="AB66" i="1"/>
  <c r="AB65" i="1" s="1"/>
  <c r="Z66" i="1"/>
  <c r="X66" i="1"/>
  <c r="X65" i="1" s="1"/>
  <c r="V66" i="1"/>
  <c r="T66" i="1"/>
  <c r="T65" i="1" s="1"/>
  <c r="Q66" i="1"/>
  <c r="Q65" i="1" s="1"/>
  <c r="P66" i="1"/>
  <c r="M66" i="1"/>
  <c r="M65" i="1" s="1"/>
  <c r="L66" i="1"/>
  <c r="K66" i="1"/>
  <c r="K65" i="1" s="1"/>
  <c r="H66" i="1"/>
  <c r="AD65" i="1"/>
  <c r="Z65" i="1"/>
  <c r="V65" i="1"/>
  <c r="R65" i="1"/>
  <c r="P65" i="1"/>
  <c r="N65" i="1"/>
  <c r="L65" i="1"/>
  <c r="H65" i="1"/>
  <c r="D62" i="1"/>
  <c r="C62" i="1"/>
  <c r="B62" i="1"/>
  <c r="E61" i="1"/>
  <c r="E58" i="1" s="1"/>
  <c r="C61" i="1"/>
  <c r="B61" i="1"/>
  <c r="D60" i="1"/>
  <c r="C60" i="1"/>
  <c r="B60" i="1"/>
  <c r="B58" i="1" s="1"/>
  <c r="D59" i="1"/>
  <c r="C59" i="1"/>
  <c r="C58" i="1" s="1"/>
  <c r="C57" i="1" s="1"/>
  <c r="B59" i="1"/>
  <c r="AD58" i="1"/>
  <c r="AB58" i="1"/>
  <c r="Z58" i="1"/>
  <c r="X58" i="1"/>
  <c r="V58" i="1"/>
  <c r="T58" i="1"/>
  <c r="R58" i="1"/>
  <c r="R57" i="1" s="1"/>
  <c r="Q58" i="1"/>
  <c r="P58" i="1"/>
  <c r="O58" i="1"/>
  <c r="N58" i="1"/>
  <c r="N57" i="1" s="1"/>
  <c r="M58" i="1"/>
  <c r="L58" i="1"/>
  <c r="J58" i="1"/>
  <c r="I58" i="1"/>
  <c r="I57" i="1" s="1"/>
  <c r="H58" i="1"/>
  <c r="Q57" i="1"/>
  <c r="P57" i="1"/>
  <c r="O57" i="1"/>
  <c r="M57" i="1"/>
  <c r="L57" i="1"/>
  <c r="K57" i="1"/>
  <c r="J57" i="1"/>
  <c r="H57" i="1"/>
  <c r="B57" i="1"/>
  <c r="D56" i="1"/>
  <c r="C56" i="1"/>
  <c r="B56" i="1"/>
  <c r="E55" i="1"/>
  <c r="C55" i="1"/>
  <c r="B55" i="1"/>
  <c r="D54" i="1"/>
  <c r="C54" i="1"/>
  <c r="B54" i="1"/>
  <c r="B52" i="1" s="1"/>
  <c r="B51" i="1" s="1"/>
  <c r="D53" i="1"/>
  <c r="C53" i="1"/>
  <c r="C52" i="1" s="1"/>
  <c r="C51" i="1" s="1"/>
  <c r="B53" i="1"/>
  <c r="AD52" i="1"/>
  <c r="AB52" i="1"/>
  <c r="AB51" i="1" s="1"/>
  <c r="Z52" i="1"/>
  <c r="Z51" i="1" s="1"/>
  <c r="X52" i="1"/>
  <c r="V52" i="1"/>
  <c r="T52" i="1"/>
  <c r="T51" i="1" s="1"/>
  <c r="R52" i="1"/>
  <c r="R51" i="1" s="1"/>
  <c r="Q52" i="1"/>
  <c r="P52" i="1"/>
  <c r="O52" i="1"/>
  <c r="O51" i="1" s="1"/>
  <c r="N52" i="1"/>
  <c r="N51" i="1" s="1"/>
  <c r="M52" i="1"/>
  <c r="L52" i="1"/>
  <c r="K52" i="1"/>
  <c r="K51" i="1" s="1"/>
  <c r="J52" i="1"/>
  <c r="J51" i="1" s="1"/>
  <c r="I52" i="1"/>
  <c r="H52" i="1"/>
  <c r="E52" i="1"/>
  <c r="AD51" i="1"/>
  <c r="X51" i="1"/>
  <c r="V51" i="1"/>
  <c r="Q51" i="1"/>
  <c r="P51" i="1"/>
  <c r="M51" i="1"/>
  <c r="L51" i="1"/>
  <c r="I51" i="1"/>
  <c r="H51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D50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Q46" i="1" s="1"/>
  <c r="Q45" i="1" s="1"/>
  <c r="P49" i="1"/>
  <c r="O49" i="1"/>
  <c r="O46" i="1" s="1"/>
  <c r="O45" i="1" s="1"/>
  <c r="N49" i="1"/>
  <c r="M49" i="1"/>
  <c r="M46" i="1" s="1"/>
  <c r="M45" i="1" s="1"/>
  <c r="L49" i="1"/>
  <c r="K49" i="1"/>
  <c r="E49" i="1" s="1"/>
  <c r="G49" i="1" s="1"/>
  <c r="J49" i="1"/>
  <c r="I49" i="1"/>
  <c r="H49" i="1"/>
  <c r="B49" i="1" s="1"/>
  <c r="C49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I46" i="1" s="1"/>
  <c r="I45" i="1" s="1"/>
  <c r="H48" i="1"/>
  <c r="D48" i="1"/>
  <c r="C48" i="1"/>
  <c r="B48" i="1"/>
  <c r="AE47" i="1"/>
  <c r="AD47" i="1"/>
  <c r="AC47" i="1"/>
  <c r="AB47" i="1"/>
  <c r="AB46" i="1" s="1"/>
  <c r="AA47" i="1"/>
  <c r="Z47" i="1"/>
  <c r="Y47" i="1"/>
  <c r="X47" i="1"/>
  <c r="X46" i="1" s="1"/>
  <c r="X45" i="1" s="1"/>
  <c r="W47" i="1"/>
  <c r="V47" i="1"/>
  <c r="U47" i="1"/>
  <c r="T47" i="1"/>
  <c r="T46" i="1" s="1"/>
  <c r="T45" i="1" s="1"/>
  <c r="S47" i="1"/>
  <c r="R47" i="1"/>
  <c r="Q47" i="1"/>
  <c r="P47" i="1"/>
  <c r="P46" i="1" s="1"/>
  <c r="P45" i="1" s="1"/>
  <c r="O47" i="1"/>
  <c r="N47" i="1"/>
  <c r="M47" i="1"/>
  <c r="L47" i="1"/>
  <c r="K47" i="1"/>
  <c r="J47" i="1"/>
  <c r="I47" i="1"/>
  <c r="H47" i="1"/>
  <c r="D47" i="1"/>
  <c r="AD46" i="1"/>
  <c r="AD45" i="1" s="1"/>
  <c r="Z46" i="1"/>
  <c r="Z45" i="1" s="1"/>
  <c r="V46" i="1"/>
  <c r="V45" i="1" s="1"/>
  <c r="R46" i="1"/>
  <c r="R45" i="1" s="1"/>
  <c r="N46" i="1"/>
  <c r="N45" i="1" s="1"/>
  <c r="L46" i="1"/>
  <c r="L45" i="1" s="1"/>
  <c r="J46" i="1"/>
  <c r="J45" i="1" s="1"/>
  <c r="AB45" i="1"/>
  <c r="D42" i="1"/>
  <c r="C42" i="1"/>
  <c r="B42" i="1"/>
  <c r="E41" i="1"/>
  <c r="D41" i="1"/>
  <c r="C41" i="1"/>
  <c r="B41" i="1"/>
  <c r="D40" i="1"/>
  <c r="C40" i="1"/>
  <c r="B40" i="1"/>
  <c r="D39" i="1"/>
  <c r="D38" i="1" s="1"/>
  <c r="D37" i="1" s="1"/>
  <c r="C39" i="1"/>
  <c r="B39" i="1"/>
  <c r="AD38" i="1"/>
  <c r="AB38" i="1"/>
  <c r="AB37" i="1" s="1"/>
  <c r="Z38" i="1"/>
  <c r="X38" i="1"/>
  <c r="X37" i="1" s="1"/>
  <c r="V38" i="1"/>
  <c r="T38" i="1"/>
  <c r="T37" i="1" s="1"/>
  <c r="R38" i="1"/>
  <c r="P38" i="1"/>
  <c r="P37" i="1" s="1"/>
  <c r="N38" i="1"/>
  <c r="M38" i="1"/>
  <c r="M37" i="1" s="1"/>
  <c r="L38" i="1"/>
  <c r="K38" i="1"/>
  <c r="K37" i="1" s="1"/>
  <c r="J38" i="1"/>
  <c r="I38" i="1"/>
  <c r="I37" i="1" s="1"/>
  <c r="H38" i="1"/>
  <c r="G38" i="1"/>
  <c r="F38" i="1"/>
  <c r="E38" i="1"/>
  <c r="E37" i="1" s="1"/>
  <c r="C38" i="1"/>
  <c r="AD37" i="1"/>
  <c r="Z37" i="1"/>
  <c r="V37" i="1"/>
  <c r="R37" i="1"/>
  <c r="N37" i="1"/>
  <c r="L37" i="1"/>
  <c r="J37" i="1"/>
  <c r="H37" i="1"/>
  <c r="F37" i="1"/>
  <c r="C37" i="1"/>
  <c r="Q36" i="1"/>
  <c r="P36" i="1"/>
  <c r="D36" i="1"/>
  <c r="C36" i="1"/>
  <c r="B36" i="1"/>
  <c r="Q35" i="1"/>
  <c r="P35" i="1"/>
  <c r="E35" i="1"/>
  <c r="D35" i="1"/>
  <c r="C35" i="1"/>
  <c r="B35" i="1"/>
  <c r="Q34" i="1"/>
  <c r="P34" i="1"/>
  <c r="B34" i="1" s="1"/>
  <c r="D34" i="1"/>
  <c r="C34" i="1"/>
  <c r="C32" i="1" s="1"/>
  <c r="C31" i="1" s="1"/>
  <c r="Q33" i="1"/>
  <c r="P33" i="1"/>
  <c r="D33" i="1"/>
  <c r="C33" i="1"/>
  <c r="B33" i="1"/>
  <c r="B32" i="1" s="1"/>
  <c r="B31" i="1" s="1"/>
  <c r="AD32" i="1"/>
  <c r="AB32" i="1"/>
  <c r="Z32" i="1"/>
  <c r="X32" i="1"/>
  <c r="X31" i="1" s="1"/>
  <c r="V32" i="1"/>
  <c r="T32" i="1"/>
  <c r="R32" i="1"/>
  <c r="Q32" i="1"/>
  <c r="O32" i="1"/>
  <c r="N32" i="1"/>
  <c r="P32" i="1" s="1"/>
  <c r="M32" i="1"/>
  <c r="M31" i="1" s="1"/>
  <c r="L32" i="1"/>
  <c r="J32" i="1"/>
  <c r="I32" i="1"/>
  <c r="H32" i="1"/>
  <c r="H31" i="1" s="1"/>
  <c r="G32" i="1"/>
  <c r="F32" i="1"/>
  <c r="E32" i="1"/>
  <c r="D32" i="1"/>
  <c r="D31" i="1" s="1"/>
  <c r="AD31" i="1"/>
  <c r="AB31" i="1"/>
  <c r="Z31" i="1"/>
  <c r="V31" i="1"/>
  <c r="T31" i="1"/>
  <c r="R31" i="1"/>
  <c r="O31" i="1"/>
  <c r="Q31" i="1" s="1"/>
  <c r="N31" i="1"/>
  <c r="P31" i="1" s="1"/>
  <c r="L31" i="1"/>
  <c r="J31" i="1"/>
  <c r="I31" i="1"/>
  <c r="G31" i="1"/>
  <c r="F31" i="1"/>
  <c r="E31" i="1"/>
  <c r="D28" i="1"/>
  <c r="C28" i="1"/>
  <c r="B28" i="1"/>
  <c r="E27" i="1"/>
  <c r="F27" i="1" s="1"/>
  <c r="F24" i="1" s="1"/>
  <c r="D27" i="1"/>
  <c r="C27" i="1"/>
  <c r="C15" i="1" s="1"/>
  <c r="B27" i="1"/>
  <c r="D26" i="1"/>
  <c r="C26" i="1"/>
  <c r="B26" i="1"/>
  <c r="AF25" i="1"/>
  <c r="D25" i="1"/>
  <c r="C25" i="1"/>
  <c r="B25" i="1"/>
  <c r="B24" i="1" s="1"/>
  <c r="AD24" i="1"/>
  <c r="AB24" i="1"/>
  <c r="Z24" i="1"/>
  <c r="X24" i="1"/>
  <c r="V24" i="1"/>
  <c r="T24" i="1"/>
  <c r="R24" i="1"/>
  <c r="P24" i="1"/>
  <c r="O24" i="1"/>
  <c r="N24" i="1"/>
  <c r="M24" i="1"/>
  <c r="L24" i="1"/>
  <c r="K24" i="1"/>
  <c r="J24" i="1"/>
  <c r="I24" i="1"/>
  <c r="H24" i="1"/>
  <c r="D24" i="1"/>
  <c r="C24" i="1"/>
  <c r="F22" i="1"/>
  <c r="D22" i="1"/>
  <c r="C22" i="1"/>
  <c r="G22" i="1" s="1"/>
  <c r="B22" i="1"/>
  <c r="G21" i="1"/>
  <c r="D21" i="1"/>
  <c r="C21" i="1"/>
  <c r="B21" i="1"/>
  <c r="F21" i="1" s="1"/>
  <c r="D20" i="1"/>
  <c r="C20" i="1"/>
  <c r="G20" i="1" s="1"/>
  <c r="B20" i="1"/>
  <c r="F20" i="1" s="1"/>
  <c r="D19" i="1"/>
  <c r="D18" i="1" s="1"/>
  <c r="C19" i="1"/>
  <c r="B19" i="1"/>
  <c r="F19" i="1" s="1"/>
  <c r="AD18" i="1"/>
  <c r="AB18" i="1"/>
  <c r="Z18" i="1"/>
  <c r="X18" i="1"/>
  <c r="V18" i="1"/>
  <c r="T18" i="1"/>
  <c r="R18" i="1"/>
  <c r="Q18" i="1"/>
  <c r="P18" i="1"/>
  <c r="O18" i="1"/>
  <c r="N18" i="1"/>
  <c r="M18" i="1"/>
  <c r="L18" i="1"/>
  <c r="J18" i="1"/>
  <c r="I18" i="1"/>
  <c r="H18" i="1"/>
  <c r="E18" i="1"/>
  <c r="AE16" i="1"/>
  <c r="AD16" i="1"/>
  <c r="AC16" i="1"/>
  <c r="AC98" i="1" s="1"/>
  <c r="AB16" i="1"/>
  <c r="AB104" i="1" s="1"/>
  <c r="AA16" i="1"/>
  <c r="Z16" i="1"/>
  <c r="Y16" i="1"/>
  <c r="Y98" i="1" s="1"/>
  <c r="X16" i="1"/>
  <c r="W16" i="1"/>
  <c r="V16" i="1"/>
  <c r="U16" i="1"/>
  <c r="U98" i="1" s="1"/>
  <c r="T16" i="1"/>
  <c r="S16" i="1"/>
  <c r="R16" i="1"/>
  <c r="Q16" i="1"/>
  <c r="P16" i="1"/>
  <c r="O16" i="1"/>
  <c r="N16" i="1"/>
  <c r="M16" i="1"/>
  <c r="M98" i="1" s="1"/>
  <c r="L16" i="1"/>
  <c r="L104" i="1" s="1"/>
  <c r="K16" i="1"/>
  <c r="J16" i="1"/>
  <c r="I16" i="1"/>
  <c r="I98" i="1" s="1"/>
  <c r="H16" i="1"/>
  <c r="D16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R102" i="1" s="1"/>
  <c r="Q15" i="1"/>
  <c r="P15" i="1"/>
  <c r="O15" i="1"/>
  <c r="N15" i="1"/>
  <c r="M15" i="1"/>
  <c r="L15" i="1"/>
  <c r="K15" i="1"/>
  <c r="J15" i="1"/>
  <c r="H15" i="1"/>
  <c r="H102" i="1" s="1"/>
  <c r="F15" i="1"/>
  <c r="F12" i="1" s="1"/>
  <c r="F11" i="1" s="1"/>
  <c r="E15" i="1"/>
  <c r="D15" i="1"/>
  <c r="B15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D14" i="1"/>
  <c r="D101" i="1" s="1"/>
  <c r="AE13" i="1"/>
  <c r="AD13" i="1"/>
  <c r="AC13" i="1"/>
  <c r="AC94" i="1" s="1"/>
  <c r="AB13" i="1"/>
  <c r="AA13" i="1"/>
  <c r="Z13" i="1"/>
  <c r="Y13" i="1"/>
  <c r="Y94" i="1" s="1"/>
  <c r="X13" i="1"/>
  <c r="W13" i="1"/>
  <c r="V13" i="1"/>
  <c r="U13" i="1"/>
  <c r="U94" i="1" s="1"/>
  <c r="T13" i="1"/>
  <c r="S13" i="1"/>
  <c r="R13" i="1"/>
  <c r="R100" i="1" s="1"/>
  <c r="Q13" i="1"/>
  <c r="P13" i="1"/>
  <c r="O13" i="1"/>
  <c r="N13" i="1"/>
  <c r="M13" i="1"/>
  <c r="M94" i="1" s="1"/>
  <c r="L13" i="1"/>
  <c r="K13" i="1"/>
  <c r="J13" i="1"/>
  <c r="I13" i="1"/>
  <c r="I94" i="1" s="1"/>
  <c r="H13" i="1"/>
  <c r="D13" i="1"/>
  <c r="C13" i="1"/>
  <c r="AB12" i="1"/>
  <c r="AB11" i="1" s="1"/>
  <c r="Z12" i="1"/>
  <c r="Z11" i="1" s="1"/>
  <c r="T12" i="1"/>
  <c r="R12" i="1"/>
  <c r="R11" i="1" s="1"/>
  <c r="M12" i="1"/>
  <c r="M11" i="1" s="1"/>
  <c r="L12" i="1"/>
  <c r="L11" i="1" s="1"/>
  <c r="I12" i="1"/>
  <c r="I11" i="1" s="1"/>
  <c r="E12" i="1"/>
  <c r="E11" i="1" s="1"/>
  <c r="D12" i="1"/>
  <c r="D11" i="1" s="1"/>
  <c r="T11" i="1"/>
  <c r="O11" i="1"/>
  <c r="E57" i="1" l="1"/>
  <c r="G58" i="1"/>
  <c r="G57" i="1" s="1"/>
  <c r="O95" i="1"/>
  <c r="O101" i="1"/>
  <c r="AA95" i="1"/>
  <c r="AA101" i="1"/>
  <c r="C47" i="1"/>
  <c r="B47" i="1"/>
  <c r="E51" i="1"/>
  <c r="G52" i="1"/>
  <c r="H104" i="1"/>
  <c r="H98" i="1"/>
  <c r="C16" i="1"/>
  <c r="B16" i="1"/>
  <c r="P104" i="1"/>
  <c r="P98" i="1"/>
  <c r="T104" i="1"/>
  <c r="T98" i="1"/>
  <c r="X104" i="1"/>
  <c r="X98" i="1"/>
  <c r="G19" i="1"/>
  <c r="C18" i="1"/>
  <c r="R94" i="1"/>
  <c r="S95" i="1"/>
  <c r="S101" i="1"/>
  <c r="W95" i="1"/>
  <c r="W101" i="1"/>
  <c r="AE95" i="1"/>
  <c r="AE101" i="1"/>
  <c r="K98" i="1"/>
  <c r="K104" i="1"/>
  <c r="W98" i="1"/>
  <c r="W104" i="1"/>
  <c r="AE98" i="1"/>
  <c r="AE104" i="1"/>
  <c r="F49" i="1"/>
  <c r="F46" i="1" s="1"/>
  <c r="F45" i="1" s="1"/>
  <c r="D49" i="1"/>
  <c r="H101" i="1"/>
  <c r="H95" i="1"/>
  <c r="C14" i="1"/>
  <c r="C12" i="1" s="1"/>
  <c r="C11" i="1" s="1"/>
  <c r="B14" i="1"/>
  <c r="L101" i="1"/>
  <c r="L95" i="1"/>
  <c r="P101" i="1"/>
  <c r="P12" i="1"/>
  <c r="P11" i="1" s="1"/>
  <c r="T101" i="1"/>
  <c r="T95" i="1"/>
  <c r="X101" i="1"/>
  <c r="X95" i="1"/>
  <c r="X12" i="1"/>
  <c r="X11" i="1" s="1"/>
  <c r="AB101" i="1"/>
  <c r="AB95" i="1"/>
  <c r="B18" i="1"/>
  <c r="F18" i="1" s="1"/>
  <c r="H12" i="1"/>
  <c r="H11" i="1" s="1"/>
  <c r="C100" i="1"/>
  <c r="C94" i="1"/>
  <c r="J100" i="1"/>
  <c r="J94" i="1"/>
  <c r="B13" i="1"/>
  <c r="J12" i="1"/>
  <c r="J11" i="1" s="1"/>
  <c r="N100" i="1"/>
  <c r="N94" i="1"/>
  <c r="N12" i="1"/>
  <c r="N11" i="1" s="1"/>
  <c r="V100" i="1"/>
  <c r="V94" i="1"/>
  <c r="V12" i="1"/>
  <c r="V11" i="1" s="1"/>
  <c r="Z100" i="1"/>
  <c r="Z94" i="1"/>
  <c r="AD100" i="1"/>
  <c r="AD94" i="1"/>
  <c r="AD12" i="1"/>
  <c r="AD11" i="1" s="1"/>
  <c r="J102" i="1"/>
  <c r="J96" i="1"/>
  <c r="N102" i="1"/>
  <c r="N96" i="1"/>
  <c r="V102" i="1"/>
  <c r="V96" i="1"/>
  <c r="Z102" i="1"/>
  <c r="Z96" i="1"/>
  <c r="AD102" i="1"/>
  <c r="AD96" i="1"/>
  <c r="G18" i="1"/>
  <c r="G27" i="1"/>
  <c r="B38" i="1"/>
  <c r="B37" i="1" s="1"/>
  <c r="H46" i="1"/>
  <c r="K46" i="1"/>
  <c r="K45" i="1" s="1"/>
  <c r="C50" i="1"/>
  <c r="B50" i="1"/>
  <c r="D55" i="1"/>
  <c r="E46" i="1"/>
  <c r="D95" i="1"/>
  <c r="L98" i="1"/>
  <c r="K95" i="1"/>
  <c r="K101" i="1"/>
  <c r="D104" i="1"/>
  <c r="D98" i="1"/>
  <c r="O98" i="1"/>
  <c r="O104" i="1"/>
  <c r="S98" i="1"/>
  <c r="S104" i="1"/>
  <c r="AA98" i="1"/>
  <c r="AA104" i="1"/>
  <c r="D52" i="1"/>
  <c r="D51" i="1" s="1"/>
  <c r="D69" i="1"/>
  <c r="D102" i="1" s="1"/>
  <c r="D99" i="1" s="1"/>
  <c r="E66" i="1"/>
  <c r="F69" i="1"/>
  <c r="F66" i="1" s="1"/>
  <c r="D94" i="1"/>
  <c r="D100" i="1"/>
  <c r="K100" i="1"/>
  <c r="K94" i="1"/>
  <c r="K12" i="1"/>
  <c r="K11" i="1" s="1"/>
  <c r="O100" i="1"/>
  <c r="O94" i="1"/>
  <c r="S100" i="1"/>
  <c r="S94" i="1"/>
  <c r="W100" i="1"/>
  <c r="W94" i="1"/>
  <c r="AA100" i="1"/>
  <c r="AA94" i="1"/>
  <c r="AE100" i="1"/>
  <c r="AE94" i="1"/>
  <c r="E96" i="1"/>
  <c r="E93" i="1" s="1"/>
  <c r="E102" i="1"/>
  <c r="E99" i="1" s="1"/>
  <c r="K96" i="1"/>
  <c r="K93" i="1" s="1"/>
  <c r="K102" i="1"/>
  <c r="K99" i="1" s="1"/>
  <c r="O96" i="1"/>
  <c r="O102" i="1"/>
  <c r="O99" i="1" s="1"/>
  <c r="S96" i="1"/>
  <c r="S102" i="1"/>
  <c r="W96" i="1"/>
  <c r="W102" i="1"/>
  <c r="AA96" i="1"/>
  <c r="AA102" i="1"/>
  <c r="AE96" i="1"/>
  <c r="AE102" i="1"/>
  <c r="D61" i="1"/>
  <c r="D58" i="1" s="1"/>
  <c r="D57" i="1" s="1"/>
  <c r="G61" i="1"/>
  <c r="F61" i="1"/>
  <c r="F58" i="1" s="1"/>
  <c r="F57" i="1" s="1"/>
  <c r="C69" i="1"/>
  <c r="C66" i="1" s="1"/>
  <c r="C65" i="1" s="1"/>
  <c r="B69" i="1"/>
  <c r="B102" i="1" s="1"/>
  <c r="J66" i="1"/>
  <c r="J65" i="1" s="1"/>
  <c r="R96" i="1"/>
  <c r="AB98" i="1"/>
  <c r="H100" i="1"/>
  <c r="H99" i="1" s="1"/>
  <c r="H94" i="1"/>
  <c r="L100" i="1"/>
  <c r="L94" i="1"/>
  <c r="L93" i="1" s="1"/>
  <c r="P100" i="1"/>
  <c r="P94" i="1"/>
  <c r="P93" i="1" s="1"/>
  <c r="T100" i="1"/>
  <c r="T94" i="1"/>
  <c r="T93" i="1" s="1"/>
  <c r="X100" i="1"/>
  <c r="X94" i="1"/>
  <c r="X93" i="1" s="1"/>
  <c r="AB100" i="1"/>
  <c r="AB94" i="1"/>
  <c r="AB93" i="1" s="1"/>
  <c r="I101" i="1"/>
  <c r="I95" i="1"/>
  <c r="M101" i="1"/>
  <c r="M95" i="1"/>
  <c r="Q101" i="1"/>
  <c r="Q95" i="1"/>
  <c r="U101" i="1"/>
  <c r="U95" i="1"/>
  <c r="Y101" i="1"/>
  <c r="Y95" i="1"/>
  <c r="AC101" i="1"/>
  <c r="AC95" i="1"/>
  <c r="L96" i="1"/>
  <c r="L102" i="1"/>
  <c r="P96" i="1"/>
  <c r="P102" i="1"/>
  <c r="T96" i="1"/>
  <c r="T102" i="1"/>
  <c r="X96" i="1"/>
  <c r="X102" i="1"/>
  <c r="AB96" i="1"/>
  <c r="AB102" i="1"/>
  <c r="Q98" i="1"/>
  <c r="E24" i="1"/>
  <c r="G24" i="1" s="1"/>
  <c r="G15" i="1" s="1"/>
  <c r="G12" i="1" s="1"/>
  <c r="G11" i="1" s="1"/>
  <c r="D83" i="1"/>
  <c r="E80" i="1"/>
  <c r="G80" i="1" s="1"/>
  <c r="G83" i="1"/>
  <c r="F83" i="1"/>
  <c r="F80" i="1" s="1"/>
  <c r="I100" i="1"/>
  <c r="Y100" i="1"/>
  <c r="I104" i="1"/>
  <c r="Y104" i="1"/>
  <c r="Q94" i="1"/>
  <c r="J101" i="1"/>
  <c r="J95" i="1"/>
  <c r="N101" i="1"/>
  <c r="N95" i="1"/>
  <c r="R101" i="1"/>
  <c r="R99" i="1" s="1"/>
  <c r="R95" i="1"/>
  <c r="V101" i="1"/>
  <c r="V95" i="1"/>
  <c r="Z101" i="1"/>
  <c r="Z95" i="1"/>
  <c r="AD101" i="1"/>
  <c r="AD95" i="1"/>
  <c r="D96" i="1"/>
  <c r="D93" i="1" s="1"/>
  <c r="M96" i="1"/>
  <c r="M93" i="1" s="1"/>
  <c r="M102" i="1"/>
  <c r="M99" i="1" s="1"/>
  <c r="Q96" i="1"/>
  <c r="Q93" i="1" s="1"/>
  <c r="Q102" i="1"/>
  <c r="Q99" i="1" s="1"/>
  <c r="U96" i="1"/>
  <c r="U102" i="1"/>
  <c r="Y96" i="1"/>
  <c r="Y102" i="1"/>
  <c r="AC96" i="1"/>
  <c r="AC102" i="1"/>
  <c r="J98" i="1"/>
  <c r="J104" i="1"/>
  <c r="N98" i="1"/>
  <c r="N104" i="1"/>
  <c r="R98" i="1"/>
  <c r="R104" i="1"/>
  <c r="V98" i="1"/>
  <c r="V104" i="1"/>
  <c r="Z98" i="1"/>
  <c r="Z104" i="1"/>
  <c r="AD98" i="1"/>
  <c r="AD104" i="1"/>
  <c r="I96" i="1"/>
  <c r="I93" i="1" s="1"/>
  <c r="I102" i="1"/>
  <c r="I99" i="1" s="1"/>
  <c r="D80" i="1"/>
  <c r="B87" i="1"/>
  <c r="D87" i="1"/>
  <c r="M100" i="1"/>
  <c r="AC100" i="1"/>
  <c r="M104" i="1"/>
  <c r="AC104" i="1"/>
  <c r="D76" i="1"/>
  <c r="D73" i="1" s="1"/>
  <c r="D72" i="1" s="1"/>
  <c r="E73" i="1"/>
  <c r="Q100" i="1"/>
  <c r="Q104" i="1"/>
  <c r="C96" i="1" l="1"/>
  <c r="C99" i="1" s="1"/>
  <c r="C102" i="1" s="1"/>
  <c r="Z93" i="1"/>
  <c r="V99" i="1"/>
  <c r="N99" i="1"/>
  <c r="J99" i="1"/>
  <c r="D66" i="1"/>
  <c r="D65" i="1" s="1"/>
  <c r="G73" i="1"/>
  <c r="E72" i="1"/>
  <c r="AB99" i="1"/>
  <c r="T99" i="1"/>
  <c r="L99" i="1"/>
  <c r="Z99" i="1"/>
  <c r="B101" i="1"/>
  <c r="F101" i="1" s="1"/>
  <c r="B95" i="1"/>
  <c r="F95" i="1" s="1"/>
  <c r="B66" i="1"/>
  <c r="B65" i="1" s="1"/>
  <c r="B96" i="1"/>
  <c r="B98" i="1"/>
  <c r="F98" i="1" s="1"/>
  <c r="B104" i="1"/>
  <c r="F104" i="1" s="1"/>
  <c r="G46" i="1"/>
  <c r="G45" i="1" s="1"/>
  <c r="E45" i="1"/>
  <c r="D46" i="1"/>
  <c r="D45" i="1" s="1"/>
  <c r="AD93" i="1"/>
  <c r="B100" i="1"/>
  <c r="B94" i="1"/>
  <c r="B12" i="1"/>
  <c r="B11" i="1" s="1"/>
  <c r="C95" i="1"/>
  <c r="G95" i="1" s="1"/>
  <c r="C101" i="1"/>
  <c r="G101" i="1" s="1"/>
  <c r="R93" i="1"/>
  <c r="C98" i="1"/>
  <c r="G98" i="1" s="1"/>
  <c r="C104" i="1"/>
  <c r="G104" i="1" s="1"/>
  <c r="X99" i="1"/>
  <c r="P99" i="1"/>
  <c r="O93" i="1"/>
  <c r="E65" i="1"/>
  <c r="G66" i="1"/>
  <c r="C46" i="1"/>
  <c r="C45" i="1" s="1"/>
  <c r="B46" i="1"/>
  <c r="B45" i="1" s="1"/>
  <c r="H45" i="1"/>
  <c r="AD99" i="1"/>
  <c r="V93" i="1"/>
  <c r="N93" i="1"/>
  <c r="J93" i="1"/>
  <c r="H96" i="1"/>
  <c r="H93" i="1" s="1"/>
  <c r="F100" i="1" l="1"/>
  <c r="B99" i="1"/>
  <c r="C93" i="1"/>
  <c r="B93" i="1"/>
</calcChain>
</file>

<file path=xl/sharedStrings.xml><?xml version="1.0" encoding="utf-8"?>
<sst xmlns="http://schemas.openxmlformats.org/spreadsheetml/2006/main" count="153" uniqueCount="60">
  <si>
    <t>Комплексный план (сетевой график) по реализации муниципальной программы "Развитие институтов гражданского общества города Когалыма"</t>
  </si>
  <si>
    <t>Основные мероприятия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</si>
  <si>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</si>
  <si>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</si>
  <si>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</si>
  <si>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</si>
  <si>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</si>
  <si>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</si>
  <si>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</si>
  <si>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</si>
  <si>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</si>
  <si>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</si>
  <si>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</si>
  <si>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</si>
  <si>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</si>
  <si>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</si>
  <si>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</si>
  <si>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</si>
  <si>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</si>
  <si>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</si>
  <si>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</si>
  <si>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</si>
  <si>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факт</t>
  </si>
  <si>
    <t>Подпрограмма 1. "Поддержка социально ориентированных некоммерческих организаций города Когалыма"</t>
  </si>
  <si>
    <t>Процессная часть</t>
  </si>
  <si>
    <t>1.1. Поддержка социально
ориентированных некоммерческих
организаций (I,II)</t>
  </si>
  <si>
    <t>Всего</t>
  </si>
  <si>
    <t>федеральный бюджет</t>
  </si>
  <si>
    <t>бюджет автономного округа</t>
  </si>
  <si>
    <t>бюджет города Когалыма</t>
  </si>
  <si>
    <t>иные внебюджетные источники</t>
  </si>
  <si>
    <t>1.1.1.  Организация и проведение конкурса социально значимых проектов среди социально ориентированных некоммерческих организаций города Когалыма</t>
  </si>
  <si>
    <t>Конкурс запланирован к проведению в 4 квартале 2024 года</t>
  </si>
  <si>
    <t>1.1.2.  Предоставление субсидии некоммерческой организации, не являющейся государственным (муниципальным) учреждением, в целях финансового обеспечения затрат на выполнение функций ресурсного центра поддержки НКО</t>
  </si>
  <si>
    <r>
      <t xml:space="preserve">          В целях финансового обеспечения затрат на выполнение функций ресурсного центра поддержки НКО в 2024 году из бюджета города Когалыма направлена субсидия  АНО «Ресурсный центр поддержки НКО города Когалыма» . В штате ресурсного центра 5 человек, из них : 2- основных сотрудника (директор и менеджер), 3 - внешних сотрудника – бухгалтер и два специалиста по развитию СО НКО. У трех членов команды опыт в сфере поддержки некоммерческих организаций более трех лет.
Ресурсный центр функционирует на базе "Дома Дружбы" (по адресу пр. Нефтяников 2а), который оснащен всей необходимой мебелью и офисной техникой для полноценной работы и оказания услуг. Предоставляются кабинеты, оборудована коворгинг-зона  для проведения мероприятий.
График работы и вся информация размещена на информационном стенде в здании РЦ и на сайте учреждения https://vk.link/rcnkokgl
            В ходе деятельности  ресурсного центра осуществляются: консультации для НКО по вопросам реализации проектов и участия в мероприятиях (всего по различным направлениям консультаций) запланировано -50 консультаций . Фактически показатели выполнены.Методическое сопровождение участия социально ориентированных некоммерческих организаций, их руководителей, организаторов в конкурсах.Поданы заявки на конкурс президентских грантов КГОО ТБНКО «НУР» и АНО «Ермак». Ожидаются результаты.  Были поданы заявки от АНО «РЦ НКО Когалыма», МОО «Совет Ветеранов» и КГОО ТБНКО «НУР». АНО «Ресурсный центр поддержки НКО» одержал победу в конкурсе для ресурсный центров Югры . Общая сумма проекта более 7 млн рублей. Ведется активное консультирование на конкурс Гранта Губерна-тора Югры.
- 18.01.2024 специалисты РЦ приня+AF23ли участие в вебинаре «Правовой команды» на тему «Изменение состава учредителей НКО: новое в процедуре регистрации в 2024 году» Ссылка на публикацию: https://vk.com/wall-203821726_1282;
- 27.01.2024 специалисты РЦ, совместно с ТГКОО «НУР» организовали и приняли участие в лектории «Информация в век информации: национальный аспект», который провел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А,Н. Худолеев: Ссылка на пресс-релиз: https://vk.com/wall-203821726_1294
-22.02.2024 Специалисты РЦ организовали и провели открытие Этно-мастерской для молодежи «ЮХ» в Доме Дружбы: Ссылка на пресс-релиз https://vk.com/wall-203821726_1340
-27.02.2024 на базе ресурсного центра прошел День открытых дверей в рамках всемирного дня НКО. Ссылка на пресс-релиз:https://vk.com/wall-203821726_1360
             </t>
    </r>
    <r>
      <rPr>
        <u/>
        <sz val="8"/>
        <rFont val="Times New Roman"/>
        <family val="1"/>
        <charset val="204"/>
      </rPr>
      <t>Реализация образовательного проекта "Школа  актива НКО":   - 30.0</t>
    </r>
    <r>
      <rPr>
        <sz val="8"/>
        <rFont val="Times New Roman"/>
        <family val="1"/>
        <charset val="204"/>
      </rPr>
      <t xml:space="preserve">1.2024  в рамках «Проектной мастерской» Фонда «Центр гражданских и социальных инициатив Югры» с участием спикеров Фонда Дмитириевой М.В. и Шипиловой В. : https://vk.com/wall-203821726_1296
             АНО Ресцрсный центр поддержки НКО осуществляется медиа-продвижение социально ориентированных некоммерческих организаций, деятельности их руководителей и/или членов (участников), гражданских инициатив, социальных практик; создание инфоповодов; информирование социально ориентированных некоммерческих организаций (публикаций, сюжетов, интервью и др. Все ссылки на посты в социальных сетях ресурсного центра (https://vk.link/rcnkokgl /https://vk.com/public203821726) и на официальном сайте: https://рцнкокогалыма.рф/  
Всего в отчетном периоде была размещено публикаций на различных площадках: январь-25, февраль -27 , март-30, апрель- 40, май - 49. 
   За отчетный период  проведены консультации для НКО по вопросам реализации проектов и участия в мероприятиях (март:  15 по телефону, 14 – электронная почта  и мессенджеры). 
       Проведены мероприятия в рамках проекта "Школа актива НКО ":  30.01.2024 с привлечением специалистов  Фонда «Центр гражданских и социальных инициатив», 
07.03.2024 в формате офлайн по ФПГ, с привлечением эксперта А.А.Спасибина и 04.04.2024  по заявочной кампании конкурса Гранта Губернатора Югры, 13.05.2024 Специалисты РЦ провели Школу актива НКО по заявочным кампаниям на конкурсы Гранта Губернатора Югры и ПАО «Лукойл»:
- 02.03.2024 на базе ресурсного центра прошел мастер-класс в рамках проекта Гранта Губернатора Югры «Этно-мастерская для молодежи «Юх».                                                                                             - 06.03.2024 Специалисты РЦ ознакомились с памяткой Правовой команды на тему « Что нужно знать о последствиях признания контрагентов НКО иноагентами» .
- 15.03.2024 Специалисты РЦ приняли участие в консультации Правовой команды на тему: «Ввод и вывод учредителей НКО» : Ссылка на публикацию: https://vk.com/wall-203821726_1338                                                                                    -в  рамках рнализации социально значимого проекта «Правовой аудит в НКО Когалыма» 28.03.2024 Специалисты РЦ провели итоговое мероприятие «Единый день самопроверки НКО».Меропритятие прошло при участии  привлеченных спикеров А.А. Спасибина и AF23М.Н.Миронова.                                                                                                                     
         Поведен обучающий семинар на стартовавшие грантовые конкурсы 2024г – Президентский фонд культурных инициатив и Фонд Президентских грантов. Поданы заявки на ПФКИ КГОО ТБНКО «НУР» и АНО «Ермак». Результаты ожидаются. НА ФПГ были поданы заявки от АНО «РЦ НКО Когалыма», МОО «Совет Ветеранов» и КГОО ТБНКО «НУР». АНО «Ресурсный центр поддержки НКО» одержала победу в конкурсе для ресурсный центров Югры . Общая сумма проекта более 7 млн рублей.
-06.04.2024 Специалисты РЦ провели занятие в Этно-мастерской «ЮХ» . Ссылка на пресс-релиз: https://vk.com/wall-203821726_1455
-08.04.2024 Специалисты РЦ организовали встречу НКО города с Генеральным директором Фонда гражданских и социальных инициатив Югры Д.М. Сафиолиным : Ссылка на публикацию: https://vk.com/wall-203821726_1457, https://vk.com/wall-203821726_1461
-09.04.2024 Специалисты РЦ прослушали вебинар Центра гражданских и социальных инициатив Югры «отчетность  НКО в контролирующие органы» 
- 23-25.04.2024 состоялось участие  во «Всероссийском форуме национального единства» в составе делегации г.Когалыма.                                                                                                                                                                                                               04.05.2024 Специалисты РЦ провели занятие в этно-мастерской «ЮХ», были изготовлены  памятные сувениры к Дню Победы. Ребята приняли участие не только в мастер-классе, но и поучаствовали в патриотической беседе. 
05-08.05.2024 Менеджер РЦ приняла участие во Всероссийском форуме «Пик Возможностей» в Нижнем Новгороде в составе делегации ХМАО-Югры. 
 16.05.2024 Специалисты РЦ ознакомились с материалом от Правовой команды «Чек-лист: 66 контрольных вопросов соблюдения НКО требований законодательства в сфере персональных данных»  
</t>
    </r>
  </si>
  <si>
    <t>Подпрограмма 2. "Поддержка граждан, внесших значительный вклад в развитие гражданского общества"</t>
  </si>
  <si>
    <t>2.1. Оказание поддержки гражданам удостоенным звания «Почётный гражданин города Когалыма» (VII)</t>
  </si>
  <si>
    <t>2.2 Организация и проведение городского конкурса на присуждение премии «Общественное признание» (III)</t>
  </si>
  <si>
    <t xml:space="preserve">Конкурс запланирован к проведению в 4 квартале 2024 года. Премия "Общественное признание" проводится с целью признания заслуг граждан и не имеет денежного выражения. </t>
  </si>
  <si>
    <t>Подпрограмма 3. "Информационная открытость деятельности Администрации города Когалыма"</t>
  </si>
  <si>
    <t>3.1. Реализация взаимодействия с городскими средствами массовой информации (IV)</t>
  </si>
  <si>
    <t>Расхождение фактических показателей от запланированных составляет по данному пункту -927,93 тыс.руб.</t>
  </si>
  <si>
    <t>3.1.1. Освещение деятельности структурных подразделений Администрации города Когалыма в телевизионных эфирах</t>
  </si>
  <si>
    <t>Расхождение плановых средств по п.3.1.1. от фактических расходов составляет 100,16 тыс.руб. сложилось ввиду оплаты, согласно счетов по  фактически оказаному объему услуг.</t>
  </si>
  <si>
    <t>3.1.2. Обеспечение деятельности муниципального казенного учреждения «Редакция газеты «Когалымский вестник»</t>
  </si>
  <si>
    <t xml:space="preserve">Расхождение плановых от фактических показателей по пункту 3.1.2.в размере  827,77 тыс.руб. образовалось по  следующим причинам:  - работы сотрудников в режиме неполного рабочего времени (режим неполного рабочего времени, внешнее совместительство) , в  связи с тем, что оплата расходов произведена на основании выставленных счетов-фактур за работы и услуги.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</si>
  <si>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Подпрограмма 4. "Создание условий для выполнения отдельными структурными подразделениями Администрации города Когалыма своих полномочий
"</t>
  </si>
  <si>
    <t>4.1. Обеспечение деятельности структурных подразделений Администрации города Когалыма (I-VI)</t>
  </si>
  <si>
    <t>Расхождение по пункту 4.1. составляет всего -2037,61 тыс.руб.</t>
  </si>
  <si>
    <t>межбюджетные трансферты  за счет бюджетных ассигнований  резервного фонда  Правительства ХМАО-Югры</t>
  </si>
  <si>
    <t>4.1.1. Обеспечение деятельности сектора по социальным вопросам Администрации города Когалыма</t>
  </si>
  <si>
    <t>Расхождение фактических расходов  от плановых по  п.4.1.1. составляет 824,99 ты.руб.  сложилось по причине неисполнения по заработной платы и начисленниям по оплате труда, в связи с тем, что выплаты денежного поощрения по результам работы за год была выплачены за фактически отработанное время и в связи с наличием листов временной нетрудоспособности. Кроме того,  по причине досрочной уплаты запланированных на 2024 год страховых взносов в декабре 2023 года.</t>
  </si>
  <si>
    <t xml:space="preserve">межбюджетные трансферты  за счет бюджетных ассигнований  резервного фонда  Правительства ХМАО-Югры </t>
  </si>
  <si>
    <t>4.1.2. Обеспечение деятельности сектора пресс-службы Администрации города Когалыма</t>
  </si>
  <si>
    <t>Разница фактических расходов по п.4.1.2. от плановых составляет  224,12 тыс.руб.Расхождение фактических расходов  от плановых сложилось по причине неисполнения по заработной плате и начисленниям по оплате труда, в связи с тем что выплаты денежного поощрения по результам работы за год были выплачены за фактически отработанное время. Кроме того,  по причине досрочной уплаты запланированных на 2024 год страховых взносов в декабре 2023 года.</t>
  </si>
  <si>
    <t>4.1.3. Обеспечение деятельности управления внутренней политики Администрации города Когалыма</t>
  </si>
  <si>
    <t>Расхождение фактических расходов по п.4.1.3. от плановых составляет  988,49 тыс.руб. сложилось по причине неисполнения по заработной платы и начисленниям по оплате труда, в связи с тем, что выплаты денежного поощрения по результам работы  выплачены за фактически отработанное время. Кроме того,  по причине досрочной уплаты запланированных на 2024 год страховых взносов в декабре 2023 года.</t>
  </si>
  <si>
    <t>Итого по программе, в том числе</t>
  </si>
  <si>
    <t>Процессная часть в целом по муниципальной программ</t>
  </si>
  <si>
    <t>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</si>
</sst>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 ;[Red]\-#,##0.0\ "/>
    <numFmt numFmtId="165" formatCode="#,##0_ ;[Red]\-#,##0\ "/>
    <numFmt numFmtId="166" formatCode="#,##0.000\ _₽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Calibri"/>
      <family val="2"/>
      <scheme val="minor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u/>
      <sz val="8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2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101">
    <xf numFmtId="0" fontId="0" fillId="0" borderId="0" xfId="0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4" fillId="0" borderId="0" xfId="0" applyFont="1"/>
    <xf numFmtId="0" fontId="5" fillId="0" borderId="0" xfId="0" applyFont="1"/>
    <xf numFmtId="164" fontId="7" fillId="0" borderId="0" xfId="2" applyNumberFormat="1" applyFont="1" applyAlignment="1">
      <alignment horizontal="center" vertical="center" wrapText="1"/>
    </xf>
    <xf numFmtId="164" fontId="8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8" fillId="2" borderId="0" xfId="1" applyNumberFormat="1" applyFont="1" applyFill="1" applyAlignment="1">
      <alignment horizontal="center" vertical="center" wrapText="1"/>
    </xf>
    <xf numFmtId="164" fontId="9" fillId="0" borderId="0" xfId="1" applyNumberFormat="1" applyFont="1" applyAlignment="1">
      <alignment horizontal="center" vertical="center" wrapText="1"/>
    </xf>
    <xf numFmtId="164" fontId="9" fillId="0" borderId="0" xfId="1" applyNumberFormat="1" applyFont="1" applyAlignment="1">
      <alignment horizontal="center" vertical="center" wrapText="1"/>
    </xf>
    <xf numFmtId="0" fontId="9" fillId="0" borderId="0" xfId="1" applyFont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left"/>
    </xf>
    <xf numFmtId="0" fontId="10" fillId="3" borderId="3" xfId="0" applyFont="1" applyFill="1" applyBorder="1" applyAlignment="1">
      <alignment horizontal="left"/>
    </xf>
    <xf numFmtId="0" fontId="10" fillId="0" borderId="0" xfId="0" applyFont="1"/>
    <xf numFmtId="0" fontId="10" fillId="4" borderId="1" xfId="1" applyFont="1" applyFill="1" applyBorder="1" applyAlignment="1">
      <alignment horizontal="left" vertical="center" wrapText="1"/>
    </xf>
    <xf numFmtId="4" fontId="10" fillId="4" borderId="1" xfId="1" applyNumberFormat="1" applyFont="1" applyFill="1" applyBorder="1" applyAlignment="1">
      <alignment horizontal="center" vertical="center" wrapText="1"/>
    </xf>
    <xf numFmtId="4" fontId="10" fillId="4" borderId="2" xfId="1" applyNumberFormat="1" applyFont="1" applyFill="1" applyBorder="1" applyAlignment="1">
      <alignment horizontal="center" vertical="center" wrapText="1"/>
    </xf>
    <xf numFmtId="4" fontId="10" fillId="4" borderId="2" xfId="1" applyNumberFormat="1" applyFont="1" applyFill="1" applyBorder="1" applyAlignment="1" applyProtection="1">
      <alignment horizontal="center" vertical="center" wrapText="1"/>
      <protection hidden="1"/>
    </xf>
    <xf numFmtId="4" fontId="10" fillId="4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4" borderId="1" xfId="1" applyFont="1" applyFill="1" applyBorder="1" applyAlignment="1">
      <alignment vertical="center" wrapText="1"/>
    </xf>
    <xf numFmtId="4" fontId="4" fillId="0" borderId="0" xfId="0" applyNumberFormat="1" applyFont="1"/>
    <xf numFmtId="4" fontId="5" fillId="0" borderId="0" xfId="0" applyNumberFormat="1" applyFont="1"/>
    <xf numFmtId="0" fontId="13" fillId="4" borderId="1" xfId="1" applyFont="1" applyFill="1" applyBorder="1" applyAlignment="1">
      <alignment horizontal="left" vertical="center" wrapText="1"/>
    </xf>
    <xf numFmtId="0" fontId="14" fillId="0" borderId="0" xfId="0" applyFont="1"/>
    <xf numFmtId="0" fontId="15" fillId="4" borderId="1" xfId="1" applyFont="1" applyFill="1" applyBorder="1" applyAlignment="1">
      <alignment horizontal="left" vertical="center" wrapText="1"/>
    </xf>
    <xf numFmtId="4" fontId="4" fillId="4" borderId="1" xfId="1" applyNumberFormat="1" applyFont="1" applyFill="1" applyBorder="1" applyAlignment="1">
      <alignment horizontal="center" vertical="center" wrapText="1"/>
    </xf>
    <xf numFmtId="4" fontId="4" fillId="4" borderId="2" xfId="1" applyNumberFormat="1" applyFont="1" applyFill="1" applyBorder="1" applyAlignment="1">
      <alignment horizontal="center" vertical="center" wrapText="1"/>
    </xf>
    <xf numFmtId="4" fontId="4" fillId="4" borderId="2" xfId="1" applyNumberFormat="1" applyFont="1" applyFill="1" applyBorder="1" applyAlignment="1" applyProtection="1">
      <alignment horizontal="center" vertical="center" wrapText="1"/>
      <protection hidden="1"/>
    </xf>
    <xf numFmtId="0" fontId="16" fillId="4" borderId="1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horizontal="left" vertical="top" wrapText="1"/>
    </xf>
    <xf numFmtId="4" fontId="4" fillId="2" borderId="1" xfId="1" applyNumberFormat="1" applyFont="1" applyFill="1" applyBorder="1" applyAlignment="1">
      <alignment horizontal="center" vertical="center" wrapText="1"/>
    </xf>
    <xf numFmtId="4" fontId="4" fillId="2" borderId="2" xfId="1" applyNumberFormat="1" applyFont="1" applyFill="1" applyBorder="1" applyAlignment="1" applyProtection="1">
      <alignment horizontal="center" vertical="center" wrapText="1"/>
      <protection hidden="1"/>
    </xf>
    <xf numFmtId="4" fontId="4" fillId="0" borderId="1" xfId="1" applyNumberFormat="1" applyFont="1" applyBorder="1" applyAlignment="1">
      <alignment horizontal="center" vertical="center" wrapText="1"/>
    </xf>
    <xf numFmtId="4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7" fillId="2" borderId="1" xfId="1" applyFont="1" applyFill="1" applyBorder="1" applyAlignment="1">
      <alignment vertical="center" wrapText="1"/>
    </xf>
    <xf numFmtId="0" fontId="10" fillId="2" borderId="1" xfId="1" applyFont="1" applyFill="1" applyBorder="1" applyAlignment="1">
      <alignment horizontal="justify" wrapText="1"/>
    </xf>
    <xf numFmtId="4" fontId="10" fillId="2" borderId="1" xfId="1" applyNumberFormat="1" applyFont="1" applyFill="1" applyBorder="1" applyAlignment="1">
      <alignment horizontal="center" vertical="center" wrapText="1"/>
    </xf>
    <xf numFmtId="4" fontId="10" fillId="0" borderId="1" xfId="1" applyNumberFormat="1" applyFont="1" applyBorder="1" applyAlignment="1">
      <alignment horizontal="center" vertical="center" wrapText="1"/>
    </xf>
    <xf numFmtId="0" fontId="16" fillId="0" borderId="1" xfId="1" applyFont="1" applyBorder="1" applyAlignment="1">
      <alignment vertical="center" wrapText="1"/>
    </xf>
    <xf numFmtId="0" fontId="15" fillId="2" borderId="1" xfId="1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left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1" xfId="1" applyFont="1" applyFill="1" applyBorder="1" applyAlignment="1">
      <alignment vertical="center" wrapText="1"/>
    </xf>
    <xf numFmtId="4" fontId="4" fillId="0" borderId="0" xfId="0" applyNumberFormat="1" applyFont="1" applyFill="1"/>
    <xf numFmtId="4" fontId="5" fillId="0" borderId="0" xfId="0" applyNumberFormat="1" applyFont="1" applyFill="1"/>
    <xf numFmtId="0" fontId="5" fillId="0" borderId="0" xfId="0" applyFont="1" applyFill="1"/>
    <xf numFmtId="0" fontId="18" fillId="2" borderId="1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justify" wrapText="1"/>
    </xf>
    <xf numFmtId="4" fontId="10" fillId="0" borderId="1" xfId="1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4" fontId="20" fillId="0" borderId="0" xfId="0" applyNumberFormat="1" applyFont="1"/>
    <xf numFmtId="0" fontId="10" fillId="4" borderId="1" xfId="1" applyFont="1" applyFill="1" applyBorder="1" applyAlignment="1">
      <alignment horizontal="justify" vertical="center" wrapText="1"/>
    </xf>
    <xf numFmtId="4" fontId="4" fillId="4" borderId="1" xfId="1" applyNumberFormat="1" applyFont="1" applyFill="1" applyBorder="1" applyAlignment="1" applyProtection="1">
      <alignment horizontal="center" vertical="center" wrapText="1"/>
      <protection hidden="1"/>
    </xf>
    <xf numFmtId="0" fontId="21" fillId="4" borderId="1" xfId="1" applyFont="1" applyFill="1" applyBorder="1" applyAlignment="1">
      <alignment vertical="center" wrapText="1"/>
    </xf>
    <xf numFmtId="4" fontId="4" fillId="4" borderId="3" xfId="1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top" wrapText="1"/>
    </xf>
    <xf numFmtId="0" fontId="22" fillId="4" borderId="1" xfId="1" applyFont="1" applyFill="1" applyBorder="1" applyAlignment="1">
      <alignment vertical="center" wrapText="1"/>
    </xf>
    <xf numFmtId="0" fontId="10" fillId="4" borderId="1" xfId="1" applyFont="1" applyFill="1" applyBorder="1" applyAlignment="1">
      <alignment horizontal="justify" wrapText="1"/>
    </xf>
    <xf numFmtId="0" fontId="16" fillId="4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wrapText="1"/>
    </xf>
    <xf numFmtId="0" fontId="21" fillId="0" borderId="1" xfId="1" applyFont="1" applyBorder="1" applyAlignment="1">
      <alignment vertical="center" wrapText="1"/>
    </xf>
    <xf numFmtId="0" fontId="12" fillId="0" borderId="1" xfId="1" applyFont="1" applyFill="1" applyBorder="1" applyAlignment="1">
      <alignment vertical="center" wrapText="1"/>
    </xf>
    <xf numFmtId="0" fontId="12" fillId="0" borderId="1" xfId="1" applyFont="1" applyBorder="1" applyAlignment="1">
      <alignment vertical="center" wrapText="1"/>
    </xf>
    <xf numFmtId="4" fontId="4" fillId="0" borderId="1" xfId="1" applyNumberFormat="1" applyFont="1" applyBorder="1" applyAlignment="1">
      <alignment horizontal="left" vertical="center" wrapText="1"/>
    </xf>
    <xf numFmtId="4" fontId="4" fillId="0" borderId="1" xfId="1" applyNumberFormat="1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>
      <alignment horizontal="left" wrapText="1"/>
    </xf>
    <xf numFmtId="0" fontId="10" fillId="4" borderId="1" xfId="1" applyFont="1" applyFill="1" applyBorder="1" applyAlignment="1">
      <alignment horizontal="left" vertical="top" wrapText="1"/>
    </xf>
    <xf numFmtId="4" fontId="12" fillId="0" borderId="1" xfId="1" applyNumberFormat="1" applyFont="1" applyFill="1" applyBorder="1" applyAlignment="1">
      <alignment vertical="center" wrapText="1"/>
    </xf>
    <xf numFmtId="166" fontId="10" fillId="5" borderId="1" xfId="0" applyNumberFormat="1" applyFont="1" applyFill="1" applyBorder="1" applyAlignment="1">
      <alignment horizontal="left" wrapText="1"/>
    </xf>
    <xf numFmtId="4" fontId="10" fillId="5" borderId="1" xfId="1" applyNumberFormat="1" applyFont="1" applyFill="1" applyBorder="1" applyAlignment="1">
      <alignment horizontal="center" vertical="center" wrapText="1"/>
    </xf>
    <xf numFmtId="4" fontId="12" fillId="5" borderId="1" xfId="1" applyNumberFormat="1" applyFont="1" applyFill="1" applyBorder="1" applyAlignment="1">
      <alignment horizontal="center" vertical="center" wrapText="1"/>
    </xf>
    <xf numFmtId="166" fontId="4" fillId="6" borderId="1" xfId="0" applyNumberFormat="1" applyFont="1" applyFill="1" applyBorder="1" applyAlignment="1">
      <alignment horizontal="left" wrapText="1"/>
    </xf>
    <xf numFmtId="4" fontId="10" fillId="6" borderId="1" xfId="1" applyNumberFormat="1" applyFont="1" applyFill="1" applyBorder="1" applyAlignment="1">
      <alignment horizontal="center" vertical="center" wrapText="1"/>
    </xf>
    <xf numFmtId="4" fontId="12" fillId="6" borderId="1" xfId="1" applyNumberFormat="1" applyFont="1" applyFill="1" applyBorder="1" applyAlignment="1">
      <alignment horizontal="center" vertical="center" wrapText="1"/>
    </xf>
    <xf numFmtId="0" fontId="12" fillId="6" borderId="1" xfId="1" applyFont="1" applyFill="1" applyBorder="1" applyAlignment="1">
      <alignment horizontal="center" vertical="center" wrapText="1"/>
    </xf>
    <xf numFmtId="166" fontId="4" fillId="6" borderId="1" xfId="0" applyNumberFormat="1" applyFont="1" applyFill="1" applyBorder="1" applyAlignment="1">
      <alignment horizontal="left" vertical="center" wrapText="1"/>
    </xf>
    <xf numFmtId="0" fontId="4" fillId="2" borderId="0" xfId="0" applyFont="1" applyFill="1"/>
    <xf numFmtId="4" fontId="4" fillId="2" borderId="0" xfId="0" applyNumberFormat="1" applyFont="1" applyFill="1"/>
    <xf numFmtId="4" fontId="11" fillId="0" borderId="0" xfId="0" applyNumberFormat="1" applyFont="1"/>
    <xf numFmtId="0" fontId="23" fillId="0" borderId="0" xfId="0" applyFo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2"/>
  <sheetViews>
    <sheetView tabSelected="1" topLeftCell="A91" workbookViewId="0">
      <selection sqref="A1:XFD1048576"/>
    </sheetView>
  </sheetViews>
  <sheetFormatPr defaultColWidth="9.109375" defaultRowHeight="18" x14ac:dyDescent="0.35"/>
  <cols>
    <col min="1" max="1" width="57.6640625" style="5" customWidth="1"/>
    <col min="2" max="5" width="15.109375" style="5" customWidth="1"/>
    <col min="6" max="6" width="16.109375" style="5" customWidth="1"/>
    <col min="7" max="7" width="15" style="5" customWidth="1"/>
    <col min="8" max="10" width="13.88671875" style="5" customWidth="1"/>
    <col min="11" max="11" width="14.6640625" style="5" customWidth="1"/>
    <col min="12" max="12" width="13.88671875" style="5" customWidth="1"/>
    <col min="13" max="13" width="13.33203125" style="5" customWidth="1"/>
    <col min="14" max="14" width="13.88671875" style="5" customWidth="1"/>
    <col min="15" max="15" width="15.33203125" style="5" customWidth="1"/>
    <col min="16" max="16" width="13.88671875" style="5" customWidth="1"/>
    <col min="17" max="17" width="13.5546875" style="5" customWidth="1"/>
    <col min="18" max="18" width="13.88671875" style="5" customWidth="1"/>
    <col min="19" max="19" width="12.109375" style="5" customWidth="1"/>
    <col min="20" max="20" width="13.88671875" style="5" customWidth="1"/>
    <col min="21" max="21" width="11.109375" style="5" customWidth="1"/>
    <col min="22" max="22" width="14.5546875" style="5" customWidth="1"/>
    <col min="23" max="23" width="11.5546875" style="5" customWidth="1"/>
    <col min="24" max="24" width="11.33203125" style="5" customWidth="1"/>
    <col min="25" max="25" width="10.5546875" style="5" customWidth="1"/>
    <col min="26" max="26" width="17" style="5" customWidth="1"/>
    <col min="27" max="27" width="11.33203125" style="5" customWidth="1"/>
    <col min="28" max="28" width="10.6640625" style="5" customWidth="1"/>
    <col min="29" max="29" width="10.44140625" style="5" customWidth="1"/>
    <col min="30" max="30" width="16" style="5" customWidth="1"/>
    <col min="31" max="31" width="10.5546875" style="5" customWidth="1"/>
    <col min="32" max="32" width="108.44140625" style="5" customWidth="1"/>
    <col min="33" max="33" width="15.33203125" style="4" customWidth="1"/>
    <col min="34" max="34" width="9.109375" style="5"/>
    <col min="35" max="35" width="16.33203125" style="5" customWidth="1"/>
    <col min="36" max="16384" width="9.109375" style="5"/>
  </cols>
  <sheetData>
    <row r="1" spans="1:34" ht="18.7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/>
      <c r="AF1" s="3"/>
    </row>
    <row r="2" spans="1:34" ht="18.7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2"/>
      <c r="AF2" s="3"/>
    </row>
    <row r="3" spans="1:34" ht="18.7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2"/>
      <c r="AF3" s="3"/>
    </row>
    <row r="4" spans="1:34" s="10" customFormat="1" ht="18.75" customHeight="1" x14ac:dyDescent="0.3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7"/>
      <c r="AF4" s="8"/>
      <c r="AG4" s="9"/>
    </row>
    <row r="5" spans="1:34" ht="18.75" customHeight="1" x14ac:dyDescent="0.35">
      <c r="A5" s="11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12"/>
      <c r="AC5" s="12"/>
      <c r="AD5" s="12"/>
      <c r="AE5" s="13"/>
      <c r="AF5" s="14"/>
    </row>
    <row r="6" spans="1:34" ht="37.5" customHeight="1" x14ac:dyDescent="0.35">
      <c r="A6" s="15" t="s">
        <v>1</v>
      </c>
      <c r="B6" s="16" t="s">
        <v>2</v>
      </c>
      <c r="C6" s="16" t="s">
        <v>2</v>
      </c>
      <c r="D6" s="16" t="s">
        <v>3</v>
      </c>
      <c r="E6" s="16" t="s">
        <v>4</v>
      </c>
      <c r="F6" s="17" t="s">
        <v>5</v>
      </c>
      <c r="G6" s="18"/>
      <c r="H6" s="17" t="s">
        <v>6</v>
      </c>
      <c r="I6" s="19"/>
      <c r="J6" s="17" t="s">
        <v>7</v>
      </c>
      <c r="K6" s="19"/>
      <c r="L6" s="17" t="s">
        <v>8</v>
      </c>
      <c r="M6" s="19"/>
      <c r="N6" s="17" t="s">
        <v>9</v>
      </c>
      <c r="O6" s="19"/>
      <c r="P6" s="17" t="s">
        <v>10</v>
      </c>
      <c r="Q6" s="19"/>
      <c r="R6" s="17" t="s">
        <v>11</v>
      </c>
      <c r="S6" s="19"/>
      <c r="T6" s="17" t="s">
        <v>12</v>
      </c>
      <c r="U6" s="19"/>
      <c r="V6" s="17" t="s">
        <v>13</v>
      </c>
      <c r="W6" s="19"/>
      <c r="X6" s="17" t="s">
        <v>14</v>
      </c>
      <c r="Y6" s="19"/>
      <c r="Z6" s="17" t="s">
        <v>15</v>
      </c>
      <c r="AA6" s="19"/>
      <c r="AB6" s="17" t="s">
        <v>16</v>
      </c>
      <c r="AC6" s="19"/>
      <c r="AD6" s="20" t="s">
        <v>17</v>
      </c>
      <c r="AE6" s="20"/>
      <c r="AF6" s="21" t="s">
        <v>18</v>
      </c>
    </row>
    <row r="7" spans="1:34" ht="52.2" x14ac:dyDescent="0.35">
      <c r="A7" s="15"/>
      <c r="B7" s="22">
        <v>2024</v>
      </c>
      <c r="C7" s="23">
        <v>45444</v>
      </c>
      <c r="D7" s="23">
        <v>45444</v>
      </c>
      <c r="E7" s="23">
        <v>45444</v>
      </c>
      <c r="F7" s="24" t="s">
        <v>19</v>
      </c>
      <c r="G7" s="24" t="s">
        <v>20</v>
      </c>
      <c r="H7" s="24" t="s">
        <v>21</v>
      </c>
      <c r="I7" s="25" t="s">
        <v>22</v>
      </c>
      <c r="J7" s="24" t="s">
        <v>21</v>
      </c>
      <c r="K7" s="25" t="s">
        <v>22</v>
      </c>
      <c r="L7" s="24" t="s">
        <v>21</v>
      </c>
      <c r="M7" s="25" t="s">
        <v>22</v>
      </c>
      <c r="N7" s="24" t="s">
        <v>21</v>
      </c>
      <c r="O7" s="25" t="s">
        <v>22</v>
      </c>
      <c r="P7" s="24" t="s">
        <v>21</v>
      </c>
      <c r="Q7" s="25" t="s">
        <v>22</v>
      </c>
      <c r="R7" s="24" t="s">
        <v>21</v>
      </c>
      <c r="S7" s="25" t="s">
        <v>22</v>
      </c>
      <c r="T7" s="24" t="s">
        <v>21</v>
      </c>
      <c r="U7" s="25" t="s">
        <v>22</v>
      </c>
      <c r="V7" s="24" t="s">
        <v>21</v>
      </c>
      <c r="W7" s="25" t="s">
        <v>22</v>
      </c>
      <c r="X7" s="24" t="s">
        <v>21</v>
      </c>
      <c r="Y7" s="25" t="s">
        <v>22</v>
      </c>
      <c r="Z7" s="24" t="s">
        <v>21</v>
      </c>
      <c r="AA7" s="25" t="s">
        <v>22</v>
      </c>
      <c r="AB7" s="24" t="s">
        <v>21</v>
      </c>
      <c r="AC7" s="25" t="s">
        <v>22</v>
      </c>
      <c r="AD7" s="24" t="s">
        <v>21</v>
      </c>
      <c r="AE7" s="25" t="s">
        <v>22</v>
      </c>
      <c r="AF7" s="26"/>
    </row>
    <row r="8" spans="1:34" x14ac:dyDescent="0.35">
      <c r="A8" s="27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  <c r="H8" s="28">
        <v>8</v>
      </c>
      <c r="I8" s="28">
        <v>9</v>
      </c>
      <c r="J8" s="28">
        <v>10</v>
      </c>
      <c r="K8" s="28">
        <v>11</v>
      </c>
      <c r="L8" s="28">
        <v>12</v>
      </c>
      <c r="M8" s="28">
        <v>13</v>
      </c>
      <c r="N8" s="28">
        <v>14</v>
      </c>
      <c r="O8" s="28">
        <v>15</v>
      </c>
      <c r="P8" s="28">
        <v>16</v>
      </c>
      <c r="Q8" s="28">
        <v>17</v>
      </c>
      <c r="R8" s="28">
        <v>18</v>
      </c>
      <c r="S8" s="28">
        <v>19</v>
      </c>
      <c r="T8" s="28">
        <v>20</v>
      </c>
      <c r="U8" s="28">
        <v>21</v>
      </c>
      <c r="V8" s="28">
        <v>22</v>
      </c>
      <c r="W8" s="28">
        <v>23</v>
      </c>
      <c r="X8" s="28">
        <v>24</v>
      </c>
      <c r="Y8" s="28">
        <v>25</v>
      </c>
      <c r="Z8" s="28">
        <v>26</v>
      </c>
      <c r="AA8" s="28">
        <v>27</v>
      </c>
      <c r="AB8" s="28">
        <v>28</v>
      </c>
      <c r="AC8" s="28">
        <v>29</v>
      </c>
      <c r="AD8" s="28">
        <v>30</v>
      </c>
      <c r="AE8" s="28">
        <v>31</v>
      </c>
      <c r="AF8" s="28">
        <v>32</v>
      </c>
    </row>
    <row r="9" spans="1:34" s="32" customFormat="1" ht="17.399999999999999" x14ac:dyDescent="0.3">
      <c r="A9" s="29" t="s">
        <v>23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1"/>
    </row>
    <row r="10" spans="1:34" s="32" customFormat="1" ht="17.399999999999999" x14ac:dyDescent="0.3">
      <c r="A10" s="29" t="s">
        <v>24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1"/>
    </row>
    <row r="11" spans="1:34" ht="52.2" x14ac:dyDescent="0.35">
      <c r="A11" s="33" t="s">
        <v>25</v>
      </c>
      <c r="B11" s="34">
        <f t="shared" ref="B11:K11" si="0">B12</f>
        <v>6362.5</v>
      </c>
      <c r="C11" s="35">
        <f t="shared" si="0"/>
        <v>5362.5</v>
      </c>
      <c r="D11" s="35">
        <f>D12</f>
        <v>5362.5</v>
      </c>
      <c r="E11" s="34">
        <f t="shared" si="0"/>
        <v>5362.5</v>
      </c>
      <c r="F11" s="36">
        <f t="shared" si="0"/>
        <v>100</v>
      </c>
      <c r="G11" s="36">
        <f t="shared" si="0"/>
        <v>100</v>
      </c>
      <c r="H11" s="34">
        <f>H12</f>
        <v>5362.5</v>
      </c>
      <c r="I11" s="34">
        <f t="shared" si="0"/>
        <v>5362.5</v>
      </c>
      <c r="J11" s="34">
        <f t="shared" si="0"/>
        <v>0</v>
      </c>
      <c r="K11" s="36">
        <f t="shared" si="0"/>
        <v>0</v>
      </c>
      <c r="L11" s="34">
        <f>L12</f>
        <v>0</v>
      </c>
      <c r="M11" s="36">
        <f>M12</f>
        <v>0</v>
      </c>
      <c r="N11" s="34">
        <f>N12</f>
        <v>0</v>
      </c>
      <c r="O11" s="36">
        <f>O12</f>
        <v>0</v>
      </c>
      <c r="P11" s="34">
        <f>P12</f>
        <v>0</v>
      </c>
      <c r="Q11" s="36">
        <v>0</v>
      </c>
      <c r="R11" s="34">
        <f>R12</f>
        <v>0</v>
      </c>
      <c r="S11" s="36"/>
      <c r="T11" s="34">
        <f>T12</f>
        <v>0</v>
      </c>
      <c r="U11" s="36"/>
      <c r="V11" s="34">
        <f>V12</f>
        <v>0</v>
      </c>
      <c r="W11" s="36"/>
      <c r="X11" s="34">
        <f>X12</f>
        <v>0</v>
      </c>
      <c r="Y11" s="36"/>
      <c r="Z11" s="34">
        <f>Z12</f>
        <v>0</v>
      </c>
      <c r="AA11" s="36"/>
      <c r="AB11" s="34">
        <f>AB12</f>
        <v>1000</v>
      </c>
      <c r="AC11" s="36"/>
      <c r="AD11" s="34">
        <f>AD12</f>
        <v>0</v>
      </c>
      <c r="AE11" s="37"/>
      <c r="AF11" s="38"/>
      <c r="AG11" s="39"/>
      <c r="AH11" s="40"/>
    </row>
    <row r="12" spans="1:34" s="42" customFormat="1" x14ac:dyDescent="0.35">
      <c r="A12" s="41" t="s">
        <v>26</v>
      </c>
      <c r="B12" s="34">
        <f>B13+B14+B15+B16</f>
        <v>6362.5</v>
      </c>
      <c r="C12" s="34">
        <f>C13+C14+C15+C16</f>
        <v>5362.5</v>
      </c>
      <c r="D12" s="34">
        <f>D13+D14+D15+D16</f>
        <v>5362.5</v>
      </c>
      <c r="E12" s="34">
        <f t="shared" ref="E12:K12" si="1">E13+E14+E15+E16</f>
        <v>5362.5</v>
      </c>
      <c r="F12" s="34">
        <f t="shared" si="1"/>
        <v>100</v>
      </c>
      <c r="G12" s="34">
        <f>G15</f>
        <v>100</v>
      </c>
      <c r="H12" s="34">
        <f>H13+H14+H15+H16</f>
        <v>5362.5</v>
      </c>
      <c r="I12" s="34">
        <f t="shared" si="1"/>
        <v>5362.5</v>
      </c>
      <c r="J12" s="34">
        <f t="shared" si="1"/>
        <v>0</v>
      </c>
      <c r="K12" s="34">
        <f t="shared" si="1"/>
        <v>0</v>
      </c>
      <c r="L12" s="34">
        <f>L13+L14+L15+L16</f>
        <v>0</v>
      </c>
      <c r="M12" s="34">
        <f t="shared" ref="M12" si="2">M13+M14+M15+M16</f>
        <v>0</v>
      </c>
      <c r="N12" s="34">
        <f>N13+N14+N15+N16</f>
        <v>0</v>
      </c>
      <c r="O12" s="34">
        <v>0</v>
      </c>
      <c r="P12" s="34">
        <f>P13+P14+P15+P16</f>
        <v>0</v>
      </c>
      <c r="Q12" s="34">
        <v>0</v>
      </c>
      <c r="R12" s="34">
        <f>R13+R14+R15+R16</f>
        <v>0</v>
      </c>
      <c r="S12" s="34"/>
      <c r="T12" s="34">
        <f>T13+T14+T15+T16</f>
        <v>0</v>
      </c>
      <c r="U12" s="34"/>
      <c r="V12" s="34">
        <f>V13+V14+V15+V16</f>
        <v>0</v>
      </c>
      <c r="W12" s="34"/>
      <c r="X12" s="34">
        <f>X13+X14+X15+X16</f>
        <v>0</v>
      </c>
      <c r="Y12" s="34"/>
      <c r="Z12" s="34">
        <f>Z13+Z14+Z15+Z16</f>
        <v>0</v>
      </c>
      <c r="AA12" s="34"/>
      <c r="AB12" s="34">
        <f>AB13+AB14+AB15+AB16</f>
        <v>1000</v>
      </c>
      <c r="AC12" s="34"/>
      <c r="AD12" s="34">
        <f>AD13+AD14+AD15+AD16</f>
        <v>0</v>
      </c>
      <c r="AE12" s="34"/>
      <c r="AF12" s="38"/>
      <c r="AG12" s="39"/>
      <c r="AH12" s="40"/>
    </row>
    <row r="13" spans="1:34" x14ac:dyDescent="0.35">
      <c r="A13" s="43" t="s">
        <v>27</v>
      </c>
      <c r="B13" s="44">
        <f>H13+J13+L13+N13+P13+R13+T13+V13+X13+Z13+AB13+AD13</f>
        <v>0</v>
      </c>
      <c r="C13" s="45">
        <f>H13+J13</f>
        <v>0</v>
      </c>
      <c r="D13" s="45">
        <f>I13</f>
        <v>0</v>
      </c>
      <c r="E13" s="44">
        <v>0</v>
      </c>
      <c r="F13" s="46">
        <v>0</v>
      </c>
      <c r="G13" s="44">
        <v>0</v>
      </c>
      <c r="H13" s="44">
        <f>H19+H25</f>
        <v>0</v>
      </c>
      <c r="I13" s="44">
        <f t="shared" ref="I13:AE16" si="3">I19+I25</f>
        <v>0</v>
      </c>
      <c r="J13" s="44">
        <f t="shared" si="3"/>
        <v>0</v>
      </c>
      <c r="K13" s="44">
        <f t="shared" si="3"/>
        <v>0</v>
      </c>
      <c r="L13" s="44">
        <f t="shared" si="3"/>
        <v>0</v>
      </c>
      <c r="M13" s="44">
        <f t="shared" si="3"/>
        <v>0</v>
      </c>
      <c r="N13" s="44">
        <f t="shared" si="3"/>
        <v>0</v>
      </c>
      <c r="O13" s="44">
        <f t="shared" si="3"/>
        <v>0</v>
      </c>
      <c r="P13" s="44">
        <f t="shared" si="3"/>
        <v>0</v>
      </c>
      <c r="Q13" s="44">
        <f t="shared" si="3"/>
        <v>0</v>
      </c>
      <c r="R13" s="44">
        <f t="shared" si="3"/>
        <v>0</v>
      </c>
      <c r="S13" s="44">
        <f t="shared" si="3"/>
        <v>0</v>
      </c>
      <c r="T13" s="44">
        <f t="shared" si="3"/>
        <v>0</v>
      </c>
      <c r="U13" s="44">
        <f t="shared" si="3"/>
        <v>0</v>
      </c>
      <c r="V13" s="44">
        <f t="shared" si="3"/>
        <v>0</v>
      </c>
      <c r="W13" s="44">
        <f t="shared" si="3"/>
        <v>0</v>
      </c>
      <c r="X13" s="44">
        <f t="shared" si="3"/>
        <v>0</v>
      </c>
      <c r="Y13" s="44">
        <f t="shared" si="3"/>
        <v>0</v>
      </c>
      <c r="Z13" s="44">
        <f t="shared" si="3"/>
        <v>0</v>
      </c>
      <c r="AA13" s="44">
        <f t="shared" si="3"/>
        <v>0</v>
      </c>
      <c r="AB13" s="44">
        <f t="shared" si="3"/>
        <v>0</v>
      </c>
      <c r="AC13" s="44">
        <f t="shared" si="3"/>
        <v>0</v>
      </c>
      <c r="AD13" s="44">
        <f t="shared" si="3"/>
        <v>0</v>
      </c>
      <c r="AE13" s="44">
        <f t="shared" si="3"/>
        <v>0</v>
      </c>
      <c r="AF13" s="47"/>
      <c r="AG13" s="39"/>
      <c r="AH13" s="40"/>
    </row>
    <row r="14" spans="1:34" x14ac:dyDescent="0.35">
      <c r="A14" s="43" t="s">
        <v>28</v>
      </c>
      <c r="B14" s="44">
        <f>H14+J14+L14+N14+P14+R14+T14+V14+X14+Z14+AB14+AD14</f>
        <v>0</v>
      </c>
      <c r="C14" s="45">
        <f>H14+J14</f>
        <v>0</v>
      </c>
      <c r="D14" s="45">
        <f>I14</f>
        <v>0</v>
      </c>
      <c r="E14" s="44">
        <v>0</v>
      </c>
      <c r="F14" s="46">
        <v>0</v>
      </c>
      <c r="G14" s="44">
        <v>0</v>
      </c>
      <c r="H14" s="44">
        <f>H20+H26</f>
        <v>0</v>
      </c>
      <c r="I14" s="44">
        <f t="shared" si="3"/>
        <v>0</v>
      </c>
      <c r="J14" s="44">
        <f t="shared" si="3"/>
        <v>0</v>
      </c>
      <c r="K14" s="44">
        <f t="shared" si="3"/>
        <v>0</v>
      </c>
      <c r="L14" s="44">
        <f t="shared" si="3"/>
        <v>0</v>
      </c>
      <c r="M14" s="44">
        <f t="shared" si="3"/>
        <v>0</v>
      </c>
      <c r="N14" s="44">
        <f t="shared" si="3"/>
        <v>0</v>
      </c>
      <c r="O14" s="44">
        <f t="shared" si="3"/>
        <v>0</v>
      </c>
      <c r="P14" s="44">
        <f t="shared" si="3"/>
        <v>0</v>
      </c>
      <c r="Q14" s="44">
        <f t="shared" si="3"/>
        <v>0</v>
      </c>
      <c r="R14" s="44">
        <f t="shared" si="3"/>
        <v>0</v>
      </c>
      <c r="S14" s="44">
        <f t="shared" si="3"/>
        <v>0</v>
      </c>
      <c r="T14" s="44">
        <f t="shared" si="3"/>
        <v>0</v>
      </c>
      <c r="U14" s="44">
        <f t="shared" si="3"/>
        <v>0</v>
      </c>
      <c r="V14" s="44">
        <f t="shared" si="3"/>
        <v>0</v>
      </c>
      <c r="W14" s="44">
        <f t="shared" si="3"/>
        <v>0</v>
      </c>
      <c r="X14" s="44">
        <f t="shared" si="3"/>
        <v>0</v>
      </c>
      <c r="Y14" s="44">
        <f t="shared" si="3"/>
        <v>0</v>
      </c>
      <c r="Z14" s="44">
        <f t="shared" si="3"/>
        <v>0</v>
      </c>
      <c r="AA14" s="44">
        <f t="shared" si="3"/>
        <v>0</v>
      </c>
      <c r="AB14" s="44">
        <f t="shared" si="3"/>
        <v>0</v>
      </c>
      <c r="AC14" s="44">
        <f t="shared" si="3"/>
        <v>0</v>
      </c>
      <c r="AD14" s="44">
        <f t="shared" si="3"/>
        <v>0</v>
      </c>
      <c r="AE14" s="44">
        <f t="shared" si="3"/>
        <v>0</v>
      </c>
      <c r="AF14" s="47"/>
      <c r="AG14" s="39"/>
      <c r="AH14" s="40"/>
    </row>
    <row r="15" spans="1:34" x14ac:dyDescent="0.35">
      <c r="A15" s="43" t="s">
        <v>29</v>
      </c>
      <c r="B15" s="44">
        <f>H15+J15+L15+N15+P15+R15+T15+V15+X15+Z15+AB15+AD15</f>
        <v>6362.5</v>
      </c>
      <c r="C15" s="45">
        <f>C21+C27</f>
        <v>5362.5</v>
      </c>
      <c r="D15" s="45">
        <f>I15</f>
        <v>5362.5</v>
      </c>
      <c r="E15" s="46">
        <f>I15</f>
        <v>5362.5</v>
      </c>
      <c r="F15" s="46">
        <f>F24</f>
        <v>100</v>
      </c>
      <c r="G15" s="46">
        <f>G24</f>
        <v>100</v>
      </c>
      <c r="H15" s="44">
        <f t="shared" ref="H15:W16" si="4">H21+H27</f>
        <v>5362.5</v>
      </c>
      <c r="I15" s="44">
        <v>5362.5</v>
      </c>
      <c r="J15" s="44">
        <f t="shared" si="3"/>
        <v>0</v>
      </c>
      <c r="K15" s="44">
        <f t="shared" si="3"/>
        <v>0</v>
      </c>
      <c r="L15" s="44">
        <f t="shared" si="3"/>
        <v>0</v>
      </c>
      <c r="M15" s="44">
        <f t="shared" si="3"/>
        <v>0</v>
      </c>
      <c r="N15" s="44">
        <f t="shared" si="3"/>
        <v>0</v>
      </c>
      <c r="O15" s="44">
        <f t="shared" si="3"/>
        <v>0</v>
      </c>
      <c r="P15" s="44">
        <f t="shared" si="3"/>
        <v>0</v>
      </c>
      <c r="Q15" s="44">
        <f t="shared" si="3"/>
        <v>0</v>
      </c>
      <c r="R15" s="44">
        <f t="shared" si="3"/>
        <v>0</v>
      </c>
      <c r="S15" s="44">
        <f t="shared" si="3"/>
        <v>0</v>
      </c>
      <c r="T15" s="44">
        <f t="shared" si="3"/>
        <v>0</v>
      </c>
      <c r="U15" s="44">
        <f t="shared" si="3"/>
        <v>0</v>
      </c>
      <c r="V15" s="44">
        <f t="shared" si="3"/>
        <v>0</v>
      </c>
      <c r="W15" s="44">
        <f t="shared" si="3"/>
        <v>0</v>
      </c>
      <c r="X15" s="44">
        <f t="shared" si="3"/>
        <v>0</v>
      </c>
      <c r="Y15" s="44">
        <f t="shared" si="3"/>
        <v>0</v>
      </c>
      <c r="Z15" s="44">
        <f t="shared" si="3"/>
        <v>0</v>
      </c>
      <c r="AA15" s="44">
        <f t="shared" si="3"/>
        <v>0</v>
      </c>
      <c r="AB15" s="44">
        <f t="shared" si="3"/>
        <v>1000</v>
      </c>
      <c r="AC15" s="44">
        <f>AC21+AC27</f>
        <v>0</v>
      </c>
      <c r="AD15" s="44">
        <f t="shared" si="3"/>
        <v>0</v>
      </c>
      <c r="AE15" s="44">
        <f t="shared" si="3"/>
        <v>0</v>
      </c>
      <c r="AF15" s="47"/>
      <c r="AG15" s="39"/>
      <c r="AH15" s="40"/>
    </row>
    <row r="16" spans="1:34" x14ac:dyDescent="0.35">
      <c r="A16" s="43" t="s">
        <v>30</v>
      </c>
      <c r="B16" s="44">
        <f>H16+J16+L16+N16+P16+R16+T16+V16+X16+Z16+AB16+AD16</f>
        <v>0</v>
      </c>
      <c r="C16" s="45">
        <f>H16+J16</f>
        <v>0</v>
      </c>
      <c r="D16" s="45">
        <f>I16</f>
        <v>0</v>
      </c>
      <c r="E16" s="44">
        <v>0</v>
      </c>
      <c r="F16" s="46">
        <v>0</v>
      </c>
      <c r="G16" s="44">
        <v>0</v>
      </c>
      <c r="H16" s="44">
        <f t="shared" si="4"/>
        <v>0</v>
      </c>
      <c r="I16" s="44">
        <f t="shared" si="3"/>
        <v>0</v>
      </c>
      <c r="J16" s="44">
        <f t="shared" si="3"/>
        <v>0</v>
      </c>
      <c r="K16" s="44">
        <f t="shared" si="3"/>
        <v>0</v>
      </c>
      <c r="L16" s="44">
        <f t="shared" si="3"/>
        <v>0</v>
      </c>
      <c r="M16" s="44">
        <f t="shared" si="3"/>
        <v>0</v>
      </c>
      <c r="N16" s="44">
        <f t="shared" si="3"/>
        <v>0</v>
      </c>
      <c r="O16" s="44">
        <f t="shared" si="3"/>
        <v>0</v>
      </c>
      <c r="P16" s="44">
        <f t="shared" si="3"/>
        <v>0</v>
      </c>
      <c r="Q16" s="44">
        <f t="shared" si="3"/>
        <v>0</v>
      </c>
      <c r="R16" s="44">
        <f t="shared" si="3"/>
        <v>0</v>
      </c>
      <c r="S16" s="44">
        <f t="shared" si="3"/>
        <v>0</v>
      </c>
      <c r="T16" s="44">
        <f t="shared" si="3"/>
        <v>0</v>
      </c>
      <c r="U16" s="44">
        <f t="shared" si="3"/>
        <v>0</v>
      </c>
      <c r="V16" s="44">
        <f t="shared" si="3"/>
        <v>0</v>
      </c>
      <c r="W16" s="44">
        <f t="shared" si="3"/>
        <v>0</v>
      </c>
      <c r="X16" s="44">
        <f t="shared" si="3"/>
        <v>0</v>
      </c>
      <c r="Y16" s="44">
        <f t="shared" si="3"/>
        <v>0</v>
      </c>
      <c r="Z16" s="44">
        <f t="shared" si="3"/>
        <v>0</v>
      </c>
      <c r="AA16" s="44">
        <f t="shared" si="3"/>
        <v>0</v>
      </c>
      <c r="AB16" s="44">
        <f t="shared" si="3"/>
        <v>0</v>
      </c>
      <c r="AC16" s="44">
        <f t="shared" si="3"/>
        <v>0</v>
      </c>
      <c r="AD16" s="44">
        <f t="shared" si="3"/>
        <v>0</v>
      </c>
      <c r="AE16" s="44">
        <f t="shared" si="3"/>
        <v>0</v>
      </c>
      <c r="AF16" s="47"/>
      <c r="AG16" s="39"/>
      <c r="AH16" s="40"/>
    </row>
    <row r="17" spans="1:34" ht="55.95" customHeight="1" x14ac:dyDescent="0.35">
      <c r="A17" s="48" t="s">
        <v>31</v>
      </c>
      <c r="B17" s="49"/>
      <c r="C17" s="49"/>
      <c r="D17" s="49"/>
      <c r="E17" s="50"/>
      <c r="F17" s="51"/>
      <c r="G17" s="51"/>
      <c r="H17" s="49"/>
      <c r="I17" s="50"/>
      <c r="J17" s="49"/>
      <c r="K17" s="50"/>
      <c r="L17" s="49"/>
      <c r="M17" s="50"/>
      <c r="N17" s="49"/>
      <c r="O17" s="50"/>
      <c r="P17" s="49"/>
      <c r="Q17" s="50"/>
      <c r="R17" s="49"/>
      <c r="S17" s="50"/>
      <c r="T17" s="49"/>
      <c r="U17" s="50"/>
      <c r="V17" s="49"/>
      <c r="W17" s="50"/>
      <c r="X17" s="49"/>
      <c r="Y17" s="50"/>
      <c r="Z17" s="49"/>
      <c r="AA17" s="50"/>
      <c r="AB17" s="49"/>
      <c r="AC17" s="50"/>
      <c r="AD17" s="49"/>
      <c r="AE17" s="52"/>
      <c r="AF17" s="53"/>
      <c r="AG17" s="39"/>
      <c r="AH17" s="40"/>
    </row>
    <row r="18" spans="1:34" s="42" customFormat="1" ht="42.6" customHeight="1" x14ac:dyDescent="0.35">
      <c r="A18" s="54" t="s">
        <v>26</v>
      </c>
      <c r="B18" s="55">
        <f>B19+B20+B21+B22</f>
        <v>1000</v>
      </c>
      <c r="C18" s="55">
        <f>C19+C20+C21+C22</f>
        <v>0</v>
      </c>
      <c r="D18" s="55">
        <f>D19+D20+D21+D22</f>
        <v>0</v>
      </c>
      <c r="E18" s="55">
        <f>E19+E20+E21+E22</f>
        <v>0</v>
      </c>
      <c r="F18" s="56">
        <f t="shared" ref="F18:F22" si="5">IFERROR(E18/B18*100,0)</f>
        <v>0</v>
      </c>
      <c r="G18" s="56">
        <f t="shared" ref="G18:G22" si="6">IFERROR(E18/C18*100,0)</f>
        <v>0</v>
      </c>
      <c r="H18" s="55">
        <f>H19+H20+H21+H22</f>
        <v>0</v>
      </c>
      <c r="I18" s="55">
        <f>I19+I20+I21+I22</f>
        <v>0</v>
      </c>
      <c r="J18" s="55">
        <f>J19+J20+J21+J22</f>
        <v>0</v>
      </c>
      <c r="K18" s="55">
        <v>0</v>
      </c>
      <c r="L18" s="55">
        <f>L19+L20+L21+L22</f>
        <v>0</v>
      </c>
      <c r="M18" s="55">
        <f>M19</f>
        <v>0</v>
      </c>
      <c r="N18" s="55">
        <f>N19+N20+N21+N22</f>
        <v>0</v>
      </c>
      <c r="O18" s="55">
        <f>O19</f>
        <v>0</v>
      </c>
      <c r="P18" s="55">
        <f>P19+P20+P21+P22</f>
        <v>0</v>
      </c>
      <c r="Q18" s="55">
        <f>Q19</f>
        <v>0</v>
      </c>
      <c r="R18" s="55">
        <f>R19+R20+R21+R22</f>
        <v>0</v>
      </c>
      <c r="S18" s="55"/>
      <c r="T18" s="55">
        <f>T19+T20+T21+T22</f>
        <v>0</v>
      </c>
      <c r="U18" s="55"/>
      <c r="V18" s="55">
        <f>V19+V20+V21+V22</f>
        <v>0</v>
      </c>
      <c r="W18" s="55"/>
      <c r="X18" s="55">
        <f>X19+X20+X21+X22</f>
        <v>0</v>
      </c>
      <c r="Y18" s="55"/>
      <c r="Z18" s="55">
        <f>Z19+Z20+Z21+Z22</f>
        <v>0</v>
      </c>
      <c r="AA18" s="55"/>
      <c r="AB18" s="55">
        <f>AB19+AB20+AB21+AB22</f>
        <v>1000</v>
      </c>
      <c r="AC18" s="55"/>
      <c r="AD18" s="55">
        <f>AD19+AD20+AD21+AD22</f>
        <v>0</v>
      </c>
      <c r="AE18" s="55"/>
      <c r="AF18" s="57" t="s">
        <v>32</v>
      </c>
      <c r="AG18" s="39"/>
      <c r="AH18" s="40"/>
    </row>
    <row r="19" spans="1:34" x14ac:dyDescent="0.35">
      <c r="A19" s="58" t="s">
        <v>27</v>
      </c>
      <c r="B19" s="49">
        <f>H19+J19+L19+N19+P19+R19+T19+V19+X19+Z19+AB19+AD19</f>
        <v>0</v>
      </c>
      <c r="C19" s="49">
        <f>H19+J19</f>
        <v>0</v>
      </c>
      <c r="D19" s="49">
        <f t="shared" ref="D19:D20" si="7">E19</f>
        <v>0</v>
      </c>
      <c r="E19" s="49">
        <v>0</v>
      </c>
      <c r="F19" s="51">
        <f t="shared" si="5"/>
        <v>0</v>
      </c>
      <c r="G19" s="51">
        <f t="shared" si="6"/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53"/>
      <c r="AG19" s="39"/>
      <c r="AH19" s="40"/>
    </row>
    <row r="20" spans="1:34" x14ac:dyDescent="0.35">
      <c r="A20" s="58" t="s">
        <v>28</v>
      </c>
      <c r="B20" s="49">
        <f>H20+J20+L20+N20+P20+R20+T20+V20+X20+Z20+AB20+AD20</f>
        <v>0</v>
      </c>
      <c r="C20" s="49">
        <f>H20+J20</f>
        <v>0</v>
      </c>
      <c r="D20" s="49">
        <f t="shared" si="7"/>
        <v>0</v>
      </c>
      <c r="E20" s="49">
        <v>0</v>
      </c>
      <c r="F20" s="51">
        <f t="shared" si="5"/>
        <v>0</v>
      </c>
      <c r="G20" s="51">
        <f t="shared" si="6"/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53"/>
      <c r="AG20" s="39"/>
      <c r="AH20" s="40"/>
    </row>
    <row r="21" spans="1:34" s="66" customFormat="1" x14ac:dyDescent="0.35">
      <c r="A21" s="59" t="s">
        <v>29</v>
      </c>
      <c r="B21" s="60">
        <f>H21+J21+L21+N21+P21+R21+T21+V21+X21+Z21+AB21+AD21</f>
        <v>1000</v>
      </c>
      <c r="C21" s="60">
        <f>H21+J21+L21+N21</f>
        <v>0</v>
      </c>
      <c r="D21" s="61">
        <f>E21</f>
        <v>0</v>
      </c>
      <c r="E21" s="62">
        <v>0</v>
      </c>
      <c r="F21" s="60">
        <f t="shared" si="5"/>
        <v>0</v>
      </c>
      <c r="G21" s="60">
        <f t="shared" si="6"/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>
        <v>1000</v>
      </c>
      <c r="AC21" s="60"/>
      <c r="AD21" s="60"/>
      <c r="AE21" s="60"/>
      <c r="AF21" s="63"/>
      <c r="AG21" s="64"/>
      <c r="AH21" s="65"/>
    </row>
    <row r="22" spans="1:34" x14ac:dyDescent="0.35">
      <c r="A22" s="58" t="s">
        <v>30</v>
      </c>
      <c r="B22" s="49">
        <f>H22+J22+L22+N22+P22+R22+T22+V22+X22+Z22+AB22+AD22</f>
        <v>0</v>
      </c>
      <c r="C22" s="49">
        <f>H22</f>
        <v>0</v>
      </c>
      <c r="D22" s="49">
        <f t="shared" ref="D22" si="8">E22</f>
        <v>0</v>
      </c>
      <c r="E22" s="49">
        <v>0</v>
      </c>
      <c r="F22" s="51">
        <f t="shared" si="5"/>
        <v>0</v>
      </c>
      <c r="G22" s="51">
        <f t="shared" si="6"/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53"/>
      <c r="AG22" s="39"/>
      <c r="AH22" s="40"/>
    </row>
    <row r="23" spans="1:34" ht="388.95" customHeight="1" x14ac:dyDescent="0.35">
      <c r="A23" s="48" t="s">
        <v>33</v>
      </c>
      <c r="B23" s="49"/>
      <c r="C23" s="49"/>
      <c r="D23" s="49"/>
      <c r="E23" s="50"/>
      <c r="F23" s="51"/>
      <c r="G23" s="51"/>
      <c r="H23" s="49"/>
      <c r="I23" s="50"/>
      <c r="J23" s="49"/>
      <c r="K23" s="50"/>
      <c r="L23" s="49"/>
      <c r="M23" s="50"/>
      <c r="N23" s="49"/>
      <c r="O23" s="50"/>
      <c r="P23" s="49"/>
      <c r="Q23" s="50"/>
      <c r="R23" s="49"/>
      <c r="S23" s="50"/>
      <c r="T23" s="49"/>
      <c r="U23" s="50"/>
      <c r="V23" s="49"/>
      <c r="W23" s="50"/>
      <c r="X23" s="49"/>
      <c r="Y23" s="50"/>
      <c r="Z23" s="49"/>
      <c r="AA23" s="50"/>
      <c r="AB23" s="49"/>
      <c r="AC23" s="50"/>
      <c r="AD23" s="49"/>
      <c r="AE23" s="52"/>
      <c r="AF23" s="67" t="s">
        <v>34</v>
      </c>
      <c r="AG23" s="39"/>
      <c r="AH23" s="40"/>
    </row>
    <row r="24" spans="1:34" s="70" customFormat="1" x14ac:dyDescent="0.35">
      <c r="A24" s="68" t="s">
        <v>26</v>
      </c>
      <c r="B24" s="69">
        <f>B25+B26+B27+B28</f>
        <v>5362.5</v>
      </c>
      <c r="C24" s="69">
        <f>C25+C26+C27+C28</f>
        <v>5362.5</v>
      </c>
      <c r="D24" s="69">
        <f>D25+D26+D27+D28</f>
        <v>5362.5</v>
      </c>
      <c r="E24" s="69">
        <f>E25+E26+E27+E28</f>
        <v>5362.5</v>
      </c>
      <c r="F24" s="69">
        <f>F25+F26+F27+F28</f>
        <v>100</v>
      </c>
      <c r="G24" s="69">
        <f>E24/C24*100</f>
        <v>100</v>
      </c>
      <c r="H24" s="69">
        <f>H25+H26+H27+H28</f>
        <v>5362.5</v>
      </c>
      <c r="I24" s="69">
        <f>I25+I26+I27+I28</f>
        <v>5362.5</v>
      </c>
      <c r="J24" s="69">
        <f>J25+J26+J27+J28</f>
        <v>0</v>
      </c>
      <c r="K24" s="69">
        <f>K25+K26+K27+K28</f>
        <v>0</v>
      </c>
      <c r="L24" s="69">
        <f>L25+L26+L27+L28</f>
        <v>0</v>
      </c>
      <c r="M24" s="69">
        <f>M25</f>
        <v>0</v>
      </c>
      <c r="N24" s="69">
        <f>N25+N26+N27+N28</f>
        <v>0</v>
      </c>
      <c r="O24" s="69">
        <f>O25</f>
        <v>0</v>
      </c>
      <c r="P24" s="69">
        <f>P25+P26+P27+P28</f>
        <v>0</v>
      </c>
      <c r="Q24" s="69">
        <v>0</v>
      </c>
      <c r="R24" s="69">
        <f>R25+R26+R27+R28</f>
        <v>0</v>
      </c>
      <c r="S24" s="69"/>
      <c r="T24" s="69">
        <f>T25+T26+T27+T28</f>
        <v>0</v>
      </c>
      <c r="U24" s="69"/>
      <c r="V24" s="69">
        <f>V25+V26+V27+V28</f>
        <v>0</v>
      </c>
      <c r="W24" s="69"/>
      <c r="X24" s="69">
        <f>X25+X26+X27+X28</f>
        <v>0</v>
      </c>
      <c r="Y24" s="69"/>
      <c r="Z24" s="69">
        <f>Z25+Z26+Z27+Z28</f>
        <v>0</v>
      </c>
      <c r="AA24" s="69"/>
      <c r="AB24" s="69">
        <f>AB25+AB26+AB27+AB28</f>
        <v>0</v>
      </c>
      <c r="AC24" s="69"/>
      <c r="AD24" s="69">
        <f>AD25+AD26+AD27+AD28</f>
        <v>0</v>
      </c>
      <c r="AE24" s="69"/>
      <c r="AF24" s="63"/>
      <c r="AG24" s="64"/>
      <c r="AH24" s="65"/>
    </row>
    <row r="25" spans="1:34" x14ac:dyDescent="0.35">
      <c r="A25" s="58" t="s">
        <v>27</v>
      </c>
      <c r="B25" s="49">
        <f>H25+J25+L25+N25+P25+R25+T25+V25+X25+Z25+AB25+AD25</f>
        <v>0</v>
      </c>
      <c r="C25" s="49">
        <f>H25+J25</f>
        <v>0</v>
      </c>
      <c r="D25" s="49">
        <f t="shared" ref="D25:D26" si="9">E25</f>
        <v>0</v>
      </c>
      <c r="E25" s="49">
        <v>0</v>
      </c>
      <c r="F25" s="51">
        <v>0</v>
      </c>
      <c r="G25" s="51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53" t="e">
        <f>-AF23</f>
        <v>#VALUE!</v>
      </c>
      <c r="AG25" s="39"/>
      <c r="AH25" s="40"/>
    </row>
    <row r="26" spans="1:34" x14ac:dyDescent="0.35">
      <c r="A26" s="58" t="s">
        <v>28</v>
      </c>
      <c r="B26" s="49">
        <f>H26+J26+L26+N26+P26+R26+T26+V26+X26+Z26+AB26+AD26</f>
        <v>0</v>
      </c>
      <c r="C26" s="49">
        <f>H26+J26</f>
        <v>0</v>
      </c>
      <c r="D26" s="49">
        <f t="shared" si="9"/>
        <v>0</v>
      </c>
      <c r="E26" s="49">
        <v>0</v>
      </c>
      <c r="F26" s="51">
        <v>0</v>
      </c>
      <c r="G26" s="51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53"/>
      <c r="AG26" s="39"/>
      <c r="AH26" s="40"/>
    </row>
    <row r="27" spans="1:34" s="66" customFormat="1" x14ac:dyDescent="0.35">
      <c r="A27" s="59" t="s">
        <v>29</v>
      </c>
      <c r="B27" s="60">
        <f>H27+J27+L27+N27+P27+R27+T27+V27+X27+Z27+AB27+AD27</f>
        <v>5362.5</v>
      </c>
      <c r="C27" s="60">
        <f>H27+J27+L27+N27</f>
        <v>5362.5</v>
      </c>
      <c r="D27" s="61">
        <f>H27</f>
        <v>5362.5</v>
      </c>
      <c r="E27" s="62">
        <f>I27</f>
        <v>5362.5</v>
      </c>
      <c r="F27" s="60">
        <f>E27/B27*100</f>
        <v>100</v>
      </c>
      <c r="G27" s="60">
        <f>E27/C27*100</f>
        <v>100</v>
      </c>
      <c r="H27" s="60">
        <v>5362.5</v>
      </c>
      <c r="I27" s="60">
        <v>5362.5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3"/>
      <c r="AG27" s="64"/>
      <c r="AH27" s="65"/>
    </row>
    <row r="28" spans="1:34" x14ac:dyDescent="0.35">
      <c r="A28" s="58" t="s">
        <v>30</v>
      </c>
      <c r="B28" s="49">
        <f>H28+J28+L28+N28+P28+R28+T28+V28+X28+Z28+AB28+AD28</f>
        <v>0</v>
      </c>
      <c r="C28" s="49">
        <f>H28</f>
        <v>0</v>
      </c>
      <c r="D28" s="49">
        <f t="shared" ref="D28" si="10">E28</f>
        <v>0</v>
      </c>
      <c r="E28" s="49">
        <v>0</v>
      </c>
      <c r="F28" s="51">
        <v>0</v>
      </c>
      <c r="G28" s="51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53"/>
      <c r="AG28" s="39"/>
      <c r="AH28" s="40"/>
    </row>
    <row r="29" spans="1:34" s="32" customFormat="1" x14ac:dyDescent="0.35">
      <c r="A29" s="29" t="s">
        <v>35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1"/>
      <c r="AG29" s="39"/>
      <c r="AH29" s="71"/>
    </row>
    <row r="30" spans="1:34" s="32" customFormat="1" x14ac:dyDescent="0.35">
      <c r="A30" s="29" t="s">
        <v>24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1"/>
      <c r="AG30" s="39"/>
      <c r="AH30" s="71"/>
    </row>
    <row r="31" spans="1:34" ht="61.95" customHeight="1" x14ac:dyDescent="0.35">
      <c r="A31" s="72" t="s">
        <v>36</v>
      </c>
      <c r="B31" s="34">
        <f t="shared" ref="B31:H31" si="11">B32</f>
        <v>1024</v>
      </c>
      <c r="C31" s="35">
        <f t="shared" si="11"/>
        <v>0</v>
      </c>
      <c r="D31" s="35">
        <f t="shared" si="11"/>
        <v>0</v>
      </c>
      <c r="E31" s="36">
        <f>E32</f>
        <v>0</v>
      </c>
      <c r="F31" s="35">
        <f t="shared" si="11"/>
        <v>0</v>
      </c>
      <c r="G31" s="35">
        <f t="shared" si="11"/>
        <v>0</v>
      </c>
      <c r="H31" s="34">
        <f t="shared" si="11"/>
        <v>0</v>
      </c>
      <c r="I31" s="36">
        <f>I32</f>
        <v>0</v>
      </c>
      <c r="J31" s="34">
        <f>J32</f>
        <v>0</v>
      </c>
      <c r="K31" s="36">
        <v>0</v>
      </c>
      <c r="L31" s="34">
        <f>L32</f>
        <v>0</v>
      </c>
      <c r="M31" s="36">
        <f>M32</f>
        <v>0</v>
      </c>
      <c r="N31" s="34">
        <f>N32</f>
        <v>0</v>
      </c>
      <c r="O31" s="36">
        <f>O32</f>
        <v>0</v>
      </c>
      <c r="P31" s="34">
        <f t="shared" ref="P31:Q36" si="12">N31</f>
        <v>0</v>
      </c>
      <c r="Q31" s="36">
        <f t="shared" si="12"/>
        <v>0</v>
      </c>
      <c r="R31" s="34">
        <f>R32</f>
        <v>0</v>
      </c>
      <c r="S31" s="36"/>
      <c r="T31" s="34">
        <f>T32</f>
        <v>0</v>
      </c>
      <c r="U31" s="36"/>
      <c r="V31" s="34">
        <f>V32</f>
        <v>0</v>
      </c>
      <c r="W31" s="36"/>
      <c r="X31" s="34">
        <f>X32</f>
        <v>924</v>
      </c>
      <c r="Y31" s="36"/>
      <c r="Z31" s="34">
        <f>Z32</f>
        <v>0</v>
      </c>
      <c r="AA31" s="36"/>
      <c r="AB31" s="34">
        <f>AB32</f>
        <v>0</v>
      </c>
      <c r="AC31" s="36"/>
      <c r="AD31" s="34">
        <f>AD32</f>
        <v>100</v>
      </c>
      <c r="AE31" s="37"/>
      <c r="AF31" s="38"/>
      <c r="AG31" s="39"/>
      <c r="AH31" s="40"/>
    </row>
    <row r="32" spans="1:34" s="42" customFormat="1" x14ac:dyDescent="0.35">
      <c r="A32" s="41" t="s">
        <v>26</v>
      </c>
      <c r="B32" s="34">
        <f>B33+B34+B35+B36</f>
        <v>1024</v>
      </c>
      <c r="C32" s="34">
        <f>C33+C34+C35+C36</f>
        <v>0</v>
      </c>
      <c r="D32" s="34">
        <f t="shared" ref="D32:J32" si="13">D33+D34+D35+D36</f>
        <v>0</v>
      </c>
      <c r="E32" s="34">
        <f>E33+E34+E35+E36</f>
        <v>0</v>
      </c>
      <c r="F32" s="34">
        <f t="shared" si="13"/>
        <v>0</v>
      </c>
      <c r="G32" s="34">
        <f t="shared" si="13"/>
        <v>0</v>
      </c>
      <c r="H32" s="34">
        <f t="shared" si="13"/>
        <v>0</v>
      </c>
      <c r="I32" s="34">
        <f t="shared" si="13"/>
        <v>0</v>
      </c>
      <c r="J32" s="34">
        <f t="shared" si="13"/>
        <v>0</v>
      </c>
      <c r="K32" s="34">
        <v>0</v>
      </c>
      <c r="L32" s="34">
        <f>L33+L34+L35+L36</f>
        <v>0</v>
      </c>
      <c r="M32" s="34">
        <f>M35</f>
        <v>0</v>
      </c>
      <c r="N32" s="34">
        <f>N33+N34+N35+N36</f>
        <v>0</v>
      </c>
      <c r="O32" s="34">
        <f>O35</f>
        <v>0</v>
      </c>
      <c r="P32" s="34">
        <f t="shared" si="12"/>
        <v>0</v>
      </c>
      <c r="Q32" s="34">
        <f t="shared" si="12"/>
        <v>0</v>
      </c>
      <c r="R32" s="34">
        <f>R33+R34+R35+R36</f>
        <v>0</v>
      </c>
      <c r="S32" s="34"/>
      <c r="T32" s="34">
        <f>T33+T34+T35+T36</f>
        <v>0</v>
      </c>
      <c r="U32" s="34"/>
      <c r="V32" s="34">
        <f>V33+V34+V35+V36</f>
        <v>0</v>
      </c>
      <c r="W32" s="34"/>
      <c r="X32" s="34">
        <f>X33+X34+X35+X36</f>
        <v>924</v>
      </c>
      <c r="Y32" s="34"/>
      <c r="Z32" s="34">
        <f>Z33+Z34+Z35+Z36</f>
        <v>0</v>
      </c>
      <c r="AA32" s="34"/>
      <c r="AB32" s="34">
        <f>AB33+AB34+AB35+AB36</f>
        <v>0</v>
      </c>
      <c r="AC32" s="34"/>
      <c r="AD32" s="34">
        <f>AD33+AD34+AD35+AD36</f>
        <v>100</v>
      </c>
      <c r="AE32" s="34"/>
      <c r="AF32" s="38"/>
      <c r="AG32" s="39"/>
      <c r="AH32" s="40"/>
    </row>
    <row r="33" spans="1:34" x14ac:dyDescent="0.35">
      <c r="A33" s="43" t="s">
        <v>27</v>
      </c>
      <c r="B33" s="44">
        <f>H33+J33+L33+N33+P33+R33+T33+V33+X33+Z33+AB33+AD33</f>
        <v>0</v>
      </c>
      <c r="C33" s="45">
        <f>H33+J33</f>
        <v>0</v>
      </c>
      <c r="D33" s="44">
        <f>I33</f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f t="shared" si="12"/>
        <v>0</v>
      </c>
      <c r="Q33" s="44">
        <f t="shared" si="12"/>
        <v>0</v>
      </c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7"/>
      <c r="AG33" s="39"/>
      <c r="AH33" s="40"/>
    </row>
    <row r="34" spans="1:34" x14ac:dyDescent="0.35">
      <c r="A34" s="43" t="s">
        <v>28</v>
      </c>
      <c r="B34" s="44">
        <f>H34+J34+L34+N34+P34+R34+T34+V34+X34+Z34+AB34+AD34</f>
        <v>0</v>
      </c>
      <c r="C34" s="45">
        <f>H34+J34</f>
        <v>0</v>
      </c>
      <c r="D34" s="44">
        <f>I34</f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f t="shared" si="12"/>
        <v>0</v>
      </c>
      <c r="Q34" s="44">
        <f t="shared" si="12"/>
        <v>0</v>
      </c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7"/>
      <c r="AG34" s="39"/>
      <c r="AH34" s="40"/>
    </row>
    <row r="35" spans="1:34" x14ac:dyDescent="0.35">
      <c r="A35" s="43" t="s">
        <v>29</v>
      </c>
      <c r="B35" s="44">
        <f>H35+J35+L35+N35+P35+R35+T35+V35+X35+Z35+AB35+AD35</f>
        <v>1024</v>
      </c>
      <c r="C35" s="45">
        <f>H35+J35+L35+N35</f>
        <v>0</v>
      </c>
      <c r="D35" s="44">
        <f>I35</f>
        <v>0</v>
      </c>
      <c r="E35" s="46">
        <f>I35</f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f t="shared" si="12"/>
        <v>0</v>
      </c>
      <c r="Q35" s="46">
        <f t="shared" si="12"/>
        <v>0</v>
      </c>
      <c r="R35" s="46"/>
      <c r="S35" s="46"/>
      <c r="T35" s="46"/>
      <c r="U35" s="46"/>
      <c r="V35" s="46"/>
      <c r="W35" s="46"/>
      <c r="X35" s="46">
        <v>924</v>
      </c>
      <c r="Y35" s="46"/>
      <c r="Z35" s="46"/>
      <c r="AA35" s="46"/>
      <c r="AB35" s="46"/>
      <c r="AC35" s="46"/>
      <c r="AD35" s="46">
        <v>100</v>
      </c>
      <c r="AE35" s="73"/>
      <c r="AF35" s="47"/>
      <c r="AG35" s="39"/>
      <c r="AH35" s="40"/>
    </row>
    <row r="36" spans="1:34" x14ac:dyDescent="0.35">
      <c r="A36" s="43" t="s">
        <v>30</v>
      </c>
      <c r="B36" s="44">
        <f>H36+J36+L36+N36+P36+R36+T36+V36+X36+Z36+AB36+AD36</f>
        <v>0</v>
      </c>
      <c r="C36" s="45">
        <f>H36+J36</f>
        <v>0</v>
      </c>
      <c r="D36" s="44">
        <f>I36</f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f t="shared" si="12"/>
        <v>0</v>
      </c>
      <c r="Q36" s="44">
        <f t="shared" si="12"/>
        <v>0</v>
      </c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7"/>
      <c r="AG36" s="39"/>
      <c r="AH36" s="40"/>
    </row>
    <row r="37" spans="1:34" s="42" customFormat="1" ht="57.6" customHeight="1" x14ac:dyDescent="0.35">
      <c r="A37" s="72" t="s">
        <v>37</v>
      </c>
      <c r="B37" s="34">
        <f>B38</f>
        <v>0</v>
      </c>
      <c r="C37" s="35">
        <f>C38</f>
        <v>0</v>
      </c>
      <c r="D37" s="35">
        <f>D38</f>
        <v>0</v>
      </c>
      <c r="E37" s="34">
        <f>E38</f>
        <v>0</v>
      </c>
      <c r="F37" s="35">
        <f>F38</f>
        <v>0</v>
      </c>
      <c r="G37" s="36">
        <v>0</v>
      </c>
      <c r="H37" s="34">
        <f t="shared" ref="H37:N37" si="14">H38</f>
        <v>0</v>
      </c>
      <c r="I37" s="34">
        <f t="shared" si="14"/>
        <v>0</v>
      </c>
      <c r="J37" s="34">
        <f t="shared" si="14"/>
        <v>0</v>
      </c>
      <c r="K37" s="36">
        <f t="shared" si="14"/>
        <v>0</v>
      </c>
      <c r="L37" s="34">
        <f t="shared" si="14"/>
        <v>0</v>
      </c>
      <c r="M37" s="36">
        <f t="shared" si="14"/>
        <v>0</v>
      </c>
      <c r="N37" s="34">
        <f t="shared" si="14"/>
        <v>0</v>
      </c>
      <c r="O37" s="36">
        <v>0</v>
      </c>
      <c r="P37" s="34">
        <f>P38</f>
        <v>0</v>
      </c>
      <c r="Q37" s="36">
        <v>0</v>
      </c>
      <c r="R37" s="34">
        <f>R38</f>
        <v>0</v>
      </c>
      <c r="S37" s="36"/>
      <c r="T37" s="34">
        <f>T38</f>
        <v>0</v>
      </c>
      <c r="U37" s="36"/>
      <c r="V37" s="34">
        <f>V38</f>
        <v>0</v>
      </c>
      <c r="W37" s="36"/>
      <c r="X37" s="34">
        <f>X38</f>
        <v>0</v>
      </c>
      <c r="Y37" s="36"/>
      <c r="Z37" s="34">
        <f>Z38</f>
        <v>0</v>
      </c>
      <c r="AA37" s="36"/>
      <c r="AB37" s="34">
        <f>AB38</f>
        <v>0</v>
      </c>
      <c r="AC37" s="36"/>
      <c r="AD37" s="34">
        <f>AD38</f>
        <v>0</v>
      </c>
      <c r="AE37" s="37"/>
      <c r="AF37" s="38"/>
      <c r="AG37" s="39"/>
      <c r="AH37" s="40"/>
    </row>
    <row r="38" spans="1:34" s="42" customFormat="1" ht="27.6" x14ac:dyDescent="0.35">
      <c r="A38" s="41" t="s">
        <v>26</v>
      </c>
      <c r="B38" s="34">
        <f t="shared" ref="B38:K38" si="15">B39+B40+B41+B42</f>
        <v>0</v>
      </c>
      <c r="C38" s="34">
        <f t="shared" si="15"/>
        <v>0</v>
      </c>
      <c r="D38" s="34">
        <f t="shared" si="15"/>
        <v>0</v>
      </c>
      <c r="E38" s="34">
        <f>E39+E40+E41+E42</f>
        <v>0</v>
      </c>
      <c r="F38" s="34">
        <f t="shared" si="15"/>
        <v>0</v>
      </c>
      <c r="G38" s="34">
        <f t="shared" si="15"/>
        <v>0</v>
      </c>
      <c r="H38" s="34">
        <f t="shared" si="15"/>
        <v>0</v>
      </c>
      <c r="I38" s="34">
        <f t="shared" si="15"/>
        <v>0</v>
      </c>
      <c r="J38" s="34">
        <f t="shared" si="15"/>
        <v>0</v>
      </c>
      <c r="K38" s="34">
        <f t="shared" si="15"/>
        <v>0</v>
      </c>
      <c r="L38" s="34">
        <f>L39+L40+L41+L42</f>
        <v>0</v>
      </c>
      <c r="M38" s="34">
        <f>M41</f>
        <v>0</v>
      </c>
      <c r="N38" s="34">
        <f>N39+N40+N41+N42</f>
        <v>0</v>
      </c>
      <c r="O38" s="34">
        <v>0</v>
      </c>
      <c r="P38" s="34">
        <f>P39+P40+P41+P42</f>
        <v>0</v>
      </c>
      <c r="Q38" s="34">
        <v>0</v>
      </c>
      <c r="R38" s="34">
        <f>R39+R40+R41+R42</f>
        <v>0</v>
      </c>
      <c r="S38" s="34"/>
      <c r="T38" s="34">
        <f>T39+T40+T41+T42</f>
        <v>0</v>
      </c>
      <c r="U38" s="34"/>
      <c r="V38" s="34">
        <f>V39+V40+V41+V42</f>
        <v>0</v>
      </c>
      <c r="W38" s="34"/>
      <c r="X38" s="34">
        <f>X39+X40+X41+X42</f>
        <v>0</v>
      </c>
      <c r="Y38" s="34"/>
      <c r="Z38" s="34">
        <f>Z39+Z40+Z41+Z42</f>
        <v>0</v>
      </c>
      <c r="AA38" s="34"/>
      <c r="AB38" s="34">
        <f>AB39+AB40+AB41+AB42</f>
        <v>0</v>
      </c>
      <c r="AC38" s="34"/>
      <c r="AD38" s="34">
        <f>AD39+AD40+AD41+AD42</f>
        <v>0</v>
      </c>
      <c r="AE38" s="34"/>
      <c r="AF38" s="74" t="s">
        <v>38</v>
      </c>
      <c r="AG38" s="39"/>
      <c r="AH38" s="40"/>
    </row>
    <row r="39" spans="1:34" x14ac:dyDescent="0.35">
      <c r="A39" s="43" t="s">
        <v>27</v>
      </c>
      <c r="B39" s="44">
        <f>H39+J39+L39+N39+P39+R39+T39+V39+X39+Z39+AB39+AD39</f>
        <v>0</v>
      </c>
      <c r="C39" s="44">
        <f>H39+J39</f>
        <v>0</v>
      </c>
      <c r="D39" s="75">
        <f>I39</f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/>
      <c r="T39" s="44">
        <v>0</v>
      </c>
      <c r="U39" s="44"/>
      <c r="V39" s="44">
        <v>0</v>
      </c>
      <c r="W39" s="44"/>
      <c r="X39" s="44">
        <v>0</v>
      </c>
      <c r="Y39" s="44"/>
      <c r="Z39" s="44">
        <v>0</v>
      </c>
      <c r="AA39" s="44"/>
      <c r="AB39" s="44">
        <v>0</v>
      </c>
      <c r="AC39" s="44"/>
      <c r="AD39" s="44">
        <v>0</v>
      </c>
      <c r="AE39" s="44"/>
      <c r="AF39" s="47"/>
      <c r="AG39" s="39"/>
      <c r="AH39" s="40"/>
    </row>
    <row r="40" spans="1:34" x14ac:dyDescent="0.35">
      <c r="A40" s="43" t="s">
        <v>28</v>
      </c>
      <c r="B40" s="44">
        <f>H40+J40+L40+N40+P40+R40+T40+V40+X40+Z40+AB40+AD40</f>
        <v>0</v>
      </c>
      <c r="C40" s="44">
        <f>H40+J40</f>
        <v>0</v>
      </c>
      <c r="D40" s="75">
        <f>I40</f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/>
      <c r="T40" s="44">
        <v>0</v>
      </c>
      <c r="U40" s="44"/>
      <c r="V40" s="44">
        <v>0</v>
      </c>
      <c r="W40" s="44"/>
      <c r="X40" s="44">
        <v>0</v>
      </c>
      <c r="Y40" s="44"/>
      <c r="Z40" s="44">
        <v>0</v>
      </c>
      <c r="AA40" s="44"/>
      <c r="AB40" s="44">
        <v>0</v>
      </c>
      <c r="AC40" s="44"/>
      <c r="AD40" s="44">
        <v>0</v>
      </c>
      <c r="AE40" s="44"/>
      <c r="AF40" s="47"/>
      <c r="AG40" s="39"/>
      <c r="AH40" s="40"/>
    </row>
    <row r="41" spans="1:34" x14ac:dyDescent="0.35">
      <c r="A41" s="43" t="s">
        <v>29</v>
      </c>
      <c r="B41" s="44">
        <f>H41+J41+L41+N41+P41+R41+T41+V41+X41+Z41+AB41+AD41</f>
        <v>0</v>
      </c>
      <c r="C41" s="44">
        <f>H41+J41</f>
        <v>0</v>
      </c>
      <c r="D41" s="75">
        <f>I41</f>
        <v>0</v>
      </c>
      <c r="E41" s="46">
        <f>I41</f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/>
      <c r="T41" s="46">
        <v>0</v>
      </c>
      <c r="U41" s="46"/>
      <c r="V41" s="46">
        <v>0</v>
      </c>
      <c r="W41" s="46"/>
      <c r="X41" s="46">
        <v>0</v>
      </c>
      <c r="Y41" s="46"/>
      <c r="Z41" s="46">
        <v>0</v>
      </c>
      <c r="AA41" s="46"/>
      <c r="AB41" s="46">
        <v>0</v>
      </c>
      <c r="AC41" s="46"/>
      <c r="AD41" s="46">
        <v>0</v>
      </c>
      <c r="AE41" s="73"/>
      <c r="AF41" s="47"/>
      <c r="AG41" s="39"/>
      <c r="AH41" s="40"/>
    </row>
    <row r="42" spans="1:34" x14ac:dyDescent="0.35">
      <c r="A42" s="43" t="s">
        <v>30</v>
      </c>
      <c r="B42" s="44">
        <f>H42+J42+L42+N42+P42+R42+T42+V42+X42+Z42+AB42+AD42</f>
        <v>0</v>
      </c>
      <c r="C42" s="44">
        <f>H42+J42</f>
        <v>0</v>
      </c>
      <c r="D42" s="75">
        <f>I42</f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/>
      <c r="T42" s="44">
        <v>0</v>
      </c>
      <c r="U42" s="44"/>
      <c r="V42" s="44">
        <v>0</v>
      </c>
      <c r="W42" s="44"/>
      <c r="X42" s="44">
        <v>0</v>
      </c>
      <c r="Y42" s="44"/>
      <c r="Z42" s="44">
        <v>0</v>
      </c>
      <c r="AA42" s="44"/>
      <c r="AB42" s="44">
        <v>0</v>
      </c>
      <c r="AC42" s="44"/>
      <c r="AD42" s="44">
        <v>0</v>
      </c>
      <c r="AE42" s="44"/>
      <c r="AF42" s="47"/>
      <c r="AG42" s="39"/>
      <c r="AH42" s="40"/>
    </row>
    <row r="43" spans="1:34" s="32" customFormat="1" x14ac:dyDescent="0.35">
      <c r="A43" s="29" t="s">
        <v>39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1"/>
      <c r="AG43" s="39"/>
      <c r="AH43" s="71"/>
    </row>
    <row r="44" spans="1:34" s="32" customFormat="1" x14ac:dyDescent="0.35">
      <c r="A44" s="29" t="s">
        <v>24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1"/>
      <c r="AG44" s="39"/>
      <c r="AH44" s="71"/>
    </row>
    <row r="45" spans="1:34" s="42" customFormat="1" ht="34.799999999999997" x14ac:dyDescent="0.35">
      <c r="A45" s="76" t="s">
        <v>40</v>
      </c>
      <c r="B45" s="34">
        <f t="shared" ref="B45:AD45" si="16">B46</f>
        <v>18282.495000000003</v>
      </c>
      <c r="C45" s="34">
        <f t="shared" si="16"/>
        <v>7263.45525</v>
      </c>
      <c r="D45" s="34">
        <f t="shared" si="16"/>
        <v>6335.5170000000007</v>
      </c>
      <c r="E45" s="34">
        <f t="shared" si="16"/>
        <v>6335.5170000000007</v>
      </c>
      <c r="F45" s="36">
        <f t="shared" si="16"/>
        <v>34.653459497732662</v>
      </c>
      <c r="G45" s="36">
        <f t="shared" si="16"/>
        <v>87.224561616181234</v>
      </c>
      <c r="H45" s="34">
        <f t="shared" si="16"/>
        <v>1291.4488099999999</v>
      </c>
      <c r="I45" s="34">
        <f t="shared" si="16"/>
        <v>550.79</v>
      </c>
      <c r="J45" s="34">
        <f t="shared" si="16"/>
        <v>1460.04962</v>
      </c>
      <c r="K45" s="34">
        <f>K46</f>
        <v>1213.0620000000001</v>
      </c>
      <c r="L45" s="34">
        <f t="shared" si="16"/>
        <v>1538.2255400000001</v>
      </c>
      <c r="M45" s="34">
        <f>M46</f>
        <v>1400.625</v>
      </c>
      <c r="N45" s="34">
        <f t="shared" si="16"/>
        <v>1520</v>
      </c>
      <c r="O45" s="34">
        <f>O46</f>
        <v>1520.0149999999999</v>
      </c>
      <c r="P45" s="34">
        <f t="shared" si="16"/>
        <v>1453.73128</v>
      </c>
      <c r="Q45" s="34">
        <f>Q46</f>
        <v>1651.0249999999999</v>
      </c>
      <c r="R45" s="34">
        <f t="shared" si="16"/>
        <v>1663.71</v>
      </c>
      <c r="S45" s="34"/>
      <c r="T45" s="34">
        <f t="shared" si="16"/>
        <v>1885.06</v>
      </c>
      <c r="U45" s="34"/>
      <c r="V45" s="34">
        <f t="shared" si="16"/>
        <v>1542.04</v>
      </c>
      <c r="W45" s="34"/>
      <c r="X45" s="34">
        <f t="shared" si="16"/>
        <v>1542.04</v>
      </c>
      <c r="Y45" s="34"/>
      <c r="Z45" s="34">
        <f t="shared" si="16"/>
        <v>1543.415</v>
      </c>
      <c r="AA45" s="34"/>
      <c r="AB45" s="34">
        <f t="shared" si="16"/>
        <v>1382.1949999999999</v>
      </c>
      <c r="AC45" s="34"/>
      <c r="AD45" s="34">
        <f t="shared" si="16"/>
        <v>1460.5797500000001</v>
      </c>
      <c r="AE45" s="34"/>
      <c r="AF45" s="77"/>
      <c r="AG45" s="39"/>
      <c r="AH45" s="40"/>
    </row>
    <row r="46" spans="1:34" s="42" customFormat="1" x14ac:dyDescent="0.35">
      <c r="A46" s="78" t="s">
        <v>26</v>
      </c>
      <c r="B46" s="34">
        <f t="shared" ref="B46:B50" si="17">H46+J46+L46+N46+P46+R46+T46+V46+X46+Z46+AB46+AD46</f>
        <v>18282.495000000003</v>
      </c>
      <c r="C46" s="34">
        <f>H46+J46+L46+N46+P46</f>
        <v>7263.45525</v>
      </c>
      <c r="D46" s="34">
        <f t="shared" ref="D46:D50" si="18">E46</f>
        <v>6335.5170000000007</v>
      </c>
      <c r="E46" s="34">
        <f>E55+E61</f>
        <v>6335.5170000000007</v>
      </c>
      <c r="F46" s="34">
        <f>F47+F48+F49+F50</f>
        <v>34.653459497732662</v>
      </c>
      <c r="G46" s="34">
        <f>E46/C46*100</f>
        <v>87.224561616181234</v>
      </c>
      <c r="H46" s="34">
        <f>H47+H48+H49+H50</f>
        <v>1291.4488099999999</v>
      </c>
      <c r="I46" s="34">
        <f>I47+I48+I49+I50</f>
        <v>550.79</v>
      </c>
      <c r="J46" s="34">
        <f t="shared" ref="J46:AD46" si="19">J47+J48+J49+J50</f>
        <v>1460.04962</v>
      </c>
      <c r="K46" s="34">
        <f>K47+K48+K49+K50</f>
        <v>1213.0620000000001</v>
      </c>
      <c r="L46" s="34">
        <f t="shared" si="19"/>
        <v>1538.2255400000001</v>
      </c>
      <c r="M46" s="34">
        <f>M49</f>
        <v>1400.625</v>
      </c>
      <c r="N46" s="34">
        <f t="shared" si="19"/>
        <v>1520</v>
      </c>
      <c r="O46" s="34">
        <f>O49</f>
        <v>1520.0149999999999</v>
      </c>
      <c r="P46" s="34">
        <f t="shared" si="19"/>
        <v>1453.73128</v>
      </c>
      <c r="Q46" s="34">
        <f>Q49</f>
        <v>1651.0249999999999</v>
      </c>
      <c r="R46" s="34">
        <f t="shared" si="19"/>
        <v>1663.71</v>
      </c>
      <c r="S46" s="34"/>
      <c r="T46" s="34">
        <f t="shared" si="19"/>
        <v>1885.06</v>
      </c>
      <c r="U46" s="34"/>
      <c r="V46" s="34">
        <f t="shared" si="19"/>
        <v>1542.04</v>
      </c>
      <c r="W46" s="34"/>
      <c r="X46" s="34">
        <f t="shared" si="19"/>
        <v>1542.04</v>
      </c>
      <c r="Y46" s="34"/>
      <c r="Z46" s="34">
        <f t="shared" si="19"/>
        <v>1543.415</v>
      </c>
      <c r="AA46" s="34"/>
      <c r="AB46" s="34">
        <f t="shared" si="19"/>
        <v>1382.1949999999999</v>
      </c>
      <c r="AC46" s="34"/>
      <c r="AD46" s="34">
        <f t="shared" si="19"/>
        <v>1460.5797500000001</v>
      </c>
      <c r="AE46" s="34"/>
      <c r="AF46" s="74" t="s">
        <v>41</v>
      </c>
      <c r="AG46" s="39"/>
      <c r="AH46" s="40"/>
    </row>
    <row r="47" spans="1:34" x14ac:dyDescent="0.35">
      <c r="A47" s="43" t="s">
        <v>27</v>
      </c>
      <c r="B47" s="44">
        <f t="shared" si="17"/>
        <v>0</v>
      </c>
      <c r="C47" s="44">
        <f t="shared" ref="C47:C50" si="20">H47+J47</f>
        <v>0</v>
      </c>
      <c r="D47" s="44">
        <f t="shared" si="18"/>
        <v>0</v>
      </c>
      <c r="E47" s="44">
        <v>0</v>
      </c>
      <c r="F47" s="44">
        <v>0</v>
      </c>
      <c r="G47" s="44">
        <v>0</v>
      </c>
      <c r="H47" s="44">
        <f>H53+H59</f>
        <v>0</v>
      </c>
      <c r="I47" s="44">
        <f t="shared" ref="I47:AE50" si="21">I53+I59</f>
        <v>0</v>
      </c>
      <c r="J47" s="44">
        <f t="shared" si="21"/>
        <v>0</v>
      </c>
      <c r="K47" s="44">
        <f t="shared" si="21"/>
        <v>0</v>
      </c>
      <c r="L47" s="44">
        <f t="shared" si="21"/>
        <v>0</v>
      </c>
      <c r="M47" s="44">
        <f t="shared" si="21"/>
        <v>0</v>
      </c>
      <c r="N47" s="44">
        <f t="shared" si="21"/>
        <v>0</v>
      </c>
      <c r="O47" s="44">
        <f t="shared" si="21"/>
        <v>0</v>
      </c>
      <c r="P47" s="44">
        <f t="shared" si="21"/>
        <v>0</v>
      </c>
      <c r="Q47" s="44">
        <f t="shared" si="21"/>
        <v>0</v>
      </c>
      <c r="R47" s="44">
        <f t="shared" si="21"/>
        <v>0</v>
      </c>
      <c r="S47" s="44">
        <f t="shared" si="21"/>
        <v>0</v>
      </c>
      <c r="T47" s="44">
        <f t="shared" si="21"/>
        <v>0</v>
      </c>
      <c r="U47" s="44">
        <f t="shared" si="21"/>
        <v>0</v>
      </c>
      <c r="V47" s="44">
        <f t="shared" si="21"/>
        <v>0</v>
      </c>
      <c r="W47" s="44">
        <f t="shared" si="21"/>
        <v>0</v>
      </c>
      <c r="X47" s="44">
        <f t="shared" si="21"/>
        <v>0</v>
      </c>
      <c r="Y47" s="44">
        <f t="shared" si="21"/>
        <v>0</v>
      </c>
      <c r="Z47" s="44">
        <f t="shared" si="21"/>
        <v>0</v>
      </c>
      <c r="AA47" s="44">
        <f t="shared" si="21"/>
        <v>0</v>
      </c>
      <c r="AB47" s="44">
        <f t="shared" si="21"/>
        <v>0</v>
      </c>
      <c r="AC47" s="44">
        <f t="shared" si="21"/>
        <v>0</v>
      </c>
      <c r="AD47" s="44">
        <f t="shared" si="21"/>
        <v>0</v>
      </c>
      <c r="AE47" s="44">
        <f t="shared" si="21"/>
        <v>0</v>
      </c>
      <c r="AF47" s="79"/>
      <c r="AG47" s="39"/>
      <c r="AH47" s="40"/>
    </row>
    <row r="48" spans="1:34" x14ac:dyDescent="0.35">
      <c r="A48" s="43" t="s">
        <v>28</v>
      </c>
      <c r="B48" s="44">
        <f t="shared" si="17"/>
        <v>0</v>
      </c>
      <c r="C48" s="44">
        <f t="shared" si="20"/>
        <v>0</v>
      </c>
      <c r="D48" s="44">
        <f t="shared" si="18"/>
        <v>0</v>
      </c>
      <c r="E48" s="44">
        <v>0</v>
      </c>
      <c r="F48" s="44">
        <v>0</v>
      </c>
      <c r="G48" s="44">
        <v>0</v>
      </c>
      <c r="H48" s="44">
        <f t="shared" ref="H48:W50" si="22">H54+H60</f>
        <v>0</v>
      </c>
      <c r="I48" s="44">
        <f t="shared" si="22"/>
        <v>0</v>
      </c>
      <c r="J48" s="44">
        <f t="shared" si="22"/>
        <v>0</v>
      </c>
      <c r="K48" s="44">
        <f t="shared" si="22"/>
        <v>0</v>
      </c>
      <c r="L48" s="44">
        <f t="shared" si="22"/>
        <v>0</v>
      </c>
      <c r="M48" s="44">
        <f t="shared" si="22"/>
        <v>0</v>
      </c>
      <c r="N48" s="44">
        <f t="shared" si="22"/>
        <v>0</v>
      </c>
      <c r="O48" s="44">
        <f>O54+O60</f>
        <v>0</v>
      </c>
      <c r="P48" s="44">
        <f t="shared" si="22"/>
        <v>0</v>
      </c>
      <c r="Q48" s="44">
        <f t="shared" si="22"/>
        <v>0</v>
      </c>
      <c r="R48" s="44">
        <f t="shared" si="22"/>
        <v>0</v>
      </c>
      <c r="S48" s="44">
        <f t="shared" si="22"/>
        <v>0</v>
      </c>
      <c r="T48" s="44">
        <f t="shared" si="22"/>
        <v>0</v>
      </c>
      <c r="U48" s="44">
        <f t="shared" si="22"/>
        <v>0</v>
      </c>
      <c r="V48" s="44">
        <f t="shared" si="22"/>
        <v>0</v>
      </c>
      <c r="W48" s="44">
        <f t="shared" si="22"/>
        <v>0</v>
      </c>
      <c r="X48" s="44">
        <f t="shared" si="21"/>
        <v>0</v>
      </c>
      <c r="Y48" s="44">
        <f t="shared" si="21"/>
        <v>0</v>
      </c>
      <c r="Z48" s="44">
        <f t="shared" si="21"/>
        <v>0</v>
      </c>
      <c r="AA48" s="44">
        <f t="shared" si="21"/>
        <v>0</v>
      </c>
      <c r="AB48" s="44">
        <f t="shared" si="21"/>
        <v>0</v>
      </c>
      <c r="AC48" s="44">
        <f t="shared" si="21"/>
        <v>0</v>
      </c>
      <c r="AD48" s="44">
        <f t="shared" si="21"/>
        <v>0</v>
      </c>
      <c r="AE48" s="44">
        <f t="shared" si="21"/>
        <v>0</v>
      </c>
      <c r="AF48" s="79"/>
      <c r="AG48" s="39"/>
      <c r="AH48" s="40"/>
    </row>
    <row r="49" spans="1:35" x14ac:dyDescent="0.35">
      <c r="A49" s="43" t="s">
        <v>29</v>
      </c>
      <c r="B49" s="44">
        <f t="shared" si="17"/>
        <v>18282.495000000003</v>
      </c>
      <c r="C49" s="44">
        <f>C55+C61</f>
        <v>7263.45525</v>
      </c>
      <c r="D49" s="44">
        <f>E49</f>
        <v>6335.5169999999998</v>
      </c>
      <c r="E49" s="44">
        <f>I49+K49+M49+O49+Q49</f>
        <v>6335.5169999999998</v>
      </c>
      <c r="F49" s="44">
        <f>E49/B49*100</f>
        <v>34.653459497732662</v>
      </c>
      <c r="G49" s="44">
        <f>E49/C49*100</f>
        <v>87.224561616181219</v>
      </c>
      <c r="H49" s="44">
        <f t="shared" si="22"/>
        <v>1291.4488099999999</v>
      </c>
      <c r="I49" s="44">
        <f t="shared" si="21"/>
        <v>550.79</v>
      </c>
      <c r="J49" s="44">
        <f t="shared" si="21"/>
        <v>1460.04962</v>
      </c>
      <c r="K49" s="44">
        <f t="shared" si="21"/>
        <v>1213.0620000000001</v>
      </c>
      <c r="L49" s="44">
        <f t="shared" si="21"/>
        <v>1538.2255400000001</v>
      </c>
      <c r="M49" s="44">
        <f t="shared" si="21"/>
        <v>1400.625</v>
      </c>
      <c r="N49" s="44">
        <f t="shared" si="21"/>
        <v>1520</v>
      </c>
      <c r="O49" s="44">
        <f t="shared" si="21"/>
        <v>1520.0149999999999</v>
      </c>
      <c r="P49" s="44">
        <f t="shared" si="21"/>
        <v>1453.73128</v>
      </c>
      <c r="Q49" s="44">
        <f t="shared" si="21"/>
        <v>1651.0249999999999</v>
      </c>
      <c r="R49" s="44">
        <f t="shared" si="21"/>
        <v>1663.71</v>
      </c>
      <c r="S49" s="44">
        <f t="shared" si="21"/>
        <v>0</v>
      </c>
      <c r="T49" s="44">
        <f t="shared" si="21"/>
        <v>1885.06</v>
      </c>
      <c r="U49" s="44">
        <f t="shared" si="21"/>
        <v>0</v>
      </c>
      <c r="V49" s="44">
        <f t="shared" si="21"/>
        <v>1542.04</v>
      </c>
      <c r="W49" s="44">
        <f t="shared" si="21"/>
        <v>0</v>
      </c>
      <c r="X49" s="44">
        <f t="shared" si="21"/>
        <v>1542.04</v>
      </c>
      <c r="Y49" s="44">
        <f t="shared" si="21"/>
        <v>0</v>
      </c>
      <c r="Z49" s="44">
        <f t="shared" si="21"/>
        <v>1543.415</v>
      </c>
      <c r="AA49" s="44">
        <f t="shared" si="21"/>
        <v>0</v>
      </c>
      <c r="AB49" s="44">
        <f t="shared" si="21"/>
        <v>1382.1949999999999</v>
      </c>
      <c r="AC49" s="44">
        <f t="shared" si="21"/>
        <v>0</v>
      </c>
      <c r="AD49" s="44">
        <f t="shared" si="21"/>
        <v>1460.5797500000001</v>
      </c>
      <c r="AE49" s="44">
        <f t="shared" si="21"/>
        <v>0</v>
      </c>
      <c r="AF49" s="79"/>
      <c r="AG49" s="39"/>
      <c r="AH49" s="40"/>
    </row>
    <row r="50" spans="1:35" x14ac:dyDescent="0.35">
      <c r="A50" s="43" t="s">
        <v>30</v>
      </c>
      <c r="B50" s="44">
        <f t="shared" si="17"/>
        <v>0</v>
      </c>
      <c r="C50" s="44">
        <f t="shared" si="20"/>
        <v>0</v>
      </c>
      <c r="D50" s="44">
        <f t="shared" si="18"/>
        <v>0</v>
      </c>
      <c r="E50" s="44">
        <v>0</v>
      </c>
      <c r="F50" s="44">
        <v>0</v>
      </c>
      <c r="G50" s="44">
        <v>0</v>
      </c>
      <c r="H50" s="44">
        <f t="shared" si="22"/>
        <v>0</v>
      </c>
      <c r="I50" s="44">
        <f t="shared" si="21"/>
        <v>0</v>
      </c>
      <c r="J50" s="44">
        <f t="shared" si="21"/>
        <v>0</v>
      </c>
      <c r="K50" s="44">
        <f t="shared" si="21"/>
        <v>0</v>
      </c>
      <c r="L50" s="44">
        <f t="shared" si="21"/>
        <v>0</v>
      </c>
      <c r="M50" s="44">
        <f t="shared" si="21"/>
        <v>0</v>
      </c>
      <c r="N50" s="44">
        <f t="shared" si="21"/>
        <v>0</v>
      </c>
      <c r="O50" s="44">
        <f t="shared" si="21"/>
        <v>0</v>
      </c>
      <c r="P50" s="44">
        <f t="shared" si="21"/>
        <v>0</v>
      </c>
      <c r="Q50" s="44">
        <f t="shared" si="21"/>
        <v>0</v>
      </c>
      <c r="R50" s="44">
        <f t="shared" si="21"/>
        <v>0</v>
      </c>
      <c r="S50" s="44">
        <f t="shared" si="21"/>
        <v>0</v>
      </c>
      <c r="T50" s="44">
        <f t="shared" si="21"/>
        <v>0</v>
      </c>
      <c r="U50" s="44">
        <f t="shared" si="21"/>
        <v>0</v>
      </c>
      <c r="V50" s="44">
        <f t="shared" si="21"/>
        <v>0</v>
      </c>
      <c r="W50" s="44">
        <f t="shared" si="21"/>
        <v>0</v>
      </c>
      <c r="X50" s="44">
        <f t="shared" si="21"/>
        <v>0</v>
      </c>
      <c r="Y50" s="44">
        <f t="shared" si="21"/>
        <v>0</v>
      </c>
      <c r="Z50" s="44">
        <f t="shared" si="21"/>
        <v>0</v>
      </c>
      <c r="AA50" s="44">
        <f t="shared" si="21"/>
        <v>0</v>
      </c>
      <c r="AB50" s="44">
        <f t="shared" si="21"/>
        <v>0</v>
      </c>
      <c r="AC50" s="44">
        <f t="shared" si="21"/>
        <v>0</v>
      </c>
      <c r="AD50" s="44">
        <f t="shared" si="21"/>
        <v>0</v>
      </c>
      <c r="AE50" s="44">
        <f t="shared" si="21"/>
        <v>0</v>
      </c>
      <c r="AF50" s="79"/>
      <c r="AG50" s="39"/>
      <c r="AH50" s="40"/>
    </row>
    <row r="51" spans="1:35" ht="61.2" customHeight="1" x14ac:dyDescent="0.35">
      <c r="A51" s="80" t="s">
        <v>42</v>
      </c>
      <c r="B51" s="49">
        <f>B52</f>
        <v>1926.6000000000004</v>
      </c>
      <c r="C51" s="49">
        <f>C52</f>
        <v>782.24025000000006</v>
      </c>
      <c r="D51" s="49">
        <f>D52</f>
        <v>682.077</v>
      </c>
      <c r="E51" s="50">
        <f>E52</f>
        <v>682.077</v>
      </c>
      <c r="F51" s="51">
        <v>0</v>
      </c>
      <c r="G51" s="51">
        <v>0</v>
      </c>
      <c r="H51" s="49">
        <f t="shared" ref="H51:N51" si="23">H52</f>
        <v>70.140249999999995</v>
      </c>
      <c r="I51" s="50">
        <f t="shared" si="23"/>
        <v>70.14</v>
      </c>
      <c r="J51" s="49">
        <f t="shared" si="23"/>
        <v>279.5</v>
      </c>
      <c r="K51" s="50">
        <f t="shared" si="23"/>
        <v>82.662000000000006</v>
      </c>
      <c r="L51" s="49">
        <f t="shared" si="23"/>
        <v>144.19999999999999</v>
      </c>
      <c r="M51" s="50">
        <f t="shared" si="23"/>
        <v>144.67500000000001</v>
      </c>
      <c r="N51" s="49">
        <f t="shared" si="23"/>
        <v>144.19999999999999</v>
      </c>
      <c r="O51" s="50">
        <f>O52</f>
        <v>144.67500000000001</v>
      </c>
      <c r="P51" s="49">
        <f>P52</f>
        <v>144.19999999999999</v>
      </c>
      <c r="Q51" s="50">
        <f>Q52</f>
        <v>239.92500000000001</v>
      </c>
      <c r="R51" s="49">
        <f>R52</f>
        <v>144.19999999999999</v>
      </c>
      <c r="S51" s="50"/>
      <c r="T51" s="49">
        <f>T52</f>
        <v>144.19999999999999</v>
      </c>
      <c r="U51" s="50"/>
      <c r="V51" s="49">
        <f>V52</f>
        <v>144.19999999999999</v>
      </c>
      <c r="W51" s="50"/>
      <c r="X51" s="49">
        <f>X52</f>
        <v>144.19999999999999</v>
      </c>
      <c r="Y51" s="50"/>
      <c r="Z51" s="49">
        <f>Z52</f>
        <v>144.19999999999999</v>
      </c>
      <c r="AA51" s="50"/>
      <c r="AB51" s="49">
        <f>AB52</f>
        <v>144.19999999999999</v>
      </c>
      <c r="AC51" s="50"/>
      <c r="AD51" s="49">
        <f>AD52</f>
        <v>279.15974999999997</v>
      </c>
      <c r="AE51" s="52"/>
      <c r="AF51" s="81" t="s">
        <v>43</v>
      </c>
      <c r="AG51" s="39"/>
      <c r="AH51" s="40"/>
    </row>
    <row r="52" spans="1:35" s="70" customFormat="1" x14ac:dyDescent="0.35">
      <c r="A52" s="68" t="s">
        <v>26</v>
      </c>
      <c r="B52" s="69">
        <f>B53+B54+B55+B56</f>
        <v>1926.6000000000004</v>
      </c>
      <c r="C52" s="69">
        <f>C53+C54+C55+C56</f>
        <v>782.24025000000006</v>
      </c>
      <c r="D52" s="69">
        <f>D53+D54+D55+D56</f>
        <v>682.077</v>
      </c>
      <c r="E52" s="69">
        <f>E53+E54+E55+E56</f>
        <v>682.077</v>
      </c>
      <c r="F52" s="69">
        <v>0</v>
      </c>
      <c r="G52" s="69">
        <f>E52/C52*100</f>
        <v>87.195334170032794</v>
      </c>
      <c r="H52" s="69">
        <f>H53+H54+H55+H56</f>
        <v>70.140249999999995</v>
      </c>
      <c r="I52" s="69">
        <f>I55</f>
        <v>70.14</v>
      </c>
      <c r="J52" s="69">
        <f>J53+J54+J55+J56</f>
        <v>279.5</v>
      </c>
      <c r="K52" s="69">
        <f>K55</f>
        <v>82.662000000000006</v>
      </c>
      <c r="L52" s="69">
        <f>L53+L54+L55+L56</f>
        <v>144.19999999999999</v>
      </c>
      <c r="M52" s="69">
        <f>M55</f>
        <v>144.67500000000001</v>
      </c>
      <c r="N52" s="69">
        <f>N53+N54+N55+N56</f>
        <v>144.19999999999999</v>
      </c>
      <c r="O52" s="69">
        <f>O55</f>
        <v>144.67500000000001</v>
      </c>
      <c r="P52" s="69">
        <f>P53+P54+P55+P56</f>
        <v>144.19999999999999</v>
      </c>
      <c r="Q52" s="69">
        <f>Q55</f>
        <v>239.92500000000001</v>
      </c>
      <c r="R52" s="69">
        <f>R53+R54+R55+R56</f>
        <v>144.19999999999999</v>
      </c>
      <c r="S52" s="69"/>
      <c r="T52" s="69">
        <f>T53+T54+T55+T56</f>
        <v>144.19999999999999</v>
      </c>
      <c r="U52" s="69"/>
      <c r="V52" s="69">
        <f>V53+V54+V55+V56</f>
        <v>144.19999999999999</v>
      </c>
      <c r="W52" s="69"/>
      <c r="X52" s="69">
        <f>X53+X54+X55+X56</f>
        <v>144.19999999999999</v>
      </c>
      <c r="Y52" s="69"/>
      <c r="Z52" s="69">
        <f>Z53+Z54+Z55+Z56</f>
        <v>144.19999999999999</v>
      </c>
      <c r="AA52" s="69"/>
      <c r="AB52" s="69">
        <f>AB53+AB54+AB55+AB56</f>
        <v>144.19999999999999</v>
      </c>
      <c r="AC52" s="69"/>
      <c r="AD52" s="69">
        <f>AD53+AD54+AD55+AD56</f>
        <v>279.15974999999997</v>
      </c>
      <c r="AE52" s="69"/>
      <c r="AF52" s="82"/>
      <c r="AG52" s="64"/>
      <c r="AH52" s="65"/>
    </row>
    <row r="53" spans="1:35" x14ac:dyDescent="0.35">
      <c r="A53" s="58" t="s">
        <v>27</v>
      </c>
      <c r="B53" s="49">
        <f>H53+J53+L53+N53+P53+R53+T53+V53+X53+Z53+AB53+AD53</f>
        <v>0</v>
      </c>
      <c r="C53" s="49">
        <f>H53+J53</f>
        <v>0</v>
      </c>
      <c r="D53" s="49">
        <f t="shared" ref="D53:D71" si="24">E53</f>
        <v>0</v>
      </c>
      <c r="E53" s="49">
        <v>0</v>
      </c>
      <c r="F53" s="51">
        <v>0</v>
      </c>
      <c r="G53" s="51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83"/>
      <c r="AG53" s="39"/>
      <c r="AH53" s="40"/>
    </row>
    <row r="54" spans="1:35" x14ac:dyDescent="0.35">
      <c r="A54" s="58" t="s">
        <v>28</v>
      </c>
      <c r="B54" s="49">
        <f>H54+J54+L54+N54+P54+R54+T54+V54+X54+Z54+AB54+AD54</f>
        <v>0</v>
      </c>
      <c r="C54" s="49">
        <f>H54+J54</f>
        <v>0</v>
      </c>
      <c r="D54" s="49">
        <f t="shared" si="24"/>
        <v>0</v>
      </c>
      <c r="E54" s="49">
        <v>0</v>
      </c>
      <c r="F54" s="51">
        <v>0</v>
      </c>
      <c r="G54" s="51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83"/>
      <c r="AG54" s="39"/>
      <c r="AH54" s="40"/>
    </row>
    <row r="55" spans="1:35" s="66" customFormat="1" x14ac:dyDescent="0.35">
      <c r="A55" s="59" t="s">
        <v>29</v>
      </c>
      <c r="B55" s="60">
        <f>H55+J55+L55+N55+P55+R55+T55+V55+X55+Z55+AB55+AD55</f>
        <v>1926.6000000000004</v>
      </c>
      <c r="C55" s="60">
        <f>H55+J55+L55+N55+P55</f>
        <v>782.24025000000006</v>
      </c>
      <c r="D55" s="61">
        <f>E55</f>
        <v>682.077</v>
      </c>
      <c r="E55" s="62">
        <f>I55+K55+M55+O55+Q55</f>
        <v>682.077</v>
      </c>
      <c r="F55" s="60">
        <v>0</v>
      </c>
      <c r="G55" s="60">
        <v>0</v>
      </c>
      <c r="H55" s="60">
        <v>70.140249999999995</v>
      </c>
      <c r="I55" s="60">
        <v>70.14</v>
      </c>
      <c r="J55" s="60">
        <v>279.5</v>
      </c>
      <c r="K55" s="60">
        <v>82.662000000000006</v>
      </c>
      <c r="L55" s="60">
        <v>144.19999999999999</v>
      </c>
      <c r="M55" s="60">
        <v>144.67500000000001</v>
      </c>
      <c r="N55" s="60">
        <v>144.19999999999999</v>
      </c>
      <c r="O55" s="60">
        <v>144.67500000000001</v>
      </c>
      <c r="P55" s="60">
        <v>144.19999999999999</v>
      </c>
      <c r="Q55" s="50">
        <v>239.92500000000001</v>
      </c>
      <c r="R55" s="60">
        <v>144.19999999999999</v>
      </c>
      <c r="S55" s="60"/>
      <c r="T55" s="60">
        <v>144.19999999999999</v>
      </c>
      <c r="U55" s="60"/>
      <c r="V55" s="60">
        <v>144.19999999999999</v>
      </c>
      <c r="W55" s="60"/>
      <c r="X55" s="60">
        <v>144.19999999999999</v>
      </c>
      <c r="Y55" s="60"/>
      <c r="Z55" s="60">
        <v>144.19999999999999</v>
      </c>
      <c r="AA55" s="60"/>
      <c r="AB55" s="60">
        <v>144.19999999999999</v>
      </c>
      <c r="AC55" s="60"/>
      <c r="AD55" s="60">
        <v>279.15974999999997</v>
      </c>
      <c r="AE55" s="60"/>
      <c r="AF55" s="82"/>
      <c r="AG55" s="64"/>
      <c r="AH55" s="65"/>
      <c r="AI55" s="65"/>
    </row>
    <row r="56" spans="1:35" x14ac:dyDescent="0.35">
      <c r="A56" s="58" t="s">
        <v>30</v>
      </c>
      <c r="B56" s="49">
        <f>H56+J56+L56+N56+P56+R56+T56+V56+X56+Z56+AB56+AD56</f>
        <v>0</v>
      </c>
      <c r="C56" s="49">
        <f>H56+J56</f>
        <v>0</v>
      </c>
      <c r="D56" s="49">
        <f t="shared" si="24"/>
        <v>0</v>
      </c>
      <c r="E56" s="49">
        <v>0</v>
      </c>
      <c r="F56" s="51">
        <v>0</v>
      </c>
      <c r="G56" s="51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83"/>
      <c r="AG56" s="39"/>
      <c r="AH56" s="40"/>
    </row>
    <row r="57" spans="1:35" ht="77.400000000000006" customHeight="1" x14ac:dyDescent="0.35">
      <c r="A57" s="84" t="s">
        <v>44</v>
      </c>
      <c r="B57" s="51">
        <f>B58</f>
        <v>16355.895000000002</v>
      </c>
      <c r="C57" s="49">
        <f>C58</f>
        <v>6481.2150000000001</v>
      </c>
      <c r="D57" s="50">
        <f t="shared" ref="D57:R57" si="25">D58</f>
        <v>5653.4400000000005</v>
      </c>
      <c r="E57" s="51">
        <f t="shared" si="25"/>
        <v>5653.4400000000005</v>
      </c>
      <c r="F57" s="51">
        <f t="shared" si="25"/>
        <v>34.565152197418726</v>
      </c>
      <c r="G57" s="49">
        <f t="shared" si="25"/>
        <v>87.228089177723618</v>
      </c>
      <c r="H57" s="50">
        <f t="shared" si="25"/>
        <v>1221.3085599999999</v>
      </c>
      <c r="I57" s="49">
        <f t="shared" si="25"/>
        <v>480.65</v>
      </c>
      <c r="J57" s="50">
        <f t="shared" si="25"/>
        <v>1180.54962</v>
      </c>
      <c r="K57" s="50">
        <f t="shared" si="25"/>
        <v>1130.3900000000001</v>
      </c>
      <c r="L57" s="49">
        <f t="shared" si="25"/>
        <v>1394.0255400000001</v>
      </c>
      <c r="M57" s="50">
        <f t="shared" si="25"/>
        <v>1255.95</v>
      </c>
      <c r="N57" s="49">
        <f t="shared" si="25"/>
        <v>1375.8</v>
      </c>
      <c r="O57" s="50">
        <f t="shared" si="25"/>
        <v>1375.34</v>
      </c>
      <c r="P57" s="49">
        <f t="shared" si="25"/>
        <v>1309.5312799999999</v>
      </c>
      <c r="Q57" s="50">
        <f t="shared" si="25"/>
        <v>1411.1</v>
      </c>
      <c r="R57" s="49">
        <f t="shared" si="25"/>
        <v>1519.51</v>
      </c>
      <c r="S57" s="50"/>
      <c r="T57" s="49"/>
      <c r="U57" s="50"/>
      <c r="V57" s="49"/>
      <c r="W57" s="50"/>
      <c r="X57" s="49"/>
      <c r="Y57" s="50"/>
      <c r="Z57" s="49"/>
      <c r="AA57" s="50"/>
      <c r="AB57" s="49"/>
      <c r="AC57" s="50"/>
      <c r="AD57" s="49"/>
      <c r="AE57" s="52"/>
      <c r="AF57" s="83"/>
      <c r="AG57" s="39"/>
      <c r="AH57" s="40"/>
    </row>
    <row r="58" spans="1:35" s="42" customFormat="1" ht="81" customHeight="1" x14ac:dyDescent="0.35">
      <c r="A58" s="54" t="s">
        <v>26</v>
      </c>
      <c r="B58" s="69">
        <f>B59+B60+B61+B62</f>
        <v>16355.895000000002</v>
      </c>
      <c r="C58" s="55">
        <f>C59+C60+C61+C62</f>
        <v>6481.2150000000001</v>
      </c>
      <c r="D58" s="69">
        <f>D59+D60+D61+D62</f>
        <v>5653.4400000000005</v>
      </c>
      <c r="E58" s="55">
        <f>E59+E60+E61+E62</f>
        <v>5653.4400000000005</v>
      </c>
      <c r="F58" s="56">
        <f>F59+F60+F61+F62</f>
        <v>34.565152197418726</v>
      </c>
      <c r="G58" s="56">
        <f>E58/C58*100</f>
        <v>87.228089177723618</v>
      </c>
      <c r="H58" s="56">
        <f>H59+H60+H61+H62</f>
        <v>1221.3085599999999</v>
      </c>
      <c r="I58" s="56">
        <f>I59+I60+I61+I62</f>
        <v>480.65</v>
      </c>
      <c r="J58" s="55">
        <f>J59+J60+J61+J62</f>
        <v>1180.54962</v>
      </c>
      <c r="K58" s="55">
        <v>1130.3900000000001</v>
      </c>
      <c r="L58" s="55">
        <f>L59+L60+L61+L62</f>
        <v>1394.0255400000001</v>
      </c>
      <c r="M58" s="69">
        <f>M61</f>
        <v>1255.95</v>
      </c>
      <c r="N58" s="55">
        <f>N59+N60+N61+N62</f>
        <v>1375.8</v>
      </c>
      <c r="O58" s="55">
        <f>O61</f>
        <v>1375.34</v>
      </c>
      <c r="P58" s="55">
        <f>P59+P60+P61+P62</f>
        <v>1309.5312799999999</v>
      </c>
      <c r="Q58" s="55">
        <f>Q61</f>
        <v>1411.1</v>
      </c>
      <c r="R58" s="55">
        <f>R59+R60+R61+R62</f>
        <v>1519.51</v>
      </c>
      <c r="S58" s="55"/>
      <c r="T58" s="55">
        <f>T59+T60+T61+T62</f>
        <v>1740.86</v>
      </c>
      <c r="U58" s="55"/>
      <c r="V58" s="55">
        <f>V59+V60+V61+V62</f>
        <v>1397.84</v>
      </c>
      <c r="W58" s="55"/>
      <c r="X58" s="55">
        <f>X59+X60+X61+X62</f>
        <v>1397.84</v>
      </c>
      <c r="Y58" s="55"/>
      <c r="Z58" s="55">
        <f>Z59+Z60+Z61+Z62</f>
        <v>1399.2149999999999</v>
      </c>
      <c r="AA58" s="55"/>
      <c r="AB58" s="55">
        <f>AB59+AB60+AB61+AB62</f>
        <v>1237.9949999999999</v>
      </c>
      <c r="AC58" s="55"/>
      <c r="AD58" s="55">
        <f>AD59+AD60+AD61+AD62</f>
        <v>1181.42</v>
      </c>
      <c r="AE58" s="55"/>
      <c r="AF58" s="81" t="s">
        <v>45</v>
      </c>
      <c r="AG58" s="39"/>
      <c r="AH58" s="40"/>
    </row>
    <row r="59" spans="1:35" x14ac:dyDescent="0.35">
      <c r="A59" s="58" t="s">
        <v>27</v>
      </c>
      <c r="B59" s="49">
        <f>H59+J59+L59+N59+P59+R59+T59+V59+X59+Z59+AB59+AD59</f>
        <v>0</v>
      </c>
      <c r="C59" s="49">
        <f>H59+J59</f>
        <v>0</v>
      </c>
      <c r="D59" s="49">
        <f t="shared" si="24"/>
        <v>0</v>
      </c>
      <c r="E59" s="49">
        <v>0</v>
      </c>
      <c r="F59" s="51">
        <v>0</v>
      </c>
      <c r="G59" s="51">
        <v>0</v>
      </c>
      <c r="H59" s="49">
        <v>0</v>
      </c>
      <c r="I59" s="50">
        <v>0</v>
      </c>
      <c r="J59" s="49">
        <v>0</v>
      </c>
      <c r="K59" s="49">
        <v>0</v>
      </c>
      <c r="L59" s="49">
        <v>0</v>
      </c>
      <c r="M59" s="60">
        <v>0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83"/>
      <c r="AG59" s="39"/>
      <c r="AH59" s="40"/>
    </row>
    <row r="60" spans="1:35" x14ac:dyDescent="0.35">
      <c r="A60" s="58" t="s">
        <v>28</v>
      </c>
      <c r="B60" s="49">
        <f>H60+J60+L60+N60+P60+R60+T60+V60+X60+Z60+AB60+AD60</f>
        <v>0</v>
      </c>
      <c r="C60" s="49">
        <f>H60+J60</f>
        <v>0</v>
      </c>
      <c r="D60" s="49">
        <f t="shared" si="24"/>
        <v>0</v>
      </c>
      <c r="E60" s="49">
        <v>0</v>
      </c>
      <c r="F60" s="51">
        <v>0</v>
      </c>
      <c r="G60" s="51">
        <v>0</v>
      </c>
      <c r="H60" s="49">
        <v>0</v>
      </c>
      <c r="I60" s="50">
        <v>0</v>
      </c>
      <c r="J60" s="49">
        <v>0</v>
      </c>
      <c r="K60" s="49">
        <v>0</v>
      </c>
      <c r="L60" s="49">
        <v>0</v>
      </c>
      <c r="M60" s="60"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83"/>
      <c r="AG60" s="39"/>
      <c r="AH60" s="40"/>
    </row>
    <row r="61" spans="1:35" s="66" customFormat="1" ht="25.2" customHeight="1" x14ac:dyDescent="0.35">
      <c r="A61" s="59" t="s">
        <v>29</v>
      </c>
      <c r="B61" s="60">
        <f>H61+J61+L61+N61+P61+R61+T61+V61+X61+Z61+AB61+AD61</f>
        <v>16355.895000000002</v>
      </c>
      <c r="C61" s="60">
        <f>H61+J61+L61+N61+P61</f>
        <v>6481.2150000000001</v>
      </c>
      <c r="D61" s="60">
        <f>E61</f>
        <v>5653.4400000000005</v>
      </c>
      <c r="E61" s="60">
        <f>I61+K61+M61+O61+Q61</f>
        <v>5653.4400000000005</v>
      </c>
      <c r="F61" s="60">
        <f>E61/B61*100</f>
        <v>34.565152197418726</v>
      </c>
      <c r="G61" s="60">
        <f>E61/C61*100</f>
        <v>87.228089177723618</v>
      </c>
      <c r="H61" s="49">
        <v>1221.3085599999999</v>
      </c>
      <c r="I61" s="49">
        <v>480.65</v>
      </c>
      <c r="J61" s="49">
        <v>1180.54962</v>
      </c>
      <c r="K61" s="49">
        <v>1130.4000000000001</v>
      </c>
      <c r="L61" s="49">
        <v>1394.0255400000001</v>
      </c>
      <c r="M61" s="49">
        <v>1255.95</v>
      </c>
      <c r="N61" s="49">
        <v>1375.8</v>
      </c>
      <c r="O61" s="49">
        <v>1375.34</v>
      </c>
      <c r="P61" s="49">
        <v>1309.5312799999999</v>
      </c>
      <c r="Q61" s="49">
        <v>1411.1</v>
      </c>
      <c r="R61" s="49">
        <v>1519.51</v>
      </c>
      <c r="S61" s="60"/>
      <c r="T61" s="60">
        <v>1740.86</v>
      </c>
      <c r="U61" s="60"/>
      <c r="V61" s="60">
        <v>1397.84</v>
      </c>
      <c r="W61" s="60"/>
      <c r="X61" s="60">
        <v>1397.84</v>
      </c>
      <c r="Y61" s="60"/>
      <c r="Z61" s="60">
        <v>1399.2149999999999</v>
      </c>
      <c r="AA61" s="60"/>
      <c r="AB61" s="85">
        <v>1237.9949999999999</v>
      </c>
      <c r="AC61" s="60"/>
      <c r="AD61" s="60">
        <v>1181.42</v>
      </c>
      <c r="AE61" s="60"/>
      <c r="AF61" s="82"/>
      <c r="AG61" s="64"/>
      <c r="AH61" s="65"/>
    </row>
    <row r="62" spans="1:35" x14ac:dyDescent="0.35">
      <c r="A62" s="58" t="s">
        <v>30</v>
      </c>
      <c r="B62" s="49">
        <f>H62+J62+L62+N62+P62+R62+T62+V62+X62+Z62+AB62+AD62</f>
        <v>0</v>
      </c>
      <c r="C62" s="49">
        <f>H62+J62</f>
        <v>0</v>
      </c>
      <c r="D62" s="49">
        <f t="shared" si="24"/>
        <v>0</v>
      </c>
      <c r="E62" s="49">
        <v>0</v>
      </c>
      <c r="F62" s="51">
        <v>0</v>
      </c>
      <c r="G62" s="51">
        <v>0</v>
      </c>
      <c r="H62" s="49">
        <v>0</v>
      </c>
      <c r="I62" s="50">
        <v>0</v>
      </c>
      <c r="J62" s="49">
        <v>0</v>
      </c>
      <c r="K62" s="49">
        <v>0</v>
      </c>
      <c r="L62" s="49">
        <v>0</v>
      </c>
      <c r="M62" s="60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83"/>
      <c r="AG62" s="39"/>
      <c r="AH62" s="40"/>
    </row>
    <row r="63" spans="1:35" s="32" customFormat="1" x14ac:dyDescent="0.35">
      <c r="A63" s="86" t="s">
        <v>46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1"/>
      <c r="AG63" s="39"/>
      <c r="AH63" s="71"/>
    </row>
    <row r="64" spans="1:35" s="32" customFormat="1" x14ac:dyDescent="0.35">
      <c r="A64" s="29" t="s">
        <v>24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1"/>
      <c r="AG64" s="39"/>
      <c r="AH64" s="71"/>
    </row>
    <row r="65" spans="1:34" s="42" customFormat="1" ht="52.2" x14ac:dyDescent="0.35">
      <c r="A65" s="87" t="s">
        <v>47</v>
      </c>
      <c r="B65" s="34">
        <f>B66</f>
        <v>27188.199999999997</v>
      </c>
      <c r="C65" s="34">
        <f>C66</f>
        <v>13190.858</v>
      </c>
      <c r="D65" s="34">
        <f>D66</f>
        <v>10888.481</v>
      </c>
      <c r="E65" s="36">
        <f>E66</f>
        <v>10888.481</v>
      </c>
      <c r="F65" s="34">
        <v>0</v>
      </c>
      <c r="G65" s="34">
        <v>0</v>
      </c>
      <c r="H65" s="34">
        <f t="shared" ref="H65:O65" si="26">H66</f>
        <v>3549.9259999999999</v>
      </c>
      <c r="I65" s="36">
        <f t="shared" si="26"/>
        <v>1704.848</v>
      </c>
      <c r="J65" s="34">
        <f t="shared" si="26"/>
        <v>2293.0390000000002</v>
      </c>
      <c r="K65" s="36">
        <f t="shared" si="26"/>
        <v>2351.4690000000001</v>
      </c>
      <c r="L65" s="34">
        <f t="shared" si="26"/>
        <v>1823.9070000000002</v>
      </c>
      <c r="M65" s="36">
        <f t="shared" si="26"/>
        <v>1933.69</v>
      </c>
      <c r="N65" s="34">
        <f t="shared" si="26"/>
        <v>2676.9009999999998</v>
      </c>
      <c r="O65" s="36">
        <f t="shared" si="26"/>
        <v>1813.9850000000001</v>
      </c>
      <c r="P65" s="34">
        <f>P66</f>
        <v>2847.085</v>
      </c>
      <c r="Q65" s="36">
        <f>Q66</f>
        <v>3084.489</v>
      </c>
      <c r="R65" s="34">
        <f>R66</f>
        <v>1823.9070000000002</v>
      </c>
      <c r="S65" s="36"/>
      <c r="T65" s="34">
        <f>T66</f>
        <v>2713.6010000000001</v>
      </c>
      <c r="U65" s="36"/>
      <c r="V65" s="34">
        <f>V66</f>
        <v>2081.511</v>
      </c>
      <c r="W65" s="36"/>
      <c r="X65" s="34">
        <f>X66</f>
        <v>1823.9070000000002</v>
      </c>
      <c r="Y65" s="36"/>
      <c r="Z65" s="34">
        <f>Z66</f>
        <v>2676.9030000000002</v>
      </c>
      <c r="AA65" s="36"/>
      <c r="AB65" s="34">
        <f>AB66</f>
        <v>2081.511</v>
      </c>
      <c r="AC65" s="36"/>
      <c r="AD65" s="34">
        <f>AD66</f>
        <v>1524.875</v>
      </c>
      <c r="AE65" s="37"/>
      <c r="AF65" s="74" t="s">
        <v>48</v>
      </c>
      <c r="AG65" s="39"/>
      <c r="AH65" s="40"/>
    </row>
    <row r="66" spans="1:34" s="42" customFormat="1" x14ac:dyDescent="0.35">
      <c r="A66" s="78" t="s">
        <v>26</v>
      </c>
      <c r="B66" s="34">
        <f>B67+B68+B69+B71</f>
        <v>27188.199999999997</v>
      </c>
      <c r="C66" s="34">
        <f>C67+C68+C69+C70+C71</f>
        <v>13190.858</v>
      </c>
      <c r="D66" s="34">
        <f>D67+D68+D69+D71</f>
        <v>10888.481</v>
      </c>
      <c r="E66" s="34">
        <f>E67+E68+E69+E71</f>
        <v>10888.481</v>
      </c>
      <c r="F66" s="34">
        <f>F67+F68+F69+F71</f>
        <v>40.048554152168961</v>
      </c>
      <c r="G66" s="34">
        <f>E66/C66*100</f>
        <v>82.545661548323849</v>
      </c>
      <c r="H66" s="34">
        <f t="shared" ref="H66:N66" si="27">H67+H68+H69+H71</f>
        <v>3549.9259999999999</v>
      </c>
      <c r="I66" s="34">
        <f t="shared" si="27"/>
        <v>1704.848</v>
      </c>
      <c r="J66" s="34">
        <f t="shared" si="27"/>
        <v>2293.0390000000002</v>
      </c>
      <c r="K66" s="34">
        <f t="shared" si="27"/>
        <v>2351.4690000000001</v>
      </c>
      <c r="L66" s="34">
        <f t="shared" si="27"/>
        <v>1823.9070000000002</v>
      </c>
      <c r="M66" s="34">
        <f t="shared" si="27"/>
        <v>1933.69</v>
      </c>
      <c r="N66" s="34">
        <f t="shared" si="27"/>
        <v>2676.9009999999998</v>
      </c>
      <c r="O66" s="34">
        <f>O67+O68+O69+O71</f>
        <v>1813.9850000000001</v>
      </c>
      <c r="P66" s="34">
        <f>P67+P68+P69+P70+P71</f>
        <v>2847.085</v>
      </c>
      <c r="Q66" s="34">
        <f>Q67+Q68+Q69+Q70+Q71</f>
        <v>3084.489</v>
      </c>
      <c r="R66" s="34">
        <f>R67+R68+R69+R71</f>
        <v>1823.9070000000002</v>
      </c>
      <c r="S66" s="34"/>
      <c r="T66" s="34">
        <f>T67+T68+T69+T71</f>
        <v>2713.6010000000001</v>
      </c>
      <c r="U66" s="34"/>
      <c r="V66" s="34">
        <f>V67+V68+V69+V71</f>
        <v>2081.511</v>
      </c>
      <c r="W66" s="34"/>
      <c r="X66" s="34">
        <f>X67+X68+X69+X71</f>
        <v>1823.9070000000002</v>
      </c>
      <c r="Y66" s="34"/>
      <c r="Z66" s="34">
        <f>Z67+Z68+Z69+Z71</f>
        <v>2676.9030000000002</v>
      </c>
      <c r="AA66" s="34"/>
      <c r="AB66" s="34">
        <f>AB67+AB68+AB69+AB71</f>
        <v>2081.511</v>
      </c>
      <c r="AC66" s="34"/>
      <c r="AD66" s="34">
        <f>AD67+AD68+AD69+AD71</f>
        <v>1524.875</v>
      </c>
      <c r="AE66" s="34"/>
      <c r="AF66" s="38"/>
      <c r="AG66" s="39"/>
      <c r="AH66" s="40"/>
    </row>
    <row r="67" spans="1:34" x14ac:dyDescent="0.35">
      <c r="A67" s="43" t="s">
        <v>27</v>
      </c>
      <c r="B67" s="44">
        <f>H67+J67+L67+N67+P67+R67+T67+V67+X67+Z67+AB67+AD67</f>
        <v>0</v>
      </c>
      <c r="C67" s="44">
        <f>H67+J67</f>
        <v>0</v>
      </c>
      <c r="D67" s="44">
        <f t="shared" si="24"/>
        <v>0</v>
      </c>
      <c r="E67" s="44">
        <v>0</v>
      </c>
      <c r="F67" s="44">
        <v>0</v>
      </c>
      <c r="G67" s="44">
        <v>0</v>
      </c>
      <c r="H67" s="44">
        <f t="shared" ref="H67:AE69" si="28">H74+H81+H88</f>
        <v>0</v>
      </c>
      <c r="I67" s="44">
        <f t="shared" si="28"/>
        <v>0</v>
      </c>
      <c r="J67" s="44">
        <f t="shared" si="28"/>
        <v>0</v>
      </c>
      <c r="K67" s="44">
        <f t="shared" si="28"/>
        <v>0</v>
      </c>
      <c r="L67" s="44">
        <f t="shared" si="28"/>
        <v>0</v>
      </c>
      <c r="M67" s="44">
        <f t="shared" si="28"/>
        <v>0</v>
      </c>
      <c r="N67" s="44">
        <f t="shared" si="28"/>
        <v>0</v>
      </c>
      <c r="O67" s="44">
        <f t="shared" si="28"/>
        <v>0</v>
      </c>
      <c r="P67" s="44">
        <f t="shared" si="28"/>
        <v>0</v>
      </c>
      <c r="Q67" s="44">
        <f t="shared" si="28"/>
        <v>0</v>
      </c>
      <c r="R67" s="44">
        <f t="shared" si="28"/>
        <v>0</v>
      </c>
      <c r="S67" s="44">
        <f t="shared" si="28"/>
        <v>0</v>
      </c>
      <c r="T67" s="44">
        <f t="shared" si="28"/>
        <v>0</v>
      </c>
      <c r="U67" s="44">
        <f t="shared" si="28"/>
        <v>0</v>
      </c>
      <c r="V67" s="44">
        <f t="shared" si="28"/>
        <v>0</v>
      </c>
      <c r="W67" s="44">
        <f t="shared" si="28"/>
        <v>0</v>
      </c>
      <c r="X67" s="44">
        <f t="shared" si="28"/>
        <v>0</v>
      </c>
      <c r="Y67" s="44">
        <f t="shared" si="28"/>
        <v>0</v>
      </c>
      <c r="Z67" s="44">
        <f t="shared" si="28"/>
        <v>0</v>
      </c>
      <c r="AA67" s="44">
        <f t="shared" si="28"/>
        <v>0</v>
      </c>
      <c r="AB67" s="44">
        <f t="shared" si="28"/>
        <v>0</v>
      </c>
      <c r="AC67" s="44">
        <f t="shared" si="28"/>
        <v>0</v>
      </c>
      <c r="AD67" s="44">
        <f t="shared" si="28"/>
        <v>0</v>
      </c>
      <c r="AE67" s="44">
        <f t="shared" si="28"/>
        <v>0</v>
      </c>
      <c r="AF67" s="47"/>
      <c r="AG67" s="39"/>
      <c r="AH67" s="40"/>
    </row>
    <row r="68" spans="1:34" x14ac:dyDescent="0.35">
      <c r="A68" s="43" t="s">
        <v>28</v>
      </c>
      <c r="B68" s="44">
        <f>H68+J68+L68+N68+P68+R68+T68+V68+X68+Z68+AB68+AD68</f>
        <v>0</v>
      </c>
      <c r="C68" s="44">
        <f>H68+J68</f>
        <v>0</v>
      </c>
      <c r="D68" s="44">
        <f t="shared" si="24"/>
        <v>0</v>
      </c>
      <c r="E68" s="44">
        <v>0</v>
      </c>
      <c r="F68" s="44">
        <v>0</v>
      </c>
      <c r="G68" s="44">
        <v>0</v>
      </c>
      <c r="H68" s="44">
        <f t="shared" si="28"/>
        <v>0</v>
      </c>
      <c r="I68" s="44">
        <f t="shared" si="28"/>
        <v>0</v>
      </c>
      <c r="J68" s="44">
        <f t="shared" si="28"/>
        <v>0</v>
      </c>
      <c r="K68" s="44">
        <f t="shared" si="28"/>
        <v>0</v>
      </c>
      <c r="L68" s="44">
        <f t="shared" si="28"/>
        <v>0</v>
      </c>
      <c r="M68" s="44">
        <f t="shared" si="28"/>
        <v>0</v>
      </c>
      <c r="N68" s="44">
        <f t="shared" si="28"/>
        <v>0</v>
      </c>
      <c r="O68" s="44">
        <f t="shared" si="28"/>
        <v>0</v>
      </c>
      <c r="P68" s="44">
        <f t="shared" si="28"/>
        <v>0</v>
      </c>
      <c r="Q68" s="44">
        <f t="shared" si="28"/>
        <v>0</v>
      </c>
      <c r="R68" s="44">
        <f t="shared" si="28"/>
        <v>0</v>
      </c>
      <c r="S68" s="44">
        <f t="shared" si="28"/>
        <v>0</v>
      </c>
      <c r="T68" s="44">
        <f t="shared" si="28"/>
        <v>0</v>
      </c>
      <c r="U68" s="44">
        <f t="shared" si="28"/>
        <v>0</v>
      </c>
      <c r="V68" s="44">
        <f t="shared" si="28"/>
        <v>0</v>
      </c>
      <c r="W68" s="44">
        <f t="shared" si="28"/>
        <v>0</v>
      </c>
      <c r="X68" s="44">
        <f t="shared" si="28"/>
        <v>0</v>
      </c>
      <c r="Y68" s="44">
        <f t="shared" si="28"/>
        <v>0</v>
      </c>
      <c r="Z68" s="44">
        <f t="shared" si="28"/>
        <v>0</v>
      </c>
      <c r="AA68" s="44">
        <f t="shared" si="28"/>
        <v>0</v>
      </c>
      <c r="AB68" s="44">
        <f t="shared" si="28"/>
        <v>0</v>
      </c>
      <c r="AC68" s="44">
        <f t="shared" si="28"/>
        <v>0</v>
      </c>
      <c r="AD68" s="44">
        <f t="shared" si="28"/>
        <v>0</v>
      </c>
      <c r="AE68" s="44">
        <f t="shared" si="28"/>
        <v>0</v>
      </c>
      <c r="AF68" s="47"/>
      <c r="AG68" s="39"/>
      <c r="AH68" s="40"/>
    </row>
    <row r="69" spans="1:34" x14ac:dyDescent="0.35">
      <c r="A69" s="43" t="s">
        <v>29</v>
      </c>
      <c r="B69" s="44">
        <f>H69+J69+L69+N69+P69+R69+T69+V69+X69+Z69+AB69+AD69</f>
        <v>27188.199999999997</v>
      </c>
      <c r="C69" s="44">
        <f>H69+J69+L69+N69+P69</f>
        <v>12461.985000000001</v>
      </c>
      <c r="D69" s="45">
        <f>E69</f>
        <v>10888.481</v>
      </c>
      <c r="E69" s="46">
        <f>I69+K69+M69+O69+Q69</f>
        <v>10888.481</v>
      </c>
      <c r="F69" s="44">
        <f>E69/B69*100</f>
        <v>40.048554152168961</v>
      </c>
      <c r="G69" s="44">
        <v>0</v>
      </c>
      <c r="H69" s="44">
        <f t="shared" si="28"/>
        <v>3549.9259999999999</v>
      </c>
      <c r="I69" s="44">
        <f t="shared" si="28"/>
        <v>1704.848</v>
      </c>
      <c r="J69" s="44">
        <f t="shared" si="28"/>
        <v>2293.0390000000002</v>
      </c>
      <c r="K69" s="44">
        <f t="shared" si="28"/>
        <v>2351.4690000000001</v>
      </c>
      <c r="L69" s="44">
        <f t="shared" si="28"/>
        <v>1823.9070000000002</v>
      </c>
      <c r="M69" s="44">
        <f t="shared" si="28"/>
        <v>1933.69</v>
      </c>
      <c r="N69" s="44">
        <f t="shared" si="28"/>
        <v>2676.9009999999998</v>
      </c>
      <c r="O69" s="44">
        <f t="shared" si="28"/>
        <v>1813.9850000000001</v>
      </c>
      <c r="P69" s="44">
        <f t="shared" si="28"/>
        <v>2118.212</v>
      </c>
      <c r="Q69" s="44">
        <f t="shared" si="28"/>
        <v>3084.489</v>
      </c>
      <c r="R69" s="44">
        <f t="shared" si="28"/>
        <v>1823.9070000000002</v>
      </c>
      <c r="S69" s="44">
        <f t="shared" si="28"/>
        <v>0</v>
      </c>
      <c r="T69" s="44">
        <f t="shared" si="28"/>
        <v>2713.6010000000001</v>
      </c>
      <c r="U69" s="44">
        <f t="shared" si="28"/>
        <v>0</v>
      </c>
      <c r="V69" s="44">
        <f t="shared" si="28"/>
        <v>2081.511</v>
      </c>
      <c r="W69" s="44">
        <f t="shared" si="28"/>
        <v>0</v>
      </c>
      <c r="X69" s="44">
        <f t="shared" si="28"/>
        <v>1823.9070000000002</v>
      </c>
      <c r="Y69" s="44">
        <f t="shared" si="28"/>
        <v>0</v>
      </c>
      <c r="Z69" s="44">
        <f t="shared" si="28"/>
        <v>2676.9030000000002</v>
      </c>
      <c r="AA69" s="44">
        <f t="shared" si="28"/>
        <v>0</v>
      </c>
      <c r="AB69" s="44">
        <f t="shared" si="28"/>
        <v>2081.511</v>
      </c>
      <c r="AC69" s="44">
        <f t="shared" si="28"/>
        <v>0</v>
      </c>
      <c r="AD69" s="44">
        <f t="shared" si="28"/>
        <v>1524.875</v>
      </c>
      <c r="AE69" s="44">
        <f t="shared" si="28"/>
        <v>0</v>
      </c>
      <c r="AF69" s="47"/>
      <c r="AG69" s="39"/>
      <c r="AH69" s="40"/>
    </row>
    <row r="70" spans="1:34" ht="50.4" x14ac:dyDescent="0.35">
      <c r="A70" s="43" t="s">
        <v>49</v>
      </c>
      <c r="B70" s="44">
        <f>B77+B84+B91</f>
        <v>728.87300000000005</v>
      </c>
      <c r="C70" s="44">
        <f>C77+C84+C91</f>
        <v>728.87300000000005</v>
      </c>
      <c r="D70" s="45">
        <f>D77+D84+D91</f>
        <v>0</v>
      </c>
      <c r="E70" s="46">
        <f>E77+E84+E91</f>
        <v>0</v>
      </c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>
        <f>P77+P84+P91</f>
        <v>728.87300000000005</v>
      </c>
      <c r="Q70" s="44">
        <f>Q77+Q84+Q91</f>
        <v>0</v>
      </c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7"/>
      <c r="AG70" s="39"/>
      <c r="AH70" s="40"/>
    </row>
    <row r="71" spans="1:34" x14ac:dyDescent="0.35">
      <c r="A71" s="43" t="s">
        <v>30</v>
      </c>
      <c r="B71" s="44">
        <f>H71+J71+L71+N71+P71+R71+T71+V71+X71+Z71+AB71+AD71</f>
        <v>0</v>
      </c>
      <c r="C71" s="44">
        <f>H71+J71</f>
        <v>0</v>
      </c>
      <c r="D71" s="44">
        <f t="shared" si="24"/>
        <v>0</v>
      </c>
      <c r="E71" s="44">
        <v>0</v>
      </c>
      <c r="F71" s="44">
        <v>0</v>
      </c>
      <c r="G71" s="44">
        <v>0</v>
      </c>
      <c r="H71" s="44">
        <f t="shared" ref="H71:O71" si="29">H78+H85+H92</f>
        <v>0</v>
      </c>
      <c r="I71" s="44">
        <f t="shared" si="29"/>
        <v>0</v>
      </c>
      <c r="J71" s="44">
        <f t="shared" si="29"/>
        <v>0</v>
      </c>
      <c r="K71" s="44">
        <f t="shared" si="29"/>
        <v>0</v>
      </c>
      <c r="L71" s="44">
        <f t="shared" si="29"/>
        <v>0</v>
      </c>
      <c r="M71" s="44">
        <f t="shared" si="29"/>
        <v>0</v>
      </c>
      <c r="N71" s="44">
        <f t="shared" si="29"/>
        <v>0</v>
      </c>
      <c r="O71" s="44">
        <f t="shared" si="29"/>
        <v>0</v>
      </c>
      <c r="P71" s="44">
        <f>P78+P85+P92</f>
        <v>0</v>
      </c>
      <c r="Q71" s="44">
        <f>Q78+Q85+Q92</f>
        <v>0</v>
      </c>
      <c r="R71" s="44">
        <f t="shared" ref="R71:AE71" si="30">R78+R85+R92</f>
        <v>0</v>
      </c>
      <c r="S71" s="44">
        <f t="shared" si="30"/>
        <v>0</v>
      </c>
      <c r="T71" s="44">
        <f t="shared" si="30"/>
        <v>0</v>
      </c>
      <c r="U71" s="44">
        <f t="shared" si="30"/>
        <v>0</v>
      </c>
      <c r="V71" s="44">
        <f t="shared" si="30"/>
        <v>0</v>
      </c>
      <c r="W71" s="44">
        <f t="shared" si="30"/>
        <v>0</v>
      </c>
      <c r="X71" s="44">
        <f t="shared" si="30"/>
        <v>0</v>
      </c>
      <c r="Y71" s="44">
        <f t="shared" si="30"/>
        <v>0</v>
      </c>
      <c r="Z71" s="44">
        <f t="shared" si="30"/>
        <v>0</v>
      </c>
      <c r="AA71" s="44">
        <f t="shared" si="30"/>
        <v>0</v>
      </c>
      <c r="AB71" s="44">
        <f t="shared" si="30"/>
        <v>0</v>
      </c>
      <c r="AC71" s="44">
        <f t="shared" si="30"/>
        <v>0</v>
      </c>
      <c r="AD71" s="44">
        <f t="shared" si="30"/>
        <v>0</v>
      </c>
      <c r="AE71" s="44">
        <f t="shared" si="30"/>
        <v>0</v>
      </c>
      <c r="AF71" s="47"/>
      <c r="AG71" s="39"/>
      <c r="AH71" s="40"/>
    </row>
    <row r="72" spans="1:34" ht="54" x14ac:dyDescent="0.35">
      <c r="A72" s="80" t="s">
        <v>50</v>
      </c>
      <c r="B72" s="49">
        <f>B73</f>
        <v>7208.1969999999992</v>
      </c>
      <c r="C72" s="49">
        <f>C73</f>
        <v>3369.0569999999993</v>
      </c>
      <c r="D72" s="49">
        <f>D73</f>
        <v>2279.2950000000001</v>
      </c>
      <c r="E72" s="50">
        <f>E73</f>
        <v>2279.2950000000001</v>
      </c>
      <c r="F72" s="51">
        <v>0</v>
      </c>
      <c r="G72" s="51">
        <v>0</v>
      </c>
      <c r="H72" s="49">
        <f t="shared" ref="H72:O72" si="31">H73</f>
        <v>969.53499999999997</v>
      </c>
      <c r="I72" s="50">
        <f t="shared" si="31"/>
        <v>452.28100000000001</v>
      </c>
      <c r="J72" s="49">
        <f t="shared" si="31"/>
        <v>600.06700000000001</v>
      </c>
      <c r="K72" s="50">
        <f t="shared" si="31"/>
        <v>602.96100000000001</v>
      </c>
      <c r="L72" s="49">
        <f t="shared" si="31"/>
        <v>476.78699999999998</v>
      </c>
      <c r="M72" s="50">
        <f t="shared" si="31"/>
        <v>360.17099999999999</v>
      </c>
      <c r="N72" s="49">
        <f t="shared" si="31"/>
        <v>701.9</v>
      </c>
      <c r="O72" s="50">
        <f t="shared" si="31"/>
        <v>353.04899999999998</v>
      </c>
      <c r="P72" s="49">
        <f>P73</f>
        <v>620.76799999999992</v>
      </c>
      <c r="Q72" s="50">
        <f>Q73</f>
        <v>586.83000000000004</v>
      </c>
      <c r="R72" s="49">
        <f>R73</f>
        <v>476.78699999999998</v>
      </c>
      <c r="S72" s="50"/>
      <c r="T72" s="49">
        <f>T73</f>
        <v>701.9</v>
      </c>
      <c r="U72" s="50"/>
      <c r="V72" s="49">
        <f>V73</f>
        <v>544.77099999999996</v>
      </c>
      <c r="W72" s="50"/>
      <c r="X72" s="49">
        <f>X73</f>
        <v>476.78699999999998</v>
      </c>
      <c r="Y72" s="50"/>
      <c r="Z72" s="49">
        <f>Z73</f>
        <v>701.90200000000004</v>
      </c>
      <c r="AA72" s="50"/>
      <c r="AB72" s="49">
        <f>AB73</f>
        <v>544.77099999999996</v>
      </c>
      <c r="AC72" s="50"/>
      <c r="AD72" s="49">
        <f>AD73</f>
        <v>392.22199999999998</v>
      </c>
      <c r="AE72" s="52"/>
      <c r="AF72" s="83"/>
      <c r="AG72" s="39"/>
      <c r="AH72" s="40"/>
    </row>
    <row r="73" spans="1:34" s="42" customFormat="1" ht="69" x14ac:dyDescent="0.35">
      <c r="A73" s="54" t="s">
        <v>26</v>
      </c>
      <c r="B73" s="55">
        <f>B74+B75+B76+B77+B78</f>
        <v>7208.1969999999992</v>
      </c>
      <c r="C73" s="55">
        <f>C74+C75+C76+C77+C78</f>
        <v>3369.0569999999993</v>
      </c>
      <c r="D73" s="55">
        <f>D74+D75+D76+D77+D78</f>
        <v>2279.2950000000001</v>
      </c>
      <c r="E73" s="55">
        <f>E74+E75+E76+E77+E78</f>
        <v>2279.2950000000001</v>
      </c>
      <c r="F73" s="56">
        <v>0</v>
      </c>
      <c r="G73" s="56">
        <f>E73/C73*100</f>
        <v>67.653797486952598</v>
      </c>
      <c r="H73" s="55">
        <f>H74+H75+H76+H78</f>
        <v>969.53499999999997</v>
      </c>
      <c r="I73" s="55">
        <f>I74+I75+I76+I78</f>
        <v>452.28100000000001</v>
      </c>
      <c r="J73" s="55">
        <f>J74+J75+J76+J78</f>
        <v>600.06700000000001</v>
      </c>
      <c r="K73" s="55">
        <v>602.96100000000001</v>
      </c>
      <c r="L73" s="55">
        <f>L74+L75+L76+L78</f>
        <v>476.78699999999998</v>
      </c>
      <c r="M73" s="55">
        <f>M76</f>
        <v>360.17099999999999</v>
      </c>
      <c r="N73" s="55">
        <f>N74+N75+N76+N78</f>
        <v>701.9</v>
      </c>
      <c r="O73" s="55">
        <f>O74+O75+O76+O78</f>
        <v>353.04899999999998</v>
      </c>
      <c r="P73" s="55">
        <f>P76+P77</f>
        <v>620.76799999999992</v>
      </c>
      <c r="Q73" s="55">
        <f>Q76+P77</f>
        <v>586.83000000000004</v>
      </c>
      <c r="R73" s="55">
        <f t="shared" ref="R73:AE73" si="32">R74+R75+R76+R78</f>
        <v>476.78699999999998</v>
      </c>
      <c r="S73" s="55">
        <f t="shared" si="32"/>
        <v>0</v>
      </c>
      <c r="T73" s="55">
        <f t="shared" si="32"/>
        <v>701.9</v>
      </c>
      <c r="U73" s="55">
        <f t="shared" si="32"/>
        <v>0</v>
      </c>
      <c r="V73" s="55">
        <f t="shared" si="32"/>
        <v>544.77099999999996</v>
      </c>
      <c r="W73" s="55">
        <f t="shared" si="32"/>
        <v>0</v>
      </c>
      <c r="X73" s="55">
        <f t="shared" si="32"/>
        <v>476.78699999999998</v>
      </c>
      <c r="Y73" s="55">
        <f t="shared" si="32"/>
        <v>0</v>
      </c>
      <c r="Z73" s="55">
        <f t="shared" si="32"/>
        <v>701.90200000000004</v>
      </c>
      <c r="AA73" s="55">
        <f t="shared" si="32"/>
        <v>0</v>
      </c>
      <c r="AB73" s="55">
        <f t="shared" si="32"/>
        <v>544.77099999999996</v>
      </c>
      <c r="AC73" s="55">
        <f t="shared" si="32"/>
        <v>0</v>
      </c>
      <c r="AD73" s="55">
        <f t="shared" si="32"/>
        <v>392.22199999999998</v>
      </c>
      <c r="AE73" s="55">
        <f t="shared" si="32"/>
        <v>0</v>
      </c>
      <c r="AF73" s="81" t="s">
        <v>51</v>
      </c>
      <c r="AG73" s="39"/>
      <c r="AH73" s="40"/>
    </row>
    <row r="74" spans="1:34" x14ac:dyDescent="0.35">
      <c r="A74" s="58" t="s">
        <v>27</v>
      </c>
      <c r="B74" s="49">
        <f>H74+J74+L74+N74+P74+R74+T74+V74+X74+Z74+AB74+AD74</f>
        <v>0</v>
      </c>
      <c r="C74" s="49">
        <f>H74+J74</f>
        <v>0</v>
      </c>
      <c r="D74" s="49">
        <f t="shared" ref="D74:D75" si="33">E74</f>
        <v>0</v>
      </c>
      <c r="E74" s="49">
        <v>0</v>
      </c>
      <c r="F74" s="51">
        <v>0</v>
      </c>
      <c r="G74" s="51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49">
        <v>0</v>
      </c>
      <c r="O74" s="49">
        <v>0</v>
      </c>
      <c r="P74" s="49">
        <v>0</v>
      </c>
      <c r="Q74" s="49">
        <v>0</v>
      </c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83"/>
      <c r="AG74" s="39"/>
      <c r="AH74" s="40"/>
    </row>
    <row r="75" spans="1:34" x14ac:dyDescent="0.35">
      <c r="A75" s="58" t="s">
        <v>28</v>
      </c>
      <c r="B75" s="49">
        <f>H75+J75+L75+N75+P75+R75+T75+V75+X75+Z75+AB75+AD75</f>
        <v>0</v>
      </c>
      <c r="C75" s="49">
        <f>H75+J75</f>
        <v>0</v>
      </c>
      <c r="D75" s="49">
        <f t="shared" si="33"/>
        <v>0</v>
      </c>
      <c r="E75" s="49">
        <v>0</v>
      </c>
      <c r="F75" s="51">
        <v>0</v>
      </c>
      <c r="G75" s="51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v>0</v>
      </c>
      <c r="N75" s="49">
        <v>0</v>
      </c>
      <c r="O75" s="49">
        <v>0</v>
      </c>
      <c r="P75" s="49">
        <v>0</v>
      </c>
      <c r="Q75" s="49">
        <v>0</v>
      </c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83"/>
      <c r="AG75" s="39"/>
      <c r="AH75" s="40"/>
    </row>
    <row r="76" spans="1:34" s="66" customFormat="1" x14ac:dyDescent="0.35">
      <c r="A76" s="59" t="s">
        <v>29</v>
      </c>
      <c r="B76" s="60">
        <f>H76+J76+L76+N76+P76+R76+T76+V76+X76+Z76+AB76+AD76</f>
        <v>7132.1999999999989</v>
      </c>
      <c r="C76" s="60">
        <f>H76+J76+L76+N76+P76</f>
        <v>3293.0599999999995</v>
      </c>
      <c r="D76" s="61">
        <f>E76</f>
        <v>2279.2950000000001</v>
      </c>
      <c r="E76" s="62">
        <f>I76+K76+M76+O76+Q76</f>
        <v>2279.2950000000001</v>
      </c>
      <c r="F76" s="60">
        <v>0</v>
      </c>
      <c r="G76" s="60">
        <v>0</v>
      </c>
      <c r="H76" s="60">
        <v>969.53499999999997</v>
      </c>
      <c r="I76" s="60">
        <v>452.28100000000001</v>
      </c>
      <c r="J76" s="60">
        <v>600.06700000000001</v>
      </c>
      <c r="K76" s="60">
        <v>602.96100000000001</v>
      </c>
      <c r="L76" s="60">
        <v>476.78699999999998</v>
      </c>
      <c r="M76" s="60">
        <v>360.17099999999999</v>
      </c>
      <c r="N76" s="60">
        <v>701.9</v>
      </c>
      <c r="O76" s="60">
        <v>353.04899999999998</v>
      </c>
      <c r="P76" s="60">
        <v>544.77099999999996</v>
      </c>
      <c r="Q76" s="60">
        <v>510.83300000000003</v>
      </c>
      <c r="R76" s="60">
        <v>476.78699999999998</v>
      </c>
      <c r="S76" s="60"/>
      <c r="T76" s="60">
        <v>701.9</v>
      </c>
      <c r="U76" s="60"/>
      <c r="V76" s="60">
        <v>544.77099999999996</v>
      </c>
      <c r="W76" s="60"/>
      <c r="X76" s="60">
        <v>476.78699999999998</v>
      </c>
      <c r="Y76" s="60"/>
      <c r="Z76" s="60">
        <v>701.90200000000004</v>
      </c>
      <c r="AA76" s="60"/>
      <c r="AB76" s="60">
        <v>544.77099999999996</v>
      </c>
      <c r="AC76" s="60"/>
      <c r="AD76" s="60">
        <v>392.22199999999998</v>
      </c>
      <c r="AE76" s="60"/>
      <c r="AF76" s="82"/>
      <c r="AG76" s="64"/>
      <c r="AH76" s="65"/>
    </row>
    <row r="77" spans="1:34" s="66" customFormat="1" ht="50.4" x14ac:dyDescent="0.35">
      <c r="A77" s="59" t="s">
        <v>52</v>
      </c>
      <c r="B77" s="60">
        <f>P77</f>
        <v>75.997</v>
      </c>
      <c r="C77" s="60">
        <f>P77</f>
        <v>75.997</v>
      </c>
      <c r="D77" s="61">
        <f>E77</f>
        <v>0</v>
      </c>
      <c r="E77" s="62">
        <f>Q77</f>
        <v>0</v>
      </c>
      <c r="F77" s="60">
        <v>0</v>
      </c>
      <c r="G77" s="60">
        <v>0</v>
      </c>
      <c r="H77" s="60"/>
      <c r="I77" s="60"/>
      <c r="J77" s="60"/>
      <c r="K77" s="60"/>
      <c r="L77" s="60"/>
      <c r="M77" s="60"/>
      <c r="N77" s="60"/>
      <c r="O77" s="60"/>
      <c r="P77" s="60">
        <v>75.997</v>
      </c>
      <c r="Q77" s="60">
        <v>0</v>
      </c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82"/>
      <c r="AG77" s="64"/>
      <c r="AH77" s="65"/>
    </row>
    <row r="78" spans="1:34" x14ac:dyDescent="0.35">
      <c r="A78" s="58" t="s">
        <v>30</v>
      </c>
      <c r="B78" s="49">
        <f>H78+J78+L78+N78+P78+R78+T78+V78+X78+Z78+AB78+AD78</f>
        <v>0</v>
      </c>
      <c r="C78" s="49">
        <f>H78+J78</f>
        <v>0</v>
      </c>
      <c r="D78" s="49">
        <f t="shared" ref="D78" si="34">E78</f>
        <v>0</v>
      </c>
      <c r="E78" s="49">
        <v>0</v>
      </c>
      <c r="F78" s="51">
        <v>0</v>
      </c>
      <c r="G78" s="51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  <c r="N78" s="49">
        <v>0</v>
      </c>
      <c r="O78" s="49">
        <v>0</v>
      </c>
      <c r="P78" s="49">
        <v>0</v>
      </c>
      <c r="Q78" s="49">
        <v>0</v>
      </c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83"/>
      <c r="AG78" s="39"/>
      <c r="AH78" s="40"/>
    </row>
    <row r="79" spans="1:34" ht="40.200000000000003" customHeight="1" x14ac:dyDescent="0.35">
      <c r="A79" s="80" t="s">
        <v>53</v>
      </c>
      <c r="B79" s="49"/>
      <c r="C79" s="49"/>
      <c r="D79" s="49"/>
      <c r="E79" s="50"/>
      <c r="F79" s="51"/>
      <c r="G79" s="51"/>
      <c r="H79" s="49"/>
      <c r="I79" s="50"/>
      <c r="J79" s="49"/>
      <c r="K79" s="50"/>
      <c r="L79" s="49"/>
      <c r="M79" s="50"/>
      <c r="N79" s="49"/>
      <c r="O79" s="50"/>
      <c r="P79" s="49"/>
      <c r="Q79" s="50"/>
      <c r="R79" s="49"/>
      <c r="S79" s="50"/>
      <c r="T79" s="49"/>
      <c r="U79" s="50"/>
      <c r="V79" s="49"/>
      <c r="W79" s="50"/>
      <c r="X79" s="49"/>
      <c r="Y79" s="50"/>
      <c r="Z79" s="49"/>
      <c r="AA79" s="50"/>
      <c r="AB79" s="49"/>
      <c r="AC79" s="50"/>
      <c r="AD79" s="49"/>
      <c r="AE79" s="52"/>
      <c r="AF79" s="83"/>
      <c r="AG79" s="39"/>
      <c r="AH79" s="40"/>
    </row>
    <row r="80" spans="1:34" s="42" customFormat="1" ht="99.6" customHeight="1" x14ac:dyDescent="0.35">
      <c r="A80" s="54" t="s">
        <v>26</v>
      </c>
      <c r="B80" s="55">
        <f>B81+B82+B83+B84+B85</f>
        <v>3817.7949999999996</v>
      </c>
      <c r="C80" s="55">
        <f>C81+C82+C83+C84+C85</f>
        <v>1859.1590000000001</v>
      </c>
      <c r="D80" s="55">
        <f>D81+D82+D83+D85</f>
        <v>1635.0390000000002</v>
      </c>
      <c r="E80" s="55">
        <f>E81+E82+E83+E85</f>
        <v>1635.0390000000002</v>
      </c>
      <c r="F80" s="56">
        <f>F81+F82+F83+F85</f>
        <v>44.602515139942177</v>
      </c>
      <c r="G80" s="56">
        <f>E80/C80*100</f>
        <v>87.94508699901408</v>
      </c>
      <c r="H80" s="55">
        <f>H81+H82+H83+H85</f>
        <v>512.93100000000004</v>
      </c>
      <c r="I80" s="55">
        <f>I81+I82+I83+I85</f>
        <v>205.011</v>
      </c>
      <c r="J80" s="55">
        <f>J81+J82+J83+J85</f>
        <v>308.41800000000001</v>
      </c>
      <c r="K80" s="55">
        <f>K83</f>
        <v>264.72800000000001</v>
      </c>
      <c r="L80" s="55">
        <f>L81+L82+L83+L85</f>
        <v>245.05500000000001</v>
      </c>
      <c r="M80" s="55">
        <f>M83</f>
        <v>267.84399999999999</v>
      </c>
      <c r="N80" s="55">
        <f>N81+N82+N83+N85</f>
        <v>360.76100000000002</v>
      </c>
      <c r="O80" s="55">
        <f>O83</f>
        <v>212.29400000000001</v>
      </c>
      <c r="P80" s="55">
        <f>P83+P84</f>
        <v>431.99400000000003</v>
      </c>
      <c r="Q80" s="55">
        <f>Q83+Q84</f>
        <v>685.16200000000003</v>
      </c>
      <c r="R80" s="55">
        <f>R81+R82+R83+R85</f>
        <v>245.05500000000001</v>
      </c>
      <c r="S80" s="55"/>
      <c r="T80" s="55">
        <f>T81+T82+T83+T85</f>
        <v>360.76100000000002</v>
      </c>
      <c r="U80" s="55"/>
      <c r="V80" s="55">
        <f>V81+V82+V83+V85</f>
        <v>279.99799999999999</v>
      </c>
      <c r="W80" s="55"/>
      <c r="X80" s="55">
        <f>X81+X82+X83+X85</f>
        <v>245.05500000000001</v>
      </c>
      <c r="Y80" s="55"/>
      <c r="Z80" s="55">
        <f>Z81+Z82+Z83+Z85</f>
        <v>360.76100000000002</v>
      </c>
      <c r="AA80" s="55"/>
      <c r="AB80" s="55">
        <f>AB81+AB82+AB83+AB85</f>
        <v>279.99799999999999</v>
      </c>
      <c r="AC80" s="55"/>
      <c r="AD80" s="55">
        <f>AD81+AD82+AD83+AD85</f>
        <v>187.00800000000001</v>
      </c>
      <c r="AE80" s="55"/>
      <c r="AF80" s="81" t="s">
        <v>54</v>
      </c>
      <c r="AG80" s="39"/>
      <c r="AH80" s="40"/>
    </row>
    <row r="81" spans="1:34" x14ac:dyDescent="0.35">
      <c r="A81" s="58" t="s">
        <v>27</v>
      </c>
      <c r="B81" s="49">
        <f>H81+J81+L81+N81+P81+R81+T81+V81+X81+Z81+AB81+AD81</f>
        <v>0</v>
      </c>
      <c r="C81" s="49">
        <f>H81+J81</f>
        <v>0</v>
      </c>
      <c r="D81" s="49">
        <f t="shared" ref="D81:D82" si="35">E81</f>
        <v>0</v>
      </c>
      <c r="E81" s="49">
        <v>0</v>
      </c>
      <c r="F81" s="51">
        <v>0</v>
      </c>
      <c r="G81" s="51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  <c r="N81" s="49">
        <v>0</v>
      </c>
      <c r="O81" s="49">
        <v>0</v>
      </c>
      <c r="P81" s="49">
        <v>0</v>
      </c>
      <c r="Q81" s="49">
        <v>0</v>
      </c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83"/>
      <c r="AG81" s="39"/>
      <c r="AH81" s="40"/>
    </row>
    <row r="82" spans="1:34" x14ac:dyDescent="0.35">
      <c r="A82" s="58" t="s">
        <v>28</v>
      </c>
      <c r="B82" s="49">
        <f>H82+J82+L82+N82+P82+R82+T82+V82+X82+Z82+AB82+AD82</f>
        <v>0</v>
      </c>
      <c r="C82" s="49">
        <f>H82+J82</f>
        <v>0</v>
      </c>
      <c r="D82" s="49">
        <f t="shared" si="35"/>
        <v>0</v>
      </c>
      <c r="E82" s="49">
        <v>0</v>
      </c>
      <c r="F82" s="51">
        <v>0</v>
      </c>
      <c r="G82" s="51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v>0</v>
      </c>
      <c r="P82" s="49">
        <v>0</v>
      </c>
      <c r="Q82" s="49">
        <v>0</v>
      </c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83"/>
      <c r="AG82" s="39"/>
      <c r="AH82" s="40"/>
    </row>
    <row r="83" spans="1:34" s="66" customFormat="1" x14ac:dyDescent="0.35">
      <c r="A83" s="59" t="s">
        <v>29</v>
      </c>
      <c r="B83" s="60">
        <f>H83+J83+L83+N83+P83+R83+T83+V83+X83+Z83+AB83+AD83</f>
        <v>3665.7999999999997</v>
      </c>
      <c r="C83" s="60">
        <f>H83+J83+L83+N83+P83</f>
        <v>1707.164</v>
      </c>
      <c r="D83" s="61">
        <f>E83</f>
        <v>1635.0390000000002</v>
      </c>
      <c r="E83" s="62">
        <f>I83+K83+M83+O83+Q83</f>
        <v>1635.0390000000002</v>
      </c>
      <c r="F83" s="60">
        <f>E83/B83*100</f>
        <v>44.602515139942177</v>
      </c>
      <c r="G83" s="60">
        <f>E83/C83*100</f>
        <v>95.775156926926769</v>
      </c>
      <c r="H83" s="60">
        <v>512.93100000000004</v>
      </c>
      <c r="I83" s="60">
        <v>205.011</v>
      </c>
      <c r="J83" s="60">
        <v>308.41800000000001</v>
      </c>
      <c r="K83" s="60">
        <v>264.72800000000001</v>
      </c>
      <c r="L83" s="60">
        <v>245.05500000000001</v>
      </c>
      <c r="M83" s="60">
        <v>267.84399999999999</v>
      </c>
      <c r="N83" s="60">
        <v>360.76100000000002</v>
      </c>
      <c r="O83" s="60">
        <v>212.29400000000001</v>
      </c>
      <c r="P83" s="60">
        <v>279.99900000000002</v>
      </c>
      <c r="Q83" s="60">
        <v>685.16200000000003</v>
      </c>
      <c r="R83" s="60">
        <v>245.05500000000001</v>
      </c>
      <c r="S83" s="60"/>
      <c r="T83" s="60">
        <v>360.76100000000002</v>
      </c>
      <c r="U83" s="60"/>
      <c r="V83" s="60">
        <v>279.99799999999999</v>
      </c>
      <c r="W83" s="60"/>
      <c r="X83" s="60">
        <v>245.05500000000001</v>
      </c>
      <c r="Y83" s="60"/>
      <c r="Z83" s="60">
        <v>360.76100000000002</v>
      </c>
      <c r="AA83" s="60"/>
      <c r="AB83" s="60">
        <v>279.99799999999999</v>
      </c>
      <c r="AC83" s="60"/>
      <c r="AD83" s="60">
        <v>187.00800000000001</v>
      </c>
      <c r="AE83" s="60"/>
      <c r="AF83" s="88"/>
      <c r="AG83" s="64"/>
      <c r="AH83" s="65"/>
    </row>
    <row r="84" spans="1:34" s="66" customFormat="1" ht="50.4" x14ac:dyDescent="0.35">
      <c r="A84" s="59" t="s">
        <v>52</v>
      </c>
      <c r="B84" s="60">
        <f>P84</f>
        <v>151.995</v>
      </c>
      <c r="C84" s="60">
        <f>P84</f>
        <v>151.995</v>
      </c>
      <c r="D84" s="61">
        <v>0</v>
      </c>
      <c r="E84" s="62">
        <f>Q84</f>
        <v>0</v>
      </c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>
        <v>151.995</v>
      </c>
      <c r="Q84" s="60">
        <v>0</v>
      </c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82"/>
      <c r="AG84" s="64"/>
      <c r="AH84" s="65"/>
    </row>
    <row r="85" spans="1:34" x14ac:dyDescent="0.35">
      <c r="A85" s="58" t="s">
        <v>30</v>
      </c>
      <c r="B85" s="49">
        <f>H85+J85+L85+N85+P85+R85+T85+V85+X85+Z85+AB85+AD85</f>
        <v>0</v>
      </c>
      <c r="C85" s="49">
        <f>H85+J85</f>
        <v>0</v>
      </c>
      <c r="D85" s="49">
        <f t="shared" ref="D85" si="36">E85</f>
        <v>0</v>
      </c>
      <c r="E85" s="49">
        <v>0</v>
      </c>
      <c r="F85" s="51">
        <v>0</v>
      </c>
      <c r="G85" s="51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  <c r="N85" s="49">
        <v>0</v>
      </c>
      <c r="O85" s="49">
        <v>0</v>
      </c>
      <c r="P85" s="49">
        <v>0</v>
      </c>
      <c r="Q85" s="49">
        <v>0</v>
      </c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83"/>
      <c r="AG85" s="39"/>
      <c r="AH85" s="40"/>
    </row>
    <row r="86" spans="1:34" ht="35.4" customHeight="1" x14ac:dyDescent="0.35">
      <c r="A86" s="80" t="s">
        <v>55</v>
      </c>
      <c r="B86" s="49"/>
      <c r="C86" s="49"/>
      <c r="D86" s="49"/>
      <c r="E86" s="50"/>
      <c r="F86" s="51"/>
      <c r="G86" s="51"/>
      <c r="H86" s="49"/>
      <c r="I86" s="50"/>
      <c r="J86" s="49"/>
      <c r="K86" s="50"/>
      <c r="L86" s="49"/>
      <c r="M86" s="50"/>
      <c r="N86" s="49"/>
      <c r="O86" s="50"/>
      <c r="P86" s="49"/>
      <c r="Q86" s="50"/>
      <c r="R86" s="49"/>
      <c r="S86" s="50"/>
      <c r="T86" s="49"/>
      <c r="U86" s="50"/>
      <c r="V86" s="49"/>
      <c r="W86" s="50"/>
      <c r="X86" s="49"/>
      <c r="Y86" s="50"/>
      <c r="Z86" s="49"/>
      <c r="AA86" s="50"/>
      <c r="AB86" s="49"/>
      <c r="AC86" s="50"/>
      <c r="AD86" s="49"/>
      <c r="AE86" s="52"/>
      <c r="AF86" s="83"/>
      <c r="AG86" s="39"/>
      <c r="AH86" s="40"/>
    </row>
    <row r="87" spans="1:34" s="42" customFormat="1" x14ac:dyDescent="0.35">
      <c r="A87" s="54" t="s">
        <v>26</v>
      </c>
      <c r="B87" s="55">
        <f>B88+B89+B90+B91+B92</f>
        <v>16891.081000000002</v>
      </c>
      <c r="C87" s="55">
        <f>C88+C89+C90+C91+C92</f>
        <v>7962.6419999999998</v>
      </c>
      <c r="D87" s="55">
        <f>D88+D89+D90+D92+D91</f>
        <v>6974.1469999999999</v>
      </c>
      <c r="E87" s="55">
        <f>E88+E89+E90+E91+E92</f>
        <v>6974.1469999999999</v>
      </c>
      <c r="F87" s="56">
        <f>F88+F89+F90+F92</f>
        <v>42.550713231077104</v>
      </c>
      <c r="G87" s="56">
        <f>E87/C87*100</f>
        <v>87.585841483266478</v>
      </c>
      <c r="H87" s="55">
        <f>H88+H89+H90+H92</f>
        <v>2067.46</v>
      </c>
      <c r="I87" s="55">
        <f>I88+I89+I90+I92</f>
        <v>1047.556</v>
      </c>
      <c r="J87" s="55">
        <f>J88+J89+J90+J92</f>
        <v>1384.5540000000001</v>
      </c>
      <c r="K87" s="55">
        <f>K90</f>
        <v>1483.78</v>
      </c>
      <c r="L87" s="55">
        <f>L88+L89+L90+L92</f>
        <v>1102.0650000000001</v>
      </c>
      <c r="M87" s="55">
        <f>M90</f>
        <v>1305.675</v>
      </c>
      <c r="N87" s="55">
        <f>N88+N89+N90+N92</f>
        <v>1614.24</v>
      </c>
      <c r="O87" s="55">
        <f>O90</f>
        <v>1248.6420000000001</v>
      </c>
      <c r="P87" s="55">
        <f>P90+P91</f>
        <v>1794.3229999999999</v>
      </c>
      <c r="Q87" s="55">
        <f>Q90+Q91</f>
        <v>1888.4939999999999</v>
      </c>
      <c r="R87" s="55">
        <f>R88+R89+R90+R92</f>
        <v>1102.0650000000001</v>
      </c>
      <c r="S87" s="55"/>
      <c r="T87" s="55">
        <f>T88+T89+T90+T92</f>
        <v>1650.94</v>
      </c>
      <c r="U87" s="55"/>
      <c r="V87" s="55">
        <f>V88+V89+V90+V92</f>
        <v>1256.742</v>
      </c>
      <c r="W87" s="55"/>
      <c r="X87" s="55">
        <f>X88+X89+X90+X92</f>
        <v>1102.0650000000001</v>
      </c>
      <c r="Y87" s="55"/>
      <c r="Z87" s="55">
        <f>Z88+Z89+Z90+Z92</f>
        <v>1614.24</v>
      </c>
      <c r="AA87" s="55"/>
      <c r="AB87" s="55">
        <f>AB88+AB89+AB90+AB92</f>
        <v>1256.742</v>
      </c>
      <c r="AC87" s="55"/>
      <c r="AD87" s="55">
        <f>AD88+AD89+AD90+AD92</f>
        <v>945.64499999999998</v>
      </c>
      <c r="AE87" s="55"/>
      <c r="AF87" s="83"/>
      <c r="AG87" s="39"/>
      <c r="AH87" s="40"/>
    </row>
    <row r="88" spans="1:34" x14ac:dyDescent="0.35">
      <c r="A88" s="58" t="s">
        <v>27</v>
      </c>
      <c r="B88" s="49">
        <f>H88+J88+L88+N88+P88+R88+T88+V88+X88+Z88+AB88+AD88</f>
        <v>0</v>
      </c>
      <c r="C88" s="49">
        <f>H88+J88</f>
        <v>0</v>
      </c>
      <c r="D88" s="49">
        <f t="shared" ref="D88:D89" si="37">E88</f>
        <v>0</v>
      </c>
      <c r="E88" s="49">
        <v>0</v>
      </c>
      <c r="F88" s="51">
        <v>0</v>
      </c>
      <c r="G88" s="51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83"/>
      <c r="AG88" s="39"/>
      <c r="AH88" s="40"/>
    </row>
    <row r="89" spans="1:34" x14ac:dyDescent="0.35">
      <c r="A89" s="58" t="s">
        <v>28</v>
      </c>
      <c r="B89" s="49">
        <f>H89+J89+L89+N89+P89+R89+T89+V89+X89+Z89+AB89+AD89</f>
        <v>0</v>
      </c>
      <c r="C89" s="49">
        <f>H89+J89</f>
        <v>0</v>
      </c>
      <c r="D89" s="49">
        <f t="shared" si="37"/>
        <v>0</v>
      </c>
      <c r="E89" s="49">
        <v>0</v>
      </c>
      <c r="F89" s="51">
        <v>0</v>
      </c>
      <c r="G89" s="51">
        <v>0</v>
      </c>
      <c r="H89" s="49">
        <v>0</v>
      </c>
      <c r="I89" s="49">
        <v>0</v>
      </c>
      <c r="J89" s="49">
        <v>0</v>
      </c>
      <c r="K89" s="49">
        <v>0</v>
      </c>
      <c r="L89" s="49">
        <v>0</v>
      </c>
      <c r="M89" s="49">
        <v>0</v>
      </c>
      <c r="N89" s="49">
        <v>0</v>
      </c>
      <c r="O89" s="49">
        <v>0</v>
      </c>
      <c r="P89" s="49">
        <v>0</v>
      </c>
      <c r="Q89" s="49">
        <v>0</v>
      </c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83"/>
      <c r="AG89" s="39"/>
      <c r="AH89" s="40"/>
    </row>
    <row r="90" spans="1:34" s="66" customFormat="1" ht="55.2" x14ac:dyDescent="0.35">
      <c r="A90" s="59" t="s">
        <v>29</v>
      </c>
      <c r="B90" s="62">
        <f>H90+J90+L90+N90+P90+R90+T90+V90+X90+Z90+AB90+AD90</f>
        <v>16390.2</v>
      </c>
      <c r="C90" s="62">
        <f>H90+J90+L90+N90+P90</f>
        <v>7461.7609999999995</v>
      </c>
      <c r="D90" s="61">
        <f>E90</f>
        <v>6974.1469999999999</v>
      </c>
      <c r="E90" s="62">
        <f>I90+K90+M90+O90+Q90</f>
        <v>6974.1469999999999</v>
      </c>
      <c r="F90" s="60">
        <f>E90/B90*100</f>
        <v>42.550713231077104</v>
      </c>
      <c r="G90" s="60">
        <f>E90/C90*100</f>
        <v>93.465161910171076</v>
      </c>
      <c r="H90" s="60">
        <v>2067.46</v>
      </c>
      <c r="I90" s="60">
        <v>1047.556</v>
      </c>
      <c r="J90" s="60">
        <v>1384.5540000000001</v>
      </c>
      <c r="K90" s="60">
        <v>1483.78</v>
      </c>
      <c r="L90" s="60">
        <v>1102.0650000000001</v>
      </c>
      <c r="M90" s="60">
        <v>1305.675</v>
      </c>
      <c r="N90" s="60">
        <v>1614.24</v>
      </c>
      <c r="O90" s="60">
        <v>1248.6420000000001</v>
      </c>
      <c r="P90" s="60">
        <v>1293.442</v>
      </c>
      <c r="Q90" s="60">
        <v>1888.4939999999999</v>
      </c>
      <c r="R90" s="60">
        <v>1102.0650000000001</v>
      </c>
      <c r="S90" s="60"/>
      <c r="T90" s="60">
        <v>1650.94</v>
      </c>
      <c r="U90" s="60"/>
      <c r="V90" s="60">
        <v>1256.742</v>
      </c>
      <c r="W90" s="60"/>
      <c r="X90" s="60">
        <v>1102.0650000000001</v>
      </c>
      <c r="Y90" s="60"/>
      <c r="Z90" s="60">
        <v>1614.24</v>
      </c>
      <c r="AA90" s="60"/>
      <c r="AB90" s="60">
        <v>1256.742</v>
      </c>
      <c r="AC90" s="60"/>
      <c r="AD90" s="60">
        <v>945.64499999999998</v>
      </c>
      <c r="AE90" s="60"/>
      <c r="AF90" s="81" t="s">
        <v>56</v>
      </c>
      <c r="AG90" s="64"/>
      <c r="AH90" s="65"/>
    </row>
    <row r="91" spans="1:34" s="66" customFormat="1" ht="50.4" x14ac:dyDescent="0.35">
      <c r="A91" s="59" t="s">
        <v>52</v>
      </c>
      <c r="B91" s="62">
        <f>P91</f>
        <v>500.88099999999997</v>
      </c>
      <c r="C91" s="62">
        <f>P91</f>
        <v>500.88099999999997</v>
      </c>
      <c r="D91" s="61">
        <v>0</v>
      </c>
      <c r="E91" s="62">
        <v>0</v>
      </c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>
        <v>500.88099999999997</v>
      </c>
      <c r="Q91" s="60">
        <v>0</v>
      </c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81"/>
      <c r="AG91" s="64"/>
      <c r="AH91" s="65"/>
    </row>
    <row r="92" spans="1:34" x14ac:dyDescent="0.35">
      <c r="A92" s="58" t="s">
        <v>30</v>
      </c>
      <c r="B92" s="49">
        <f>H92+J92+L92+N92+P92+R92+T92+V92+X92+Z92+AB92+AD92</f>
        <v>0</v>
      </c>
      <c r="C92" s="49">
        <f>H92+J92</f>
        <v>0</v>
      </c>
      <c r="D92" s="49">
        <f t="shared" ref="D92" si="38">E92</f>
        <v>0</v>
      </c>
      <c r="E92" s="49">
        <v>0</v>
      </c>
      <c r="F92" s="51">
        <v>0</v>
      </c>
      <c r="G92" s="51">
        <v>0</v>
      </c>
      <c r="H92" s="49">
        <v>0</v>
      </c>
      <c r="I92" s="49">
        <v>0</v>
      </c>
      <c r="J92" s="49">
        <v>0</v>
      </c>
      <c r="K92" s="49">
        <v>0</v>
      </c>
      <c r="L92" s="49">
        <v>0</v>
      </c>
      <c r="M92" s="49">
        <v>0</v>
      </c>
      <c r="N92" s="49">
        <v>0</v>
      </c>
      <c r="O92" s="49">
        <v>0</v>
      </c>
      <c r="P92" s="49">
        <v>0</v>
      </c>
      <c r="Q92" s="49">
        <v>0</v>
      </c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83"/>
      <c r="AG92" s="39"/>
      <c r="AH92" s="40"/>
    </row>
    <row r="93" spans="1:34" s="42" customFormat="1" x14ac:dyDescent="0.35">
      <c r="A93" s="89" t="s">
        <v>57</v>
      </c>
      <c r="B93" s="90">
        <f>B94+B95+B96+B97+B98</f>
        <v>53586.067999999999</v>
      </c>
      <c r="C93" s="90">
        <f>C94+C95+C96+C97+C98</f>
        <v>25816.813249999999</v>
      </c>
      <c r="D93" s="90">
        <f>D96</f>
        <v>22586.498</v>
      </c>
      <c r="E93" s="90">
        <f>E94+E95+E96+E98</f>
        <v>22586.498</v>
      </c>
      <c r="F93" s="90">
        <f>F96</f>
        <v>14.42</v>
      </c>
      <c r="G93" s="90">
        <f>G96</f>
        <v>74.66</v>
      </c>
      <c r="H93" s="90">
        <f>H94+H95+H96+H98</f>
        <v>10203.874809999999</v>
      </c>
      <c r="I93" s="90">
        <f>I96</f>
        <v>7618.1379999999999</v>
      </c>
      <c r="J93" s="90">
        <f>J94+J95+J96+J98</f>
        <v>3753.0886200000004</v>
      </c>
      <c r="K93" s="90">
        <f>K96</f>
        <v>3564.5309999999999</v>
      </c>
      <c r="L93" s="90">
        <f t="shared" ref="L93:AD93" si="39">L94+L95+L96+L98</f>
        <v>3362.1325400000005</v>
      </c>
      <c r="M93" s="90">
        <f>M96</f>
        <v>3334.3150000000001</v>
      </c>
      <c r="N93" s="90">
        <f t="shared" si="39"/>
        <v>4196.9009999999998</v>
      </c>
      <c r="O93" s="90">
        <f t="shared" si="39"/>
        <v>3334</v>
      </c>
      <c r="P93" s="90">
        <f t="shared" si="39"/>
        <v>3571.94328</v>
      </c>
      <c r="Q93" s="90">
        <f>Q96</f>
        <v>4735.5140000000001</v>
      </c>
      <c r="R93" s="90">
        <f t="shared" si="39"/>
        <v>3487.6170000000002</v>
      </c>
      <c r="S93" s="90"/>
      <c r="T93" s="90">
        <f t="shared" si="39"/>
        <v>4598.6610000000001</v>
      </c>
      <c r="U93" s="90"/>
      <c r="V93" s="90">
        <f t="shared" si="39"/>
        <v>3623.5509999999999</v>
      </c>
      <c r="W93" s="90"/>
      <c r="X93" s="90">
        <f t="shared" si="39"/>
        <v>4289.9470000000001</v>
      </c>
      <c r="Y93" s="90"/>
      <c r="Z93" s="90">
        <f t="shared" si="39"/>
        <v>4220.3180000000002</v>
      </c>
      <c r="AA93" s="90"/>
      <c r="AB93" s="90">
        <f t="shared" si="39"/>
        <v>4463.7060000000001</v>
      </c>
      <c r="AC93" s="90"/>
      <c r="AD93" s="90">
        <f t="shared" si="39"/>
        <v>3085.4547499999999</v>
      </c>
      <c r="AE93" s="90"/>
      <c r="AF93" s="91"/>
      <c r="AG93" s="39"/>
      <c r="AH93" s="40"/>
    </row>
    <row r="94" spans="1:34" s="42" customFormat="1" ht="34.200000000000003" customHeight="1" x14ac:dyDescent="0.35">
      <c r="A94" s="92" t="s">
        <v>27</v>
      </c>
      <c r="B94" s="93">
        <f t="shared" ref="B94:AE96" si="40">B13+B33+B39+B47+B67</f>
        <v>0</v>
      </c>
      <c r="C94" s="93">
        <f t="shared" si="40"/>
        <v>0</v>
      </c>
      <c r="D94" s="93">
        <f t="shared" si="40"/>
        <v>0</v>
      </c>
      <c r="E94" s="93">
        <f t="shared" si="40"/>
        <v>0</v>
      </c>
      <c r="F94" s="93">
        <f t="shared" si="40"/>
        <v>0</v>
      </c>
      <c r="G94" s="93">
        <f t="shared" si="40"/>
        <v>0</v>
      </c>
      <c r="H94" s="93">
        <f t="shared" si="40"/>
        <v>0</v>
      </c>
      <c r="I94" s="93">
        <f t="shared" si="40"/>
        <v>0</v>
      </c>
      <c r="J94" s="93">
        <f t="shared" si="40"/>
        <v>0</v>
      </c>
      <c r="K94" s="93">
        <f t="shared" si="40"/>
        <v>0</v>
      </c>
      <c r="L94" s="93">
        <f t="shared" si="40"/>
        <v>0</v>
      </c>
      <c r="M94" s="93">
        <f t="shared" si="40"/>
        <v>0</v>
      </c>
      <c r="N94" s="93">
        <f t="shared" si="40"/>
        <v>0</v>
      </c>
      <c r="O94" s="93">
        <f t="shared" si="40"/>
        <v>0</v>
      </c>
      <c r="P94" s="93">
        <f t="shared" si="40"/>
        <v>0</v>
      </c>
      <c r="Q94" s="93">
        <f t="shared" si="40"/>
        <v>0</v>
      </c>
      <c r="R94" s="93">
        <f t="shared" si="40"/>
        <v>0</v>
      </c>
      <c r="S94" s="93">
        <f t="shared" si="40"/>
        <v>0</v>
      </c>
      <c r="T94" s="93">
        <f t="shared" si="40"/>
        <v>0</v>
      </c>
      <c r="U94" s="93">
        <f t="shared" si="40"/>
        <v>0</v>
      </c>
      <c r="V94" s="93">
        <f t="shared" si="40"/>
        <v>0</v>
      </c>
      <c r="W94" s="93">
        <f t="shared" si="40"/>
        <v>0</v>
      </c>
      <c r="X94" s="93">
        <f t="shared" si="40"/>
        <v>0</v>
      </c>
      <c r="Y94" s="93">
        <f t="shared" si="40"/>
        <v>0</v>
      </c>
      <c r="Z94" s="93">
        <f t="shared" si="40"/>
        <v>0</v>
      </c>
      <c r="AA94" s="93">
        <f t="shared" si="40"/>
        <v>0</v>
      </c>
      <c r="AB94" s="93">
        <f t="shared" si="40"/>
        <v>0</v>
      </c>
      <c r="AC94" s="93">
        <f t="shared" si="40"/>
        <v>0</v>
      </c>
      <c r="AD94" s="93">
        <f t="shared" si="40"/>
        <v>0</v>
      </c>
      <c r="AE94" s="93">
        <f t="shared" si="40"/>
        <v>0</v>
      </c>
      <c r="AF94" s="94"/>
      <c r="AG94" s="39"/>
      <c r="AH94" s="40"/>
    </row>
    <row r="95" spans="1:34" s="42" customFormat="1" x14ac:dyDescent="0.35">
      <c r="A95" s="92" t="s">
        <v>28</v>
      </c>
      <c r="B95" s="93">
        <f>B14+B34+B40+B48+B68</f>
        <v>0</v>
      </c>
      <c r="C95" s="93">
        <f>C14+C34+C40+C48+C68</f>
        <v>0</v>
      </c>
      <c r="D95" s="93">
        <f>D14+D34+D40+D48+D68</f>
        <v>0</v>
      </c>
      <c r="E95" s="93">
        <f>E14+E34+E40+E48+E68</f>
        <v>0</v>
      </c>
      <c r="F95" s="93">
        <f t="shared" ref="F95:F104" si="41">IFERROR(E95/B95*100,0)</f>
        <v>0</v>
      </c>
      <c r="G95" s="93">
        <f t="shared" ref="G95:G104" si="42">IFERROR(E95/C95*100,0)</f>
        <v>0</v>
      </c>
      <c r="H95" s="93">
        <f t="shared" si="40"/>
        <v>0</v>
      </c>
      <c r="I95" s="93">
        <f t="shared" si="40"/>
        <v>0</v>
      </c>
      <c r="J95" s="93">
        <f t="shared" si="40"/>
        <v>0</v>
      </c>
      <c r="K95" s="93">
        <f t="shared" si="40"/>
        <v>0</v>
      </c>
      <c r="L95" s="93">
        <f t="shared" si="40"/>
        <v>0</v>
      </c>
      <c r="M95" s="93">
        <f t="shared" si="40"/>
        <v>0</v>
      </c>
      <c r="N95" s="93">
        <f t="shared" si="40"/>
        <v>0</v>
      </c>
      <c r="O95" s="93">
        <f t="shared" si="40"/>
        <v>0</v>
      </c>
      <c r="P95" s="93">
        <f t="shared" si="40"/>
        <v>0</v>
      </c>
      <c r="Q95" s="93">
        <f t="shared" si="40"/>
        <v>0</v>
      </c>
      <c r="R95" s="93">
        <f t="shared" si="40"/>
        <v>0</v>
      </c>
      <c r="S95" s="93">
        <f t="shared" si="40"/>
        <v>0</v>
      </c>
      <c r="T95" s="93">
        <f t="shared" si="40"/>
        <v>0</v>
      </c>
      <c r="U95" s="93">
        <f t="shared" si="40"/>
        <v>0</v>
      </c>
      <c r="V95" s="93">
        <f t="shared" si="40"/>
        <v>0</v>
      </c>
      <c r="W95" s="93">
        <f t="shared" si="40"/>
        <v>0</v>
      </c>
      <c r="X95" s="93">
        <f t="shared" si="40"/>
        <v>0</v>
      </c>
      <c r="Y95" s="93">
        <f t="shared" si="40"/>
        <v>0</v>
      </c>
      <c r="Z95" s="93">
        <f t="shared" si="40"/>
        <v>0</v>
      </c>
      <c r="AA95" s="93">
        <f t="shared" si="40"/>
        <v>0</v>
      </c>
      <c r="AB95" s="93">
        <f t="shared" si="40"/>
        <v>0</v>
      </c>
      <c r="AC95" s="93">
        <f t="shared" si="40"/>
        <v>0</v>
      </c>
      <c r="AD95" s="93">
        <f t="shared" si="40"/>
        <v>0</v>
      </c>
      <c r="AE95" s="93">
        <f t="shared" si="40"/>
        <v>0</v>
      </c>
      <c r="AF95" s="95"/>
      <c r="AG95" s="39"/>
      <c r="AH95" s="40"/>
    </row>
    <row r="96" spans="1:34" s="42" customFormat="1" x14ac:dyDescent="0.35">
      <c r="A96" s="92" t="s">
        <v>29</v>
      </c>
      <c r="B96" s="93">
        <f>B15+B35+B41+B49+B69</f>
        <v>52857.195</v>
      </c>
      <c r="C96" s="93">
        <f>C15+C35+C41+C49+C69</f>
        <v>25087.94025</v>
      </c>
      <c r="D96" s="93">
        <f>D15+D35+D49+D69</f>
        <v>22586.498</v>
      </c>
      <c r="E96" s="93">
        <f>E15+E35+E41+E49+E69</f>
        <v>22586.498</v>
      </c>
      <c r="F96" s="93">
        <f>F99</f>
        <v>14.42</v>
      </c>
      <c r="G96" s="93">
        <f>G99</f>
        <v>74.66</v>
      </c>
      <c r="H96" s="93">
        <f>H98+H99+H100+H101</f>
        <v>10203.874809999999</v>
      </c>
      <c r="I96" s="93">
        <f>I15+I35+I49+I69</f>
        <v>7618.1379999999999</v>
      </c>
      <c r="J96" s="93">
        <f t="shared" si="40"/>
        <v>3753.0886200000004</v>
      </c>
      <c r="K96" s="93">
        <f t="shared" si="40"/>
        <v>3564.5309999999999</v>
      </c>
      <c r="L96" s="93">
        <f t="shared" si="40"/>
        <v>3362.1325400000005</v>
      </c>
      <c r="M96" s="93">
        <f t="shared" si="40"/>
        <v>3334.3150000000001</v>
      </c>
      <c r="N96" s="93">
        <f t="shared" si="40"/>
        <v>4196.9009999999998</v>
      </c>
      <c r="O96" s="93">
        <f t="shared" si="40"/>
        <v>3334</v>
      </c>
      <c r="P96" s="93">
        <f t="shared" si="40"/>
        <v>3571.94328</v>
      </c>
      <c r="Q96" s="93">
        <f t="shared" si="40"/>
        <v>4735.5140000000001</v>
      </c>
      <c r="R96" s="93">
        <f t="shared" si="40"/>
        <v>3487.6170000000002</v>
      </c>
      <c r="S96" s="93">
        <f t="shared" si="40"/>
        <v>0</v>
      </c>
      <c r="T96" s="93">
        <f t="shared" si="40"/>
        <v>4598.6610000000001</v>
      </c>
      <c r="U96" s="93">
        <f t="shared" si="40"/>
        <v>0</v>
      </c>
      <c r="V96" s="93">
        <f t="shared" si="40"/>
        <v>3623.5509999999999</v>
      </c>
      <c r="W96" s="93">
        <f t="shared" si="40"/>
        <v>0</v>
      </c>
      <c r="X96" s="93">
        <f t="shared" si="40"/>
        <v>4289.9470000000001</v>
      </c>
      <c r="Y96" s="93">
        <f t="shared" si="40"/>
        <v>0</v>
      </c>
      <c r="Z96" s="93">
        <f t="shared" si="40"/>
        <v>4220.3180000000002</v>
      </c>
      <c r="AA96" s="93">
        <f t="shared" si="40"/>
        <v>0</v>
      </c>
      <c r="AB96" s="93">
        <f t="shared" si="40"/>
        <v>4463.7060000000001</v>
      </c>
      <c r="AC96" s="93">
        <f t="shared" si="40"/>
        <v>0</v>
      </c>
      <c r="AD96" s="93">
        <f t="shared" si="40"/>
        <v>3085.4547499999999</v>
      </c>
      <c r="AE96" s="93">
        <f t="shared" si="40"/>
        <v>0</v>
      </c>
      <c r="AF96" s="95"/>
      <c r="AG96" s="39"/>
      <c r="AH96" s="40"/>
    </row>
    <row r="97" spans="1:35" s="42" customFormat="1" ht="54" x14ac:dyDescent="0.35">
      <c r="A97" s="92" t="s">
        <v>52</v>
      </c>
      <c r="B97" s="93">
        <f>B70</f>
        <v>728.87300000000005</v>
      </c>
      <c r="C97" s="93">
        <f>C70</f>
        <v>728.87300000000005</v>
      </c>
      <c r="D97" s="93">
        <f>D70</f>
        <v>0</v>
      </c>
      <c r="E97" s="93">
        <f>E70</f>
        <v>0</v>
      </c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5"/>
      <c r="AG97" s="39"/>
      <c r="AH97" s="40"/>
    </row>
    <row r="98" spans="1:35" s="42" customFormat="1" x14ac:dyDescent="0.35">
      <c r="A98" s="96" t="s">
        <v>30</v>
      </c>
      <c r="B98" s="93">
        <f>B16+B36+B42+B50+B71</f>
        <v>0</v>
      </c>
      <c r="C98" s="93">
        <f>C16+C36+C42+C50+C71</f>
        <v>0</v>
      </c>
      <c r="D98" s="93">
        <f>D16+D36+D42+D50+D71</f>
        <v>0</v>
      </c>
      <c r="E98" s="93">
        <f>E16+E36+E42+E50+E71</f>
        <v>0</v>
      </c>
      <c r="F98" s="93">
        <f t="shared" si="41"/>
        <v>0</v>
      </c>
      <c r="G98" s="93">
        <f t="shared" si="42"/>
        <v>0</v>
      </c>
      <c r="H98" s="93">
        <f t="shared" ref="H98:AE98" si="43">H16+H36+H42+H50+H71</f>
        <v>0</v>
      </c>
      <c r="I98" s="93">
        <f t="shared" si="43"/>
        <v>0</v>
      </c>
      <c r="J98" s="93">
        <f t="shared" si="43"/>
        <v>0</v>
      </c>
      <c r="K98" s="93">
        <f t="shared" si="43"/>
        <v>0</v>
      </c>
      <c r="L98" s="93">
        <f t="shared" si="43"/>
        <v>0</v>
      </c>
      <c r="M98" s="93">
        <f t="shared" si="43"/>
        <v>0</v>
      </c>
      <c r="N98" s="93">
        <f t="shared" si="43"/>
        <v>0</v>
      </c>
      <c r="O98" s="93">
        <f t="shared" si="43"/>
        <v>0</v>
      </c>
      <c r="P98" s="93">
        <f t="shared" si="43"/>
        <v>0</v>
      </c>
      <c r="Q98" s="93">
        <f t="shared" si="43"/>
        <v>0</v>
      </c>
      <c r="R98" s="93">
        <f t="shared" si="43"/>
        <v>0</v>
      </c>
      <c r="S98" s="93">
        <f t="shared" si="43"/>
        <v>0</v>
      </c>
      <c r="T98" s="93">
        <f t="shared" si="43"/>
        <v>0</v>
      </c>
      <c r="U98" s="93">
        <f t="shared" si="43"/>
        <v>0</v>
      </c>
      <c r="V98" s="93">
        <f t="shared" si="43"/>
        <v>0</v>
      </c>
      <c r="W98" s="93">
        <f t="shared" si="43"/>
        <v>0</v>
      </c>
      <c r="X98" s="93">
        <f t="shared" si="43"/>
        <v>0</v>
      </c>
      <c r="Y98" s="93">
        <f t="shared" si="43"/>
        <v>0</v>
      </c>
      <c r="Z98" s="93">
        <f t="shared" si="43"/>
        <v>0</v>
      </c>
      <c r="AA98" s="93">
        <f t="shared" si="43"/>
        <v>0</v>
      </c>
      <c r="AB98" s="93">
        <f t="shared" si="43"/>
        <v>0</v>
      </c>
      <c r="AC98" s="93">
        <f t="shared" si="43"/>
        <v>0</v>
      </c>
      <c r="AD98" s="93">
        <f t="shared" si="43"/>
        <v>0</v>
      </c>
      <c r="AE98" s="93">
        <f t="shared" si="43"/>
        <v>0</v>
      </c>
      <c r="AF98" s="95"/>
      <c r="AG98" s="39"/>
      <c r="AH98" s="40"/>
    </row>
    <row r="99" spans="1:35" s="42" customFormat="1" ht="35.4" x14ac:dyDescent="0.35">
      <c r="A99" s="89" t="s">
        <v>58</v>
      </c>
      <c r="B99" s="90">
        <f>B100+B101+B102+B103+B104</f>
        <v>53586.067999999999</v>
      </c>
      <c r="C99" s="90">
        <f>C96</f>
        <v>25087.94025</v>
      </c>
      <c r="D99" s="90">
        <f>D102</f>
        <v>22586.498</v>
      </c>
      <c r="E99" s="90">
        <f>E100+E101+E102+E104</f>
        <v>22586.498</v>
      </c>
      <c r="F99" s="90">
        <v>14.42</v>
      </c>
      <c r="G99" s="90">
        <f>G102</f>
        <v>74.66</v>
      </c>
      <c r="H99" s="90">
        <f>H100+H101+H102+H104</f>
        <v>10203.874809999999</v>
      </c>
      <c r="I99" s="90">
        <f>I102</f>
        <v>7618.1379999999999</v>
      </c>
      <c r="J99" s="90">
        <f>J100+J101+J102+J104</f>
        <v>3753.0886200000004</v>
      </c>
      <c r="K99" s="90">
        <f>K102</f>
        <v>3564.5309999999999</v>
      </c>
      <c r="L99" s="90">
        <f>L100+L101+L102+L104</f>
        <v>3362.1325400000005</v>
      </c>
      <c r="M99" s="90">
        <f>M102</f>
        <v>3334.3150000000001</v>
      </c>
      <c r="N99" s="90">
        <f>N100+N101+N102+N104</f>
        <v>4196.9009999999998</v>
      </c>
      <c r="O99" s="90">
        <f>O102</f>
        <v>3334</v>
      </c>
      <c r="P99" s="90">
        <f>P100+P101+P102+P104</f>
        <v>3571.94328</v>
      </c>
      <c r="Q99" s="90">
        <f>Q102</f>
        <v>4735.5140000000001</v>
      </c>
      <c r="R99" s="90">
        <f>R100+R101+R102+R104</f>
        <v>3487.6170000000002</v>
      </c>
      <c r="S99" s="90"/>
      <c r="T99" s="90">
        <f>T100+T101+T102+T104</f>
        <v>4598.6610000000001</v>
      </c>
      <c r="U99" s="90"/>
      <c r="V99" s="90">
        <f>V100+V101+V102+V104</f>
        <v>3623.5509999999999</v>
      </c>
      <c r="W99" s="90"/>
      <c r="X99" s="90">
        <f>X100+X101+X102+X104</f>
        <v>4289.9470000000001</v>
      </c>
      <c r="Y99" s="90"/>
      <c r="Z99" s="90">
        <f>Z100+Z101+Z102+Z104</f>
        <v>4220.3180000000002</v>
      </c>
      <c r="AA99" s="90"/>
      <c r="AB99" s="90">
        <f>AB100+AB101+AB102+AB104</f>
        <v>4463.7060000000001</v>
      </c>
      <c r="AC99" s="90"/>
      <c r="AD99" s="90">
        <f>AD100+AD101+AD102+AD104</f>
        <v>3085.4547499999999</v>
      </c>
      <c r="AE99" s="90"/>
      <c r="AF99" s="91"/>
      <c r="AG99" s="39"/>
      <c r="AH99" s="40"/>
    </row>
    <row r="100" spans="1:35" s="42" customFormat="1" x14ac:dyDescent="0.35">
      <c r="A100" s="92" t="s">
        <v>27</v>
      </c>
      <c r="B100" s="93">
        <f>B13+B33+B39+B47+B67</f>
        <v>0</v>
      </c>
      <c r="C100" s="93">
        <f t="shared" ref="C100:E100" si="44">C13+C33+C39+C47+C67</f>
        <v>0</v>
      </c>
      <c r="D100" s="93">
        <f t="shared" si="44"/>
        <v>0</v>
      </c>
      <c r="E100" s="93">
        <f t="shared" si="44"/>
        <v>0</v>
      </c>
      <c r="F100" s="93">
        <f t="shared" si="41"/>
        <v>0</v>
      </c>
      <c r="G100" s="93" t="s">
        <v>59</v>
      </c>
      <c r="H100" s="93">
        <f t="shared" ref="H100:AE102" si="45">H13+H33+H39+H47+H67</f>
        <v>0</v>
      </c>
      <c r="I100" s="93">
        <f t="shared" si="45"/>
        <v>0</v>
      </c>
      <c r="J100" s="93">
        <f t="shared" si="45"/>
        <v>0</v>
      </c>
      <c r="K100" s="93">
        <f t="shared" si="45"/>
        <v>0</v>
      </c>
      <c r="L100" s="93">
        <f t="shared" si="45"/>
        <v>0</v>
      </c>
      <c r="M100" s="93">
        <f t="shared" si="45"/>
        <v>0</v>
      </c>
      <c r="N100" s="93">
        <f t="shared" si="45"/>
        <v>0</v>
      </c>
      <c r="O100" s="93">
        <f t="shared" si="45"/>
        <v>0</v>
      </c>
      <c r="P100" s="93">
        <f t="shared" si="45"/>
        <v>0</v>
      </c>
      <c r="Q100" s="93">
        <f t="shared" si="45"/>
        <v>0</v>
      </c>
      <c r="R100" s="93">
        <f t="shared" si="45"/>
        <v>0</v>
      </c>
      <c r="S100" s="93">
        <f t="shared" si="45"/>
        <v>0</v>
      </c>
      <c r="T100" s="93">
        <f t="shared" si="45"/>
        <v>0</v>
      </c>
      <c r="U100" s="93">
        <f t="shared" si="45"/>
        <v>0</v>
      </c>
      <c r="V100" s="93">
        <f t="shared" si="45"/>
        <v>0</v>
      </c>
      <c r="W100" s="93">
        <f t="shared" si="45"/>
        <v>0</v>
      </c>
      <c r="X100" s="93">
        <f t="shared" si="45"/>
        <v>0</v>
      </c>
      <c r="Y100" s="93">
        <f t="shared" si="45"/>
        <v>0</v>
      </c>
      <c r="Z100" s="93">
        <f t="shared" si="45"/>
        <v>0</v>
      </c>
      <c r="AA100" s="93">
        <f t="shared" si="45"/>
        <v>0</v>
      </c>
      <c r="AB100" s="93">
        <f t="shared" si="45"/>
        <v>0</v>
      </c>
      <c r="AC100" s="93">
        <f t="shared" si="45"/>
        <v>0</v>
      </c>
      <c r="AD100" s="93">
        <f t="shared" si="45"/>
        <v>0</v>
      </c>
      <c r="AE100" s="93">
        <f t="shared" si="45"/>
        <v>0</v>
      </c>
      <c r="AF100" s="94"/>
      <c r="AG100" s="39"/>
      <c r="AH100" s="40"/>
    </row>
    <row r="101" spans="1:35" s="42" customFormat="1" x14ac:dyDescent="0.35">
      <c r="A101" s="92" t="s">
        <v>28</v>
      </c>
      <c r="B101" s="93">
        <f>B14+B34+B40+B48+B68</f>
        <v>0</v>
      </c>
      <c r="C101" s="93">
        <f>C14+C34+C40+C48+C68</f>
        <v>0</v>
      </c>
      <c r="D101" s="93">
        <f>D14+D34+D40+D48+D68</f>
        <v>0</v>
      </c>
      <c r="E101" s="93">
        <f>E14+E34+E40+E48+E68</f>
        <v>0</v>
      </c>
      <c r="F101" s="93">
        <f t="shared" si="41"/>
        <v>0</v>
      </c>
      <c r="G101" s="93">
        <f t="shared" si="42"/>
        <v>0</v>
      </c>
      <c r="H101" s="93">
        <f t="shared" si="45"/>
        <v>0</v>
      </c>
      <c r="I101" s="93">
        <f t="shared" si="45"/>
        <v>0</v>
      </c>
      <c r="J101" s="93">
        <f t="shared" si="45"/>
        <v>0</v>
      </c>
      <c r="K101" s="93">
        <f t="shared" si="45"/>
        <v>0</v>
      </c>
      <c r="L101" s="93">
        <f t="shared" si="45"/>
        <v>0</v>
      </c>
      <c r="M101" s="93">
        <f t="shared" si="45"/>
        <v>0</v>
      </c>
      <c r="N101" s="93">
        <f t="shared" si="45"/>
        <v>0</v>
      </c>
      <c r="O101" s="93">
        <f t="shared" si="45"/>
        <v>0</v>
      </c>
      <c r="P101" s="93">
        <f t="shared" si="45"/>
        <v>0</v>
      </c>
      <c r="Q101" s="93">
        <f t="shared" si="45"/>
        <v>0</v>
      </c>
      <c r="R101" s="93">
        <f t="shared" si="45"/>
        <v>0</v>
      </c>
      <c r="S101" s="93">
        <f t="shared" si="45"/>
        <v>0</v>
      </c>
      <c r="T101" s="93">
        <f t="shared" si="45"/>
        <v>0</v>
      </c>
      <c r="U101" s="93">
        <f t="shared" si="45"/>
        <v>0</v>
      </c>
      <c r="V101" s="93">
        <f t="shared" si="45"/>
        <v>0</v>
      </c>
      <c r="W101" s="93">
        <f t="shared" si="45"/>
        <v>0</v>
      </c>
      <c r="X101" s="93">
        <f t="shared" si="45"/>
        <v>0</v>
      </c>
      <c r="Y101" s="93">
        <f t="shared" si="45"/>
        <v>0</v>
      </c>
      <c r="Z101" s="93">
        <f t="shared" si="45"/>
        <v>0</v>
      </c>
      <c r="AA101" s="93">
        <f t="shared" si="45"/>
        <v>0</v>
      </c>
      <c r="AB101" s="93">
        <f t="shared" si="45"/>
        <v>0</v>
      </c>
      <c r="AC101" s="93">
        <f t="shared" si="45"/>
        <v>0</v>
      </c>
      <c r="AD101" s="93">
        <f t="shared" si="45"/>
        <v>0</v>
      </c>
      <c r="AE101" s="93">
        <f t="shared" si="45"/>
        <v>0</v>
      </c>
      <c r="AF101" s="95"/>
      <c r="AG101" s="39"/>
      <c r="AH101" s="40"/>
    </row>
    <row r="102" spans="1:35" s="42" customFormat="1" x14ac:dyDescent="0.35">
      <c r="A102" s="92" t="s">
        <v>29</v>
      </c>
      <c r="B102" s="93">
        <f>B15+B35+B41+B49+B69</f>
        <v>52857.195</v>
      </c>
      <c r="C102" s="93">
        <f>C99</f>
        <v>25087.94025</v>
      </c>
      <c r="D102" s="93">
        <f>D15+D35+D41+D49+D69+D70</f>
        <v>22586.498</v>
      </c>
      <c r="E102" s="93">
        <f>E15+E35+E41+E49+E69</f>
        <v>22586.498</v>
      </c>
      <c r="F102" s="93">
        <v>14.42</v>
      </c>
      <c r="G102" s="93">
        <v>74.66</v>
      </c>
      <c r="H102" s="93">
        <f t="shared" si="45"/>
        <v>10203.874809999999</v>
      </c>
      <c r="I102" s="93">
        <f t="shared" si="45"/>
        <v>7618.1379999999999</v>
      </c>
      <c r="J102" s="93">
        <f t="shared" si="45"/>
        <v>3753.0886200000004</v>
      </c>
      <c r="K102" s="93">
        <f t="shared" si="45"/>
        <v>3564.5309999999999</v>
      </c>
      <c r="L102" s="93">
        <f t="shared" si="45"/>
        <v>3362.1325400000005</v>
      </c>
      <c r="M102" s="93">
        <f t="shared" si="45"/>
        <v>3334.3150000000001</v>
      </c>
      <c r="N102" s="93">
        <f t="shared" si="45"/>
        <v>4196.9009999999998</v>
      </c>
      <c r="O102" s="93">
        <f t="shared" si="45"/>
        <v>3334</v>
      </c>
      <c r="P102" s="93">
        <f t="shared" si="45"/>
        <v>3571.94328</v>
      </c>
      <c r="Q102" s="93">
        <f t="shared" si="45"/>
        <v>4735.5140000000001</v>
      </c>
      <c r="R102" s="93">
        <f t="shared" si="45"/>
        <v>3487.6170000000002</v>
      </c>
      <c r="S102" s="93">
        <f t="shared" si="45"/>
        <v>0</v>
      </c>
      <c r="T102" s="93">
        <f t="shared" si="45"/>
        <v>4598.6610000000001</v>
      </c>
      <c r="U102" s="93">
        <f t="shared" si="45"/>
        <v>0</v>
      </c>
      <c r="V102" s="93">
        <f t="shared" si="45"/>
        <v>3623.5509999999999</v>
      </c>
      <c r="W102" s="93">
        <f t="shared" si="45"/>
        <v>0</v>
      </c>
      <c r="X102" s="93">
        <f t="shared" si="45"/>
        <v>4289.9470000000001</v>
      </c>
      <c r="Y102" s="93">
        <f t="shared" si="45"/>
        <v>0</v>
      </c>
      <c r="Z102" s="93">
        <f t="shared" si="45"/>
        <v>4220.3180000000002</v>
      </c>
      <c r="AA102" s="93">
        <f t="shared" si="45"/>
        <v>0</v>
      </c>
      <c r="AB102" s="93">
        <f t="shared" si="45"/>
        <v>4463.7060000000001</v>
      </c>
      <c r="AC102" s="93">
        <f t="shared" si="45"/>
        <v>0</v>
      </c>
      <c r="AD102" s="93">
        <f t="shared" si="45"/>
        <v>3085.4547499999999</v>
      </c>
      <c r="AE102" s="93">
        <f t="shared" si="45"/>
        <v>0</v>
      </c>
      <c r="AF102" s="94"/>
      <c r="AG102" s="39"/>
      <c r="AH102" s="40"/>
    </row>
    <row r="103" spans="1:35" s="42" customFormat="1" ht="54" x14ac:dyDescent="0.35">
      <c r="A103" s="92" t="s">
        <v>52</v>
      </c>
      <c r="B103" s="93">
        <f>B97</f>
        <v>728.87300000000005</v>
      </c>
      <c r="C103" s="93">
        <f>C97</f>
        <v>728.87300000000005</v>
      </c>
      <c r="D103" s="93">
        <f>D97</f>
        <v>0</v>
      </c>
      <c r="E103" s="93">
        <v>0</v>
      </c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>
        <f>P84+P91+P77</f>
        <v>728.87299999999993</v>
      </c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5"/>
      <c r="AG103" s="39"/>
      <c r="AH103" s="40"/>
    </row>
    <row r="104" spans="1:35" s="42" customFormat="1" x14ac:dyDescent="0.35">
      <c r="A104" s="96" t="s">
        <v>30</v>
      </c>
      <c r="B104" s="93">
        <f>B16+B36+B42+B50+B71</f>
        <v>0</v>
      </c>
      <c r="C104" s="93">
        <f>C16+C36+C42+C50+C71</f>
        <v>0</v>
      </c>
      <c r="D104" s="93">
        <f>D16+D36+D42+D50+D71</f>
        <v>0</v>
      </c>
      <c r="E104" s="93">
        <f>E16+E36+E42+E50+E71</f>
        <v>0</v>
      </c>
      <c r="F104" s="93">
        <f t="shared" si="41"/>
        <v>0</v>
      </c>
      <c r="G104" s="93">
        <f t="shared" si="42"/>
        <v>0</v>
      </c>
      <c r="H104" s="93">
        <f t="shared" ref="H104:AE104" si="46">H16+H36+H42+H50+H71</f>
        <v>0</v>
      </c>
      <c r="I104" s="93">
        <f t="shared" si="46"/>
        <v>0</v>
      </c>
      <c r="J104" s="93">
        <f t="shared" si="46"/>
        <v>0</v>
      </c>
      <c r="K104" s="93">
        <f t="shared" si="46"/>
        <v>0</v>
      </c>
      <c r="L104" s="93">
        <f t="shared" si="46"/>
        <v>0</v>
      </c>
      <c r="M104" s="93">
        <f t="shared" si="46"/>
        <v>0</v>
      </c>
      <c r="N104" s="93">
        <f t="shared" si="46"/>
        <v>0</v>
      </c>
      <c r="O104" s="93">
        <f t="shared" si="46"/>
        <v>0</v>
      </c>
      <c r="P104" s="93">
        <f t="shared" si="46"/>
        <v>0</v>
      </c>
      <c r="Q104" s="93">
        <f t="shared" si="46"/>
        <v>0</v>
      </c>
      <c r="R104" s="93">
        <f t="shared" si="46"/>
        <v>0</v>
      </c>
      <c r="S104" s="93">
        <f t="shared" si="46"/>
        <v>0</v>
      </c>
      <c r="T104" s="93">
        <f t="shared" si="46"/>
        <v>0</v>
      </c>
      <c r="U104" s="93">
        <f t="shared" si="46"/>
        <v>0</v>
      </c>
      <c r="V104" s="93">
        <f t="shared" si="46"/>
        <v>0</v>
      </c>
      <c r="W104" s="93">
        <f t="shared" si="46"/>
        <v>0</v>
      </c>
      <c r="X104" s="93">
        <f t="shared" si="46"/>
        <v>0</v>
      </c>
      <c r="Y104" s="93">
        <f t="shared" si="46"/>
        <v>0</v>
      </c>
      <c r="Z104" s="93">
        <f t="shared" si="46"/>
        <v>0</v>
      </c>
      <c r="AA104" s="93">
        <f t="shared" si="46"/>
        <v>0</v>
      </c>
      <c r="AB104" s="93">
        <f t="shared" si="46"/>
        <v>0</v>
      </c>
      <c r="AC104" s="93">
        <f t="shared" si="46"/>
        <v>0</v>
      </c>
      <c r="AD104" s="93">
        <f t="shared" si="46"/>
        <v>0</v>
      </c>
      <c r="AE104" s="93">
        <f t="shared" si="46"/>
        <v>0</v>
      </c>
      <c r="AF104" s="95"/>
      <c r="AG104" s="39"/>
      <c r="AH104" s="40"/>
    </row>
    <row r="105" spans="1:35" s="4" customFormat="1" x14ac:dyDescent="0.35">
      <c r="B105" s="39"/>
      <c r="C105" s="64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G105" s="39"/>
      <c r="AI105" s="39"/>
    </row>
    <row r="106" spans="1:35" s="4" customFormat="1" x14ac:dyDescent="0.35">
      <c r="B106" s="39"/>
      <c r="AH106" s="97"/>
      <c r="AI106" s="98"/>
    </row>
    <row r="107" spans="1:35" x14ac:dyDescent="0.35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</row>
    <row r="108" spans="1:35" x14ac:dyDescent="0.35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</row>
    <row r="109" spans="1:35" x14ac:dyDescent="0.35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</row>
    <row r="110" spans="1:35" x14ac:dyDescent="0.35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</row>
    <row r="114" spans="1:21" ht="25.8" x14ac:dyDescent="0.5">
      <c r="A114" s="100"/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</row>
    <row r="159" spans="6:7" x14ac:dyDescent="0.35">
      <c r="F159" s="5">
        <v>0</v>
      </c>
      <c r="G159" s="5" t="e">
        <f>E159/C159*100</f>
        <v>#DIV/0!</v>
      </c>
    </row>
    <row r="162" spans="6:7" x14ac:dyDescent="0.35">
      <c r="F162" s="5">
        <v>0</v>
      </c>
      <c r="G162" s="5">
        <v>0</v>
      </c>
    </row>
  </sheetData>
  <mergeCells count="28">
    <mergeCell ref="A29:AF29"/>
    <mergeCell ref="A30:AF30"/>
    <mergeCell ref="A43:AF43"/>
    <mergeCell ref="A44:AF44"/>
    <mergeCell ref="A63:AF63"/>
    <mergeCell ref="A64:AF64"/>
    <mergeCell ref="Z6:AA6"/>
    <mergeCell ref="AB6:AC6"/>
    <mergeCell ref="AD6:AE6"/>
    <mergeCell ref="AF6:AF7"/>
    <mergeCell ref="A9:AF9"/>
    <mergeCell ref="A10:AF10"/>
    <mergeCell ref="N6:O6"/>
    <mergeCell ref="P6:Q6"/>
    <mergeCell ref="R6:S6"/>
    <mergeCell ref="T6:U6"/>
    <mergeCell ref="V6:W6"/>
    <mergeCell ref="X6:Y6"/>
    <mergeCell ref="A1:AD1"/>
    <mergeCell ref="A2:AD2"/>
    <mergeCell ref="A3:AD3"/>
    <mergeCell ref="A4:AD4"/>
    <mergeCell ref="AB5:AD5"/>
    <mergeCell ref="A6:A7"/>
    <mergeCell ref="F6:G6"/>
    <mergeCell ref="H6:I6"/>
    <mergeCell ref="J6:K6"/>
    <mergeCell ref="L6:M6"/>
  </mergeCells>
  <hyperlinks>
    <hyperlink ref="A4:AD4" location="Оглавление!A1" display="Комплексный план (сетевой график) по реализации муниципальной программы &quot;Развитие институтов гражданского общества города Когалыма&quot;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2024-06-12T12:43:02Z</dcterms:modified>
</cp:coreProperties>
</file>