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1" r:id="rId1"/>
  </sheets>
  <calcPr calcId="152511"/>
</workbook>
</file>

<file path=xl/calcChain.xml><?xml version="1.0" encoding="utf-8"?>
<calcChain xmlns="http://schemas.openxmlformats.org/spreadsheetml/2006/main">
  <c r="C222" i="1" l="1"/>
  <c r="C215" i="1"/>
  <c r="C210" i="1"/>
  <c r="C205" i="1"/>
  <c r="C200" i="1"/>
  <c r="C195" i="1"/>
  <c r="C174" i="1"/>
  <c r="C158" i="1"/>
  <c r="C157" i="1"/>
  <c r="C151" i="1"/>
  <c r="C150" i="1"/>
  <c r="C144" i="1"/>
  <c r="C143" i="1"/>
  <c r="C132" i="1"/>
  <c r="C131" i="1"/>
  <c r="C127" i="1"/>
  <c r="C126" i="1"/>
  <c r="C122" i="1"/>
  <c r="C121" i="1"/>
  <c r="C117" i="1"/>
  <c r="C116" i="1"/>
  <c r="C112" i="1"/>
  <c r="C111" i="1"/>
  <c r="C106" i="1"/>
  <c r="C105" i="1"/>
  <c r="C99" i="1"/>
  <c r="C98" i="1"/>
  <c r="C93" i="1"/>
  <c r="C74" i="1"/>
  <c r="C68" i="1" l="1"/>
  <c r="C67" i="1"/>
  <c r="C41" i="1"/>
  <c r="C35" i="1"/>
  <c r="C24" i="1"/>
  <c r="AJ228" i="1" l="1"/>
  <c r="AI228" i="1"/>
  <c r="AH228" i="1"/>
  <c r="AG228" i="1"/>
  <c r="G228" i="1"/>
  <c r="F228" i="1"/>
  <c r="AJ224" i="1"/>
  <c r="AI224" i="1"/>
  <c r="AH224" i="1"/>
  <c r="AG224" i="1"/>
  <c r="G224" i="1"/>
  <c r="AI222" i="1"/>
  <c r="AH222" i="1"/>
  <c r="AG222" i="1"/>
  <c r="E222" i="1"/>
  <c r="D222" i="1"/>
  <c r="C221" i="1"/>
  <c r="C218" i="1" s="1"/>
  <c r="B222" i="1"/>
  <c r="AH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AI221" i="1" s="1"/>
  <c r="H221" i="1"/>
  <c r="AG221" i="1" s="1"/>
  <c r="D221" i="1"/>
  <c r="B221" i="1"/>
  <c r="AJ220" i="1"/>
  <c r="AI220" i="1"/>
  <c r="AH220" i="1"/>
  <c r="AG220" i="1"/>
  <c r="AH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AI219" i="1" s="1"/>
  <c r="H219" i="1"/>
  <c r="AG219" i="1" s="1"/>
  <c r="E219" i="1"/>
  <c r="D219" i="1"/>
  <c r="C219" i="1"/>
  <c r="B219" i="1"/>
  <c r="AH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AI218" i="1" s="1"/>
  <c r="H218" i="1"/>
  <c r="AG218" i="1" s="1"/>
  <c r="D218" i="1"/>
  <c r="B218" i="1"/>
  <c r="AI216" i="1"/>
  <c r="AH216" i="1"/>
  <c r="AG216" i="1"/>
  <c r="E216" i="1"/>
  <c r="C216" i="1"/>
  <c r="B216" i="1"/>
  <c r="AI215" i="1"/>
  <c r="AH215" i="1"/>
  <c r="AG215" i="1"/>
  <c r="E215" i="1"/>
  <c r="B215" i="1"/>
  <c r="AI214" i="1"/>
  <c r="AH214" i="1"/>
  <c r="AG214" i="1"/>
  <c r="E214" i="1"/>
  <c r="C214" i="1"/>
  <c r="B214" i="1"/>
  <c r="AI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H213" i="1" s="1"/>
  <c r="C213" i="1"/>
  <c r="B213" i="1"/>
  <c r="AJ212" i="1"/>
  <c r="AI212" i="1"/>
  <c r="AH212" i="1"/>
  <c r="AG212" i="1"/>
  <c r="AI211" i="1"/>
  <c r="AH211" i="1"/>
  <c r="AG211" i="1"/>
  <c r="E211" i="1"/>
  <c r="AJ211" i="1" s="1"/>
  <c r="D211" i="1"/>
  <c r="C211" i="1"/>
  <c r="B211" i="1"/>
  <c r="F211" i="1" s="1"/>
  <c r="AI210" i="1"/>
  <c r="AH210" i="1"/>
  <c r="AG210" i="1"/>
  <c r="E210" i="1"/>
  <c r="AJ210" i="1" s="1"/>
  <c r="D210" i="1"/>
  <c r="B210" i="1"/>
  <c r="F210" i="1" s="1"/>
  <c r="AI209" i="1"/>
  <c r="AH209" i="1"/>
  <c r="AG209" i="1"/>
  <c r="E209" i="1"/>
  <c r="AJ209" i="1" s="1"/>
  <c r="D209" i="1"/>
  <c r="C209" i="1"/>
  <c r="B209" i="1"/>
  <c r="F209" i="1" s="1"/>
  <c r="AI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AH208" i="1" s="1"/>
  <c r="E208" i="1"/>
  <c r="D208" i="1"/>
  <c r="C208" i="1"/>
  <c r="B208" i="1"/>
  <c r="F208" i="1" s="1"/>
  <c r="AJ207" i="1"/>
  <c r="AI207" i="1"/>
  <c r="AH207" i="1"/>
  <c r="AG207" i="1"/>
  <c r="AI206" i="1"/>
  <c r="AH206" i="1"/>
  <c r="AG206" i="1"/>
  <c r="E206" i="1"/>
  <c r="AJ206" i="1" s="1"/>
  <c r="D206" i="1"/>
  <c r="C206" i="1"/>
  <c r="B206" i="1"/>
  <c r="F206" i="1" s="1"/>
  <c r="AI205" i="1"/>
  <c r="AH205" i="1"/>
  <c r="AG205" i="1"/>
  <c r="E205" i="1"/>
  <c r="AJ205" i="1" s="1"/>
  <c r="D205" i="1"/>
  <c r="D203" i="1" s="1"/>
  <c r="B205" i="1"/>
  <c r="B203" i="1" s="1"/>
  <c r="AI204" i="1"/>
  <c r="AH204" i="1"/>
  <c r="AG204" i="1"/>
  <c r="E204" i="1"/>
  <c r="AJ204" i="1" s="1"/>
  <c r="D204" i="1"/>
  <c r="C204" i="1"/>
  <c r="B204" i="1"/>
  <c r="F204" i="1" s="1"/>
  <c r="AI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H203" i="1" s="1"/>
  <c r="E203" i="1"/>
  <c r="AJ203" i="1" s="1"/>
  <c r="C203" i="1"/>
  <c r="AJ202" i="1"/>
  <c r="AI202" i="1"/>
  <c r="AH202" i="1"/>
  <c r="AG202" i="1"/>
  <c r="AI201" i="1"/>
  <c r="AH201" i="1"/>
  <c r="AG201" i="1"/>
  <c r="E201" i="1"/>
  <c r="AJ201" i="1" s="1"/>
  <c r="D201" i="1"/>
  <c r="C201" i="1"/>
  <c r="B201" i="1"/>
  <c r="F201" i="1" s="1"/>
  <c r="AI200" i="1"/>
  <c r="AH200" i="1"/>
  <c r="AG200" i="1"/>
  <c r="E200" i="1"/>
  <c r="AJ200" i="1" s="1"/>
  <c r="D200" i="1"/>
  <c r="B200" i="1"/>
  <c r="AI199" i="1"/>
  <c r="AH199" i="1"/>
  <c r="AG199" i="1"/>
  <c r="E199" i="1"/>
  <c r="AJ199" i="1" s="1"/>
  <c r="D199" i="1"/>
  <c r="C199" i="1"/>
  <c r="B199" i="1"/>
  <c r="B188" i="1" s="1"/>
  <c r="AI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AH198" i="1" s="1"/>
  <c r="E198" i="1"/>
  <c r="D198" i="1"/>
  <c r="C198" i="1"/>
  <c r="B198" i="1"/>
  <c r="F198" i="1" s="1"/>
  <c r="AJ197" i="1"/>
  <c r="AI197" i="1"/>
  <c r="AH197" i="1"/>
  <c r="AG197" i="1"/>
  <c r="AI196" i="1"/>
  <c r="AH196" i="1"/>
  <c r="AG196" i="1"/>
  <c r="F196" i="1"/>
  <c r="E196" i="1"/>
  <c r="AJ196" i="1" s="1"/>
  <c r="AI195" i="1"/>
  <c r="AH195" i="1"/>
  <c r="AG195" i="1"/>
  <c r="E195" i="1"/>
  <c r="AJ195" i="1"/>
  <c r="B195" i="1"/>
  <c r="AI194" i="1"/>
  <c r="AH194" i="1"/>
  <c r="AG194" i="1"/>
  <c r="E194" i="1"/>
  <c r="C194" i="1"/>
  <c r="C188" i="1" s="1"/>
  <c r="B194" i="1"/>
  <c r="AH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AI193" i="1" s="1"/>
  <c r="H193" i="1"/>
  <c r="AG193" i="1" s="1"/>
  <c r="E193" i="1"/>
  <c r="F193" i="1" s="1"/>
  <c r="C193" i="1"/>
  <c r="AJ193" i="1" s="1"/>
  <c r="B193" i="1"/>
  <c r="AJ192" i="1"/>
  <c r="AI192" i="1"/>
  <c r="AH192" i="1"/>
  <c r="AG192" i="1"/>
  <c r="AJ191" i="1"/>
  <c r="AI191" i="1"/>
  <c r="AH191" i="1"/>
  <c r="AG191" i="1"/>
  <c r="G191" i="1"/>
  <c r="E191" i="1"/>
  <c r="AJ190" i="1"/>
  <c r="AI190" i="1"/>
  <c r="AH190" i="1"/>
  <c r="AG190" i="1"/>
  <c r="G190" i="1"/>
  <c r="F190" i="1"/>
  <c r="AH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G189" i="1" s="1"/>
  <c r="E189" i="1"/>
  <c r="C189" i="1"/>
  <c r="AJ189" i="1" s="1"/>
  <c r="AH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F188" i="1" s="1"/>
  <c r="AJ187" i="1"/>
  <c r="AI187" i="1"/>
  <c r="AH187" i="1"/>
  <c r="AG187" i="1"/>
  <c r="G187" i="1"/>
  <c r="E187" i="1"/>
  <c r="AH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G186" i="1" s="1"/>
  <c r="AJ185" i="1"/>
  <c r="AI185" i="1"/>
  <c r="AH185" i="1"/>
  <c r="AG185" i="1"/>
  <c r="AI184" i="1"/>
  <c r="AH184" i="1"/>
  <c r="AG184" i="1"/>
  <c r="E184" i="1"/>
  <c r="C184" i="1"/>
  <c r="B184" i="1"/>
  <c r="AI183" i="1"/>
  <c r="AH183" i="1"/>
  <c r="AG183" i="1"/>
  <c r="E183" i="1"/>
  <c r="C183" i="1"/>
  <c r="B183" i="1"/>
  <c r="AI182" i="1"/>
  <c r="AH182" i="1"/>
  <c r="AG182" i="1"/>
  <c r="E182" i="1"/>
  <c r="C182" i="1"/>
  <c r="B182" i="1"/>
  <c r="AI181" i="1"/>
  <c r="AH181" i="1"/>
  <c r="AG181" i="1"/>
  <c r="E181" i="1"/>
  <c r="C181" i="1"/>
  <c r="B181" i="1"/>
  <c r="AI180" i="1"/>
  <c r="AH180" i="1"/>
  <c r="AG180" i="1"/>
  <c r="E180" i="1"/>
  <c r="C180" i="1"/>
  <c r="B180" i="1"/>
  <c r="AH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AI179" i="1" s="1"/>
  <c r="H179" i="1"/>
  <c r="AG179" i="1" s="1"/>
  <c r="E179" i="1"/>
  <c r="F179" i="1" s="1"/>
  <c r="C179" i="1"/>
  <c r="B179" i="1"/>
  <c r="AJ178" i="1"/>
  <c r="AI178" i="1"/>
  <c r="AH178" i="1"/>
  <c r="AG178" i="1"/>
  <c r="AI177" i="1"/>
  <c r="AH177" i="1"/>
  <c r="AG177" i="1"/>
  <c r="E177" i="1"/>
  <c r="C177" i="1"/>
  <c r="B177" i="1"/>
  <c r="AI176" i="1"/>
  <c r="AH176" i="1"/>
  <c r="AG176" i="1"/>
  <c r="E176" i="1"/>
  <c r="C176" i="1"/>
  <c r="B176" i="1"/>
  <c r="AI175" i="1"/>
  <c r="AH175" i="1"/>
  <c r="AG175" i="1"/>
  <c r="E175" i="1"/>
  <c r="C175" i="1"/>
  <c r="B175" i="1"/>
  <c r="AI174" i="1"/>
  <c r="AH174" i="1"/>
  <c r="AG174" i="1"/>
  <c r="E174" i="1"/>
  <c r="B174" i="1"/>
  <c r="AI173" i="1"/>
  <c r="AH173" i="1"/>
  <c r="AG173" i="1"/>
  <c r="E173" i="1"/>
  <c r="C173" i="1"/>
  <c r="B173" i="1"/>
  <c r="AH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AI172" i="1" s="1"/>
  <c r="H172" i="1"/>
  <c r="AG172" i="1" s="1"/>
  <c r="E172" i="1"/>
  <c r="F172" i="1" s="1"/>
  <c r="C172" i="1"/>
  <c r="B172" i="1"/>
  <c r="AJ171" i="1"/>
  <c r="AI171" i="1"/>
  <c r="AH171" i="1"/>
  <c r="AG171" i="1"/>
  <c r="AI170" i="1"/>
  <c r="AH170" i="1"/>
  <c r="AG170" i="1"/>
  <c r="E170" i="1"/>
  <c r="C170" i="1"/>
  <c r="B170" i="1"/>
  <c r="AH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AI169" i="1" s="1"/>
  <c r="H169" i="1"/>
  <c r="AG169" i="1" s="1"/>
  <c r="E169" i="1"/>
  <c r="F169" i="1" s="1"/>
  <c r="C169" i="1"/>
  <c r="B169" i="1"/>
  <c r="AH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AI168" i="1" s="1"/>
  <c r="H168" i="1"/>
  <c r="AG168" i="1" s="1"/>
  <c r="E168" i="1"/>
  <c r="F168" i="1" s="1"/>
  <c r="C168" i="1"/>
  <c r="B168" i="1"/>
  <c r="AH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AI167" i="1" s="1"/>
  <c r="H167" i="1"/>
  <c r="AG167" i="1" s="1"/>
  <c r="E167" i="1"/>
  <c r="F167" i="1" s="1"/>
  <c r="C167" i="1"/>
  <c r="B167" i="1"/>
  <c r="AJ166" i="1"/>
  <c r="AI166" i="1"/>
  <c r="AH166" i="1"/>
  <c r="AG166" i="1"/>
  <c r="G166" i="1"/>
  <c r="F166" i="1"/>
  <c r="AH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AI165" i="1" s="1"/>
  <c r="H165" i="1"/>
  <c r="AG165" i="1" s="1"/>
  <c r="E165" i="1"/>
  <c r="F165" i="1" s="1"/>
  <c r="C165" i="1"/>
  <c r="B165" i="1"/>
  <c r="AJ164" i="1"/>
  <c r="AI164" i="1"/>
  <c r="AH164" i="1"/>
  <c r="AG164" i="1"/>
  <c r="AI163" i="1"/>
  <c r="AH163" i="1"/>
  <c r="AG163" i="1"/>
  <c r="G163" i="1"/>
  <c r="F163" i="1"/>
  <c r="C163" i="1"/>
  <c r="AJ163" i="1" s="1"/>
  <c r="AI162" i="1"/>
  <c r="AH162" i="1"/>
  <c r="AG162" i="1"/>
  <c r="F162" i="1"/>
  <c r="G162" i="1" s="1"/>
  <c r="C162" i="1"/>
  <c r="AJ162" i="1" s="1"/>
  <c r="AI161" i="1"/>
  <c r="AH161" i="1"/>
  <c r="AG161" i="1"/>
  <c r="E161" i="1"/>
  <c r="C161" i="1"/>
  <c r="B161" i="1"/>
  <c r="AI160" i="1"/>
  <c r="AH160" i="1"/>
  <c r="AG160" i="1"/>
  <c r="E160" i="1"/>
  <c r="C160" i="1"/>
  <c r="B160" i="1"/>
  <c r="AI159" i="1"/>
  <c r="AH159" i="1"/>
  <c r="AG159" i="1"/>
  <c r="E159" i="1"/>
  <c r="C159" i="1"/>
  <c r="B159" i="1"/>
  <c r="AI158" i="1"/>
  <c r="AH158" i="1"/>
  <c r="AG158" i="1"/>
  <c r="E158" i="1"/>
  <c r="B158" i="1"/>
  <c r="AI157" i="1"/>
  <c r="AH157" i="1"/>
  <c r="AG157" i="1"/>
  <c r="E157" i="1"/>
  <c r="B157" i="1"/>
  <c r="AH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I156" i="1" s="1"/>
  <c r="H156" i="1"/>
  <c r="AG156" i="1" s="1"/>
  <c r="E156" i="1"/>
  <c r="F156" i="1" s="1"/>
  <c r="C156" i="1"/>
  <c r="B156" i="1"/>
  <c r="AJ155" i="1"/>
  <c r="AI155" i="1"/>
  <c r="AH155" i="1"/>
  <c r="AG155" i="1"/>
  <c r="AI154" i="1"/>
  <c r="AH154" i="1"/>
  <c r="AG154" i="1"/>
  <c r="E154" i="1"/>
  <c r="F154" i="1" s="1"/>
  <c r="C154" i="1"/>
  <c r="B154" i="1"/>
  <c r="AI153" i="1"/>
  <c r="AH153" i="1"/>
  <c r="AG153" i="1"/>
  <c r="E153" i="1"/>
  <c r="F153" i="1" s="1"/>
  <c r="C153" i="1"/>
  <c r="B153" i="1"/>
  <c r="AI152" i="1"/>
  <c r="AH152" i="1"/>
  <c r="AG152" i="1"/>
  <c r="E152" i="1"/>
  <c r="F152" i="1" s="1"/>
  <c r="C152" i="1"/>
  <c r="B152" i="1"/>
  <c r="AI151" i="1"/>
  <c r="AH151" i="1"/>
  <c r="AG151" i="1"/>
  <c r="E151" i="1"/>
  <c r="F151" i="1" s="1"/>
  <c r="B151" i="1"/>
  <c r="B149" i="1" s="1"/>
  <c r="AI150" i="1"/>
  <c r="AH150" i="1"/>
  <c r="AG150" i="1"/>
  <c r="F150" i="1"/>
  <c r="E150" i="1"/>
  <c r="AJ150" i="1" s="1"/>
  <c r="B150" i="1"/>
  <c r="AH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AI149" i="1" s="1"/>
  <c r="H149" i="1"/>
  <c r="AG149" i="1" s="1"/>
  <c r="E149" i="1"/>
  <c r="F149" i="1" s="1"/>
  <c r="D149" i="1"/>
  <c r="C149" i="1"/>
  <c r="AJ148" i="1"/>
  <c r="AI148" i="1"/>
  <c r="AH148" i="1"/>
  <c r="AG148" i="1"/>
  <c r="AI147" i="1"/>
  <c r="AH147" i="1"/>
  <c r="AG147" i="1"/>
  <c r="E147" i="1"/>
  <c r="F147" i="1" s="1"/>
  <c r="C147" i="1"/>
  <c r="B147" i="1"/>
  <c r="AI146" i="1"/>
  <c r="AH146" i="1"/>
  <c r="AG146" i="1"/>
  <c r="E146" i="1"/>
  <c r="F146" i="1" s="1"/>
  <c r="C146" i="1"/>
  <c r="B146" i="1"/>
  <c r="AI145" i="1"/>
  <c r="AH145" i="1"/>
  <c r="AG145" i="1"/>
  <c r="E145" i="1"/>
  <c r="F145" i="1" s="1"/>
  <c r="C145" i="1"/>
  <c r="B145" i="1"/>
  <c r="AI144" i="1"/>
  <c r="AH144" i="1"/>
  <c r="AG144" i="1"/>
  <c r="E144" i="1"/>
  <c r="F144" i="1" s="1"/>
  <c r="B144" i="1"/>
  <c r="AI143" i="1"/>
  <c r="AH143" i="1"/>
  <c r="AG143" i="1"/>
  <c r="E143" i="1"/>
  <c r="F143" i="1" s="1"/>
  <c r="B143" i="1"/>
  <c r="AH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AI142" i="1" s="1"/>
  <c r="H142" i="1"/>
  <c r="AG142" i="1" s="1"/>
  <c r="E142" i="1"/>
  <c r="F142" i="1" s="1"/>
  <c r="C142" i="1"/>
  <c r="B142" i="1"/>
  <c r="AJ141" i="1"/>
  <c r="AI141" i="1"/>
  <c r="AH141" i="1"/>
  <c r="AG141" i="1"/>
  <c r="AJ140" i="1"/>
  <c r="AI140" i="1"/>
  <c r="AH140" i="1"/>
  <c r="AG140" i="1"/>
  <c r="G140" i="1"/>
  <c r="F140" i="1"/>
  <c r="AH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AI139" i="1" s="1"/>
  <c r="H139" i="1"/>
  <c r="AG139" i="1" s="1"/>
  <c r="E139" i="1"/>
  <c r="F139" i="1" s="1"/>
  <c r="C139" i="1"/>
  <c r="B139" i="1"/>
  <c r="AH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I138" i="1" s="1"/>
  <c r="H138" i="1"/>
  <c r="AG138" i="1" s="1"/>
  <c r="E138" i="1"/>
  <c r="C138" i="1"/>
  <c r="C135" i="1" s="1"/>
  <c r="AH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G137" i="1" s="1"/>
  <c r="E137" i="1"/>
  <c r="F137" i="1" s="1"/>
  <c r="C137" i="1"/>
  <c r="B137" i="1"/>
  <c r="AJ136" i="1"/>
  <c r="AI136" i="1"/>
  <c r="AH136" i="1"/>
  <c r="AG136" i="1"/>
  <c r="G136" i="1"/>
  <c r="F136" i="1"/>
  <c r="AH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AI135" i="1" s="1"/>
  <c r="H135" i="1"/>
  <c r="AG135" i="1" s="1"/>
  <c r="E135" i="1"/>
  <c r="AJ134" i="1"/>
  <c r="AI134" i="1"/>
  <c r="AH134" i="1"/>
  <c r="AG134" i="1"/>
  <c r="AI133" i="1"/>
  <c r="AH133" i="1"/>
  <c r="AG133" i="1"/>
  <c r="E133" i="1"/>
  <c r="F133" i="1" s="1"/>
  <c r="C133" i="1"/>
  <c r="B133" i="1"/>
  <c r="AI132" i="1"/>
  <c r="AH132" i="1"/>
  <c r="AG132" i="1"/>
  <c r="E132" i="1"/>
  <c r="F132" i="1" s="1"/>
  <c r="B132" i="1"/>
  <c r="AI131" i="1"/>
  <c r="AH131" i="1"/>
  <c r="AG131" i="1"/>
  <c r="E131" i="1"/>
  <c r="F131" i="1" s="1"/>
  <c r="B131" i="1"/>
  <c r="AH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I130" i="1" s="1"/>
  <c r="H130" i="1"/>
  <c r="AG130" i="1" s="1"/>
  <c r="E130" i="1"/>
  <c r="F130" i="1" s="1"/>
  <c r="C130" i="1"/>
  <c r="B130" i="1"/>
  <c r="AJ129" i="1"/>
  <c r="AI129" i="1"/>
  <c r="AH129" i="1"/>
  <c r="AG129" i="1"/>
  <c r="AI128" i="1"/>
  <c r="AH128" i="1"/>
  <c r="AG128" i="1"/>
  <c r="E128" i="1"/>
  <c r="F128" i="1" s="1"/>
  <c r="C128" i="1"/>
  <c r="B128" i="1"/>
  <c r="AI127" i="1"/>
  <c r="AH127" i="1"/>
  <c r="AG127" i="1"/>
  <c r="E127" i="1"/>
  <c r="F127" i="1" s="1"/>
  <c r="B127" i="1"/>
  <c r="AI126" i="1"/>
  <c r="AH126" i="1"/>
  <c r="AG126" i="1"/>
  <c r="E126" i="1"/>
  <c r="F126" i="1" s="1"/>
  <c r="B126" i="1"/>
  <c r="AH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I125" i="1" s="1"/>
  <c r="H125" i="1"/>
  <c r="AG125" i="1" s="1"/>
  <c r="E125" i="1"/>
  <c r="C125" i="1"/>
  <c r="B125" i="1"/>
  <c r="AJ124" i="1"/>
  <c r="AI124" i="1"/>
  <c r="AH124" i="1"/>
  <c r="AG124" i="1"/>
  <c r="AI123" i="1"/>
  <c r="AH123" i="1"/>
  <c r="AG123" i="1"/>
  <c r="E123" i="1"/>
  <c r="AJ123" i="1" s="1"/>
  <c r="C123" i="1"/>
  <c r="B123" i="1"/>
  <c r="AI122" i="1"/>
  <c r="AH122" i="1"/>
  <c r="AG122" i="1"/>
  <c r="E122" i="1"/>
  <c r="AJ122" i="1" s="1"/>
  <c r="B122" i="1"/>
  <c r="AI121" i="1"/>
  <c r="AH121" i="1"/>
  <c r="AG121" i="1"/>
  <c r="E121" i="1"/>
  <c r="AJ121" i="1" s="1"/>
  <c r="B121" i="1"/>
  <c r="AH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I120" i="1" s="1"/>
  <c r="H120" i="1"/>
  <c r="AG120" i="1" s="1"/>
  <c r="E120" i="1"/>
  <c r="F120" i="1" s="1"/>
  <c r="C120" i="1"/>
  <c r="B120" i="1"/>
  <c r="AJ119" i="1"/>
  <c r="AI119" i="1"/>
  <c r="AH119" i="1"/>
  <c r="AG119" i="1"/>
  <c r="AI118" i="1"/>
  <c r="AH118" i="1"/>
  <c r="AG118" i="1"/>
  <c r="E118" i="1"/>
  <c r="AJ118" i="1" s="1"/>
  <c r="C118" i="1"/>
  <c r="B118" i="1"/>
  <c r="AI117" i="1"/>
  <c r="AH117" i="1"/>
  <c r="AG117" i="1"/>
  <c r="E117" i="1"/>
  <c r="AJ117" i="1" s="1"/>
  <c r="B117" i="1"/>
  <c r="AI116" i="1"/>
  <c r="AH116" i="1"/>
  <c r="AG116" i="1"/>
  <c r="E116" i="1"/>
  <c r="AJ116" i="1" s="1"/>
  <c r="B116" i="1"/>
  <c r="AH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AI115" i="1" s="1"/>
  <c r="H115" i="1"/>
  <c r="AG115" i="1" s="1"/>
  <c r="E115" i="1"/>
  <c r="F115" i="1" s="1"/>
  <c r="C115" i="1"/>
  <c r="B115" i="1"/>
  <c r="AJ114" i="1"/>
  <c r="AI114" i="1"/>
  <c r="AH114" i="1"/>
  <c r="AG114" i="1"/>
  <c r="AI113" i="1"/>
  <c r="AH113" i="1"/>
  <c r="AG113" i="1"/>
  <c r="E113" i="1"/>
  <c r="AJ113" i="1" s="1"/>
  <c r="D113" i="1"/>
  <c r="C113" i="1"/>
  <c r="B113" i="1"/>
  <c r="F113" i="1" s="1"/>
  <c r="AI112" i="1"/>
  <c r="AH112" i="1"/>
  <c r="AG112" i="1"/>
  <c r="E112" i="1"/>
  <c r="AJ112" i="1" s="1"/>
  <c r="D112" i="1"/>
  <c r="B112" i="1"/>
  <c r="F112" i="1" s="1"/>
  <c r="AI111" i="1"/>
  <c r="AH111" i="1"/>
  <c r="AG111" i="1"/>
  <c r="E111" i="1"/>
  <c r="AJ111" i="1" s="1"/>
  <c r="D111" i="1"/>
  <c r="B111" i="1"/>
  <c r="F111" i="1" s="1"/>
  <c r="AI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D110" i="1"/>
  <c r="C110" i="1"/>
  <c r="B110" i="1"/>
  <c r="F110" i="1" s="1"/>
  <c r="AJ109" i="1"/>
  <c r="AI109" i="1"/>
  <c r="AH109" i="1"/>
  <c r="AG109" i="1"/>
  <c r="AI108" i="1"/>
  <c r="AH108" i="1"/>
  <c r="AG108" i="1"/>
  <c r="E108" i="1"/>
  <c r="AJ108" i="1" s="1"/>
  <c r="D108" i="1"/>
  <c r="C108" i="1"/>
  <c r="B108" i="1"/>
  <c r="F108" i="1" s="1"/>
  <c r="AI107" i="1"/>
  <c r="AH107" i="1"/>
  <c r="AG107" i="1"/>
  <c r="E107" i="1"/>
  <c r="AJ107" i="1" s="1"/>
  <c r="D107" i="1"/>
  <c r="C107" i="1"/>
  <c r="B107" i="1"/>
  <c r="F107" i="1" s="1"/>
  <c r="AI106" i="1"/>
  <c r="AH106" i="1"/>
  <c r="AG106" i="1"/>
  <c r="E106" i="1"/>
  <c r="AJ106" i="1" s="1"/>
  <c r="D106" i="1"/>
  <c r="B106" i="1"/>
  <c r="F106" i="1" s="1"/>
  <c r="AI105" i="1"/>
  <c r="AH105" i="1"/>
  <c r="AG105" i="1"/>
  <c r="F105" i="1"/>
  <c r="E105" i="1"/>
  <c r="AJ105" i="1" s="1"/>
  <c r="D105" i="1"/>
  <c r="B105" i="1"/>
  <c r="AI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G104" i="1" s="1"/>
  <c r="E104" i="1"/>
  <c r="D104" i="1"/>
  <c r="C104" i="1"/>
  <c r="B104" i="1"/>
  <c r="F104" i="1" s="1"/>
  <c r="AJ103" i="1"/>
  <c r="AI103" i="1"/>
  <c r="AH103" i="1"/>
  <c r="AG103" i="1"/>
  <c r="AI102" i="1"/>
  <c r="AH102" i="1"/>
  <c r="AG102" i="1"/>
  <c r="E102" i="1"/>
  <c r="AJ102" i="1" s="1"/>
  <c r="D102" i="1"/>
  <c r="C102" i="1"/>
  <c r="B102" i="1"/>
  <c r="F102" i="1" s="1"/>
  <c r="AI101" i="1"/>
  <c r="AH101" i="1"/>
  <c r="AG101" i="1"/>
  <c r="F101" i="1"/>
  <c r="E101" i="1"/>
  <c r="AJ101" i="1" s="1"/>
  <c r="C101" i="1"/>
  <c r="B101" i="1"/>
  <c r="AI100" i="1"/>
  <c r="AH100" i="1"/>
  <c r="AG100" i="1"/>
  <c r="E100" i="1"/>
  <c r="AJ100" i="1" s="1"/>
  <c r="C100" i="1"/>
  <c r="B100" i="1"/>
  <c r="AI99" i="1"/>
  <c r="AH99" i="1"/>
  <c r="AG99" i="1"/>
  <c r="E99" i="1"/>
  <c r="AJ99" i="1" s="1"/>
  <c r="D99" i="1"/>
  <c r="B99" i="1"/>
  <c r="F99" i="1" s="1"/>
  <c r="AI98" i="1"/>
  <c r="AH98" i="1"/>
  <c r="AG98" i="1"/>
  <c r="E98" i="1"/>
  <c r="AJ98" i="1" s="1"/>
  <c r="D98" i="1"/>
  <c r="B98" i="1"/>
  <c r="F98" i="1" s="1"/>
  <c r="AI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G97" i="1" s="1"/>
  <c r="E97" i="1"/>
  <c r="D97" i="1"/>
  <c r="C97" i="1"/>
  <c r="B97" i="1"/>
  <c r="F97" i="1" s="1"/>
  <c r="AJ96" i="1"/>
  <c r="AI96" i="1"/>
  <c r="AH96" i="1"/>
  <c r="AG96" i="1"/>
  <c r="AJ95" i="1"/>
  <c r="AI95" i="1"/>
  <c r="AH95" i="1"/>
  <c r="AG95" i="1"/>
  <c r="AJ94" i="1"/>
  <c r="AI94" i="1"/>
  <c r="AH94" i="1"/>
  <c r="AG94" i="1"/>
  <c r="AI93" i="1"/>
  <c r="AH93" i="1"/>
  <c r="AG93" i="1"/>
  <c r="E93" i="1"/>
  <c r="AJ93" i="1" s="1"/>
  <c r="D93" i="1"/>
  <c r="B93" i="1"/>
  <c r="F93" i="1" s="1"/>
  <c r="AJ92" i="1"/>
  <c r="AI92" i="1"/>
  <c r="AH92" i="1"/>
  <c r="AG92" i="1"/>
  <c r="G92" i="1"/>
  <c r="F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G91" i="1" s="1"/>
  <c r="E91" i="1"/>
  <c r="D91" i="1"/>
  <c r="C91" i="1"/>
  <c r="B91" i="1"/>
  <c r="F91" i="1" s="1"/>
  <c r="AJ90" i="1"/>
  <c r="AI90" i="1"/>
  <c r="AH90" i="1"/>
  <c r="AG90" i="1"/>
  <c r="AJ89" i="1"/>
  <c r="AI89" i="1"/>
  <c r="AH89" i="1"/>
  <c r="AG89" i="1"/>
  <c r="G89" i="1"/>
  <c r="F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AJ88" i="1" s="1"/>
  <c r="D88" i="1"/>
  <c r="C88" i="1"/>
  <c r="B88" i="1"/>
  <c r="F88" i="1" s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G87" i="1" s="1"/>
  <c r="E87" i="1"/>
  <c r="C87" i="1"/>
  <c r="B87" i="1"/>
  <c r="F87" i="1" s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C86" i="1"/>
  <c r="C79" i="1" s="1"/>
  <c r="B86" i="1"/>
  <c r="F86" i="1" s="1"/>
  <c r="AJ85" i="1"/>
  <c r="AI85" i="1"/>
  <c r="AH85" i="1"/>
  <c r="AG85" i="1"/>
  <c r="G85" i="1"/>
  <c r="F85" i="1"/>
  <c r="AI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G84" i="1" s="1"/>
  <c r="E84" i="1"/>
  <c r="C84" i="1"/>
  <c r="B84" i="1"/>
  <c r="F84" i="1" s="1"/>
  <c r="AJ83" i="1"/>
  <c r="AI83" i="1"/>
  <c r="AH83" i="1"/>
  <c r="AG83" i="1"/>
  <c r="AJ82" i="1"/>
  <c r="AI82" i="1"/>
  <c r="AH82" i="1"/>
  <c r="AG82" i="1"/>
  <c r="G82" i="1"/>
  <c r="F82" i="1"/>
  <c r="AI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G81" i="1" s="1"/>
  <c r="E81" i="1"/>
  <c r="AJ81" i="1" s="1"/>
  <c r="C81" i="1"/>
  <c r="B81" i="1"/>
  <c r="AI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G80" i="1" s="1"/>
  <c r="E80" i="1"/>
  <c r="AI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G79" i="1" s="1"/>
  <c r="E79" i="1"/>
  <c r="B79" i="1"/>
  <c r="F79" i="1" s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G78" i="1" s="1"/>
  <c r="AI76" i="1"/>
  <c r="AH76" i="1"/>
  <c r="AG76" i="1"/>
  <c r="F76" i="1"/>
  <c r="C76" i="1"/>
  <c r="AJ76" i="1" s="1"/>
  <c r="AI75" i="1"/>
  <c r="AH75" i="1"/>
  <c r="AG75" i="1"/>
  <c r="F75" i="1"/>
  <c r="C75" i="1"/>
  <c r="AJ75" i="1" s="1"/>
  <c r="AI74" i="1"/>
  <c r="AH74" i="1"/>
  <c r="AG74" i="1"/>
  <c r="E74" i="1"/>
  <c r="AJ74" i="1" s="1"/>
  <c r="B74" i="1"/>
  <c r="AI73" i="1"/>
  <c r="AH73" i="1"/>
  <c r="AG73" i="1"/>
  <c r="F73" i="1"/>
  <c r="C73" i="1"/>
  <c r="AJ73" i="1" s="1"/>
  <c r="AI72" i="1"/>
  <c r="AH72" i="1"/>
  <c r="AG72" i="1"/>
  <c r="F72" i="1"/>
  <c r="C72" i="1"/>
  <c r="AJ72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AI71" i="1" s="1"/>
  <c r="L71" i="1"/>
  <c r="K71" i="1"/>
  <c r="J71" i="1"/>
  <c r="I71" i="1"/>
  <c r="H71" i="1"/>
  <c r="AG71" i="1" s="1"/>
  <c r="E71" i="1"/>
  <c r="B71" i="1"/>
  <c r="AJ70" i="1"/>
  <c r="AI70" i="1"/>
  <c r="AH70" i="1"/>
  <c r="AG70" i="1"/>
  <c r="AI69" i="1"/>
  <c r="AH69" i="1"/>
  <c r="AG69" i="1"/>
  <c r="E69" i="1"/>
  <c r="AJ69" i="1" s="1"/>
  <c r="D69" i="1"/>
  <c r="D63" i="1" s="1"/>
  <c r="D56" i="1" s="1"/>
  <c r="C69" i="1"/>
  <c r="B69" i="1"/>
  <c r="F69" i="1" s="1"/>
  <c r="AI68" i="1"/>
  <c r="AH68" i="1"/>
  <c r="AG68" i="1"/>
  <c r="E68" i="1"/>
  <c r="AJ68" i="1" s="1"/>
  <c r="B68" i="1"/>
  <c r="F68" i="1" s="1"/>
  <c r="AI67" i="1"/>
  <c r="AH67" i="1"/>
  <c r="AG67" i="1"/>
  <c r="E67" i="1"/>
  <c r="AJ67" i="1" s="1"/>
  <c r="B67" i="1"/>
  <c r="AH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I66" i="1" s="1"/>
  <c r="H66" i="1"/>
  <c r="AG66" i="1" s="1"/>
  <c r="C66" i="1"/>
  <c r="AJ65" i="1"/>
  <c r="AI65" i="1"/>
  <c r="AH65" i="1"/>
  <c r="AG65" i="1"/>
  <c r="AJ64" i="1"/>
  <c r="AI64" i="1"/>
  <c r="AH64" i="1"/>
  <c r="AG64" i="1"/>
  <c r="G64" i="1"/>
  <c r="F64" i="1"/>
  <c r="AH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AI63" i="1" s="1"/>
  <c r="H63" i="1"/>
  <c r="AG63" i="1" s="1"/>
  <c r="E63" i="1"/>
  <c r="AJ63" i="1" s="1"/>
  <c r="C63" i="1"/>
  <c r="AH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AI62" i="1" s="1"/>
  <c r="H62" i="1"/>
  <c r="AG62" i="1" s="1"/>
  <c r="E62" i="1"/>
  <c r="C62" i="1"/>
  <c r="C55" i="1" s="1"/>
  <c r="C53" i="1" s="1"/>
  <c r="AH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1" i="1" s="1"/>
  <c r="H61" i="1"/>
  <c r="AG61" i="1" s="1"/>
  <c r="D61" i="1"/>
  <c r="D54" i="1" s="1"/>
  <c r="C61" i="1"/>
  <c r="B61" i="1"/>
  <c r="AJ60" i="1"/>
  <c r="AI60" i="1"/>
  <c r="AH60" i="1"/>
  <c r="AG60" i="1"/>
  <c r="G60" i="1"/>
  <c r="F60" i="1"/>
  <c r="AH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M59" i="1"/>
  <c r="L59" i="1"/>
  <c r="K59" i="1"/>
  <c r="J59" i="1"/>
  <c r="H59" i="1"/>
  <c r="AG59" i="1" s="1"/>
  <c r="C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E57" i="1"/>
  <c r="AJ57" i="1" s="1"/>
  <c r="D57" i="1"/>
  <c r="F57" i="1" s="1"/>
  <c r="G57" i="1" s="1"/>
  <c r="C57" i="1"/>
  <c r="B57" i="1"/>
  <c r="AH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I56" i="1" s="1"/>
  <c r="H56" i="1"/>
  <c r="AG56" i="1" s="1"/>
  <c r="E56" i="1"/>
  <c r="AJ56" i="1" s="1"/>
  <c r="C56" i="1"/>
  <c r="AH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O53" i="1" s="1"/>
  <c r="N55" i="1"/>
  <c r="M55" i="1"/>
  <c r="L55" i="1"/>
  <c r="K55" i="1"/>
  <c r="J55" i="1"/>
  <c r="I55" i="1"/>
  <c r="AI55" i="1" s="1"/>
  <c r="H55" i="1"/>
  <c r="AG55" i="1" s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I54" i="1" s="1"/>
  <c r="H54" i="1"/>
  <c r="AG54" i="1" s="1"/>
  <c r="C54" i="1"/>
  <c r="B54" i="1"/>
  <c r="AH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N53" i="1"/>
  <c r="M53" i="1"/>
  <c r="L53" i="1"/>
  <c r="K53" i="1"/>
  <c r="J53" i="1"/>
  <c r="H53" i="1"/>
  <c r="AG53" i="1" s="1"/>
  <c r="E51" i="1"/>
  <c r="G51" i="1" s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F48" i="1"/>
  <c r="E48" i="1"/>
  <c r="G48" i="1" s="1"/>
  <c r="C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G47" i="1" s="1"/>
  <c r="D47" i="1"/>
  <c r="C47" i="1"/>
  <c r="B47" i="1"/>
  <c r="AI45" i="1"/>
  <c r="AH45" i="1"/>
  <c r="AG45" i="1"/>
  <c r="E45" i="1"/>
  <c r="AJ45" i="1" s="1"/>
  <c r="C45" i="1"/>
  <c r="B45" i="1"/>
  <c r="AJ44" i="1"/>
  <c r="AI44" i="1"/>
  <c r="AH44" i="1"/>
  <c r="AG44" i="1"/>
  <c r="G44" i="1"/>
  <c r="F44" i="1"/>
  <c r="AH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I43" i="1" s="1"/>
  <c r="H43" i="1"/>
  <c r="AG43" i="1" s="1"/>
  <c r="E43" i="1"/>
  <c r="AJ43" i="1" s="1"/>
  <c r="C43" i="1"/>
  <c r="B43" i="1"/>
  <c r="AH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I42" i="1" s="1"/>
  <c r="H42" i="1"/>
  <c r="AG42" i="1" s="1"/>
  <c r="E42" i="1"/>
  <c r="AJ42" i="1" s="1"/>
  <c r="C42" i="1"/>
  <c r="AI41" i="1"/>
  <c r="AH41" i="1"/>
  <c r="AG41" i="1"/>
  <c r="E41" i="1"/>
  <c r="AJ41" i="1" s="1"/>
  <c r="B41" i="1"/>
  <c r="AJ40" i="1"/>
  <c r="AI40" i="1"/>
  <c r="AH40" i="1"/>
  <c r="AG40" i="1"/>
  <c r="G40" i="1"/>
  <c r="F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G39" i="1" s="1"/>
  <c r="C39" i="1"/>
  <c r="B39" i="1"/>
  <c r="AH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I38" i="1" s="1"/>
  <c r="H38" i="1"/>
  <c r="AG38" i="1" s="1"/>
  <c r="C38" i="1"/>
  <c r="B38" i="1"/>
  <c r="AJ37" i="1"/>
  <c r="AI37" i="1"/>
  <c r="AH37" i="1"/>
  <c r="AG37" i="1"/>
  <c r="G37" i="1"/>
  <c r="F37" i="1"/>
  <c r="AJ36" i="1"/>
  <c r="AI36" i="1"/>
  <c r="AH36" i="1"/>
  <c r="AG36" i="1"/>
  <c r="G36" i="1"/>
  <c r="F36" i="1"/>
  <c r="AI35" i="1"/>
  <c r="AH35" i="1"/>
  <c r="AG35" i="1"/>
  <c r="E35" i="1"/>
  <c r="C33" i="1"/>
  <c r="B35" i="1"/>
  <c r="AJ34" i="1"/>
  <c r="AI34" i="1"/>
  <c r="AH34" i="1"/>
  <c r="AG34" i="1"/>
  <c r="G34" i="1"/>
  <c r="F34" i="1"/>
  <c r="AH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I33" i="1" s="1"/>
  <c r="H33" i="1"/>
  <c r="AG33" i="1" s="1"/>
  <c r="E33" i="1"/>
  <c r="B33" i="1"/>
  <c r="AJ32" i="1"/>
  <c r="AI32" i="1"/>
  <c r="AH32" i="1"/>
  <c r="AG32" i="1"/>
  <c r="AJ31" i="1"/>
  <c r="AI31" i="1"/>
  <c r="AH31" i="1"/>
  <c r="AG31" i="1"/>
  <c r="F31" i="1"/>
  <c r="G31" i="1" s="1"/>
  <c r="AJ30" i="1"/>
  <c r="AI30" i="1"/>
  <c r="AH30" i="1"/>
  <c r="AG30" i="1"/>
  <c r="F30" i="1"/>
  <c r="G30" i="1" s="1"/>
  <c r="AI29" i="1"/>
  <c r="AH29" i="1"/>
  <c r="AG29" i="1"/>
  <c r="E29" i="1" s="1"/>
  <c r="C29" i="1"/>
  <c r="B29" i="1"/>
  <c r="AJ28" i="1"/>
  <c r="AI28" i="1"/>
  <c r="AH28" i="1"/>
  <c r="AG28" i="1"/>
  <c r="G28" i="1"/>
  <c r="F28" i="1"/>
  <c r="AI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AH27" i="1" s="1"/>
  <c r="C27" i="1"/>
  <c r="B27" i="1"/>
  <c r="AJ25" i="1"/>
  <c r="AI25" i="1"/>
  <c r="AH25" i="1"/>
  <c r="AG25" i="1"/>
  <c r="G25" i="1"/>
  <c r="F25" i="1"/>
  <c r="AI24" i="1"/>
  <c r="AH24" i="1"/>
  <c r="AG24" i="1"/>
  <c r="E24" i="1"/>
  <c r="AJ24" i="1" s="1"/>
  <c r="D24" i="1"/>
  <c r="D23" i="1" s="1"/>
  <c r="B24" i="1"/>
  <c r="B23" i="1" s="1"/>
  <c r="AI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J23" i="1"/>
  <c r="AG23" i="1" s="1"/>
  <c r="H23" i="1"/>
  <c r="AH23" i="1" s="1"/>
  <c r="E23" i="1"/>
  <c r="C23" i="1"/>
  <c r="AJ22" i="1"/>
  <c r="AI22" i="1"/>
  <c r="AH22" i="1"/>
  <c r="AG22" i="1"/>
  <c r="AJ21" i="1"/>
  <c r="AI21" i="1"/>
  <c r="AH21" i="1"/>
  <c r="AG21" i="1"/>
  <c r="G21" i="1"/>
  <c r="F21" i="1"/>
  <c r="AJ20" i="1"/>
  <c r="AI20" i="1"/>
  <c r="AH20" i="1"/>
  <c r="AG20" i="1"/>
  <c r="G20" i="1"/>
  <c r="F20" i="1"/>
  <c r="AH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O12" i="1" s="1"/>
  <c r="N19" i="1"/>
  <c r="M19" i="1"/>
  <c r="M12" i="1" s="1"/>
  <c r="L19" i="1"/>
  <c r="K19" i="1"/>
  <c r="J19" i="1"/>
  <c r="I19" i="1"/>
  <c r="AI19" i="1" s="1"/>
  <c r="H19" i="1"/>
  <c r="AG19" i="1" s="1"/>
  <c r="C19" i="1"/>
  <c r="C12" i="1" s="1"/>
  <c r="B19" i="1"/>
  <c r="AJ18" i="1"/>
  <c r="AI18" i="1"/>
  <c r="AH18" i="1"/>
  <c r="AG18" i="1"/>
  <c r="G18" i="1"/>
  <c r="F18" i="1"/>
  <c r="AJ17" i="1"/>
  <c r="AI17" i="1"/>
  <c r="AH17" i="1"/>
  <c r="AG17" i="1"/>
  <c r="G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I16" i="1" s="1"/>
  <c r="H16" i="1"/>
  <c r="AH16" i="1" s="1"/>
  <c r="C16" i="1"/>
  <c r="B16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H14" i="1" s="1"/>
  <c r="E14" i="1"/>
  <c r="AJ14" i="1" s="1"/>
  <c r="D14" i="1"/>
  <c r="C14" i="1"/>
  <c r="B14" i="1"/>
  <c r="F14" i="1" s="1"/>
  <c r="AE13" i="1"/>
  <c r="AE227" i="1" s="1"/>
  <c r="AD13" i="1"/>
  <c r="AD227" i="1" s="1"/>
  <c r="AC13" i="1"/>
  <c r="AC227" i="1" s="1"/>
  <c r="AB13" i="1"/>
  <c r="AB227" i="1" s="1"/>
  <c r="AA13" i="1"/>
  <c r="AA227" i="1" s="1"/>
  <c r="Z13" i="1"/>
  <c r="Z227" i="1" s="1"/>
  <c r="Y13" i="1"/>
  <c r="Y227" i="1" s="1"/>
  <c r="X13" i="1"/>
  <c r="X227" i="1" s="1"/>
  <c r="W13" i="1"/>
  <c r="W227" i="1" s="1"/>
  <c r="V13" i="1"/>
  <c r="V227" i="1" s="1"/>
  <c r="U13" i="1"/>
  <c r="U227" i="1" s="1"/>
  <c r="T13" i="1"/>
  <c r="T227" i="1" s="1"/>
  <c r="S13" i="1"/>
  <c r="S227" i="1" s="1"/>
  <c r="R13" i="1"/>
  <c r="R227" i="1" s="1"/>
  <c r="Q13" i="1"/>
  <c r="Q227" i="1" s="1"/>
  <c r="P13" i="1"/>
  <c r="P227" i="1" s="1"/>
  <c r="O13" i="1"/>
  <c r="O227" i="1" s="1"/>
  <c r="N13" i="1"/>
  <c r="N227" i="1" s="1"/>
  <c r="M13" i="1"/>
  <c r="M227" i="1" s="1"/>
  <c r="L13" i="1"/>
  <c r="L227" i="1" s="1"/>
  <c r="K13" i="1"/>
  <c r="K227" i="1" s="1"/>
  <c r="J13" i="1"/>
  <c r="J227" i="1" s="1"/>
  <c r="I13" i="1"/>
  <c r="I227" i="1" s="1"/>
  <c r="AI227" i="1" s="1"/>
  <c r="H13" i="1"/>
  <c r="H227" i="1" s="1"/>
  <c r="E13" i="1"/>
  <c r="E227" i="1" s="1"/>
  <c r="D13" i="1"/>
  <c r="C13" i="1"/>
  <c r="C227" i="1" s="1"/>
  <c r="B13" i="1"/>
  <c r="F13" i="1" s="1"/>
  <c r="AE12" i="1"/>
  <c r="AE226" i="1" s="1"/>
  <c r="AD12" i="1"/>
  <c r="AD226" i="1" s="1"/>
  <c r="AC12" i="1"/>
  <c r="AC226" i="1" s="1"/>
  <c r="AB12" i="1"/>
  <c r="AB226" i="1" s="1"/>
  <c r="AA12" i="1"/>
  <c r="AA226" i="1" s="1"/>
  <c r="Z12" i="1"/>
  <c r="Z226" i="1" s="1"/>
  <c r="Y12" i="1"/>
  <c r="Y226" i="1" s="1"/>
  <c r="X12" i="1"/>
  <c r="X226" i="1" s="1"/>
  <c r="W12" i="1"/>
  <c r="W226" i="1" s="1"/>
  <c r="V12" i="1"/>
  <c r="V226" i="1" s="1"/>
  <c r="U12" i="1"/>
  <c r="U226" i="1" s="1"/>
  <c r="T12" i="1"/>
  <c r="T226" i="1" s="1"/>
  <c r="S12" i="1"/>
  <c r="S226" i="1" s="1"/>
  <c r="R12" i="1"/>
  <c r="R226" i="1" s="1"/>
  <c r="Q12" i="1"/>
  <c r="Q226" i="1" s="1"/>
  <c r="P12" i="1"/>
  <c r="P226" i="1" s="1"/>
  <c r="N12" i="1"/>
  <c r="N226" i="1" s="1"/>
  <c r="L12" i="1"/>
  <c r="L226" i="1" s="1"/>
  <c r="K12" i="1"/>
  <c r="K226" i="1" s="1"/>
  <c r="J12" i="1"/>
  <c r="J226" i="1" s="1"/>
  <c r="I12" i="1"/>
  <c r="I226" i="1" s="1"/>
  <c r="H12" i="1"/>
  <c r="H226" i="1" s="1"/>
  <c r="B12" i="1"/>
  <c r="AE11" i="1"/>
  <c r="AE225" i="1" s="1"/>
  <c r="AD11" i="1"/>
  <c r="AD225" i="1" s="1"/>
  <c r="AC11" i="1"/>
  <c r="AC225" i="1" s="1"/>
  <c r="AB11" i="1"/>
  <c r="AB225" i="1" s="1"/>
  <c r="AA11" i="1"/>
  <c r="AA225" i="1" s="1"/>
  <c r="Z11" i="1"/>
  <c r="Z225" i="1" s="1"/>
  <c r="Y11" i="1"/>
  <c r="Y225" i="1" s="1"/>
  <c r="X11" i="1"/>
  <c r="X225" i="1" s="1"/>
  <c r="W11" i="1"/>
  <c r="W225" i="1" s="1"/>
  <c r="V11" i="1"/>
  <c r="V225" i="1" s="1"/>
  <c r="U11" i="1"/>
  <c r="U225" i="1" s="1"/>
  <c r="T11" i="1"/>
  <c r="T225" i="1" s="1"/>
  <c r="S11" i="1"/>
  <c r="S225" i="1" s="1"/>
  <c r="R11" i="1"/>
  <c r="R225" i="1" s="1"/>
  <c r="Q11" i="1"/>
  <c r="Q225" i="1" s="1"/>
  <c r="P11" i="1"/>
  <c r="P225" i="1" s="1"/>
  <c r="O11" i="1"/>
  <c r="N11" i="1"/>
  <c r="N225" i="1" s="1"/>
  <c r="M11" i="1"/>
  <c r="M225" i="1" s="1"/>
  <c r="L11" i="1"/>
  <c r="L225" i="1" s="1"/>
  <c r="K11" i="1"/>
  <c r="K225" i="1" s="1"/>
  <c r="J11" i="1"/>
  <c r="J225" i="1" s="1"/>
  <c r="I11" i="1"/>
  <c r="I225" i="1" s="1"/>
  <c r="H11" i="1"/>
  <c r="H225" i="1" s="1"/>
  <c r="E11" i="1"/>
  <c r="D11" i="1"/>
  <c r="C11" i="1"/>
  <c r="B11" i="1"/>
  <c r="B225" i="1" s="1"/>
  <c r="AJ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I10" i="1" s="1"/>
  <c r="H10" i="1"/>
  <c r="AH10" i="1" s="1"/>
  <c r="G10" i="1"/>
  <c r="F10" i="1"/>
  <c r="B10" i="1"/>
  <c r="B224" i="1" s="1"/>
  <c r="F224" i="1" s="1"/>
  <c r="AE9" i="1"/>
  <c r="AE223" i="1" s="1"/>
  <c r="AD9" i="1"/>
  <c r="AD223" i="1" s="1"/>
  <c r="AC9" i="1"/>
  <c r="AC223" i="1" s="1"/>
  <c r="AB9" i="1"/>
  <c r="AB223" i="1" s="1"/>
  <c r="AA9" i="1"/>
  <c r="AA223" i="1" s="1"/>
  <c r="Z9" i="1"/>
  <c r="Z223" i="1" s="1"/>
  <c r="Y9" i="1"/>
  <c r="Y223" i="1" s="1"/>
  <c r="X9" i="1"/>
  <c r="X223" i="1" s="1"/>
  <c r="W9" i="1"/>
  <c r="W223" i="1" s="1"/>
  <c r="V9" i="1"/>
  <c r="V223" i="1" s="1"/>
  <c r="U9" i="1"/>
  <c r="U223" i="1" s="1"/>
  <c r="T9" i="1"/>
  <c r="T223" i="1" s="1"/>
  <c r="S9" i="1"/>
  <c r="S223" i="1" s="1"/>
  <c r="R9" i="1"/>
  <c r="R223" i="1" s="1"/>
  <c r="Q9" i="1"/>
  <c r="Q223" i="1" s="1"/>
  <c r="P9" i="1"/>
  <c r="P223" i="1" s="1"/>
  <c r="N9" i="1"/>
  <c r="N223" i="1" s="1"/>
  <c r="L9" i="1"/>
  <c r="L223" i="1" s="1"/>
  <c r="K9" i="1"/>
  <c r="K223" i="1" s="1"/>
  <c r="J9" i="1"/>
  <c r="J223" i="1" s="1"/>
  <c r="I9" i="1"/>
  <c r="H9" i="1"/>
  <c r="H223" i="1" s="1"/>
  <c r="B9" i="1"/>
  <c r="AJ208" i="1" l="1"/>
  <c r="AJ198" i="1"/>
  <c r="C186" i="1"/>
  <c r="C80" i="1"/>
  <c r="AJ80" i="1" s="1"/>
  <c r="C78" i="1"/>
  <c r="AJ110" i="1"/>
  <c r="AJ104" i="1"/>
  <c r="AJ79" i="1"/>
  <c r="AJ97" i="1"/>
  <c r="AJ86" i="1"/>
  <c r="AJ84" i="1"/>
  <c r="AJ87" i="1"/>
  <c r="AJ91" i="1"/>
  <c r="F71" i="1"/>
  <c r="F74" i="1"/>
  <c r="E55" i="1"/>
  <c r="D74" i="1"/>
  <c r="D71" i="1" s="1"/>
  <c r="O225" i="1"/>
  <c r="AI225" i="1" s="1"/>
  <c r="O59" i="1"/>
  <c r="D68" i="1"/>
  <c r="D66" i="1" s="1"/>
  <c r="E61" i="1"/>
  <c r="I223" i="1"/>
  <c r="I53" i="1"/>
  <c r="AI53" i="1" s="1"/>
  <c r="I59" i="1"/>
  <c r="AI59" i="1" s="1"/>
  <c r="E66" i="1"/>
  <c r="F67" i="1"/>
  <c r="AJ55" i="1"/>
  <c r="AJ62" i="1"/>
  <c r="AJ66" i="1"/>
  <c r="C225" i="1"/>
  <c r="AJ61" i="1"/>
  <c r="O226" i="1"/>
  <c r="O9" i="1"/>
  <c r="O223" i="1" s="1"/>
  <c r="E39" i="1"/>
  <c r="AI39" i="1"/>
  <c r="M226" i="1"/>
  <c r="M9" i="1"/>
  <c r="M223" i="1" s="1"/>
  <c r="AI223" i="1" s="1"/>
  <c r="AI226" i="1"/>
  <c r="C9" i="1"/>
  <c r="C223" i="1" s="1"/>
  <c r="AJ23" i="1"/>
  <c r="AJ33" i="1"/>
  <c r="G33" i="1"/>
  <c r="AJ29" i="1"/>
  <c r="G29" i="1"/>
  <c r="E27" i="1"/>
  <c r="F29" i="1"/>
  <c r="D29" i="1"/>
  <c r="E19" i="1"/>
  <c r="AH9" i="1"/>
  <c r="AG10" i="1"/>
  <c r="F11" i="1"/>
  <c r="AH225" i="1"/>
  <c r="AG225" i="1"/>
  <c r="AG11" i="1"/>
  <c r="AI11" i="1"/>
  <c r="AH226" i="1"/>
  <c r="AG226" i="1"/>
  <c r="AG12" i="1"/>
  <c r="AI12" i="1"/>
  <c r="AH227" i="1"/>
  <c r="AG227" i="1"/>
  <c r="AG13" i="1"/>
  <c r="AI13" i="1"/>
  <c r="AG14" i="1"/>
  <c r="AG16" i="1"/>
  <c r="G23" i="1"/>
  <c r="F24" i="1"/>
  <c r="AG27" i="1"/>
  <c r="G35" i="1"/>
  <c r="AJ35" i="1"/>
  <c r="G39" i="1"/>
  <c r="AG223" i="1"/>
  <c r="AH223" i="1"/>
  <c r="AG9" i="1"/>
  <c r="G11" i="1"/>
  <c r="AH11" i="1"/>
  <c r="AJ11" i="1"/>
  <c r="AH12" i="1"/>
  <c r="AJ227" i="1"/>
  <c r="G227" i="1"/>
  <c r="G13" i="1"/>
  <c r="AH13" i="1"/>
  <c r="AJ13" i="1"/>
  <c r="G14" i="1"/>
  <c r="F23" i="1"/>
  <c r="G24" i="1"/>
  <c r="F33" i="1"/>
  <c r="F35" i="1"/>
  <c r="D35" i="1"/>
  <c r="D33" i="1" s="1"/>
  <c r="D41" i="1"/>
  <c r="D39" i="1" s="1"/>
  <c r="D38" i="1" s="1"/>
  <c r="F41" i="1"/>
  <c r="B42" i="1"/>
  <c r="F42" i="1" s="1"/>
  <c r="F43" i="1"/>
  <c r="D45" i="1"/>
  <c r="D43" i="1" s="1"/>
  <c r="D42" i="1" s="1"/>
  <c r="F45" i="1"/>
  <c r="F47" i="1"/>
  <c r="E50" i="1"/>
  <c r="F51" i="1"/>
  <c r="F61" i="1"/>
  <c r="B62" i="1"/>
  <c r="D62" i="1"/>
  <c r="F62" i="1"/>
  <c r="B63" i="1"/>
  <c r="B56" i="1" s="1"/>
  <c r="F56" i="1" s="1"/>
  <c r="F63" i="1"/>
  <c r="B66" i="1"/>
  <c r="F66" i="1"/>
  <c r="G67" i="1"/>
  <c r="G68" i="1"/>
  <c r="G69" i="1"/>
  <c r="C71" i="1"/>
  <c r="AJ71" i="1" s="1"/>
  <c r="AH71" i="1"/>
  <c r="G73" i="1"/>
  <c r="G74" i="1"/>
  <c r="G76" i="1"/>
  <c r="AH78" i="1"/>
  <c r="G79" i="1"/>
  <c r="AH79" i="1"/>
  <c r="AH80" i="1"/>
  <c r="G81" i="1"/>
  <c r="AH81" i="1"/>
  <c r="G84" i="1"/>
  <c r="AH84" i="1"/>
  <c r="G86" i="1"/>
  <c r="AH86" i="1"/>
  <c r="G87" i="1"/>
  <c r="AH87" i="1"/>
  <c r="G88" i="1"/>
  <c r="AH88" i="1"/>
  <c r="G91" i="1"/>
  <c r="AH91" i="1"/>
  <c r="G93" i="1"/>
  <c r="G97" i="1"/>
  <c r="AH97" i="1"/>
  <c r="G98" i="1"/>
  <c r="G99" i="1"/>
  <c r="F100" i="1"/>
  <c r="G101" i="1"/>
  <c r="G102" i="1"/>
  <c r="G104" i="1"/>
  <c r="AH104" i="1"/>
  <c r="G105" i="1"/>
  <c r="G106" i="1"/>
  <c r="G107" i="1"/>
  <c r="G108" i="1"/>
  <c r="G110" i="1"/>
  <c r="AH110" i="1"/>
  <c r="G111" i="1"/>
  <c r="G112" i="1"/>
  <c r="G113" i="1"/>
  <c r="G115" i="1"/>
  <c r="AJ115" i="1"/>
  <c r="G116" i="1"/>
  <c r="G117" i="1"/>
  <c r="G118" i="1"/>
  <c r="G120" i="1"/>
  <c r="AJ120" i="1"/>
  <c r="G121" i="1"/>
  <c r="G122" i="1"/>
  <c r="G123" i="1"/>
  <c r="G41" i="1"/>
  <c r="G42" i="1"/>
  <c r="G43" i="1"/>
  <c r="G45" i="1"/>
  <c r="G55" i="1"/>
  <c r="G56" i="1"/>
  <c r="G61" i="1"/>
  <c r="G62" i="1"/>
  <c r="G63" i="1"/>
  <c r="G66" i="1"/>
  <c r="G72" i="1"/>
  <c r="G75" i="1"/>
  <c r="B227" i="1"/>
  <c r="F227" i="1" s="1"/>
  <c r="F81" i="1"/>
  <c r="G100" i="1"/>
  <c r="F116" i="1"/>
  <c r="D116" i="1"/>
  <c r="F117" i="1"/>
  <c r="D117" i="1"/>
  <c r="F118" i="1"/>
  <c r="D118" i="1"/>
  <c r="F121" i="1"/>
  <c r="D121" i="1"/>
  <c r="F122" i="1"/>
  <c r="D122" i="1"/>
  <c r="D120" i="1" s="1"/>
  <c r="F123" i="1"/>
  <c r="D123" i="1"/>
  <c r="F125" i="1"/>
  <c r="AJ125" i="1"/>
  <c r="G125" i="1"/>
  <c r="G126" i="1"/>
  <c r="AJ126" i="1"/>
  <c r="G127" i="1"/>
  <c r="AJ127" i="1"/>
  <c r="G128" i="1"/>
  <c r="AJ128" i="1"/>
  <c r="G130" i="1"/>
  <c r="AJ130" i="1"/>
  <c r="G131" i="1"/>
  <c r="AJ131" i="1"/>
  <c r="G132" i="1"/>
  <c r="AJ132" i="1"/>
  <c r="G133" i="1"/>
  <c r="AJ133" i="1"/>
  <c r="G135" i="1"/>
  <c r="AJ135" i="1"/>
  <c r="G137" i="1"/>
  <c r="AJ137" i="1"/>
  <c r="G138" i="1"/>
  <c r="AJ138" i="1"/>
  <c r="G139" i="1"/>
  <c r="AJ139" i="1"/>
  <c r="G142" i="1"/>
  <c r="AJ142" i="1"/>
  <c r="G143" i="1"/>
  <c r="AJ143" i="1"/>
  <c r="G144" i="1"/>
  <c r="AJ144" i="1"/>
  <c r="G145" i="1"/>
  <c r="AJ145" i="1"/>
  <c r="G146" i="1"/>
  <c r="AJ146" i="1"/>
  <c r="G147" i="1"/>
  <c r="AJ147" i="1"/>
  <c r="G149" i="1"/>
  <c r="AJ149" i="1"/>
  <c r="G151" i="1"/>
  <c r="AJ151" i="1"/>
  <c r="G152" i="1"/>
  <c r="AJ152" i="1"/>
  <c r="G153" i="1"/>
  <c r="AJ153" i="1"/>
  <c r="G154" i="1"/>
  <c r="AJ154" i="1"/>
  <c r="F157" i="1"/>
  <c r="D157" i="1"/>
  <c r="F158" i="1"/>
  <c r="D158" i="1"/>
  <c r="D156" i="1" s="1"/>
  <c r="F159" i="1"/>
  <c r="D159" i="1"/>
  <c r="F160" i="1"/>
  <c r="D160" i="1"/>
  <c r="F161" i="1"/>
  <c r="D161" i="1"/>
  <c r="F170" i="1"/>
  <c r="D170" i="1"/>
  <c r="F173" i="1"/>
  <c r="D173" i="1"/>
  <c r="F174" i="1"/>
  <c r="D174" i="1"/>
  <c r="F175" i="1"/>
  <c r="D175" i="1"/>
  <c r="F176" i="1"/>
  <c r="D176" i="1"/>
  <c r="F177" i="1"/>
  <c r="D177" i="1"/>
  <c r="F180" i="1"/>
  <c r="D180" i="1"/>
  <c r="D167" i="1" s="1"/>
  <c r="F181" i="1"/>
  <c r="D181" i="1"/>
  <c r="D179" i="1" s="1"/>
  <c r="F182" i="1"/>
  <c r="D182" i="1"/>
  <c r="F183" i="1"/>
  <c r="D183" i="1"/>
  <c r="F184" i="1"/>
  <c r="D184" i="1"/>
  <c r="G189" i="1"/>
  <c r="G193" i="1"/>
  <c r="G194" i="1"/>
  <c r="AJ194" i="1"/>
  <c r="G195" i="1"/>
  <c r="AG203" i="1"/>
  <c r="F205" i="1"/>
  <c r="F203" i="1" s="1"/>
  <c r="D126" i="1"/>
  <c r="D127" i="1"/>
  <c r="D128" i="1"/>
  <c r="D131" i="1"/>
  <c r="D132" i="1"/>
  <c r="D130" i="1" s="1"/>
  <c r="D133" i="1"/>
  <c r="B138" i="1"/>
  <c r="D143" i="1"/>
  <c r="D137" i="1" s="1"/>
  <c r="D144" i="1"/>
  <c r="D145" i="1"/>
  <c r="D146" i="1"/>
  <c r="D147" i="1"/>
  <c r="G150" i="1"/>
  <c r="D152" i="1"/>
  <c r="D153" i="1"/>
  <c r="D154" i="1"/>
  <c r="G156" i="1"/>
  <c r="AJ156" i="1"/>
  <c r="G157" i="1"/>
  <c r="AJ157" i="1"/>
  <c r="G158" i="1"/>
  <c r="AJ158" i="1"/>
  <c r="G159" i="1"/>
  <c r="AJ159" i="1"/>
  <c r="G160" i="1"/>
  <c r="AJ160" i="1"/>
  <c r="G161" i="1"/>
  <c r="AJ161" i="1"/>
  <c r="G165" i="1"/>
  <c r="AJ165" i="1"/>
  <c r="G167" i="1"/>
  <c r="AJ167" i="1"/>
  <c r="G168" i="1"/>
  <c r="AJ168" i="1"/>
  <c r="G169" i="1"/>
  <c r="AJ169" i="1"/>
  <c r="G170" i="1"/>
  <c r="AJ170" i="1"/>
  <c r="G172" i="1"/>
  <c r="AJ172" i="1"/>
  <c r="G173" i="1"/>
  <c r="AJ173" i="1"/>
  <c r="G174" i="1"/>
  <c r="AJ174" i="1"/>
  <c r="G175" i="1"/>
  <c r="AJ175" i="1"/>
  <c r="G176" i="1"/>
  <c r="AJ176" i="1"/>
  <c r="G177" i="1"/>
  <c r="AJ177" i="1"/>
  <c r="G179" i="1"/>
  <c r="AJ179" i="1"/>
  <c r="G180" i="1"/>
  <c r="AJ180" i="1"/>
  <c r="G181" i="1"/>
  <c r="AJ181" i="1"/>
  <c r="G182" i="1"/>
  <c r="AJ182" i="1"/>
  <c r="G183" i="1"/>
  <c r="AJ183" i="1"/>
  <c r="G184" i="1"/>
  <c r="AJ184" i="1"/>
  <c r="E186" i="1"/>
  <c r="F187" i="1"/>
  <c r="D187" i="1"/>
  <c r="G188" i="1"/>
  <c r="AJ188" i="1"/>
  <c r="F191" i="1"/>
  <c r="D191" i="1"/>
  <c r="F194" i="1"/>
  <c r="D194" i="1"/>
  <c r="D188" i="1" s="1"/>
  <c r="F195" i="1"/>
  <c r="D195" i="1"/>
  <c r="AG198" i="1"/>
  <c r="F199" i="1"/>
  <c r="B189" i="1"/>
  <c r="F189" i="1" s="1"/>
  <c r="F200" i="1"/>
  <c r="AG208" i="1"/>
  <c r="AG213" i="1"/>
  <c r="F214" i="1"/>
  <c r="D214" i="1"/>
  <c r="AJ214" i="1"/>
  <c r="G214" i="1"/>
  <c r="F215" i="1"/>
  <c r="D215" i="1"/>
  <c r="D213" i="1" s="1"/>
  <c r="AJ215" i="1"/>
  <c r="G215" i="1"/>
  <c r="E213" i="1"/>
  <c r="F216" i="1"/>
  <c r="D216" i="1"/>
  <c r="AJ216" i="1"/>
  <c r="G216" i="1"/>
  <c r="F219" i="1"/>
  <c r="AJ219" i="1"/>
  <c r="G219" i="1"/>
  <c r="F222" i="1"/>
  <c r="F221" i="1" s="1"/>
  <c r="AJ222" i="1"/>
  <c r="G222" i="1"/>
  <c r="G221" i="1" s="1"/>
  <c r="E221" i="1"/>
  <c r="G196" i="1"/>
  <c r="G198" i="1"/>
  <c r="G199" i="1"/>
  <c r="G200" i="1"/>
  <c r="G201" i="1"/>
  <c r="G203" i="1"/>
  <c r="G204" i="1"/>
  <c r="G205" i="1"/>
  <c r="G206" i="1"/>
  <c r="G208" i="1"/>
  <c r="G209" i="1"/>
  <c r="G210" i="1"/>
  <c r="G211" i="1"/>
  <c r="G80" i="1" l="1"/>
  <c r="C226" i="1"/>
  <c r="E59" i="1"/>
  <c r="E54" i="1"/>
  <c r="F39" i="1"/>
  <c r="E38" i="1"/>
  <c r="AJ39" i="1"/>
  <c r="AI9" i="1"/>
  <c r="AJ213" i="1"/>
  <c r="G213" i="1"/>
  <c r="F213" i="1"/>
  <c r="B186" i="1"/>
  <c r="D193" i="1"/>
  <c r="D189" i="1"/>
  <c r="D139" i="1"/>
  <c r="D125" i="1"/>
  <c r="G71" i="1"/>
  <c r="D59" i="1"/>
  <c r="D55" i="1"/>
  <c r="D53" i="1" s="1"/>
  <c r="F19" i="1"/>
  <c r="E16" i="1"/>
  <c r="E12" i="1"/>
  <c r="AJ19" i="1"/>
  <c r="G19" i="1"/>
  <c r="E218" i="1"/>
  <c r="AJ221" i="1"/>
  <c r="D186" i="1"/>
  <c r="F186" i="1"/>
  <c r="AJ186" i="1"/>
  <c r="G186" i="1"/>
  <c r="E78" i="1"/>
  <c r="D142" i="1"/>
  <c r="D138" i="1"/>
  <c r="D135" i="1" s="1"/>
  <c r="B135" i="1"/>
  <c r="B80" i="1"/>
  <c r="F80" i="1" s="1"/>
  <c r="D169" i="1"/>
  <c r="D172" i="1"/>
  <c r="D168" i="1"/>
  <c r="D165" i="1" s="1"/>
  <c r="F138" i="1"/>
  <c r="D115" i="1"/>
  <c r="D87" i="1"/>
  <c r="D86" i="1"/>
  <c r="B59" i="1"/>
  <c r="F59" i="1" s="1"/>
  <c r="B55" i="1"/>
  <c r="F50" i="1"/>
  <c r="G50" i="1"/>
  <c r="D19" i="1"/>
  <c r="D27" i="1"/>
  <c r="AJ27" i="1"/>
  <c r="G27" i="1"/>
  <c r="F27" i="1"/>
  <c r="E53" i="1" l="1"/>
  <c r="AJ54" i="1"/>
  <c r="F54" i="1"/>
  <c r="G54" i="1"/>
  <c r="E225" i="1"/>
  <c r="AJ59" i="1"/>
  <c r="G59" i="1"/>
  <c r="F38" i="1"/>
  <c r="AJ38" i="1"/>
  <c r="G38" i="1"/>
  <c r="B53" i="1"/>
  <c r="B226" i="1"/>
  <c r="F55" i="1"/>
  <c r="D84" i="1"/>
  <c r="D78" i="1" s="1"/>
  <c r="D79" i="1"/>
  <c r="D225" i="1" s="1"/>
  <c r="AJ78" i="1"/>
  <c r="G78" i="1"/>
  <c r="F218" i="1"/>
  <c r="AJ218" i="1"/>
  <c r="G218" i="1"/>
  <c r="AJ16" i="1"/>
  <c r="G16" i="1"/>
  <c r="F16" i="1"/>
  <c r="D16" i="1"/>
  <c r="D12" i="1"/>
  <c r="D80" i="1"/>
  <c r="B78" i="1"/>
  <c r="F78" i="1" s="1"/>
  <c r="F135" i="1"/>
  <c r="E226" i="1"/>
  <c r="AJ12" i="1"/>
  <c r="G12" i="1"/>
  <c r="F12" i="1"/>
  <c r="E9" i="1"/>
  <c r="D81" i="1"/>
  <c r="D227" i="1" s="1"/>
  <c r="G225" i="1" l="1"/>
  <c r="F225" i="1"/>
  <c r="AJ225" i="1"/>
  <c r="AJ53" i="1"/>
  <c r="G53" i="1"/>
  <c r="E223" i="1"/>
  <c r="F9" i="1"/>
  <c r="AJ9" i="1"/>
  <c r="G9" i="1"/>
  <c r="AJ226" i="1"/>
  <c r="G226" i="1"/>
  <c r="F226" i="1"/>
  <c r="D226" i="1"/>
  <c r="D9" i="1"/>
  <c r="D223" i="1" s="1"/>
  <c r="F53" i="1"/>
  <c r="B223" i="1"/>
  <c r="F223" i="1" l="1"/>
  <c r="AJ223" i="1"/>
  <c r="G223" i="1"/>
</calcChain>
</file>

<file path=xl/sharedStrings.xml><?xml version="1.0" encoding="utf-8"?>
<sst xmlns="http://schemas.openxmlformats.org/spreadsheetml/2006/main" count="291" uniqueCount="93">
  <si>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</si>
  <si>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</si>
  <si>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</si>
  <si>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</si>
  <si>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</si>
  <si>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</si>
  <si>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</si>
  <si>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</si>
  <si>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</si>
  <si>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</si>
  <si>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</si>
  <si>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</si>
  <si>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</si>
  <si>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</si>
  <si>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</si>
  <si>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</si>
  <si>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</si>
  <si>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</si>
  <si>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</si>
  <si>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</si>
  <si>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</si>
  <si>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</si>
  <si>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</si>
  <si>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</si>
  <si>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</si>
  <si>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</si>
  <si>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</si>
  <si>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</si>
  <si>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</si>
  <si>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</si>
  <si>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</si>
  <si>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</si>
  <si>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</si>
  <si>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</si>
  <si>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</si>
  <si>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</si>
  <si>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</si>
  <si>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</si>
  <si>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</si>
  <si>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</si>
  <si>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</si>
  <si>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</si>
  <si>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</si>
  <si>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</si>
  <si>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</si>
  <si>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</si>
  <si>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</si>
  <si>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</si>
  <si>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</si>
  <si>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</si>
  <si>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</si>
  <si>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</si>
  <si>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</si>
  <si>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</si>
  <si>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</si>
  <si>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</si>
  <si>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Планирование освоение средств во 2 и 4 кв.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</si>
  <si>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</si>
  <si>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во 2,4 кв.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</si>
  <si>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</si>
  <si>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</si>
  <si>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</si>
  <si>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</si>
  <si>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</si>
  <si>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</si>
  <si>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</si>
  <si>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</si>
  <si>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</si>
  <si>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</si>
  <si>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</si>
  <si>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</si>
  <si>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</si>
  <si>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</si>
  <si>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</si>
  <si>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</si>
  <si>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</si>
  <si>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</si>
  <si>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</si>
  <si>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</si>
  <si>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</si>
  <si>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</si>
  <si>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</si>
  <si>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</si>
  <si>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</si>
  <si>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</si>
  <si>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</si>
  <si>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</si>
  <si>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Е.В.Генова тел. 93-759</t>
  </si>
  <si>
    <t>(подпись)</t>
  </si>
  <si>
    <t>Начальник управления экономики</t>
  </si>
  <si>
    <t>Ответственный за составление сетевого графика</t>
  </si>
  <si>
    <t>Е.Г.Загорская</t>
  </si>
  <si>
    <t>О.П.Бондарева, тел. 93-754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</si>
</sst>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  <numFmt numFmtId="169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7" fillId="2" borderId="3" xfId="0" applyNumberFormat="1" applyFont="1" applyFill="1" applyBorder="1" applyAlignment="1" applyProtection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166" fontId="7" fillId="0" borderId="3" xfId="0" applyNumberFormat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 applyProtection="1">
      <alignment horizontal="center"/>
    </xf>
    <xf numFmtId="166" fontId="7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wrapText="1"/>
    </xf>
    <xf numFmtId="166" fontId="7" fillId="5" borderId="3" xfId="1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6" borderId="3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4" fillId="5" borderId="3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166" fontId="4" fillId="5" borderId="3" xfId="0" applyNumberFormat="1" applyFont="1" applyFill="1" applyBorder="1" applyAlignment="1" applyProtection="1">
      <alignment horizontal="center"/>
    </xf>
    <xf numFmtId="166" fontId="7" fillId="6" borderId="3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>
      <alignment horizontal="justify" wrapText="1"/>
    </xf>
    <xf numFmtId="0" fontId="7" fillId="7" borderId="3" xfId="0" applyFont="1" applyFill="1" applyBorder="1" applyAlignment="1">
      <alignment horizontal="left" vertical="center" wrapText="1"/>
    </xf>
    <xf numFmtId="166" fontId="7" fillId="7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wrapText="1"/>
    </xf>
    <xf numFmtId="166" fontId="4" fillId="5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justify" wrapText="1"/>
    </xf>
    <xf numFmtId="0" fontId="8" fillId="0" borderId="0" xfId="0" applyFont="1" applyFill="1" applyAlignment="1">
      <alignment vertical="center" wrapText="1"/>
    </xf>
    <xf numFmtId="166" fontId="7" fillId="5" borderId="3" xfId="0" applyNumberFormat="1" applyFont="1" applyFill="1" applyBorder="1" applyAlignment="1" applyProtection="1">
      <alignment horizontal="center"/>
    </xf>
    <xf numFmtId="166" fontId="4" fillId="5" borderId="3" xfId="1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center"/>
    </xf>
    <xf numFmtId="166" fontId="4" fillId="8" borderId="3" xfId="1" applyNumberFormat="1" applyFont="1" applyFill="1" applyBorder="1" applyAlignment="1">
      <alignment horizontal="center"/>
    </xf>
    <xf numFmtId="166" fontId="4" fillId="8" borderId="3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166" fontId="7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7" fontId="4" fillId="0" borderId="0" xfId="0" applyNumberFormat="1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9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justify" wrapText="1"/>
    </xf>
    <xf numFmtId="0" fontId="4" fillId="0" borderId="0" xfId="0" applyFont="1" applyFill="1" applyAlignment="1">
      <alignment horizontal="left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zoomScale="60" zoomScaleNormal="60" workbookViewId="0">
      <pane xSplit="5" ySplit="10" topLeftCell="F51" activePane="bottomRight" state="frozen"/>
      <selection pane="topRight" activeCell="F1" sqref="F1"/>
      <selection pane="bottomLeft" activeCell="A11" sqref="A11"/>
      <selection pane="bottomRight" activeCell="D68" sqref="D68"/>
    </sheetView>
  </sheetViews>
  <sheetFormatPr defaultRowHeight="18.75" x14ac:dyDescent="0.25"/>
  <cols>
    <col min="1" max="1" width="56.140625" style="1" customWidth="1"/>
    <col min="2" max="2" width="19.7109375" style="1" customWidth="1"/>
    <col min="3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22.28515625" style="2" hidden="1" customWidth="1"/>
    <col min="34" max="34" width="18.28515625" style="2" hidden="1" customWidth="1"/>
    <col min="35" max="35" width="13.7109375" style="2" hidden="1" customWidth="1"/>
    <col min="36" max="36" width="14.7109375" style="2" hidden="1" customWidth="1"/>
    <col min="37" max="46" width="0" style="2" hidden="1" customWidth="1"/>
    <col min="4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137"/>
      <c r="AC1" s="137"/>
      <c r="AD1" s="137"/>
      <c r="AG1" s="5" t="s">
        <v>0</v>
      </c>
    </row>
    <row r="2" spans="1:36" ht="39.75" customHeight="1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6" ht="37.5" customHeight="1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 t="s">
        <v>3</v>
      </c>
      <c r="AC3" s="140"/>
      <c r="AD3" s="140"/>
      <c r="AE3" s="140"/>
      <c r="AF3" s="140"/>
    </row>
    <row r="4" spans="1:36" s="6" customFormat="1" ht="14.25" customHeight="1" x14ac:dyDescent="0.25">
      <c r="A4" s="141" t="s">
        <v>4</v>
      </c>
      <c r="B4" s="135" t="s">
        <v>5</v>
      </c>
      <c r="C4" s="135" t="s">
        <v>5</v>
      </c>
      <c r="D4" s="135" t="s">
        <v>6</v>
      </c>
      <c r="E4" s="135" t="s">
        <v>7</v>
      </c>
      <c r="F4" s="135" t="s">
        <v>8</v>
      </c>
      <c r="G4" s="135"/>
      <c r="H4" s="135" t="s">
        <v>9</v>
      </c>
      <c r="I4" s="135"/>
      <c r="J4" s="135" t="s">
        <v>10</v>
      </c>
      <c r="K4" s="135"/>
      <c r="L4" s="135" t="s">
        <v>11</v>
      </c>
      <c r="M4" s="135"/>
      <c r="N4" s="135" t="s">
        <v>12</v>
      </c>
      <c r="O4" s="135"/>
      <c r="P4" s="135" t="s">
        <v>13</v>
      </c>
      <c r="Q4" s="135"/>
      <c r="R4" s="135" t="s">
        <v>14</v>
      </c>
      <c r="S4" s="135"/>
      <c r="T4" s="135" t="s">
        <v>15</v>
      </c>
      <c r="U4" s="135"/>
      <c r="V4" s="135" t="s">
        <v>16</v>
      </c>
      <c r="W4" s="135"/>
      <c r="X4" s="135" t="s">
        <v>17</v>
      </c>
      <c r="Y4" s="135"/>
      <c r="Z4" s="135" t="s">
        <v>18</v>
      </c>
      <c r="AA4" s="135"/>
      <c r="AB4" s="135" t="s">
        <v>19</v>
      </c>
      <c r="AC4" s="135"/>
      <c r="AD4" s="135" t="s">
        <v>20</v>
      </c>
      <c r="AE4" s="135"/>
      <c r="AF4" s="136" t="s">
        <v>21</v>
      </c>
    </row>
    <row r="5" spans="1:36" s="9" customFormat="1" ht="37.5" customHeight="1" x14ac:dyDescent="0.25">
      <c r="A5" s="142"/>
      <c r="B5" s="135"/>
      <c r="C5" s="135"/>
      <c r="D5" s="135"/>
      <c r="E5" s="135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36"/>
      <c r="AG5" s="9" t="s">
        <v>22</v>
      </c>
      <c r="AH5" s="9" t="s">
        <v>23</v>
      </c>
      <c r="AI5" s="9" t="s">
        <v>24</v>
      </c>
      <c r="AJ5" s="9" t="s">
        <v>25</v>
      </c>
    </row>
    <row r="6" spans="1:36" s="9" customFormat="1" ht="42" customHeight="1" x14ac:dyDescent="0.25">
      <c r="A6" s="143"/>
      <c r="B6" s="10">
        <v>2020</v>
      </c>
      <c r="C6" s="11">
        <v>43891</v>
      </c>
      <c r="D6" s="11">
        <v>43891</v>
      </c>
      <c r="E6" s="11">
        <v>43891</v>
      </c>
      <c r="F6" s="10" t="s">
        <v>26</v>
      </c>
      <c r="G6" s="10" t="s">
        <v>27</v>
      </c>
      <c r="H6" s="10" t="s">
        <v>22</v>
      </c>
      <c r="I6" s="10" t="s">
        <v>28</v>
      </c>
      <c r="J6" s="10" t="s">
        <v>22</v>
      </c>
      <c r="K6" s="10" t="s">
        <v>28</v>
      </c>
      <c r="L6" s="10" t="s">
        <v>22</v>
      </c>
      <c r="M6" s="10" t="s">
        <v>28</v>
      </c>
      <c r="N6" s="10" t="s">
        <v>22</v>
      </c>
      <c r="O6" s="10" t="s">
        <v>28</v>
      </c>
      <c r="P6" s="10" t="s">
        <v>22</v>
      </c>
      <c r="Q6" s="10" t="s">
        <v>28</v>
      </c>
      <c r="R6" s="10" t="s">
        <v>22</v>
      </c>
      <c r="S6" s="10" t="s">
        <v>28</v>
      </c>
      <c r="T6" s="10" t="s">
        <v>22</v>
      </c>
      <c r="U6" s="10" t="s">
        <v>28</v>
      </c>
      <c r="V6" s="10" t="s">
        <v>22</v>
      </c>
      <c r="W6" s="10" t="s">
        <v>28</v>
      </c>
      <c r="X6" s="10" t="s">
        <v>22</v>
      </c>
      <c r="Y6" s="10" t="s">
        <v>28</v>
      </c>
      <c r="Z6" s="10" t="s">
        <v>22</v>
      </c>
      <c r="AA6" s="10" t="s">
        <v>28</v>
      </c>
      <c r="AB6" s="10" t="s">
        <v>22</v>
      </c>
      <c r="AC6" s="10" t="s">
        <v>28</v>
      </c>
      <c r="AD6" s="10" t="s">
        <v>22</v>
      </c>
      <c r="AE6" s="10" t="s">
        <v>28</v>
      </c>
      <c r="AF6" s="12"/>
    </row>
    <row r="7" spans="1:36" s="14" customFormat="1" ht="17.2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6" s="14" customFormat="1" ht="35.25" customHeight="1" x14ac:dyDescent="0.25">
      <c r="A8" s="134" t="s">
        <v>29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"/>
    </row>
    <row r="9" spans="1:36" s="20" customFormat="1" ht="102" customHeight="1" x14ac:dyDescent="0.25">
      <c r="A9" s="15" t="s">
        <v>30</v>
      </c>
      <c r="B9" s="16">
        <f>B10+B11+B12+B14</f>
        <v>38579.900000000009</v>
      </c>
      <c r="C9" s="16">
        <f>C10+C11+C12+C14</f>
        <v>7095.9139999999998</v>
      </c>
      <c r="D9" s="16">
        <f>D10+D11+D12+D14</f>
        <v>6534.5982000000004</v>
      </c>
      <c r="E9" s="16">
        <f>E10+E11+E12+E14</f>
        <v>6534.5982000000004</v>
      </c>
      <c r="F9" s="17">
        <f>IFERROR(E9/B9*100,0)</f>
        <v>16.937830839374904</v>
      </c>
      <c r="G9" s="17">
        <f>IFERROR(E9/C9*100,0)</f>
        <v>92.089591277459121</v>
      </c>
      <c r="H9" s="16">
        <f t="shared" ref="H9:AE9" si="0">H10+H11+H12+H14</f>
        <v>4227.5680000000002</v>
      </c>
      <c r="I9" s="16">
        <f t="shared" si="0"/>
        <v>3395.0223800000003</v>
      </c>
      <c r="J9" s="16">
        <f t="shared" si="0"/>
        <v>2868.346</v>
      </c>
      <c r="K9" s="16">
        <f t="shared" si="0"/>
        <v>3139.57582</v>
      </c>
      <c r="L9" s="16">
        <f t="shared" si="0"/>
        <v>2708.163</v>
      </c>
      <c r="M9" s="16">
        <f t="shared" si="0"/>
        <v>0</v>
      </c>
      <c r="N9" s="16">
        <f t="shared" si="0"/>
        <v>4146.027</v>
      </c>
      <c r="O9" s="16">
        <f t="shared" si="0"/>
        <v>0</v>
      </c>
      <c r="P9" s="16">
        <f t="shared" si="0"/>
        <v>3264.6980000000003</v>
      </c>
      <c r="Q9" s="16">
        <f t="shared" si="0"/>
        <v>0</v>
      </c>
      <c r="R9" s="16">
        <f t="shared" si="0"/>
        <v>2850.7460000000001</v>
      </c>
      <c r="S9" s="16">
        <f t="shared" si="0"/>
        <v>0</v>
      </c>
      <c r="T9" s="16">
        <f t="shared" si="0"/>
        <v>5121.3819999999996</v>
      </c>
      <c r="U9" s="16">
        <f t="shared" si="0"/>
        <v>0</v>
      </c>
      <c r="V9" s="16">
        <f t="shared" si="0"/>
        <v>2857.154</v>
      </c>
      <c r="W9" s="16">
        <f t="shared" si="0"/>
        <v>0</v>
      </c>
      <c r="X9" s="16">
        <f t="shared" si="0"/>
        <v>1015.372</v>
      </c>
      <c r="Y9" s="16">
        <f t="shared" si="0"/>
        <v>0</v>
      </c>
      <c r="Z9" s="16">
        <f t="shared" si="0"/>
        <v>3302.7910000000002</v>
      </c>
      <c r="AA9" s="16">
        <f t="shared" si="0"/>
        <v>0</v>
      </c>
      <c r="AB9" s="16">
        <f t="shared" si="0"/>
        <v>2221.0740000000001</v>
      </c>
      <c r="AC9" s="16">
        <f t="shared" si="0"/>
        <v>0</v>
      </c>
      <c r="AD9" s="16">
        <f t="shared" si="0"/>
        <v>3996.5789999999997</v>
      </c>
      <c r="AE9" s="16">
        <f t="shared" si="0"/>
        <v>0</v>
      </c>
      <c r="AF9" s="18"/>
      <c r="AG9" s="19">
        <f>H9+J9+L9+N9+P9+R9+T9+V9+X9+Z9+AB9+AD9</f>
        <v>38579.899999999994</v>
      </c>
      <c r="AH9" s="19">
        <f>H9+J9+L9+N9+P9+R9+T9+V9+X9</f>
        <v>29059.455999999998</v>
      </c>
      <c r="AI9" s="19">
        <f>I9+K9+M9+O9+Q9+S9+U9+W9+Y9+AA9+AC9+AE9</f>
        <v>6534.5982000000004</v>
      </c>
      <c r="AJ9" s="19">
        <f>E9-C9</f>
        <v>-561.3157999999994</v>
      </c>
    </row>
    <row r="10" spans="1:36" s="26" customFormat="1" ht="20.25" customHeight="1" x14ac:dyDescent="0.3">
      <c r="A10" s="21" t="s">
        <v>31</v>
      </c>
      <c r="B10" s="22">
        <f>B48</f>
        <v>1038</v>
      </c>
      <c r="C10" s="22">
        <v>0</v>
      </c>
      <c r="D10" s="22">
        <v>0</v>
      </c>
      <c r="E10" s="22">
        <v>0</v>
      </c>
      <c r="F10" s="23">
        <f t="shared" ref="F10:F28" si="1">IFERROR(E10/B10*100,0)</f>
        <v>0</v>
      </c>
      <c r="G10" s="23">
        <f t="shared" ref="G10:G28" si="2">IFERROR(E10/C10*100,0)</f>
        <v>0</v>
      </c>
      <c r="H10" s="22">
        <f>H17+H48</f>
        <v>0</v>
      </c>
      <c r="I10" s="22">
        <f t="shared" ref="I10:AE10" si="3">I17+I48</f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346</v>
      </c>
      <c r="AA10" s="22">
        <f t="shared" si="3"/>
        <v>0</v>
      </c>
      <c r="AB10" s="22">
        <f t="shared" si="3"/>
        <v>346</v>
      </c>
      <c r="AC10" s="22">
        <f t="shared" si="3"/>
        <v>0</v>
      </c>
      <c r="AD10" s="22">
        <f t="shared" si="3"/>
        <v>346</v>
      </c>
      <c r="AE10" s="22">
        <f t="shared" si="3"/>
        <v>0</v>
      </c>
      <c r="AF10" s="24"/>
      <c r="AG10" s="25">
        <f t="shared" ref="AG10:AG78" si="4">H10+J10+L10+N10+P10+R10+T10+V10+X10+Z10+AB10+AD10</f>
        <v>1038</v>
      </c>
      <c r="AH10" s="25">
        <f t="shared" ref="AH10:AH78" si="5">H10+J10+L10+N10+P10+R10+T10+V10+X10</f>
        <v>0</v>
      </c>
      <c r="AI10" s="25">
        <f t="shared" ref="AI10:AI78" si="6">I10+K10+M10+O10+Q10+S10+U10+W10+Y10+AA10+AC10+AE10</f>
        <v>0</v>
      </c>
      <c r="AJ10" s="25">
        <f t="shared" ref="AJ10:AJ78" si="7">E10-C10</f>
        <v>0</v>
      </c>
    </row>
    <row r="11" spans="1:36" s="26" customFormat="1" ht="37.5" x14ac:dyDescent="0.3">
      <c r="A11" s="27" t="s">
        <v>32</v>
      </c>
      <c r="B11" s="23">
        <f>B18</f>
        <v>0</v>
      </c>
      <c r="C11" s="23">
        <f t="shared" ref="B11:E14" si="8">C18</f>
        <v>0</v>
      </c>
      <c r="D11" s="23">
        <f t="shared" si="8"/>
        <v>0</v>
      </c>
      <c r="E11" s="23">
        <f t="shared" si="8"/>
        <v>0</v>
      </c>
      <c r="F11" s="23">
        <f>IFERROR(E11/B11*100,0)</f>
        <v>0</v>
      </c>
      <c r="G11" s="23">
        <f>IFERROR(E11/C11*100,0)</f>
        <v>0</v>
      </c>
      <c r="H11" s="23">
        <f>H18</f>
        <v>0</v>
      </c>
      <c r="I11" s="23">
        <f t="shared" ref="H11:AE14" si="9">I18</f>
        <v>0</v>
      </c>
      <c r="J11" s="23">
        <f t="shared" si="9"/>
        <v>0</v>
      </c>
      <c r="K11" s="23">
        <f t="shared" si="9"/>
        <v>0</v>
      </c>
      <c r="L11" s="23">
        <f t="shared" si="9"/>
        <v>0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0</v>
      </c>
      <c r="Q11" s="23">
        <f t="shared" si="9"/>
        <v>0</v>
      </c>
      <c r="R11" s="23">
        <f t="shared" si="9"/>
        <v>0</v>
      </c>
      <c r="S11" s="23">
        <f t="shared" si="9"/>
        <v>0</v>
      </c>
      <c r="T11" s="23">
        <f t="shared" si="9"/>
        <v>0</v>
      </c>
      <c r="U11" s="23">
        <f t="shared" si="9"/>
        <v>0</v>
      </c>
      <c r="V11" s="23">
        <f t="shared" si="9"/>
        <v>0</v>
      </c>
      <c r="W11" s="23">
        <f t="shared" si="9"/>
        <v>0</v>
      </c>
      <c r="X11" s="23">
        <f t="shared" si="9"/>
        <v>0</v>
      </c>
      <c r="Y11" s="23">
        <f t="shared" si="9"/>
        <v>0</v>
      </c>
      <c r="Z11" s="23">
        <f t="shared" si="9"/>
        <v>0</v>
      </c>
      <c r="AA11" s="23">
        <f t="shared" si="9"/>
        <v>0</v>
      </c>
      <c r="AB11" s="23">
        <f t="shared" si="9"/>
        <v>0</v>
      </c>
      <c r="AC11" s="23">
        <f t="shared" si="9"/>
        <v>0</v>
      </c>
      <c r="AD11" s="23">
        <f t="shared" si="9"/>
        <v>0</v>
      </c>
      <c r="AE11" s="23">
        <f t="shared" si="9"/>
        <v>0</v>
      </c>
      <c r="AF11" s="24"/>
      <c r="AG11" s="25">
        <f t="shared" si="4"/>
        <v>0</v>
      </c>
      <c r="AH11" s="25">
        <f t="shared" si="5"/>
        <v>0</v>
      </c>
      <c r="AI11" s="25">
        <f t="shared" si="6"/>
        <v>0</v>
      </c>
      <c r="AJ11" s="25">
        <f t="shared" si="7"/>
        <v>0</v>
      </c>
    </row>
    <row r="12" spans="1:36" s="26" customFormat="1" x14ac:dyDescent="0.3">
      <c r="A12" s="21" t="s">
        <v>33</v>
      </c>
      <c r="B12" s="23">
        <f>B19</f>
        <v>37541.900000000009</v>
      </c>
      <c r="C12" s="23">
        <f t="shared" si="8"/>
        <v>7095.9139999999998</v>
      </c>
      <c r="D12" s="23">
        <f t="shared" si="8"/>
        <v>6534.5982000000004</v>
      </c>
      <c r="E12" s="23">
        <f t="shared" si="8"/>
        <v>6534.5982000000004</v>
      </c>
      <c r="F12" s="23">
        <f>IFERROR(E12/B12*100,0)</f>
        <v>17.406146732051383</v>
      </c>
      <c r="G12" s="23">
        <f>IFERROR(E12/C12*100,0)</f>
        <v>92.089591277459121</v>
      </c>
      <c r="H12" s="23">
        <f t="shared" si="9"/>
        <v>4227.5680000000002</v>
      </c>
      <c r="I12" s="23">
        <f t="shared" si="9"/>
        <v>3395.0223800000003</v>
      </c>
      <c r="J12" s="23">
        <f t="shared" si="9"/>
        <v>2868.346</v>
      </c>
      <c r="K12" s="23">
        <f t="shared" si="9"/>
        <v>3139.57582</v>
      </c>
      <c r="L12" s="23">
        <f t="shared" si="9"/>
        <v>2708.163</v>
      </c>
      <c r="M12" s="23">
        <f t="shared" si="9"/>
        <v>0</v>
      </c>
      <c r="N12" s="23">
        <f t="shared" si="9"/>
        <v>4146.027</v>
      </c>
      <c r="O12" s="23">
        <f>O19</f>
        <v>0</v>
      </c>
      <c r="P12" s="23">
        <f t="shared" si="9"/>
        <v>3264.6980000000003</v>
      </c>
      <c r="Q12" s="23">
        <f>Q19</f>
        <v>0</v>
      </c>
      <c r="R12" s="23">
        <f t="shared" si="9"/>
        <v>2850.7460000000001</v>
      </c>
      <c r="S12" s="23">
        <f>S19</f>
        <v>0</v>
      </c>
      <c r="T12" s="23">
        <f t="shared" si="9"/>
        <v>5121.3819999999996</v>
      </c>
      <c r="U12" s="23">
        <f>U19</f>
        <v>0</v>
      </c>
      <c r="V12" s="23">
        <f t="shared" si="9"/>
        <v>2857.154</v>
      </c>
      <c r="W12" s="23">
        <f>W19</f>
        <v>0</v>
      </c>
      <c r="X12" s="23">
        <f t="shared" si="9"/>
        <v>1015.372</v>
      </c>
      <c r="Y12" s="23">
        <f>Y19</f>
        <v>0</v>
      </c>
      <c r="Z12" s="23">
        <f t="shared" si="9"/>
        <v>2956.7910000000002</v>
      </c>
      <c r="AA12" s="23">
        <f>AA19</f>
        <v>0</v>
      </c>
      <c r="AB12" s="23">
        <f t="shared" si="9"/>
        <v>1875.0740000000001</v>
      </c>
      <c r="AC12" s="23">
        <f>AC19</f>
        <v>0</v>
      </c>
      <c r="AD12" s="23">
        <f t="shared" si="9"/>
        <v>3650.5789999999997</v>
      </c>
      <c r="AE12" s="23">
        <f>AE19</f>
        <v>0</v>
      </c>
      <c r="AF12" s="24"/>
      <c r="AG12" s="25">
        <f t="shared" si="4"/>
        <v>37541.899999999994</v>
      </c>
      <c r="AH12" s="25">
        <f t="shared" si="5"/>
        <v>29059.455999999998</v>
      </c>
      <c r="AI12" s="25">
        <f t="shared" si="6"/>
        <v>6534.5982000000004</v>
      </c>
      <c r="AJ12" s="25">
        <f t="shared" si="7"/>
        <v>-561.3157999999994</v>
      </c>
    </row>
    <row r="13" spans="1:36" s="26" customFormat="1" ht="37.5" x14ac:dyDescent="0.3">
      <c r="A13" s="28" t="s">
        <v>34</v>
      </c>
      <c r="B13" s="23">
        <f t="shared" si="8"/>
        <v>0</v>
      </c>
      <c r="C13" s="23">
        <f>C20</f>
        <v>0</v>
      </c>
      <c r="D13" s="23">
        <f t="shared" si="8"/>
        <v>0</v>
      </c>
      <c r="E13" s="23">
        <f t="shared" si="8"/>
        <v>0</v>
      </c>
      <c r="F13" s="23">
        <f>IFERROR(E13/B13*100,0)</f>
        <v>0</v>
      </c>
      <c r="G13" s="23">
        <f>IFERROR(E13/C13*100,0)</f>
        <v>0</v>
      </c>
      <c r="H13" s="23">
        <f t="shared" si="9"/>
        <v>0</v>
      </c>
      <c r="I13" s="23">
        <f t="shared" si="9"/>
        <v>0</v>
      </c>
      <c r="J13" s="23">
        <f t="shared" si="9"/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>N20</f>
        <v>0</v>
      </c>
      <c r="O13" s="23">
        <f>O20</f>
        <v>0</v>
      </c>
      <c r="P13" s="23">
        <f>P20</f>
        <v>0</v>
      </c>
      <c r="Q13" s="23">
        <f>Q20</f>
        <v>0</v>
      </c>
      <c r="R13" s="23">
        <f>R20</f>
        <v>0</v>
      </c>
      <c r="S13" s="23">
        <f>S20</f>
        <v>0</v>
      </c>
      <c r="T13" s="23">
        <f>T20</f>
        <v>0</v>
      </c>
      <c r="U13" s="23">
        <f>U20</f>
        <v>0</v>
      </c>
      <c r="V13" s="23">
        <f>V20</f>
        <v>0</v>
      </c>
      <c r="W13" s="23">
        <f>W20</f>
        <v>0</v>
      </c>
      <c r="X13" s="23">
        <f>X20</f>
        <v>0</v>
      </c>
      <c r="Y13" s="23">
        <f>Y20</f>
        <v>0</v>
      </c>
      <c r="Z13" s="23">
        <f>Z20</f>
        <v>0</v>
      </c>
      <c r="AA13" s="23">
        <f>AA20</f>
        <v>0</v>
      </c>
      <c r="AB13" s="23">
        <f>AB20</f>
        <v>0</v>
      </c>
      <c r="AC13" s="23">
        <f>AC20</f>
        <v>0</v>
      </c>
      <c r="AD13" s="23">
        <f>AD20</f>
        <v>0</v>
      </c>
      <c r="AE13" s="23">
        <f>AE20</f>
        <v>0</v>
      </c>
      <c r="AF13" s="24"/>
      <c r="AG13" s="25">
        <f t="shared" si="4"/>
        <v>0</v>
      </c>
      <c r="AH13" s="25">
        <f t="shared" si="5"/>
        <v>0</v>
      </c>
      <c r="AI13" s="25">
        <f t="shared" si="6"/>
        <v>0</v>
      </c>
      <c r="AJ13" s="25">
        <f t="shared" si="7"/>
        <v>0</v>
      </c>
    </row>
    <row r="14" spans="1:36" s="26" customFormat="1" x14ac:dyDescent="0.3">
      <c r="A14" s="21" t="s">
        <v>35</v>
      </c>
      <c r="B14" s="23">
        <f t="shared" si="8"/>
        <v>0</v>
      </c>
      <c r="C14" s="23">
        <f t="shared" si="8"/>
        <v>0</v>
      </c>
      <c r="D14" s="23">
        <f t="shared" si="8"/>
        <v>0</v>
      </c>
      <c r="E14" s="23">
        <f t="shared" si="8"/>
        <v>0</v>
      </c>
      <c r="F14" s="23">
        <f t="shared" si="1"/>
        <v>0</v>
      </c>
      <c r="G14" s="23">
        <f t="shared" si="2"/>
        <v>0</v>
      </c>
      <c r="H14" s="23">
        <f t="shared" si="9"/>
        <v>0</v>
      </c>
      <c r="I14" s="23">
        <f t="shared" si="9"/>
        <v>0</v>
      </c>
      <c r="J14" s="23">
        <f t="shared" si="9"/>
        <v>0</v>
      </c>
      <c r="K14" s="23">
        <f>K21</f>
        <v>0</v>
      </c>
      <c r="L14" s="23">
        <f t="shared" si="9"/>
        <v>0</v>
      </c>
      <c r="M14" s="23">
        <f>M21</f>
        <v>0</v>
      </c>
      <c r="N14" s="23">
        <f t="shared" si="9"/>
        <v>0</v>
      </c>
      <c r="O14" s="23">
        <f>O21</f>
        <v>0</v>
      </c>
      <c r="P14" s="23">
        <f t="shared" si="9"/>
        <v>0</v>
      </c>
      <c r="Q14" s="23">
        <f>Q21</f>
        <v>0</v>
      </c>
      <c r="R14" s="23">
        <f t="shared" si="9"/>
        <v>0</v>
      </c>
      <c r="S14" s="23">
        <f>S21</f>
        <v>0</v>
      </c>
      <c r="T14" s="23">
        <f t="shared" si="9"/>
        <v>0</v>
      </c>
      <c r="U14" s="23">
        <f>U21</f>
        <v>0</v>
      </c>
      <c r="V14" s="23">
        <f t="shared" si="9"/>
        <v>0</v>
      </c>
      <c r="W14" s="23">
        <f>W21</f>
        <v>0</v>
      </c>
      <c r="X14" s="23">
        <f t="shared" si="9"/>
        <v>0</v>
      </c>
      <c r="Y14" s="23">
        <f>Y21</f>
        <v>0</v>
      </c>
      <c r="Z14" s="23">
        <f t="shared" si="9"/>
        <v>0</v>
      </c>
      <c r="AA14" s="23">
        <f>AA21</f>
        <v>0</v>
      </c>
      <c r="AB14" s="23">
        <f t="shared" si="9"/>
        <v>0</v>
      </c>
      <c r="AC14" s="23">
        <f>AC21</f>
        <v>0</v>
      </c>
      <c r="AD14" s="23">
        <f t="shared" si="9"/>
        <v>0</v>
      </c>
      <c r="AE14" s="23">
        <f>AE21</f>
        <v>0</v>
      </c>
      <c r="AF14" s="24"/>
      <c r="AG14" s="25">
        <f t="shared" si="4"/>
        <v>0</v>
      </c>
      <c r="AH14" s="25">
        <f t="shared" si="5"/>
        <v>0</v>
      </c>
      <c r="AI14" s="25">
        <f t="shared" si="6"/>
        <v>0</v>
      </c>
      <c r="AJ14" s="25">
        <f t="shared" si="7"/>
        <v>0</v>
      </c>
    </row>
    <row r="15" spans="1:36" s="26" customFormat="1" ht="38.25" customHeight="1" x14ac:dyDescent="0.25">
      <c r="A15" s="126" t="s">
        <v>36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  <c r="AF15" s="24"/>
      <c r="AG15" s="25"/>
      <c r="AH15" s="25"/>
      <c r="AI15" s="25"/>
      <c r="AJ15" s="25"/>
    </row>
    <row r="16" spans="1:36" s="26" customFormat="1" x14ac:dyDescent="0.3">
      <c r="A16" s="29" t="s">
        <v>37</v>
      </c>
      <c r="B16" s="30">
        <f>B17+B18+B19+B21</f>
        <v>38579.900000000009</v>
      </c>
      <c r="C16" s="30">
        <f>C17+C18+C19+C21</f>
        <v>7095.9139999999998</v>
      </c>
      <c r="D16" s="30">
        <f>D17+D18+D19+D21</f>
        <v>6534.5982000000004</v>
      </c>
      <c r="E16" s="30">
        <f>E17+E18+E19+E21</f>
        <v>6534.5982000000004</v>
      </c>
      <c r="F16" s="30">
        <f>IFERROR(E16/B16*100,0)</f>
        <v>16.937830839374904</v>
      </c>
      <c r="G16" s="30">
        <f>IFERROR(E16/C16*100,0)</f>
        <v>92.089591277459121</v>
      </c>
      <c r="H16" s="30">
        <f>H17+H18+H19+H21</f>
        <v>4227.5680000000002</v>
      </c>
      <c r="I16" s="30">
        <f>I17+I18+I19+I21</f>
        <v>3395.0223800000003</v>
      </c>
      <c r="J16" s="30">
        <f>J17+J18+J19+J21</f>
        <v>2868.346</v>
      </c>
      <c r="K16" s="30">
        <f>K17+K18+K19+K21</f>
        <v>3139.57582</v>
      </c>
      <c r="L16" s="30">
        <f>L17+L18+L19+L21</f>
        <v>2708.163</v>
      </c>
      <c r="M16" s="30">
        <f t="shared" ref="M16:AE16" si="10">M17+M18+M19+M21</f>
        <v>0</v>
      </c>
      <c r="N16" s="30">
        <f t="shared" si="10"/>
        <v>4146.027</v>
      </c>
      <c r="O16" s="30">
        <f t="shared" si="10"/>
        <v>0</v>
      </c>
      <c r="P16" s="30">
        <f t="shared" si="10"/>
        <v>3264.6980000000003</v>
      </c>
      <c r="Q16" s="30">
        <f t="shared" si="10"/>
        <v>0</v>
      </c>
      <c r="R16" s="30">
        <f t="shared" si="10"/>
        <v>2850.7460000000001</v>
      </c>
      <c r="S16" s="30">
        <f t="shared" si="10"/>
        <v>0</v>
      </c>
      <c r="T16" s="30">
        <f t="shared" si="10"/>
        <v>5121.3819999999996</v>
      </c>
      <c r="U16" s="30">
        <f t="shared" si="10"/>
        <v>0</v>
      </c>
      <c r="V16" s="30">
        <f t="shared" si="10"/>
        <v>2857.154</v>
      </c>
      <c r="W16" s="30">
        <f t="shared" si="10"/>
        <v>0</v>
      </c>
      <c r="X16" s="30">
        <f t="shared" si="10"/>
        <v>1015.372</v>
      </c>
      <c r="Y16" s="30">
        <f t="shared" si="10"/>
        <v>0</v>
      </c>
      <c r="Z16" s="30">
        <f t="shared" si="10"/>
        <v>2956.7910000000002</v>
      </c>
      <c r="AA16" s="30">
        <f>AA17+AA18+AA19+AA21</f>
        <v>0</v>
      </c>
      <c r="AB16" s="30">
        <f t="shared" si="10"/>
        <v>1875.0740000000001</v>
      </c>
      <c r="AC16" s="30">
        <f t="shared" si="10"/>
        <v>0</v>
      </c>
      <c r="AD16" s="30">
        <f t="shared" si="10"/>
        <v>3650.5789999999997</v>
      </c>
      <c r="AE16" s="30">
        <f t="shared" si="10"/>
        <v>0</v>
      </c>
      <c r="AF16" s="24"/>
      <c r="AG16" s="25">
        <f t="shared" si="4"/>
        <v>37541.899999999994</v>
      </c>
      <c r="AH16" s="25">
        <f t="shared" si="5"/>
        <v>29059.455999999998</v>
      </c>
      <c r="AI16" s="25">
        <f t="shared" si="6"/>
        <v>6534.5982000000004</v>
      </c>
      <c r="AJ16" s="25">
        <f t="shared" si="7"/>
        <v>-561.3157999999994</v>
      </c>
    </row>
    <row r="17" spans="1:36" s="26" customFormat="1" x14ac:dyDescent="0.3">
      <c r="A17" s="21" t="s">
        <v>31</v>
      </c>
      <c r="B17" s="30">
        <f>B48</f>
        <v>1038</v>
      </c>
      <c r="C17" s="30">
        <v>0</v>
      </c>
      <c r="D17" s="30">
        <v>0</v>
      </c>
      <c r="E17" s="30"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24"/>
      <c r="AG17" s="25">
        <f t="shared" si="4"/>
        <v>0</v>
      </c>
      <c r="AH17" s="25">
        <f t="shared" si="5"/>
        <v>0</v>
      </c>
      <c r="AI17" s="25">
        <f t="shared" si="6"/>
        <v>0</v>
      </c>
      <c r="AJ17" s="25">
        <f t="shared" si="7"/>
        <v>0</v>
      </c>
    </row>
    <row r="18" spans="1:36" s="26" customFormat="1" ht="37.5" x14ac:dyDescent="0.3">
      <c r="A18" s="27" t="s">
        <v>32</v>
      </c>
      <c r="B18" s="30">
        <v>0</v>
      </c>
      <c r="C18" s="30">
        <v>0</v>
      </c>
      <c r="D18" s="30">
        <v>0</v>
      </c>
      <c r="E18" s="30"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24"/>
      <c r="AG18" s="25">
        <f t="shared" si="4"/>
        <v>0</v>
      </c>
      <c r="AH18" s="25">
        <f t="shared" si="5"/>
        <v>0</v>
      </c>
      <c r="AI18" s="25">
        <f t="shared" si="6"/>
        <v>0</v>
      </c>
      <c r="AJ18" s="25">
        <f t="shared" si="7"/>
        <v>0</v>
      </c>
    </row>
    <row r="19" spans="1:36" s="26" customFormat="1" x14ac:dyDescent="0.3">
      <c r="A19" s="21" t="s">
        <v>33</v>
      </c>
      <c r="B19" s="31">
        <f>B24+B29+B35+B41+B45+B51</f>
        <v>37541.900000000009</v>
      </c>
      <c r="C19" s="31">
        <f>C24+C29+C35+C41+C45</f>
        <v>7095.9139999999998</v>
      </c>
      <c r="D19" s="31">
        <f>D24+D29+D35+D41+D45</f>
        <v>6534.5982000000004</v>
      </c>
      <c r="E19" s="31">
        <f>E24+E29+E35+E41+E45</f>
        <v>6534.5982000000004</v>
      </c>
      <c r="F19" s="30">
        <f t="shared" si="1"/>
        <v>17.406146732051383</v>
      </c>
      <c r="G19" s="30">
        <f t="shared" si="2"/>
        <v>92.089591277459121</v>
      </c>
      <c r="H19" s="31">
        <f>H24+H29+H35+H41+H51</f>
        <v>4227.5680000000002</v>
      </c>
      <c r="I19" s="31">
        <f t="shared" ref="I19:AE19" si="11">I24+I29+I35+I41+I51</f>
        <v>3395.0223800000003</v>
      </c>
      <c r="J19" s="31">
        <f t="shared" si="11"/>
        <v>2868.346</v>
      </c>
      <c r="K19" s="31">
        <f t="shared" si="11"/>
        <v>3139.57582</v>
      </c>
      <c r="L19" s="31">
        <f t="shared" si="11"/>
        <v>2708.163</v>
      </c>
      <c r="M19" s="31">
        <f t="shared" si="11"/>
        <v>0</v>
      </c>
      <c r="N19" s="31">
        <f t="shared" si="11"/>
        <v>4146.027</v>
      </c>
      <c r="O19" s="31">
        <f t="shared" si="11"/>
        <v>0</v>
      </c>
      <c r="P19" s="31">
        <f t="shared" si="11"/>
        <v>3264.6980000000003</v>
      </c>
      <c r="Q19" s="31">
        <f t="shared" si="11"/>
        <v>0</v>
      </c>
      <c r="R19" s="31">
        <f t="shared" si="11"/>
        <v>2850.7460000000001</v>
      </c>
      <c r="S19" s="31">
        <f t="shared" si="11"/>
        <v>0</v>
      </c>
      <c r="T19" s="31">
        <f t="shared" si="11"/>
        <v>5121.3819999999996</v>
      </c>
      <c r="U19" s="31">
        <f t="shared" si="11"/>
        <v>0</v>
      </c>
      <c r="V19" s="31">
        <f t="shared" si="11"/>
        <v>2857.154</v>
      </c>
      <c r="W19" s="31">
        <f t="shared" si="11"/>
        <v>0</v>
      </c>
      <c r="X19" s="31">
        <f t="shared" si="11"/>
        <v>1015.372</v>
      </c>
      <c r="Y19" s="31">
        <f t="shared" si="11"/>
        <v>0</v>
      </c>
      <c r="Z19" s="31">
        <f t="shared" si="11"/>
        <v>2956.7910000000002</v>
      </c>
      <c r="AA19" s="31">
        <f t="shared" si="11"/>
        <v>0</v>
      </c>
      <c r="AB19" s="31">
        <f t="shared" si="11"/>
        <v>1875.0740000000001</v>
      </c>
      <c r="AC19" s="31">
        <f t="shared" si="11"/>
        <v>0</v>
      </c>
      <c r="AD19" s="31">
        <f t="shared" si="11"/>
        <v>3650.5789999999997</v>
      </c>
      <c r="AE19" s="31">
        <f t="shared" si="11"/>
        <v>0</v>
      </c>
      <c r="AF19" s="24"/>
      <c r="AG19" s="25">
        <f t="shared" si="4"/>
        <v>37541.899999999994</v>
      </c>
      <c r="AH19" s="25">
        <f t="shared" si="5"/>
        <v>29059.455999999998</v>
      </c>
      <c r="AI19" s="25">
        <f t="shared" si="6"/>
        <v>6534.5982000000004</v>
      </c>
      <c r="AJ19" s="25">
        <f t="shared" si="7"/>
        <v>-561.3157999999994</v>
      </c>
    </row>
    <row r="20" spans="1:36" s="26" customFormat="1" ht="37.5" x14ac:dyDescent="0.3">
      <c r="A20" s="28" t="s">
        <v>34</v>
      </c>
      <c r="B20" s="31">
        <v>0</v>
      </c>
      <c r="C20" s="31">
        <v>0</v>
      </c>
      <c r="D20" s="31">
        <v>0</v>
      </c>
      <c r="E20" s="31">
        <v>0</v>
      </c>
      <c r="F20" s="30">
        <f t="shared" si="1"/>
        <v>0</v>
      </c>
      <c r="G20" s="30">
        <f t="shared" si="2"/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24"/>
      <c r="AG20" s="25">
        <f t="shared" si="4"/>
        <v>0</v>
      </c>
      <c r="AH20" s="25">
        <f t="shared" si="5"/>
        <v>0</v>
      </c>
      <c r="AI20" s="25">
        <f t="shared" si="6"/>
        <v>0</v>
      </c>
      <c r="AJ20" s="25">
        <f t="shared" si="7"/>
        <v>0</v>
      </c>
    </row>
    <row r="21" spans="1:36" s="26" customFormat="1" x14ac:dyDescent="0.3">
      <c r="A21" s="21" t="s">
        <v>35</v>
      </c>
      <c r="B21" s="31">
        <v>0</v>
      </c>
      <c r="C21" s="31">
        <v>0</v>
      </c>
      <c r="D21" s="31">
        <v>0</v>
      </c>
      <c r="E21" s="31">
        <v>0</v>
      </c>
      <c r="F21" s="30">
        <f t="shared" si="1"/>
        <v>0</v>
      </c>
      <c r="G21" s="30">
        <f t="shared" si="2"/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24"/>
      <c r="AG21" s="25">
        <f t="shared" si="4"/>
        <v>0</v>
      </c>
      <c r="AH21" s="25">
        <f t="shared" si="5"/>
        <v>0</v>
      </c>
      <c r="AI21" s="25">
        <f t="shared" si="6"/>
        <v>0</v>
      </c>
      <c r="AJ21" s="25">
        <f t="shared" si="7"/>
        <v>0</v>
      </c>
    </row>
    <row r="22" spans="1:36" s="26" customFormat="1" ht="31.5" customHeight="1" x14ac:dyDescent="0.25">
      <c r="A22" s="131" t="s">
        <v>38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3"/>
      <c r="AF22" s="24"/>
      <c r="AG22" s="25">
        <f t="shared" si="4"/>
        <v>0</v>
      </c>
      <c r="AH22" s="25">
        <f t="shared" si="5"/>
        <v>0</v>
      </c>
      <c r="AI22" s="25">
        <f t="shared" si="6"/>
        <v>0</v>
      </c>
      <c r="AJ22" s="25">
        <f t="shared" si="7"/>
        <v>0</v>
      </c>
    </row>
    <row r="23" spans="1:36" s="26" customFormat="1" x14ac:dyDescent="0.3">
      <c r="A23" s="29" t="s">
        <v>37</v>
      </c>
      <c r="B23" s="30">
        <f>B24</f>
        <v>139</v>
      </c>
      <c r="C23" s="30">
        <f>C24</f>
        <v>0</v>
      </c>
      <c r="D23" s="30">
        <f>D24</f>
        <v>0</v>
      </c>
      <c r="E23" s="30">
        <f>E24</f>
        <v>0</v>
      </c>
      <c r="F23" s="30">
        <f t="shared" si="1"/>
        <v>0</v>
      </c>
      <c r="G23" s="30">
        <f t="shared" si="2"/>
        <v>0</v>
      </c>
      <c r="H23" s="30">
        <f>H24</f>
        <v>0</v>
      </c>
      <c r="I23" s="30">
        <v>0</v>
      </c>
      <c r="J23" s="30">
        <f>J24</f>
        <v>0</v>
      </c>
      <c r="K23" s="30">
        <v>0</v>
      </c>
      <c r="L23" s="30">
        <f>L24</f>
        <v>0</v>
      </c>
      <c r="M23" s="30">
        <v>0</v>
      </c>
      <c r="N23" s="30">
        <f t="shared" ref="N23:AE23" si="12">N24</f>
        <v>0</v>
      </c>
      <c r="O23" s="30">
        <f t="shared" si="12"/>
        <v>0</v>
      </c>
      <c r="P23" s="30">
        <f t="shared" si="12"/>
        <v>29.757000000000001</v>
      </c>
      <c r="Q23" s="30">
        <f t="shared" si="12"/>
        <v>0</v>
      </c>
      <c r="R23" s="30">
        <f t="shared" si="12"/>
        <v>9.4730000000000008</v>
      </c>
      <c r="S23" s="30">
        <f t="shared" si="12"/>
        <v>0</v>
      </c>
      <c r="T23" s="30">
        <f t="shared" si="12"/>
        <v>14.861000000000001</v>
      </c>
      <c r="U23" s="30">
        <f t="shared" si="12"/>
        <v>0</v>
      </c>
      <c r="V23" s="30">
        <f t="shared" si="12"/>
        <v>20.893000000000001</v>
      </c>
      <c r="W23" s="30">
        <f t="shared" si="12"/>
        <v>0</v>
      </c>
      <c r="X23" s="30">
        <f t="shared" si="12"/>
        <v>9.3800000000000008</v>
      </c>
      <c r="Y23" s="30">
        <f t="shared" si="12"/>
        <v>0</v>
      </c>
      <c r="Z23" s="30">
        <f t="shared" si="12"/>
        <v>10.081</v>
      </c>
      <c r="AA23" s="30">
        <f t="shared" si="12"/>
        <v>0</v>
      </c>
      <c r="AB23" s="30">
        <f t="shared" si="12"/>
        <v>19.582000000000001</v>
      </c>
      <c r="AC23" s="30">
        <f t="shared" si="12"/>
        <v>0</v>
      </c>
      <c r="AD23" s="30">
        <f t="shared" si="12"/>
        <v>24.972999999999999</v>
      </c>
      <c r="AE23" s="30">
        <f t="shared" si="12"/>
        <v>0</v>
      </c>
      <c r="AF23" s="24"/>
      <c r="AG23" s="25">
        <f t="shared" si="4"/>
        <v>139</v>
      </c>
      <c r="AH23" s="25">
        <f t="shared" si="5"/>
        <v>84.364000000000004</v>
      </c>
      <c r="AI23" s="25">
        <f t="shared" si="6"/>
        <v>0</v>
      </c>
      <c r="AJ23" s="25">
        <f t="shared" si="7"/>
        <v>0</v>
      </c>
    </row>
    <row r="24" spans="1:36" s="26" customFormat="1" x14ac:dyDescent="0.3">
      <c r="A24" s="21" t="s">
        <v>33</v>
      </c>
      <c r="B24" s="31">
        <f>H24+J24+L24+N24+P24+R24+T24+V24+X24+Z24+AB24+AD24</f>
        <v>139</v>
      </c>
      <c r="C24" s="31">
        <f>H24+J24</f>
        <v>0</v>
      </c>
      <c r="D24" s="31">
        <f>E24</f>
        <v>0</v>
      </c>
      <c r="E24" s="31">
        <f>I24+K24+M24+O24+Q24+S24+U24+W24+Y24+AA24+AC24+AE24</f>
        <v>0</v>
      </c>
      <c r="F24" s="30">
        <f>IFERROR(E24/B24*100,0)</f>
        <v>0</v>
      </c>
      <c r="G24" s="30">
        <f t="shared" si="2"/>
        <v>0</v>
      </c>
      <c r="H24" s="31">
        <v>0</v>
      </c>
      <c r="I24" s="30"/>
      <c r="J24" s="31">
        <v>0</v>
      </c>
      <c r="K24" s="30"/>
      <c r="L24" s="31">
        <v>0</v>
      </c>
      <c r="M24" s="30"/>
      <c r="N24" s="31">
        <v>0</v>
      </c>
      <c r="O24" s="30"/>
      <c r="P24" s="31">
        <v>29.757000000000001</v>
      </c>
      <c r="Q24" s="30"/>
      <c r="R24" s="31">
        <v>9.4730000000000008</v>
      </c>
      <c r="S24" s="30"/>
      <c r="T24" s="31">
        <v>14.861000000000001</v>
      </c>
      <c r="U24" s="30"/>
      <c r="V24" s="31">
        <v>20.893000000000001</v>
      </c>
      <c r="W24" s="30"/>
      <c r="X24" s="31">
        <v>9.3800000000000008</v>
      </c>
      <c r="Y24" s="30"/>
      <c r="Z24" s="31">
        <v>10.081</v>
      </c>
      <c r="AA24" s="30"/>
      <c r="AB24" s="31">
        <v>19.582000000000001</v>
      </c>
      <c r="AC24" s="31"/>
      <c r="AD24" s="31">
        <v>24.972999999999999</v>
      </c>
      <c r="AE24" s="31"/>
      <c r="AF24" s="24"/>
      <c r="AG24" s="25">
        <f t="shared" si="4"/>
        <v>139</v>
      </c>
      <c r="AH24" s="25">
        <f t="shared" si="5"/>
        <v>84.364000000000004</v>
      </c>
      <c r="AI24" s="25">
        <f t="shared" si="6"/>
        <v>0</v>
      </c>
      <c r="AJ24" s="25">
        <f t="shared" si="7"/>
        <v>0</v>
      </c>
    </row>
    <row r="25" spans="1:36" s="26" customFormat="1" hidden="1" x14ac:dyDescent="0.3">
      <c r="A25" s="21" t="s">
        <v>39</v>
      </c>
      <c r="B25" s="30"/>
      <c r="C25" s="30"/>
      <c r="D25" s="30"/>
      <c r="E25" s="30"/>
      <c r="F25" s="30">
        <f t="shared" si="1"/>
        <v>0</v>
      </c>
      <c r="G25" s="30">
        <f t="shared" si="2"/>
        <v>0</v>
      </c>
      <c r="H25" s="32"/>
      <c r="I25" s="32"/>
      <c r="J25" s="32"/>
      <c r="K25" s="30">
        <v>0</v>
      </c>
      <c r="L25" s="32"/>
      <c r="M25" s="32"/>
      <c r="N25" s="32"/>
      <c r="O25" s="30">
        <v>0</v>
      </c>
      <c r="P25" s="32"/>
      <c r="Q25" s="32"/>
      <c r="R25" s="32"/>
      <c r="S25" s="30">
        <v>0</v>
      </c>
      <c r="T25" s="32"/>
      <c r="U25" s="30">
        <v>0</v>
      </c>
      <c r="V25" s="32"/>
      <c r="W25" s="30">
        <v>0</v>
      </c>
      <c r="X25" s="32"/>
      <c r="Y25" s="30">
        <v>0</v>
      </c>
      <c r="Z25" s="32"/>
      <c r="AA25" s="30">
        <v>0</v>
      </c>
      <c r="AB25" s="32"/>
      <c r="AC25" s="32"/>
      <c r="AD25" s="32"/>
      <c r="AE25" s="33"/>
      <c r="AF25" s="24"/>
      <c r="AG25" s="25">
        <f t="shared" si="4"/>
        <v>0</v>
      </c>
      <c r="AH25" s="25">
        <f t="shared" si="5"/>
        <v>0</v>
      </c>
      <c r="AI25" s="25">
        <f t="shared" si="6"/>
        <v>0</v>
      </c>
      <c r="AJ25" s="25">
        <f t="shared" si="7"/>
        <v>0</v>
      </c>
    </row>
    <row r="26" spans="1:36" s="26" customFormat="1" ht="36.75" customHeight="1" x14ac:dyDescent="0.25">
      <c r="A26" s="131" t="s">
        <v>40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3"/>
      <c r="AF26" s="24"/>
      <c r="AG26" s="25"/>
      <c r="AH26" s="25"/>
      <c r="AI26" s="25"/>
      <c r="AJ26" s="25"/>
    </row>
    <row r="27" spans="1:36" s="26" customFormat="1" x14ac:dyDescent="0.3">
      <c r="A27" s="29" t="s">
        <v>37</v>
      </c>
      <c r="B27" s="30">
        <f>B29</f>
        <v>0</v>
      </c>
      <c r="C27" s="30">
        <f>C29</f>
        <v>0</v>
      </c>
      <c r="D27" s="30">
        <f>D29</f>
        <v>0</v>
      </c>
      <c r="E27" s="30">
        <f>E29</f>
        <v>0</v>
      </c>
      <c r="F27" s="30">
        <f t="shared" si="1"/>
        <v>0</v>
      </c>
      <c r="G27" s="30">
        <f t="shared" si="2"/>
        <v>0</v>
      </c>
      <c r="H27" s="30">
        <f t="shared" ref="H27:AE27" si="13">H29</f>
        <v>0</v>
      </c>
      <c r="I27" s="30">
        <f t="shared" si="13"/>
        <v>0</v>
      </c>
      <c r="J27" s="30">
        <f t="shared" si="13"/>
        <v>0</v>
      </c>
      <c r="K27" s="30">
        <f t="shared" si="13"/>
        <v>0</v>
      </c>
      <c r="L27" s="30">
        <f t="shared" si="13"/>
        <v>0</v>
      </c>
      <c r="M27" s="30">
        <f t="shared" si="13"/>
        <v>0</v>
      </c>
      <c r="N27" s="30">
        <f t="shared" si="13"/>
        <v>0</v>
      </c>
      <c r="O27" s="30">
        <f t="shared" si="13"/>
        <v>0</v>
      </c>
      <c r="P27" s="30">
        <f t="shared" si="13"/>
        <v>0</v>
      </c>
      <c r="Q27" s="30">
        <f t="shared" si="13"/>
        <v>0</v>
      </c>
      <c r="R27" s="30">
        <f t="shared" si="13"/>
        <v>0</v>
      </c>
      <c r="S27" s="30">
        <f t="shared" si="13"/>
        <v>0</v>
      </c>
      <c r="T27" s="30">
        <f t="shared" si="13"/>
        <v>0</v>
      </c>
      <c r="U27" s="30">
        <f t="shared" si="13"/>
        <v>0</v>
      </c>
      <c r="V27" s="30">
        <f t="shared" si="13"/>
        <v>0</v>
      </c>
      <c r="W27" s="30">
        <f t="shared" si="13"/>
        <v>0</v>
      </c>
      <c r="X27" s="30">
        <f t="shared" si="13"/>
        <v>0</v>
      </c>
      <c r="Y27" s="30">
        <f t="shared" si="13"/>
        <v>0</v>
      </c>
      <c r="Z27" s="30">
        <f t="shared" si="13"/>
        <v>0</v>
      </c>
      <c r="AA27" s="30">
        <f t="shared" si="13"/>
        <v>0</v>
      </c>
      <c r="AB27" s="30">
        <f t="shared" si="13"/>
        <v>0</v>
      </c>
      <c r="AC27" s="30">
        <f t="shared" si="13"/>
        <v>0</v>
      </c>
      <c r="AD27" s="30">
        <f t="shared" si="13"/>
        <v>0</v>
      </c>
      <c r="AE27" s="30">
        <f t="shared" si="13"/>
        <v>0</v>
      </c>
      <c r="AF27" s="24"/>
      <c r="AG27" s="25">
        <f t="shared" si="4"/>
        <v>0</v>
      </c>
      <c r="AH27" s="25">
        <f t="shared" si="5"/>
        <v>0</v>
      </c>
      <c r="AI27" s="25">
        <f t="shared" si="6"/>
        <v>0</v>
      </c>
      <c r="AJ27" s="25">
        <f t="shared" si="7"/>
        <v>0</v>
      </c>
    </row>
    <row r="28" spans="1:36" s="26" customFormat="1" hidden="1" x14ac:dyDescent="0.3">
      <c r="A28" s="21" t="s">
        <v>39</v>
      </c>
      <c r="B28" s="30"/>
      <c r="C28" s="30"/>
      <c r="D28" s="30"/>
      <c r="E28" s="30"/>
      <c r="F28" s="30">
        <f t="shared" si="1"/>
        <v>0</v>
      </c>
      <c r="G28" s="30">
        <f t="shared" si="2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4"/>
      <c r="AG28" s="25">
        <f t="shared" si="4"/>
        <v>0</v>
      </c>
      <c r="AH28" s="25">
        <f t="shared" si="5"/>
        <v>0</v>
      </c>
      <c r="AI28" s="25">
        <f t="shared" si="6"/>
        <v>0</v>
      </c>
      <c r="AJ28" s="25">
        <f t="shared" si="7"/>
        <v>0</v>
      </c>
    </row>
    <row r="29" spans="1:36" s="26" customFormat="1" x14ac:dyDescent="0.3">
      <c r="A29" s="21" t="s">
        <v>33</v>
      </c>
      <c r="B29" s="31">
        <f>H29+J29+L29+N29+P29+R29+T29+V29+X29+Z29+AB29+AD29</f>
        <v>0</v>
      </c>
      <c r="C29" s="31">
        <f>H29</f>
        <v>0</v>
      </c>
      <c r="D29" s="31">
        <f>E29</f>
        <v>0</v>
      </c>
      <c r="E29" s="31">
        <f>SUM(K29:AG29)</f>
        <v>0</v>
      </c>
      <c r="F29" s="30">
        <f>IFERROR(E29/B29*100,0)</f>
        <v>0</v>
      </c>
      <c r="G29" s="30">
        <f>IFERROR(E29/C29*100,0)</f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24"/>
      <c r="AG29" s="25">
        <f t="shared" si="4"/>
        <v>0</v>
      </c>
      <c r="AH29" s="25">
        <f t="shared" si="5"/>
        <v>0</v>
      </c>
      <c r="AI29" s="25">
        <f t="shared" si="6"/>
        <v>0</v>
      </c>
      <c r="AJ29" s="25">
        <f t="shared" si="7"/>
        <v>0</v>
      </c>
    </row>
    <row r="30" spans="1:36" s="26" customFormat="1" hidden="1" x14ac:dyDescent="0.3">
      <c r="A30" s="21" t="s">
        <v>31</v>
      </c>
      <c r="B30" s="30"/>
      <c r="C30" s="31">
        <v>0</v>
      </c>
      <c r="D30" s="30"/>
      <c r="E30" s="30"/>
      <c r="F30" s="30">
        <f>IFERROR(D30/B30*100,0)</f>
        <v>0</v>
      </c>
      <c r="G30" s="30">
        <f>IFERROR(F30/B30*100,0)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24"/>
      <c r="AG30" s="25">
        <f t="shared" si="4"/>
        <v>0</v>
      </c>
      <c r="AH30" s="25">
        <f t="shared" si="5"/>
        <v>0</v>
      </c>
      <c r="AI30" s="25">
        <f t="shared" si="6"/>
        <v>0</v>
      </c>
      <c r="AJ30" s="25">
        <f t="shared" si="7"/>
        <v>0</v>
      </c>
    </row>
    <row r="31" spans="1:36" s="26" customFormat="1" hidden="1" x14ac:dyDescent="0.3">
      <c r="A31" s="21" t="s">
        <v>41</v>
      </c>
      <c r="B31" s="30"/>
      <c r="C31" s="31">
        <v>0</v>
      </c>
      <c r="D31" s="30"/>
      <c r="E31" s="30"/>
      <c r="F31" s="30">
        <f>IFERROR(D31/B31*100,0)</f>
        <v>0</v>
      </c>
      <c r="G31" s="30">
        <f>IFERROR(F31/B31*100,0)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24"/>
      <c r="AG31" s="25">
        <f t="shared" si="4"/>
        <v>0</v>
      </c>
      <c r="AH31" s="25">
        <f t="shared" si="5"/>
        <v>0</v>
      </c>
      <c r="AI31" s="25">
        <f t="shared" si="6"/>
        <v>0</v>
      </c>
      <c r="AJ31" s="25">
        <f t="shared" si="7"/>
        <v>0</v>
      </c>
    </row>
    <row r="32" spans="1:36" s="26" customFormat="1" ht="37.5" customHeight="1" x14ac:dyDescent="0.25">
      <c r="A32" s="131" t="s">
        <v>42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3"/>
      <c r="AF32" s="130" t="s">
        <v>43</v>
      </c>
      <c r="AG32" s="25">
        <f t="shared" si="4"/>
        <v>0</v>
      </c>
      <c r="AH32" s="25">
        <f t="shared" si="5"/>
        <v>0</v>
      </c>
      <c r="AI32" s="25">
        <f t="shared" si="6"/>
        <v>0</v>
      </c>
      <c r="AJ32" s="25">
        <f t="shared" si="7"/>
        <v>0</v>
      </c>
    </row>
    <row r="33" spans="1:36" s="26" customFormat="1" x14ac:dyDescent="0.3">
      <c r="A33" s="29" t="s">
        <v>37</v>
      </c>
      <c r="B33" s="22">
        <f>B35</f>
        <v>21445.600000000002</v>
      </c>
      <c r="C33" s="22">
        <f>C35</f>
        <v>4130.7379999999994</v>
      </c>
      <c r="D33" s="22">
        <f>D35</f>
        <v>3694.6315999999997</v>
      </c>
      <c r="E33" s="22">
        <f>E35</f>
        <v>3694.6315999999997</v>
      </c>
      <c r="F33" s="30">
        <f>IFERROR(E33/B33*100,0)</f>
        <v>17.227923676651617</v>
      </c>
      <c r="G33" s="30">
        <f>IFERROR(E33/C33*100,0)</f>
        <v>89.442409564586285</v>
      </c>
      <c r="H33" s="32">
        <f t="shared" ref="H33:AE33" si="14">H35</f>
        <v>2376.8679999999999</v>
      </c>
      <c r="I33" s="32">
        <f t="shared" si="14"/>
        <v>1775.82906</v>
      </c>
      <c r="J33" s="32">
        <f t="shared" si="14"/>
        <v>1753.87</v>
      </c>
      <c r="K33" s="32">
        <f t="shared" si="14"/>
        <v>1918.8025399999999</v>
      </c>
      <c r="L33" s="32">
        <f t="shared" si="14"/>
        <v>882.68799999999999</v>
      </c>
      <c r="M33" s="32">
        <f t="shared" si="14"/>
        <v>0</v>
      </c>
      <c r="N33" s="32">
        <f t="shared" si="14"/>
        <v>2569.0120000000002</v>
      </c>
      <c r="O33" s="32">
        <f t="shared" si="14"/>
        <v>0</v>
      </c>
      <c r="P33" s="32">
        <f t="shared" si="14"/>
        <v>2006.117</v>
      </c>
      <c r="Q33" s="32">
        <f t="shared" si="14"/>
        <v>0</v>
      </c>
      <c r="R33" s="32">
        <f t="shared" si="14"/>
        <v>1627.607</v>
      </c>
      <c r="S33" s="32">
        <f t="shared" si="14"/>
        <v>0</v>
      </c>
      <c r="T33" s="32">
        <f t="shared" si="14"/>
        <v>3221.9079999999999</v>
      </c>
      <c r="U33" s="32">
        <f t="shared" si="14"/>
        <v>0</v>
      </c>
      <c r="V33" s="32">
        <f t="shared" si="14"/>
        <v>1751.58</v>
      </c>
      <c r="W33" s="32">
        <f t="shared" si="14"/>
        <v>0</v>
      </c>
      <c r="X33" s="32">
        <f t="shared" si="14"/>
        <v>498.58699999999999</v>
      </c>
      <c r="Y33" s="32">
        <f t="shared" si="14"/>
        <v>0</v>
      </c>
      <c r="Z33" s="32">
        <f t="shared" si="14"/>
        <v>1753.6469999999999</v>
      </c>
      <c r="AA33" s="32">
        <f t="shared" si="14"/>
        <v>0</v>
      </c>
      <c r="AB33" s="32">
        <f t="shared" si="14"/>
        <v>1283.24</v>
      </c>
      <c r="AC33" s="32">
        <f t="shared" si="14"/>
        <v>0</v>
      </c>
      <c r="AD33" s="32">
        <f t="shared" si="14"/>
        <v>1720.4760000000001</v>
      </c>
      <c r="AE33" s="32">
        <f t="shared" si="14"/>
        <v>0</v>
      </c>
      <c r="AF33" s="130"/>
      <c r="AG33" s="25">
        <f t="shared" si="4"/>
        <v>21445.600000000002</v>
      </c>
      <c r="AH33" s="25">
        <f t="shared" si="5"/>
        <v>16688.237000000001</v>
      </c>
      <c r="AI33" s="25">
        <f t="shared" si="6"/>
        <v>3694.6315999999997</v>
      </c>
      <c r="AJ33" s="25">
        <f t="shared" si="7"/>
        <v>-436.10639999999967</v>
      </c>
    </row>
    <row r="34" spans="1:36" s="26" customFormat="1" ht="18.75" hidden="1" customHeight="1" x14ac:dyDescent="0.3">
      <c r="A34" s="21" t="s">
        <v>39</v>
      </c>
      <c r="B34" s="30"/>
      <c r="C34" s="30"/>
      <c r="D34" s="30"/>
      <c r="E34" s="30"/>
      <c r="F34" s="30">
        <f>IFERROR(E34/B34*100,0)</f>
        <v>0</v>
      </c>
      <c r="G34" s="30">
        <f>IFERROR(E34/C34*100,0)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30"/>
      <c r="AG34" s="25">
        <f t="shared" si="4"/>
        <v>0</v>
      </c>
      <c r="AH34" s="25">
        <f t="shared" si="5"/>
        <v>0</v>
      </c>
      <c r="AI34" s="25">
        <f t="shared" si="6"/>
        <v>0</v>
      </c>
      <c r="AJ34" s="25">
        <f t="shared" si="7"/>
        <v>0</v>
      </c>
    </row>
    <row r="35" spans="1:36" s="26" customFormat="1" x14ac:dyDescent="0.3">
      <c r="A35" s="21" t="s">
        <v>33</v>
      </c>
      <c r="B35" s="34">
        <f>H35+J35+L35+N35+P35+R35+T35+V35+X35+Z35+AB35+AD35</f>
        <v>21445.600000000002</v>
      </c>
      <c r="C35" s="34">
        <f>H35+J35</f>
        <v>4130.7379999999994</v>
      </c>
      <c r="D35" s="34">
        <f>E35</f>
        <v>3694.6315999999997</v>
      </c>
      <c r="E35" s="34">
        <f>I35+K35+M35+O35+Q35+S35+U35+W35+Y35+AA35+AC35+AE35</f>
        <v>3694.6315999999997</v>
      </c>
      <c r="F35" s="30">
        <f>IFERROR(E35/B35*100,0)</f>
        <v>17.227923676651617</v>
      </c>
      <c r="G35" s="30">
        <f>IFERROR(E35/C35*100,0)</f>
        <v>89.442409564586285</v>
      </c>
      <c r="H35" s="31">
        <v>2376.8679999999999</v>
      </c>
      <c r="I35" s="31">
        <v>1775.82906</v>
      </c>
      <c r="J35" s="31">
        <v>1753.87</v>
      </c>
      <c r="K35" s="31">
        <v>1918.8025399999999</v>
      </c>
      <c r="L35" s="31">
        <v>882.68799999999999</v>
      </c>
      <c r="M35" s="31"/>
      <c r="N35" s="31">
        <v>2569.0120000000002</v>
      </c>
      <c r="O35" s="31"/>
      <c r="P35" s="31">
        <v>2006.117</v>
      </c>
      <c r="Q35" s="31"/>
      <c r="R35" s="31">
        <v>1627.607</v>
      </c>
      <c r="S35" s="31"/>
      <c r="T35" s="31">
        <v>3221.9079999999999</v>
      </c>
      <c r="U35" s="31"/>
      <c r="V35" s="31">
        <v>1751.58</v>
      </c>
      <c r="W35" s="31"/>
      <c r="X35" s="31">
        <v>498.58699999999999</v>
      </c>
      <c r="Y35" s="31"/>
      <c r="Z35" s="31">
        <v>1753.6469999999999</v>
      </c>
      <c r="AA35" s="31"/>
      <c r="AB35" s="31">
        <v>1283.24</v>
      </c>
      <c r="AC35" s="31"/>
      <c r="AD35" s="31">
        <v>1720.4760000000001</v>
      </c>
      <c r="AE35" s="31"/>
      <c r="AF35" s="130"/>
      <c r="AG35" s="25">
        <f t="shared" si="4"/>
        <v>21445.600000000002</v>
      </c>
      <c r="AH35" s="25">
        <f t="shared" si="5"/>
        <v>16688.237000000001</v>
      </c>
      <c r="AI35" s="25">
        <f t="shared" si="6"/>
        <v>3694.6315999999997</v>
      </c>
      <c r="AJ35" s="25">
        <f t="shared" si="7"/>
        <v>-436.10639999999967</v>
      </c>
    </row>
    <row r="36" spans="1:36" s="26" customFormat="1" hidden="1" x14ac:dyDescent="0.3">
      <c r="A36" s="21" t="s">
        <v>31</v>
      </c>
      <c r="B36" s="30"/>
      <c r="C36" s="30"/>
      <c r="D36" s="30"/>
      <c r="E36" s="30"/>
      <c r="F36" s="30">
        <f t="shared" ref="F36:F44" si="15">IFERROR(E36/B36*100,0)</f>
        <v>0</v>
      </c>
      <c r="G36" s="30">
        <f t="shared" ref="G36:G44" si="16">IFERROR(E36/C36*100,0)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24"/>
      <c r="AG36" s="25">
        <f t="shared" si="4"/>
        <v>0</v>
      </c>
      <c r="AH36" s="25">
        <f t="shared" si="5"/>
        <v>0</v>
      </c>
      <c r="AI36" s="25">
        <f t="shared" si="6"/>
        <v>0</v>
      </c>
      <c r="AJ36" s="25">
        <f t="shared" si="7"/>
        <v>0</v>
      </c>
    </row>
    <row r="37" spans="1:36" s="26" customFormat="1" hidden="1" x14ac:dyDescent="0.3">
      <c r="A37" s="21" t="s">
        <v>41</v>
      </c>
      <c r="B37" s="30"/>
      <c r="C37" s="30"/>
      <c r="D37" s="30"/>
      <c r="E37" s="30"/>
      <c r="F37" s="30">
        <f t="shared" si="15"/>
        <v>0</v>
      </c>
      <c r="G37" s="30">
        <f t="shared" si="16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24"/>
      <c r="AG37" s="25">
        <f t="shared" si="4"/>
        <v>0</v>
      </c>
      <c r="AH37" s="25">
        <f t="shared" si="5"/>
        <v>0</v>
      </c>
      <c r="AI37" s="25">
        <f t="shared" si="6"/>
        <v>0</v>
      </c>
      <c r="AJ37" s="25">
        <f t="shared" si="7"/>
        <v>0</v>
      </c>
    </row>
    <row r="38" spans="1:36" s="26" customFormat="1" ht="41.25" customHeight="1" x14ac:dyDescent="0.25">
      <c r="A38" s="131" t="s">
        <v>44</v>
      </c>
      <c r="B38" s="132">
        <f>B39</f>
        <v>15193</v>
      </c>
      <c r="C38" s="132">
        <f>C39</f>
        <v>2965.1760000000004</v>
      </c>
      <c r="D38" s="132">
        <f>D39</f>
        <v>2839.9666000000002</v>
      </c>
      <c r="E38" s="132">
        <f>E39</f>
        <v>2839.9666000000002</v>
      </c>
      <c r="F38" s="132">
        <f t="shared" si="15"/>
        <v>18.692599223326532</v>
      </c>
      <c r="G38" s="132">
        <f t="shared" si="16"/>
        <v>95.777336657250686</v>
      </c>
      <c r="H38" s="132">
        <f>H41</f>
        <v>1850.7</v>
      </c>
      <c r="I38" s="132">
        <f>I41</f>
        <v>1619.1933200000001</v>
      </c>
      <c r="J38" s="132">
        <f t="shared" ref="J38:AE38" si="17">J41</f>
        <v>1114.4760000000001</v>
      </c>
      <c r="K38" s="132">
        <f t="shared" si="17"/>
        <v>1220.7732800000001</v>
      </c>
      <c r="L38" s="132">
        <f t="shared" si="17"/>
        <v>1825.4749999999999</v>
      </c>
      <c r="M38" s="132">
        <f t="shared" si="17"/>
        <v>0</v>
      </c>
      <c r="N38" s="132">
        <f t="shared" si="17"/>
        <v>1577.0150000000001</v>
      </c>
      <c r="O38" s="132">
        <f t="shared" si="17"/>
        <v>0</v>
      </c>
      <c r="P38" s="132">
        <f t="shared" si="17"/>
        <v>1228.8240000000001</v>
      </c>
      <c r="Q38" s="132">
        <f t="shared" si="17"/>
        <v>0</v>
      </c>
      <c r="R38" s="132">
        <f t="shared" si="17"/>
        <v>1213.6659999999999</v>
      </c>
      <c r="S38" s="132">
        <f t="shared" si="17"/>
        <v>0</v>
      </c>
      <c r="T38" s="132">
        <f t="shared" si="17"/>
        <v>1884.6130000000001</v>
      </c>
      <c r="U38" s="132">
        <f t="shared" si="17"/>
        <v>0</v>
      </c>
      <c r="V38" s="132">
        <f t="shared" si="17"/>
        <v>1084.681</v>
      </c>
      <c r="W38" s="132">
        <f t="shared" si="17"/>
        <v>0</v>
      </c>
      <c r="X38" s="132">
        <f t="shared" si="17"/>
        <v>507.40499999999997</v>
      </c>
      <c r="Y38" s="132">
        <f t="shared" si="17"/>
        <v>0</v>
      </c>
      <c r="Z38" s="132">
        <f t="shared" si="17"/>
        <v>1193.0630000000001</v>
      </c>
      <c r="AA38" s="132">
        <f t="shared" si="17"/>
        <v>0</v>
      </c>
      <c r="AB38" s="132">
        <f t="shared" si="17"/>
        <v>572.25199999999995</v>
      </c>
      <c r="AC38" s="132">
        <f t="shared" si="17"/>
        <v>0</v>
      </c>
      <c r="AD38" s="132">
        <f t="shared" si="17"/>
        <v>1140.83</v>
      </c>
      <c r="AE38" s="133">
        <f t="shared" si="17"/>
        <v>0</v>
      </c>
      <c r="AF38" s="130" t="s">
        <v>43</v>
      </c>
      <c r="AG38" s="25">
        <f t="shared" si="4"/>
        <v>15193</v>
      </c>
      <c r="AH38" s="25">
        <f t="shared" si="5"/>
        <v>12286.855</v>
      </c>
      <c r="AI38" s="25">
        <f t="shared" si="6"/>
        <v>2839.9666000000002</v>
      </c>
      <c r="AJ38" s="25">
        <f t="shared" si="7"/>
        <v>-125.20940000000019</v>
      </c>
    </row>
    <row r="39" spans="1:36" s="26" customFormat="1" x14ac:dyDescent="0.3">
      <c r="A39" s="29" t="s">
        <v>37</v>
      </c>
      <c r="B39" s="22">
        <f>B41</f>
        <v>15193</v>
      </c>
      <c r="C39" s="22">
        <f>C41</f>
        <v>2965.1760000000004</v>
      </c>
      <c r="D39" s="22">
        <f>D41</f>
        <v>2839.9666000000002</v>
      </c>
      <c r="E39" s="22">
        <f>E41</f>
        <v>2839.9666000000002</v>
      </c>
      <c r="F39" s="30">
        <f t="shared" si="15"/>
        <v>18.692599223326532</v>
      </c>
      <c r="G39" s="30">
        <f t="shared" si="16"/>
        <v>95.777336657250686</v>
      </c>
      <c r="H39" s="32">
        <f>H41</f>
        <v>1850.7</v>
      </c>
      <c r="I39" s="32">
        <f>I41</f>
        <v>1619.1933200000001</v>
      </c>
      <c r="J39" s="32">
        <f t="shared" ref="J39:AE39" si="18">J41</f>
        <v>1114.4760000000001</v>
      </c>
      <c r="K39" s="32">
        <f t="shared" si="18"/>
        <v>1220.7732800000001</v>
      </c>
      <c r="L39" s="32">
        <f t="shared" si="18"/>
        <v>1825.4749999999999</v>
      </c>
      <c r="M39" s="32">
        <f t="shared" si="18"/>
        <v>0</v>
      </c>
      <c r="N39" s="32">
        <f t="shared" si="18"/>
        <v>1577.0150000000001</v>
      </c>
      <c r="O39" s="32">
        <f t="shared" si="18"/>
        <v>0</v>
      </c>
      <c r="P39" s="32">
        <f t="shared" si="18"/>
        <v>1228.8240000000001</v>
      </c>
      <c r="Q39" s="32">
        <f t="shared" si="18"/>
        <v>0</v>
      </c>
      <c r="R39" s="32">
        <f t="shared" si="18"/>
        <v>1213.6659999999999</v>
      </c>
      <c r="S39" s="32">
        <f t="shared" si="18"/>
        <v>0</v>
      </c>
      <c r="T39" s="32">
        <f t="shared" si="18"/>
        <v>1884.6130000000001</v>
      </c>
      <c r="U39" s="32">
        <f t="shared" si="18"/>
        <v>0</v>
      </c>
      <c r="V39" s="32">
        <f t="shared" si="18"/>
        <v>1084.681</v>
      </c>
      <c r="W39" s="32">
        <f t="shared" si="18"/>
        <v>0</v>
      </c>
      <c r="X39" s="32">
        <f t="shared" si="18"/>
        <v>507.40499999999997</v>
      </c>
      <c r="Y39" s="32">
        <f t="shared" si="18"/>
        <v>0</v>
      </c>
      <c r="Z39" s="32">
        <f t="shared" si="18"/>
        <v>1193.0630000000001</v>
      </c>
      <c r="AA39" s="32">
        <f t="shared" si="18"/>
        <v>0</v>
      </c>
      <c r="AB39" s="32">
        <f t="shared" si="18"/>
        <v>572.25199999999995</v>
      </c>
      <c r="AC39" s="32">
        <f t="shared" si="18"/>
        <v>0</v>
      </c>
      <c r="AD39" s="32">
        <f t="shared" si="18"/>
        <v>1140.83</v>
      </c>
      <c r="AE39" s="32">
        <f t="shared" si="18"/>
        <v>0</v>
      </c>
      <c r="AF39" s="130"/>
      <c r="AG39" s="25">
        <f t="shared" si="4"/>
        <v>15193</v>
      </c>
      <c r="AH39" s="25">
        <f t="shared" si="5"/>
        <v>12286.855</v>
      </c>
      <c r="AI39" s="25">
        <f t="shared" si="6"/>
        <v>2839.9666000000002</v>
      </c>
      <c r="AJ39" s="25">
        <f t="shared" si="7"/>
        <v>-125.20940000000019</v>
      </c>
    </row>
    <row r="40" spans="1:36" s="26" customFormat="1" hidden="1" x14ac:dyDescent="0.3">
      <c r="A40" s="21" t="s">
        <v>39</v>
      </c>
      <c r="B40" s="30"/>
      <c r="C40" s="30"/>
      <c r="D40" s="30"/>
      <c r="E40" s="30"/>
      <c r="F40" s="30">
        <f t="shared" si="15"/>
        <v>0</v>
      </c>
      <c r="G40" s="30">
        <f t="shared" si="16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130"/>
      <c r="AG40" s="25">
        <f t="shared" si="4"/>
        <v>0</v>
      </c>
      <c r="AH40" s="25">
        <f t="shared" si="5"/>
        <v>0</v>
      </c>
      <c r="AI40" s="25">
        <f t="shared" si="6"/>
        <v>0</v>
      </c>
      <c r="AJ40" s="25">
        <f t="shared" si="7"/>
        <v>0</v>
      </c>
    </row>
    <row r="41" spans="1:36" s="26" customFormat="1" x14ac:dyDescent="0.3">
      <c r="A41" s="21" t="s">
        <v>33</v>
      </c>
      <c r="B41" s="34">
        <f>H41+J41+L41+N41+P41+R41+T41+V41+X41+Z41+AB41+AD41</f>
        <v>15193</v>
      </c>
      <c r="C41" s="34">
        <f>H41+J41</f>
        <v>2965.1760000000004</v>
      </c>
      <c r="D41" s="34">
        <f>E41</f>
        <v>2839.9666000000002</v>
      </c>
      <c r="E41" s="34">
        <f>I41+K41+M41+O41+Q41+S41+U41+W41+Y41+AA41+AC41+AE41</f>
        <v>2839.9666000000002</v>
      </c>
      <c r="F41" s="30">
        <f t="shared" si="15"/>
        <v>18.692599223326532</v>
      </c>
      <c r="G41" s="30">
        <f t="shared" si="16"/>
        <v>95.777336657250686</v>
      </c>
      <c r="H41" s="31">
        <v>1850.7</v>
      </c>
      <c r="I41" s="31">
        <v>1619.1933200000001</v>
      </c>
      <c r="J41" s="31">
        <v>1114.4760000000001</v>
      </c>
      <c r="K41" s="31">
        <v>1220.7732800000001</v>
      </c>
      <c r="L41" s="31">
        <v>1825.4749999999999</v>
      </c>
      <c r="M41" s="31"/>
      <c r="N41" s="31">
        <v>1577.0150000000001</v>
      </c>
      <c r="O41" s="31"/>
      <c r="P41" s="31">
        <v>1228.8240000000001</v>
      </c>
      <c r="Q41" s="31"/>
      <c r="R41" s="31">
        <v>1213.6659999999999</v>
      </c>
      <c r="S41" s="31"/>
      <c r="T41" s="31">
        <v>1884.6130000000001</v>
      </c>
      <c r="U41" s="31"/>
      <c r="V41" s="31">
        <v>1084.681</v>
      </c>
      <c r="W41" s="31"/>
      <c r="X41" s="31">
        <v>507.40499999999997</v>
      </c>
      <c r="Y41" s="31"/>
      <c r="Z41" s="31">
        <v>1193.0630000000001</v>
      </c>
      <c r="AA41" s="31"/>
      <c r="AB41" s="31">
        <v>572.25199999999995</v>
      </c>
      <c r="AC41" s="31"/>
      <c r="AD41" s="31">
        <v>1140.83</v>
      </c>
      <c r="AE41" s="31"/>
      <c r="AF41" s="130"/>
      <c r="AG41" s="25">
        <f t="shared" si="4"/>
        <v>15193</v>
      </c>
      <c r="AH41" s="25">
        <f t="shared" si="5"/>
        <v>12286.855</v>
      </c>
      <c r="AI41" s="25">
        <f t="shared" si="6"/>
        <v>2839.9666000000002</v>
      </c>
      <c r="AJ41" s="25">
        <f t="shared" si="7"/>
        <v>-125.20940000000019</v>
      </c>
    </row>
    <row r="42" spans="1:36" s="26" customFormat="1" x14ac:dyDescent="0.25">
      <c r="A42" s="131" t="s">
        <v>45</v>
      </c>
      <c r="B42" s="132">
        <f>SUM(H42:AD42)</f>
        <v>0</v>
      </c>
      <c r="C42" s="132">
        <f>C43</f>
        <v>0</v>
      </c>
      <c r="D42" s="132">
        <f>D43</f>
        <v>0</v>
      </c>
      <c r="E42" s="132">
        <f>E43</f>
        <v>0</v>
      </c>
      <c r="F42" s="132">
        <f t="shared" si="15"/>
        <v>0</v>
      </c>
      <c r="G42" s="132">
        <f t="shared" si="16"/>
        <v>0</v>
      </c>
      <c r="H42" s="132">
        <f>H45</f>
        <v>0</v>
      </c>
      <c r="I42" s="132">
        <f>I45</f>
        <v>0</v>
      </c>
      <c r="J42" s="132">
        <f t="shared" ref="J42:O42" si="19">J45</f>
        <v>0</v>
      </c>
      <c r="K42" s="132">
        <f t="shared" si="19"/>
        <v>0</v>
      </c>
      <c r="L42" s="132">
        <f t="shared" si="19"/>
        <v>0</v>
      </c>
      <c r="M42" s="132">
        <f t="shared" si="19"/>
        <v>0</v>
      </c>
      <c r="N42" s="132">
        <f t="shared" si="19"/>
        <v>0</v>
      </c>
      <c r="O42" s="132">
        <f t="shared" si="19"/>
        <v>0</v>
      </c>
      <c r="P42" s="132">
        <f>P45</f>
        <v>0</v>
      </c>
      <c r="Q42" s="132">
        <f>Q45</f>
        <v>0</v>
      </c>
      <c r="R42" s="132">
        <f t="shared" ref="R42:W42" si="20">R45</f>
        <v>0</v>
      </c>
      <c r="S42" s="132">
        <f t="shared" si="20"/>
        <v>0</v>
      </c>
      <c r="T42" s="132">
        <f t="shared" si="20"/>
        <v>0</v>
      </c>
      <c r="U42" s="132">
        <f t="shared" si="20"/>
        <v>0</v>
      </c>
      <c r="V42" s="132">
        <f t="shared" si="20"/>
        <v>0</v>
      </c>
      <c r="W42" s="132">
        <f t="shared" si="20"/>
        <v>0</v>
      </c>
      <c r="X42" s="132">
        <f>X45</f>
        <v>0</v>
      </c>
      <c r="Y42" s="132">
        <f t="shared" ref="Y42:AE42" si="21">Y45</f>
        <v>0</v>
      </c>
      <c r="Z42" s="132">
        <f t="shared" si="21"/>
        <v>0</v>
      </c>
      <c r="AA42" s="132">
        <f t="shared" si="21"/>
        <v>0</v>
      </c>
      <c r="AB42" s="132">
        <f t="shared" si="21"/>
        <v>0</v>
      </c>
      <c r="AC42" s="132">
        <f t="shared" si="21"/>
        <v>0</v>
      </c>
      <c r="AD42" s="132">
        <f t="shared" si="21"/>
        <v>0</v>
      </c>
      <c r="AE42" s="133">
        <f t="shared" si="21"/>
        <v>0</v>
      </c>
      <c r="AF42" s="35"/>
      <c r="AG42" s="25">
        <f t="shared" si="4"/>
        <v>0</v>
      </c>
      <c r="AH42" s="25">
        <f t="shared" si="5"/>
        <v>0</v>
      </c>
      <c r="AI42" s="25">
        <f t="shared" si="6"/>
        <v>0</v>
      </c>
      <c r="AJ42" s="25">
        <f t="shared" si="7"/>
        <v>0</v>
      </c>
    </row>
    <row r="43" spans="1:36" s="26" customFormat="1" x14ac:dyDescent="0.3">
      <c r="A43" s="29" t="s">
        <v>37</v>
      </c>
      <c r="B43" s="22">
        <f>B45</f>
        <v>0</v>
      </c>
      <c r="C43" s="22">
        <f>C45</f>
        <v>0</v>
      </c>
      <c r="D43" s="22">
        <f>D45</f>
        <v>0</v>
      </c>
      <c r="E43" s="22">
        <f>E45</f>
        <v>0</v>
      </c>
      <c r="F43" s="30">
        <f t="shared" si="15"/>
        <v>0</v>
      </c>
      <c r="G43" s="30">
        <f t="shared" si="16"/>
        <v>0</v>
      </c>
      <c r="H43" s="32">
        <f>H45</f>
        <v>0</v>
      </c>
      <c r="I43" s="32">
        <f>I45</f>
        <v>0</v>
      </c>
      <c r="J43" s="32">
        <f t="shared" ref="J43:O43" si="22">J45</f>
        <v>0</v>
      </c>
      <c r="K43" s="32">
        <f t="shared" si="22"/>
        <v>0</v>
      </c>
      <c r="L43" s="32">
        <f t="shared" si="22"/>
        <v>0</v>
      </c>
      <c r="M43" s="32">
        <f t="shared" si="22"/>
        <v>0</v>
      </c>
      <c r="N43" s="32">
        <f t="shared" si="22"/>
        <v>0</v>
      </c>
      <c r="O43" s="32">
        <f t="shared" si="22"/>
        <v>0</v>
      </c>
      <c r="P43" s="32">
        <f>P45</f>
        <v>0</v>
      </c>
      <c r="Q43" s="32">
        <f>Q45</f>
        <v>0</v>
      </c>
      <c r="R43" s="32">
        <f t="shared" ref="R43:W43" si="23">R45</f>
        <v>0</v>
      </c>
      <c r="S43" s="32">
        <f t="shared" si="23"/>
        <v>0</v>
      </c>
      <c r="T43" s="32">
        <f t="shared" si="23"/>
        <v>0</v>
      </c>
      <c r="U43" s="32">
        <f t="shared" si="23"/>
        <v>0</v>
      </c>
      <c r="V43" s="32">
        <f t="shared" si="23"/>
        <v>0</v>
      </c>
      <c r="W43" s="32">
        <f t="shared" si="23"/>
        <v>0</v>
      </c>
      <c r="X43" s="32">
        <f>X45</f>
        <v>0</v>
      </c>
      <c r="Y43" s="32">
        <f t="shared" ref="Y43:AE43" si="24">Y45</f>
        <v>0</v>
      </c>
      <c r="Z43" s="32">
        <f t="shared" si="24"/>
        <v>0</v>
      </c>
      <c r="AA43" s="32">
        <f t="shared" si="24"/>
        <v>0</v>
      </c>
      <c r="AB43" s="32">
        <f t="shared" si="24"/>
        <v>0</v>
      </c>
      <c r="AC43" s="32">
        <f t="shared" si="24"/>
        <v>0</v>
      </c>
      <c r="AD43" s="32">
        <f t="shared" si="24"/>
        <v>0</v>
      </c>
      <c r="AE43" s="32">
        <f t="shared" si="24"/>
        <v>0</v>
      </c>
      <c r="AF43" s="24"/>
      <c r="AG43" s="25">
        <f t="shared" si="4"/>
        <v>0</v>
      </c>
      <c r="AH43" s="25">
        <f t="shared" si="5"/>
        <v>0</v>
      </c>
      <c r="AI43" s="25">
        <f t="shared" si="6"/>
        <v>0</v>
      </c>
      <c r="AJ43" s="25">
        <f t="shared" si="7"/>
        <v>0</v>
      </c>
    </row>
    <row r="44" spans="1:36" s="26" customFormat="1" hidden="1" x14ac:dyDescent="0.3">
      <c r="A44" s="21" t="s">
        <v>39</v>
      </c>
      <c r="B44" s="30"/>
      <c r="C44" s="30"/>
      <c r="D44" s="30"/>
      <c r="E44" s="30"/>
      <c r="F44" s="30">
        <f t="shared" si="15"/>
        <v>0</v>
      </c>
      <c r="G44" s="30">
        <f t="shared" si="16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24"/>
      <c r="AG44" s="25">
        <f t="shared" si="4"/>
        <v>0</v>
      </c>
      <c r="AH44" s="25">
        <f t="shared" si="5"/>
        <v>0</v>
      </c>
      <c r="AI44" s="25">
        <f t="shared" si="6"/>
        <v>0</v>
      </c>
      <c r="AJ44" s="25">
        <f t="shared" si="7"/>
        <v>0</v>
      </c>
    </row>
    <row r="45" spans="1:36" s="26" customFormat="1" x14ac:dyDescent="0.3">
      <c r="A45" s="21" t="s">
        <v>33</v>
      </c>
      <c r="B45" s="34">
        <f>H45+J45+L45+N45+P45+R45+T45+V45+X45+Z45+AB45+AD45</f>
        <v>0</v>
      </c>
      <c r="C45" s="34">
        <f>H45</f>
        <v>0</v>
      </c>
      <c r="D45" s="34">
        <f>E45</f>
        <v>0</v>
      </c>
      <c r="E45" s="34">
        <f>I45+K45+M45+O45+Q45+S45+U45+W45+Y45+AA45+AC45+AE45</f>
        <v>0</v>
      </c>
      <c r="F45" s="30">
        <f>IFERROR(E45/B45*100,0)</f>
        <v>0</v>
      </c>
      <c r="G45" s="30">
        <f>IFERROR(E45/C45*100,0)</f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24"/>
      <c r="AG45" s="25">
        <f t="shared" si="4"/>
        <v>0</v>
      </c>
      <c r="AH45" s="25">
        <f t="shared" si="5"/>
        <v>0</v>
      </c>
      <c r="AI45" s="25">
        <f t="shared" si="6"/>
        <v>0</v>
      </c>
      <c r="AJ45" s="25">
        <f t="shared" si="7"/>
        <v>0</v>
      </c>
    </row>
    <row r="46" spans="1:36" s="26" customFormat="1" ht="45" customHeight="1" x14ac:dyDescent="0.25">
      <c r="A46" s="36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4"/>
      <c r="AG46" s="25"/>
      <c r="AH46" s="25"/>
      <c r="AI46" s="25"/>
      <c r="AJ46" s="25"/>
    </row>
    <row r="47" spans="1:36" s="26" customFormat="1" x14ac:dyDescent="0.25">
      <c r="A47" s="39" t="s">
        <v>37</v>
      </c>
      <c r="B47" s="40">
        <f>B48</f>
        <v>1038</v>
      </c>
      <c r="C47" s="40">
        <f t="shared" ref="C47:E47" si="25">C48</f>
        <v>0</v>
      </c>
      <c r="D47" s="40">
        <f t="shared" si="25"/>
        <v>0</v>
      </c>
      <c r="E47" s="40">
        <f t="shared" si="25"/>
        <v>0</v>
      </c>
      <c r="F47" s="12">
        <f>E47/B47*100</f>
        <v>0</v>
      </c>
      <c r="G47" s="12" t="e">
        <f>E47/C47*100</f>
        <v>#DIV/0!</v>
      </c>
      <c r="H47" s="40">
        <f>H48</f>
        <v>0</v>
      </c>
      <c r="I47" s="40">
        <f t="shared" ref="I47:AE47" si="26">I48</f>
        <v>0</v>
      </c>
      <c r="J47" s="40">
        <f t="shared" si="26"/>
        <v>0</v>
      </c>
      <c r="K47" s="40">
        <f t="shared" si="26"/>
        <v>0</v>
      </c>
      <c r="L47" s="40">
        <f t="shared" si="26"/>
        <v>0</v>
      </c>
      <c r="M47" s="40">
        <f t="shared" si="26"/>
        <v>0</v>
      </c>
      <c r="N47" s="40">
        <f t="shared" si="26"/>
        <v>0</v>
      </c>
      <c r="O47" s="40">
        <f t="shared" si="26"/>
        <v>0</v>
      </c>
      <c r="P47" s="40">
        <f t="shared" si="26"/>
        <v>0</v>
      </c>
      <c r="Q47" s="40">
        <f t="shared" si="26"/>
        <v>0</v>
      </c>
      <c r="R47" s="40">
        <f t="shared" si="26"/>
        <v>0</v>
      </c>
      <c r="S47" s="40">
        <f t="shared" si="26"/>
        <v>0</v>
      </c>
      <c r="T47" s="40">
        <f t="shared" si="26"/>
        <v>0</v>
      </c>
      <c r="U47" s="40">
        <f t="shared" si="26"/>
        <v>0</v>
      </c>
      <c r="V47" s="40">
        <f t="shared" si="26"/>
        <v>0</v>
      </c>
      <c r="W47" s="40">
        <f t="shared" si="26"/>
        <v>0</v>
      </c>
      <c r="X47" s="40">
        <f t="shared" si="26"/>
        <v>0</v>
      </c>
      <c r="Y47" s="40">
        <f t="shared" si="26"/>
        <v>0</v>
      </c>
      <c r="Z47" s="40">
        <f t="shared" si="26"/>
        <v>346</v>
      </c>
      <c r="AA47" s="40">
        <f t="shared" si="26"/>
        <v>0</v>
      </c>
      <c r="AB47" s="40">
        <f t="shared" si="26"/>
        <v>346</v>
      </c>
      <c r="AC47" s="40">
        <f t="shared" si="26"/>
        <v>0</v>
      </c>
      <c r="AD47" s="40">
        <f t="shared" si="26"/>
        <v>346</v>
      </c>
      <c r="AE47" s="40">
        <f t="shared" si="26"/>
        <v>0</v>
      </c>
      <c r="AF47" s="40"/>
      <c r="AG47" s="25"/>
      <c r="AH47" s="25"/>
      <c r="AI47" s="25"/>
      <c r="AJ47" s="25"/>
    </row>
    <row r="48" spans="1:36" s="26" customFormat="1" x14ac:dyDescent="0.3">
      <c r="A48" s="41" t="s">
        <v>31</v>
      </c>
      <c r="B48" s="34">
        <f>H48+J48+L48+N48+P48+R48+T48+V48+X48+Z48+AB48+AD48</f>
        <v>1038</v>
      </c>
      <c r="C48" s="34">
        <f>H48+J48</f>
        <v>0</v>
      </c>
      <c r="D48" s="34">
        <v>0</v>
      </c>
      <c r="E48" s="34">
        <f>I48+K48+M48+O48+Q48+S48+U48+W48+Y48+AA48+AC48+AE48</f>
        <v>0</v>
      </c>
      <c r="F48" s="34">
        <f>E48/B48*100</f>
        <v>0</v>
      </c>
      <c r="G48" s="34" t="e">
        <f>E48/C48*100</f>
        <v>#DIV/0!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>
        <v>346</v>
      </c>
      <c r="AA48" s="34"/>
      <c r="AB48" s="34">
        <v>346</v>
      </c>
      <c r="AC48" s="34"/>
      <c r="AD48" s="34">
        <v>346</v>
      </c>
      <c r="AE48" s="34"/>
      <c r="AF48" s="24"/>
      <c r="AG48" s="25"/>
      <c r="AH48" s="25"/>
      <c r="AI48" s="25"/>
      <c r="AJ48" s="25"/>
    </row>
    <row r="49" spans="1:36" s="26" customFormat="1" ht="69" customHeight="1" x14ac:dyDescent="0.25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4"/>
      <c r="AG49" s="25"/>
      <c r="AH49" s="25"/>
      <c r="AI49" s="25"/>
      <c r="AJ49" s="25"/>
    </row>
    <row r="50" spans="1:36" s="26" customFormat="1" x14ac:dyDescent="0.25">
      <c r="A50" s="39" t="s">
        <v>37</v>
      </c>
      <c r="B50" s="40">
        <f>B51</f>
        <v>764.3</v>
      </c>
      <c r="C50" s="40">
        <f t="shared" ref="C50:E50" si="27">C51</f>
        <v>0</v>
      </c>
      <c r="D50" s="40">
        <f t="shared" si="27"/>
        <v>0</v>
      </c>
      <c r="E50" s="40">
        <f t="shared" si="27"/>
        <v>0</v>
      </c>
      <c r="F50" s="12">
        <f>E50/B50*100</f>
        <v>0</v>
      </c>
      <c r="G50" s="12" t="e">
        <f>E50/C50*100</f>
        <v>#DIV/0!</v>
      </c>
      <c r="H50" s="40">
        <f>H51</f>
        <v>0</v>
      </c>
      <c r="I50" s="40">
        <f t="shared" ref="I50:AE50" si="28">I51</f>
        <v>0</v>
      </c>
      <c r="J50" s="40">
        <f t="shared" si="28"/>
        <v>0</v>
      </c>
      <c r="K50" s="40">
        <f t="shared" si="28"/>
        <v>0</v>
      </c>
      <c r="L50" s="40">
        <f t="shared" si="28"/>
        <v>0</v>
      </c>
      <c r="M50" s="40">
        <f t="shared" si="28"/>
        <v>0</v>
      </c>
      <c r="N50" s="40">
        <f t="shared" si="28"/>
        <v>0</v>
      </c>
      <c r="O50" s="40">
        <f t="shared" si="28"/>
        <v>0</v>
      </c>
      <c r="P50" s="40">
        <f t="shared" si="28"/>
        <v>0</v>
      </c>
      <c r="Q50" s="40">
        <f t="shared" si="28"/>
        <v>0</v>
      </c>
      <c r="R50" s="40">
        <f t="shared" si="28"/>
        <v>0</v>
      </c>
      <c r="S50" s="40">
        <f t="shared" si="28"/>
        <v>0</v>
      </c>
      <c r="T50" s="40">
        <f t="shared" si="28"/>
        <v>0</v>
      </c>
      <c r="U50" s="40">
        <f t="shared" si="28"/>
        <v>0</v>
      </c>
      <c r="V50" s="40">
        <f t="shared" si="28"/>
        <v>0</v>
      </c>
      <c r="W50" s="40">
        <f t="shared" si="28"/>
        <v>0</v>
      </c>
      <c r="X50" s="40">
        <f t="shared" si="28"/>
        <v>0</v>
      </c>
      <c r="Y50" s="40">
        <f t="shared" si="28"/>
        <v>0</v>
      </c>
      <c r="Z50" s="40">
        <f t="shared" si="28"/>
        <v>0</v>
      </c>
      <c r="AA50" s="40">
        <f t="shared" si="28"/>
        <v>0</v>
      </c>
      <c r="AB50" s="40">
        <f t="shared" si="28"/>
        <v>0</v>
      </c>
      <c r="AC50" s="40">
        <f t="shared" si="28"/>
        <v>0</v>
      </c>
      <c r="AD50" s="40">
        <f t="shared" si="28"/>
        <v>764.3</v>
      </c>
      <c r="AE50" s="40">
        <f t="shared" si="28"/>
        <v>0</v>
      </c>
      <c r="AF50" s="40"/>
      <c r="AG50" s="25"/>
      <c r="AH50" s="25"/>
      <c r="AI50" s="25"/>
      <c r="AJ50" s="25"/>
    </row>
    <row r="51" spans="1:36" s="26" customFormat="1" x14ac:dyDescent="0.3">
      <c r="A51" s="41" t="s">
        <v>33</v>
      </c>
      <c r="B51" s="34">
        <f>H51+J51+L51+N51+P51+R51+T51+V51+X51+Z51+AB51+AD51</f>
        <v>764.3</v>
      </c>
      <c r="C51" s="34">
        <f>H51+J51</f>
        <v>0</v>
      </c>
      <c r="D51" s="34">
        <v>0</v>
      </c>
      <c r="E51" s="34">
        <f>I51+K51+M51+O51+Q51+S51+U51+W51+Y51+AA51+AC51+AE51</f>
        <v>0</v>
      </c>
      <c r="F51" s="34">
        <f>E51/B51*100</f>
        <v>0</v>
      </c>
      <c r="G51" s="34" t="e">
        <f>E51/C51*100</f>
        <v>#DIV/0!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764.3</v>
      </c>
      <c r="AE51" s="34"/>
      <c r="AF51" s="24"/>
      <c r="AG51" s="25"/>
      <c r="AH51" s="25"/>
      <c r="AI51" s="25"/>
      <c r="AJ51" s="25"/>
    </row>
    <row r="52" spans="1:36" s="26" customFormat="1" ht="33" customHeight="1" x14ac:dyDescent="0.25">
      <c r="A52" s="134" t="s">
        <v>48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24"/>
      <c r="AG52" s="25"/>
      <c r="AH52" s="25"/>
      <c r="AI52" s="25"/>
      <c r="AJ52" s="25"/>
    </row>
    <row r="53" spans="1:36" s="20" customFormat="1" ht="71.25" customHeight="1" x14ac:dyDescent="0.25">
      <c r="A53" s="42" t="s">
        <v>49</v>
      </c>
      <c r="B53" s="43">
        <f>B54+B55</f>
        <v>55537.699980000005</v>
      </c>
      <c r="C53" s="43">
        <f>C54+C55</f>
        <v>9701.3913099999991</v>
      </c>
      <c r="D53" s="43">
        <f>D54+D55</f>
        <v>9131.6420500000004</v>
      </c>
      <c r="E53" s="43">
        <f>E54+E55</f>
        <v>9131.6784200000002</v>
      </c>
      <c r="F53" s="43">
        <f>IFERROR(E53/B53*100,0)</f>
        <v>16.442305718977305</v>
      </c>
      <c r="G53" s="43">
        <f>IFERROR(E53/C53*100,0)</f>
        <v>94.127513551455749</v>
      </c>
      <c r="H53" s="43">
        <f t="shared" ref="H53:AE53" si="29">H54+H55</f>
        <v>3620.2504300000001</v>
      </c>
      <c r="I53" s="43">
        <f t="shared" si="29"/>
        <v>3251.9094800000003</v>
      </c>
      <c r="J53" s="43">
        <f t="shared" si="29"/>
        <v>6081.1408799999999</v>
      </c>
      <c r="K53" s="43">
        <f t="shared" si="29"/>
        <v>5879.7689399999999</v>
      </c>
      <c r="L53" s="43">
        <f t="shared" si="29"/>
        <v>4682.1102100000007</v>
      </c>
      <c r="M53" s="43">
        <f t="shared" si="29"/>
        <v>0</v>
      </c>
      <c r="N53" s="43">
        <f t="shared" si="29"/>
        <v>5114.0547500000002</v>
      </c>
      <c r="O53" s="43">
        <f t="shared" si="29"/>
        <v>0</v>
      </c>
      <c r="P53" s="43">
        <f t="shared" si="29"/>
        <v>5110.7934999999998</v>
      </c>
      <c r="Q53" s="43">
        <f t="shared" si="29"/>
        <v>0</v>
      </c>
      <c r="R53" s="43">
        <f t="shared" si="29"/>
        <v>5280.1378500000001</v>
      </c>
      <c r="S53" s="43">
        <f t="shared" si="29"/>
        <v>0</v>
      </c>
      <c r="T53" s="43">
        <f t="shared" si="29"/>
        <v>4827.5841600000003</v>
      </c>
      <c r="U53" s="43">
        <f t="shared" si="29"/>
        <v>0</v>
      </c>
      <c r="V53" s="43">
        <f t="shared" si="29"/>
        <v>4566.7744700000003</v>
      </c>
      <c r="W53" s="43">
        <f t="shared" si="29"/>
        <v>0</v>
      </c>
      <c r="X53" s="43">
        <f t="shared" si="29"/>
        <v>4417.1265000000003</v>
      </c>
      <c r="Y53" s="43">
        <f t="shared" si="29"/>
        <v>0</v>
      </c>
      <c r="Z53" s="43">
        <f t="shared" si="29"/>
        <v>4264.0776700000006</v>
      </c>
      <c r="AA53" s="43">
        <f t="shared" si="29"/>
        <v>0</v>
      </c>
      <c r="AB53" s="43">
        <f t="shared" si="29"/>
        <v>4338.8454300000003</v>
      </c>
      <c r="AC53" s="43">
        <f t="shared" si="29"/>
        <v>0</v>
      </c>
      <c r="AD53" s="43">
        <f t="shared" si="29"/>
        <v>3234.80413</v>
      </c>
      <c r="AE53" s="43">
        <f t="shared" si="29"/>
        <v>0</v>
      </c>
      <c r="AF53" s="43"/>
      <c r="AG53" s="19">
        <f t="shared" si="4"/>
        <v>55537.699979999998</v>
      </c>
      <c r="AH53" s="19">
        <f t="shared" si="5"/>
        <v>43699.972750000001</v>
      </c>
      <c r="AI53" s="19">
        <f t="shared" si="6"/>
        <v>9131.6784200000002</v>
      </c>
      <c r="AJ53" s="19">
        <f t="shared" si="7"/>
        <v>-569.71288999999888</v>
      </c>
    </row>
    <row r="54" spans="1:36" s="26" customFormat="1" ht="37.5" x14ac:dyDescent="0.3">
      <c r="A54" s="27" t="s">
        <v>32</v>
      </c>
      <c r="B54" s="23">
        <f>B61+B73</f>
        <v>36058</v>
      </c>
      <c r="C54" s="23">
        <f t="shared" ref="B54:E57" si="30">C61+C73</f>
        <v>3912.7986700000001</v>
      </c>
      <c r="D54" s="23">
        <f t="shared" si="30"/>
        <v>3451.1</v>
      </c>
      <c r="E54" s="23">
        <f t="shared" si="30"/>
        <v>3451.1363700000002</v>
      </c>
      <c r="F54" s="22">
        <f>IFERROR(E54/B54*100,0)</f>
        <v>9.5710698596705299</v>
      </c>
      <c r="G54" s="22">
        <f>IFERROR(E54/C54*100,0)</f>
        <v>88.20122528818996</v>
      </c>
      <c r="H54" s="23">
        <f t="shared" ref="H54:AE57" si="31">H61+H73</f>
        <v>690.92506000000003</v>
      </c>
      <c r="I54" s="23">
        <f t="shared" si="31"/>
        <v>499.03919999999999</v>
      </c>
      <c r="J54" s="23">
        <f t="shared" si="31"/>
        <v>3221.8736100000001</v>
      </c>
      <c r="K54" s="23">
        <f t="shared" si="31"/>
        <v>2952.09717</v>
      </c>
      <c r="L54" s="23">
        <f t="shared" si="31"/>
        <v>2550.9812400000001</v>
      </c>
      <c r="M54" s="23">
        <f t="shared" si="31"/>
        <v>0</v>
      </c>
      <c r="N54" s="23">
        <f t="shared" si="31"/>
        <v>2474.7418200000002</v>
      </c>
      <c r="O54" s="23">
        <f t="shared" si="31"/>
        <v>0</v>
      </c>
      <c r="P54" s="23">
        <f t="shared" si="31"/>
        <v>4077.5219400000001</v>
      </c>
      <c r="Q54" s="23">
        <f t="shared" si="31"/>
        <v>0</v>
      </c>
      <c r="R54" s="23">
        <f t="shared" si="31"/>
        <v>3927.1592500000002</v>
      </c>
      <c r="S54" s="23">
        <f t="shared" si="31"/>
        <v>0</v>
      </c>
      <c r="T54" s="23">
        <f t="shared" si="31"/>
        <v>2638.5509000000002</v>
      </c>
      <c r="U54" s="23">
        <f t="shared" si="31"/>
        <v>0</v>
      </c>
      <c r="V54" s="23">
        <f t="shared" si="31"/>
        <v>3402.8335699999998</v>
      </c>
      <c r="W54" s="23">
        <f t="shared" si="31"/>
        <v>0</v>
      </c>
      <c r="X54" s="23">
        <f t="shared" si="31"/>
        <v>3555.2925</v>
      </c>
      <c r="Y54" s="23">
        <f t="shared" si="31"/>
        <v>0</v>
      </c>
      <c r="Z54" s="23">
        <f t="shared" si="31"/>
        <v>3281.9876800000002</v>
      </c>
      <c r="AA54" s="23">
        <f t="shared" si="31"/>
        <v>0</v>
      </c>
      <c r="AB54" s="23">
        <f t="shared" si="31"/>
        <v>3489.1015400000001</v>
      </c>
      <c r="AC54" s="23">
        <f t="shared" si="31"/>
        <v>0</v>
      </c>
      <c r="AD54" s="23">
        <f t="shared" si="31"/>
        <v>2747.03089</v>
      </c>
      <c r="AE54" s="23">
        <f t="shared" si="31"/>
        <v>0</v>
      </c>
      <c r="AF54" s="24"/>
      <c r="AG54" s="25">
        <f t="shared" si="4"/>
        <v>36058</v>
      </c>
      <c r="AH54" s="25">
        <f t="shared" si="5"/>
        <v>26539.879889999997</v>
      </c>
      <c r="AI54" s="25">
        <f t="shared" si="6"/>
        <v>3451.1363700000002</v>
      </c>
      <c r="AJ54" s="25">
        <f t="shared" si="7"/>
        <v>-461.66229999999996</v>
      </c>
    </row>
    <row r="55" spans="1:36" s="26" customFormat="1" x14ac:dyDescent="0.3">
      <c r="A55" s="21" t="s">
        <v>33</v>
      </c>
      <c r="B55" s="23">
        <f>B62+B74</f>
        <v>19479.699980000001</v>
      </c>
      <c r="C55" s="23">
        <f>C62+C74</f>
        <v>5788.5926399999998</v>
      </c>
      <c r="D55" s="23">
        <f t="shared" si="30"/>
        <v>5680.54205</v>
      </c>
      <c r="E55" s="23">
        <f t="shared" si="30"/>
        <v>5680.54205</v>
      </c>
      <c r="F55" s="22">
        <f>IFERROR(E55/B55*100,0)</f>
        <v>29.161342607084649</v>
      </c>
      <c r="G55" s="22">
        <f>IFERROR(E55/C55*100,0)</f>
        <v>98.133387565513686</v>
      </c>
      <c r="H55" s="23">
        <f t="shared" si="31"/>
        <v>2929.32537</v>
      </c>
      <c r="I55" s="23">
        <f t="shared" si="31"/>
        <v>2752.8702800000001</v>
      </c>
      <c r="J55" s="23">
        <f t="shared" si="31"/>
        <v>2859.2672699999998</v>
      </c>
      <c r="K55" s="23">
        <f t="shared" si="31"/>
        <v>2927.6717699999999</v>
      </c>
      <c r="L55" s="23">
        <f t="shared" si="31"/>
        <v>2131.1289700000002</v>
      </c>
      <c r="M55" s="23">
        <f t="shared" si="31"/>
        <v>0</v>
      </c>
      <c r="N55" s="23">
        <f t="shared" si="31"/>
        <v>2639.3129300000001</v>
      </c>
      <c r="O55" s="23">
        <f t="shared" si="31"/>
        <v>0</v>
      </c>
      <c r="P55" s="23">
        <f t="shared" si="31"/>
        <v>1033.2715599999999</v>
      </c>
      <c r="Q55" s="23">
        <f t="shared" si="31"/>
        <v>0</v>
      </c>
      <c r="R55" s="23">
        <f t="shared" si="31"/>
        <v>1352.9785999999999</v>
      </c>
      <c r="S55" s="23">
        <f t="shared" si="31"/>
        <v>0</v>
      </c>
      <c r="T55" s="23">
        <f t="shared" si="31"/>
        <v>2189.0332600000002</v>
      </c>
      <c r="U55" s="23">
        <f t="shared" si="31"/>
        <v>0</v>
      </c>
      <c r="V55" s="23">
        <f t="shared" si="31"/>
        <v>1163.9409000000001</v>
      </c>
      <c r="W55" s="23">
        <f t="shared" si="31"/>
        <v>0</v>
      </c>
      <c r="X55" s="23">
        <f t="shared" si="31"/>
        <v>861.83400000000006</v>
      </c>
      <c r="Y55" s="23">
        <f t="shared" si="31"/>
        <v>0</v>
      </c>
      <c r="Z55" s="23">
        <f t="shared" si="31"/>
        <v>982.08998999999994</v>
      </c>
      <c r="AA55" s="23">
        <f t="shared" si="31"/>
        <v>0</v>
      </c>
      <c r="AB55" s="23">
        <f t="shared" si="31"/>
        <v>849.74388999999996</v>
      </c>
      <c r="AC55" s="23">
        <f t="shared" si="31"/>
        <v>0</v>
      </c>
      <c r="AD55" s="23">
        <f t="shared" si="31"/>
        <v>487.77323999999999</v>
      </c>
      <c r="AE55" s="23">
        <f t="shared" si="31"/>
        <v>0</v>
      </c>
      <c r="AF55" s="24"/>
      <c r="AG55" s="25">
        <f t="shared" si="4"/>
        <v>19479.699980000001</v>
      </c>
      <c r="AH55" s="25">
        <f t="shared" si="5"/>
        <v>17160.092860000001</v>
      </c>
      <c r="AI55" s="25">
        <f t="shared" si="6"/>
        <v>5680.54205</v>
      </c>
      <c r="AJ55" s="25">
        <f t="shared" si="7"/>
        <v>-108.05058999999983</v>
      </c>
    </row>
    <row r="56" spans="1:36" s="48" customFormat="1" ht="37.5" x14ac:dyDescent="0.3">
      <c r="A56" s="44" t="s">
        <v>34</v>
      </c>
      <c r="B56" s="45">
        <f>B63+B75</f>
        <v>1897.8000000000002</v>
      </c>
      <c r="C56" s="45">
        <f>C63+C75</f>
        <v>1855.4</v>
      </c>
      <c r="D56" s="45">
        <f>D63+D75</f>
        <v>1855.4</v>
      </c>
      <c r="E56" s="45">
        <f>E63+E75</f>
        <v>1855.4</v>
      </c>
      <c r="F56" s="45">
        <f>IFERROR(E56/B56*100,0)</f>
        <v>97.7658341237222</v>
      </c>
      <c r="G56" s="45">
        <f>IFERROR(E56/C56*100,0)</f>
        <v>100</v>
      </c>
      <c r="H56" s="45">
        <f t="shared" si="31"/>
        <v>1286.9308000000001</v>
      </c>
      <c r="I56" s="45">
        <f t="shared" si="31"/>
        <v>1286.9308000000001</v>
      </c>
      <c r="J56" s="45">
        <f t="shared" si="31"/>
        <v>568.4692</v>
      </c>
      <c r="K56" s="45">
        <f t="shared" si="31"/>
        <v>568.4692</v>
      </c>
      <c r="L56" s="45">
        <f t="shared" si="31"/>
        <v>0</v>
      </c>
      <c r="M56" s="45">
        <f t="shared" si="31"/>
        <v>0</v>
      </c>
      <c r="N56" s="45">
        <f t="shared" si="31"/>
        <v>0</v>
      </c>
      <c r="O56" s="45">
        <f t="shared" si="31"/>
        <v>0</v>
      </c>
      <c r="P56" s="45">
        <f t="shared" si="31"/>
        <v>42.4</v>
      </c>
      <c r="Q56" s="45">
        <f t="shared" si="31"/>
        <v>0</v>
      </c>
      <c r="R56" s="45">
        <f t="shared" si="31"/>
        <v>0</v>
      </c>
      <c r="S56" s="45">
        <f t="shared" si="31"/>
        <v>0</v>
      </c>
      <c r="T56" s="45">
        <f t="shared" si="31"/>
        <v>0</v>
      </c>
      <c r="U56" s="45">
        <f t="shared" si="31"/>
        <v>0</v>
      </c>
      <c r="V56" s="45">
        <f t="shared" si="31"/>
        <v>0</v>
      </c>
      <c r="W56" s="45">
        <f t="shared" si="31"/>
        <v>0</v>
      </c>
      <c r="X56" s="45">
        <f t="shared" si="31"/>
        <v>0</v>
      </c>
      <c r="Y56" s="45">
        <f t="shared" si="31"/>
        <v>0</v>
      </c>
      <c r="Z56" s="45">
        <f t="shared" si="31"/>
        <v>0</v>
      </c>
      <c r="AA56" s="45">
        <f t="shared" si="31"/>
        <v>0</v>
      </c>
      <c r="AB56" s="45">
        <f t="shared" si="31"/>
        <v>0</v>
      </c>
      <c r="AC56" s="45">
        <f t="shared" si="31"/>
        <v>0</v>
      </c>
      <c r="AD56" s="45">
        <f t="shared" si="31"/>
        <v>0</v>
      </c>
      <c r="AE56" s="45">
        <f t="shared" si="31"/>
        <v>0</v>
      </c>
      <c r="AF56" s="46"/>
      <c r="AG56" s="47">
        <f t="shared" si="4"/>
        <v>1897.8000000000002</v>
      </c>
      <c r="AH56" s="47">
        <f t="shared" si="5"/>
        <v>1897.8000000000002</v>
      </c>
      <c r="AI56" s="47">
        <f t="shared" si="6"/>
        <v>1855.4</v>
      </c>
      <c r="AJ56" s="47">
        <f t="shared" si="7"/>
        <v>0</v>
      </c>
    </row>
    <row r="57" spans="1:36" s="26" customFormat="1" x14ac:dyDescent="0.3">
      <c r="A57" s="21" t="s">
        <v>35</v>
      </c>
      <c r="B57" s="23">
        <f t="shared" si="30"/>
        <v>0</v>
      </c>
      <c r="C57" s="23">
        <f t="shared" si="30"/>
        <v>0</v>
      </c>
      <c r="D57" s="23">
        <f t="shared" si="30"/>
        <v>0</v>
      </c>
      <c r="E57" s="23">
        <f t="shared" si="30"/>
        <v>0</v>
      </c>
      <c r="F57" s="23">
        <f>IFERROR(D57/B57*100,0)</f>
        <v>0</v>
      </c>
      <c r="G57" s="23">
        <f>IFERROR(F57/B57*100,0)</f>
        <v>0</v>
      </c>
      <c r="H57" s="23">
        <f t="shared" si="31"/>
        <v>0</v>
      </c>
      <c r="I57" s="23">
        <f t="shared" si="31"/>
        <v>0</v>
      </c>
      <c r="J57" s="23">
        <f t="shared" si="31"/>
        <v>0</v>
      </c>
      <c r="K57" s="23">
        <f t="shared" si="31"/>
        <v>0</v>
      </c>
      <c r="L57" s="23">
        <f t="shared" si="31"/>
        <v>0</v>
      </c>
      <c r="M57" s="23">
        <f t="shared" si="31"/>
        <v>0</v>
      </c>
      <c r="N57" s="23">
        <f t="shared" si="31"/>
        <v>0</v>
      </c>
      <c r="O57" s="23">
        <f t="shared" si="31"/>
        <v>0</v>
      </c>
      <c r="P57" s="23">
        <f t="shared" si="31"/>
        <v>0</v>
      </c>
      <c r="Q57" s="23">
        <f t="shared" si="31"/>
        <v>0</v>
      </c>
      <c r="R57" s="23">
        <f t="shared" si="31"/>
        <v>0</v>
      </c>
      <c r="S57" s="23">
        <f t="shared" si="31"/>
        <v>0</v>
      </c>
      <c r="T57" s="23">
        <f t="shared" si="31"/>
        <v>0</v>
      </c>
      <c r="U57" s="23">
        <f t="shared" si="31"/>
        <v>0</v>
      </c>
      <c r="V57" s="23">
        <f t="shared" si="31"/>
        <v>0</v>
      </c>
      <c r="W57" s="23">
        <f t="shared" si="31"/>
        <v>0</v>
      </c>
      <c r="X57" s="23">
        <f t="shared" si="31"/>
        <v>0</v>
      </c>
      <c r="Y57" s="23">
        <f t="shared" si="31"/>
        <v>0</v>
      </c>
      <c r="Z57" s="23">
        <f t="shared" si="31"/>
        <v>0</v>
      </c>
      <c r="AA57" s="23">
        <f t="shared" si="31"/>
        <v>0</v>
      </c>
      <c r="AB57" s="23">
        <f t="shared" si="31"/>
        <v>0</v>
      </c>
      <c r="AC57" s="23">
        <f t="shared" si="31"/>
        <v>0</v>
      </c>
      <c r="AD57" s="23">
        <f t="shared" si="31"/>
        <v>0</v>
      </c>
      <c r="AE57" s="23">
        <f t="shared" si="31"/>
        <v>0</v>
      </c>
      <c r="AF57" s="24"/>
      <c r="AG57" s="25">
        <f t="shared" si="4"/>
        <v>0</v>
      </c>
      <c r="AH57" s="25">
        <f t="shared" si="5"/>
        <v>0</v>
      </c>
      <c r="AI57" s="25">
        <f t="shared" si="6"/>
        <v>0</v>
      </c>
      <c r="AJ57" s="25">
        <f t="shared" si="7"/>
        <v>0</v>
      </c>
    </row>
    <row r="58" spans="1:36" s="51" customFormat="1" ht="35.25" customHeight="1" x14ac:dyDescent="0.3">
      <c r="A58" s="126" t="s">
        <v>50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8"/>
      <c r="AF58" s="49"/>
      <c r="AG58" s="50">
        <f t="shared" si="4"/>
        <v>0</v>
      </c>
      <c r="AH58" s="50">
        <f t="shared" si="5"/>
        <v>0</v>
      </c>
      <c r="AI58" s="50">
        <f t="shared" si="6"/>
        <v>0</v>
      </c>
      <c r="AJ58" s="50">
        <f t="shared" si="7"/>
        <v>0</v>
      </c>
    </row>
    <row r="59" spans="1:36" s="26" customFormat="1" x14ac:dyDescent="0.3">
      <c r="A59" s="29" t="s">
        <v>37</v>
      </c>
      <c r="B59" s="22">
        <f>B61+B62+B64</f>
        <v>49169.499980000001</v>
      </c>
      <c r="C59" s="22">
        <f>C61+C62+C64</f>
        <v>8570.6593099999991</v>
      </c>
      <c r="D59" s="22">
        <f>D61+D62+D64</f>
        <v>8108.9606399999993</v>
      </c>
      <c r="E59" s="22">
        <f>E61+E62+E64</f>
        <v>8108.99701</v>
      </c>
      <c r="F59" s="22">
        <f t="shared" ref="F59:F64" si="32">IFERROR(E59/B59*100,0)</f>
        <v>16.491924899172016</v>
      </c>
      <c r="G59" s="22">
        <f t="shared" ref="G59:G64" si="33">IFERROR(E59/C59*100,0)</f>
        <v>94.613456406307677</v>
      </c>
      <c r="H59" s="22">
        <f>H61+H62+H64</f>
        <v>2910.8554300000001</v>
      </c>
      <c r="I59" s="22">
        <f t="shared" ref="I59:AE59" si="34">I61+I62+I64</f>
        <v>2718.9695700000002</v>
      </c>
      <c r="J59" s="22">
        <f t="shared" si="34"/>
        <v>5659.8038799999995</v>
      </c>
      <c r="K59" s="22">
        <f t="shared" si="34"/>
        <v>5390.0274399999998</v>
      </c>
      <c r="L59" s="22">
        <f t="shared" si="34"/>
        <v>4124.0872099999997</v>
      </c>
      <c r="M59" s="22">
        <f t="shared" si="34"/>
        <v>0</v>
      </c>
      <c r="N59" s="22">
        <f t="shared" si="34"/>
        <v>4258.1687500000007</v>
      </c>
      <c r="O59" s="22">
        <f t="shared" si="34"/>
        <v>0</v>
      </c>
      <c r="P59" s="22">
        <f t="shared" si="34"/>
        <v>4716.7385000000004</v>
      </c>
      <c r="Q59" s="22">
        <f t="shared" si="34"/>
        <v>0</v>
      </c>
      <c r="R59" s="22">
        <f t="shared" si="34"/>
        <v>4772.3818499999998</v>
      </c>
      <c r="S59" s="22">
        <f t="shared" si="34"/>
        <v>0</v>
      </c>
      <c r="T59" s="22">
        <f t="shared" si="34"/>
        <v>4098.35916</v>
      </c>
      <c r="U59" s="22">
        <f t="shared" si="34"/>
        <v>0</v>
      </c>
      <c r="V59" s="22">
        <f t="shared" si="34"/>
        <v>4123.6204699999998</v>
      </c>
      <c r="W59" s="22">
        <f t="shared" si="34"/>
        <v>0</v>
      </c>
      <c r="X59" s="22">
        <f t="shared" si="34"/>
        <v>4151.4925000000003</v>
      </c>
      <c r="Y59" s="22">
        <f t="shared" si="34"/>
        <v>0</v>
      </c>
      <c r="Z59" s="22">
        <f t="shared" si="34"/>
        <v>3740.4266700000003</v>
      </c>
      <c r="AA59" s="22">
        <f t="shared" si="34"/>
        <v>0</v>
      </c>
      <c r="AB59" s="22">
        <f t="shared" si="34"/>
        <v>3833.88643</v>
      </c>
      <c r="AC59" s="22">
        <f t="shared" si="34"/>
        <v>0</v>
      </c>
      <c r="AD59" s="22">
        <f t="shared" si="34"/>
        <v>2779.67913</v>
      </c>
      <c r="AE59" s="22">
        <f t="shared" si="34"/>
        <v>0</v>
      </c>
      <c r="AF59" s="22"/>
      <c r="AG59" s="25">
        <f t="shared" si="4"/>
        <v>49169.499979999993</v>
      </c>
      <c r="AH59" s="25">
        <f t="shared" si="5"/>
        <v>38815.507749999997</v>
      </c>
      <c r="AI59" s="25">
        <f t="shared" si="6"/>
        <v>8108.99701</v>
      </c>
      <c r="AJ59" s="25">
        <f t="shared" si="7"/>
        <v>-461.66229999999905</v>
      </c>
    </row>
    <row r="60" spans="1:36" s="53" customFormat="1" x14ac:dyDescent="0.3">
      <c r="A60" s="21" t="s">
        <v>31</v>
      </c>
      <c r="B60" s="30">
        <v>0</v>
      </c>
      <c r="C60" s="30">
        <v>0</v>
      </c>
      <c r="D60" s="30">
        <v>0</v>
      </c>
      <c r="E60" s="30">
        <v>0</v>
      </c>
      <c r="F60" s="30">
        <f t="shared" si="32"/>
        <v>0</v>
      </c>
      <c r="G60" s="30">
        <f t="shared" si="33"/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/>
      <c r="AG60" s="52">
        <f t="shared" si="4"/>
        <v>0</v>
      </c>
      <c r="AH60" s="52">
        <f t="shared" si="5"/>
        <v>0</v>
      </c>
      <c r="AI60" s="52">
        <f t="shared" si="6"/>
        <v>0</v>
      </c>
      <c r="AJ60" s="52">
        <f t="shared" si="7"/>
        <v>0</v>
      </c>
    </row>
    <row r="61" spans="1:36" s="53" customFormat="1" ht="45" customHeight="1" x14ac:dyDescent="0.3">
      <c r="A61" s="27" t="s">
        <v>32</v>
      </c>
      <c r="B61" s="30">
        <f t="shared" ref="B61:E63" si="35">B67</f>
        <v>36058</v>
      </c>
      <c r="C61" s="30">
        <f t="shared" si="35"/>
        <v>3912.7986700000001</v>
      </c>
      <c r="D61" s="30">
        <f t="shared" si="35"/>
        <v>3451.1</v>
      </c>
      <c r="E61" s="30">
        <f t="shared" si="35"/>
        <v>3451.1363700000002</v>
      </c>
      <c r="F61" s="30">
        <f t="shared" si="32"/>
        <v>9.5710698596705299</v>
      </c>
      <c r="G61" s="30">
        <f t="shared" si="33"/>
        <v>88.20122528818996</v>
      </c>
      <c r="H61" s="30">
        <f t="shared" ref="H61:AE63" si="36">H67</f>
        <v>690.92506000000003</v>
      </c>
      <c r="I61" s="30">
        <f t="shared" si="36"/>
        <v>499.03919999999999</v>
      </c>
      <c r="J61" s="30">
        <f t="shared" si="36"/>
        <v>3221.8736100000001</v>
      </c>
      <c r="K61" s="30">
        <f t="shared" si="36"/>
        <v>2952.09717</v>
      </c>
      <c r="L61" s="30">
        <f t="shared" si="36"/>
        <v>2550.9812400000001</v>
      </c>
      <c r="M61" s="30">
        <f t="shared" si="36"/>
        <v>0</v>
      </c>
      <c r="N61" s="30">
        <f t="shared" si="36"/>
        <v>2474.7418200000002</v>
      </c>
      <c r="O61" s="30">
        <f t="shared" si="36"/>
        <v>0</v>
      </c>
      <c r="P61" s="30">
        <f t="shared" si="36"/>
        <v>4077.5219400000001</v>
      </c>
      <c r="Q61" s="30">
        <f t="shared" si="36"/>
        <v>0</v>
      </c>
      <c r="R61" s="30">
        <f t="shared" si="36"/>
        <v>3927.1592500000002</v>
      </c>
      <c r="S61" s="30">
        <f t="shared" si="36"/>
        <v>0</v>
      </c>
      <c r="T61" s="30">
        <f t="shared" si="36"/>
        <v>2638.5509000000002</v>
      </c>
      <c r="U61" s="30">
        <f t="shared" si="36"/>
        <v>0</v>
      </c>
      <c r="V61" s="30">
        <f t="shared" si="36"/>
        <v>3402.8335699999998</v>
      </c>
      <c r="W61" s="30">
        <f t="shared" si="36"/>
        <v>0</v>
      </c>
      <c r="X61" s="30">
        <f t="shared" si="36"/>
        <v>3555.2925</v>
      </c>
      <c r="Y61" s="30">
        <f t="shared" si="36"/>
        <v>0</v>
      </c>
      <c r="Z61" s="30">
        <f t="shared" si="36"/>
        <v>3281.9876800000002</v>
      </c>
      <c r="AA61" s="30">
        <f t="shared" si="36"/>
        <v>0</v>
      </c>
      <c r="AB61" s="30">
        <f t="shared" si="36"/>
        <v>3489.1015400000001</v>
      </c>
      <c r="AC61" s="30">
        <f t="shared" si="36"/>
        <v>0</v>
      </c>
      <c r="AD61" s="30">
        <f t="shared" si="36"/>
        <v>2747.03089</v>
      </c>
      <c r="AE61" s="30">
        <f t="shared" si="36"/>
        <v>0</v>
      </c>
      <c r="AF61" s="30"/>
      <c r="AG61" s="52">
        <f t="shared" si="4"/>
        <v>36058</v>
      </c>
      <c r="AH61" s="52">
        <f t="shared" si="5"/>
        <v>26539.879889999997</v>
      </c>
      <c r="AI61" s="52">
        <f t="shared" si="6"/>
        <v>3451.1363700000002</v>
      </c>
      <c r="AJ61" s="52">
        <f t="shared" si="7"/>
        <v>-461.66229999999996</v>
      </c>
    </row>
    <row r="62" spans="1:36" s="53" customFormat="1" x14ac:dyDescent="0.3">
      <c r="A62" s="21" t="s">
        <v>33</v>
      </c>
      <c r="B62" s="34">
        <f t="shared" si="35"/>
        <v>13111.499980000001</v>
      </c>
      <c r="C62" s="34">
        <f t="shared" si="35"/>
        <v>4657.8606399999999</v>
      </c>
      <c r="D62" s="34">
        <f t="shared" si="35"/>
        <v>4657.8606399999999</v>
      </c>
      <c r="E62" s="34">
        <f t="shared" si="35"/>
        <v>4657.8606399999999</v>
      </c>
      <c r="F62" s="30">
        <f t="shared" si="32"/>
        <v>35.525002075315562</v>
      </c>
      <c r="G62" s="30">
        <f t="shared" si="33"/>
        <v>100</v>
      </c>
      <c r="H62" s="34">
        <f t="shared" si="36"/>
        <v>2219.93037</v>
      </c>
      <c r="I62" s="34">
        <f t="shared" si="36"/>
        <v>2219.93037</v>
      </c>
      <c r="J62" s="34">
        <f t="shared" si="36"/>
        <v>2437.9302699999998</v>
      </c>
      <c r="K62" s="34">
        <f t="shared" si="36"/>
        <v>2437.9302699999998</v>
      </c>
      <c r="L62" s="34">
        <f t="shared" si="36"/>
        <v>1573.1059700000001</v>
      </c>
      <c r="M62" s="34">
        <f t="shared" si="36"/>
        <v>0</v>
      </c>
      <c r="N62" s="34">
        <f t="shared" si="36"/>
        <v>1783.4269300000001</v>
      </c>
      <c r="O62" s="34">
        <f t="shared" si="36"/>
        <v>0</v>
      </c>
      <c r="P62" s="34">
        <f t="shared" si="36"/>
        <v>639.21655999999996</v>
      </c>
      <c r="Q62" s="34">
        <f t="shared" si="36"/>
        <v>0</v>
      </c>
      <c r="R62" s="34">
        <f t="shared" si="36"/>
        <v>845.22260000000006</v>
      </c>
      <c r="S62" s="34">
        <f t="shared" si="36"/>
        <v>0</v>
      </c>
      <c r="T62" s="34">
        <f t="shared" si="36"/>
        <v>1459.80826</v>
      </c>
      <c r="U62" s="34">
        <f t="shared" si="36"/>
        <v>0</v>
      </c>
      <c r="V62" s="34">
        <f t="shared" si="36"/>
        <v>720.78689999999995</v>
      </c>
      <c r="W62" s="34">
        <f t="shared" si="36"/>
        <v>0</v>
      </c>
      <c r="X62" s="34">
        <f t="shared" si="36"/>
        <v>596.20000000000005</v>
      </c>
      <c r="Y62" s="34">
        <f t="shared" si="36"/>
        <v>0</v>
      </c>
      <c r="Z62" s="34">
        <f t="shared" si="36"/>
        <v>458.43898999999999</v>
      </c>
      <c r="AA62" s="34">
        <f t="shared" si="36"/>
        <v>0</v>
      </c>
      <c r="AB62" s="34">
        <f t="shared" si="36"/>
        <v>344.78489000000002</v>
      </c>
      <c r="AC62" s="34">
        <f t="shared" si="36"/>
        <v>0</v>
      </c>
      <c r="AD62" s="34">
        <f t="shared" si="36"/>
        <v>32.648240000000001</v>
      </c>
      <c r="AE62" s="34">
        <f t="shared" si="36"/>
        <v>0</v>
      </c>
      <c r="AF62" s="34"/>
      <c r="AG62" s="52">
        <f t="shared" si="4"/>
        <v>13111.499980000001</v>
      </c>
      <c r="AH62" s="52">
        <f t="shared" si="5"/>
        <v>12275.627859999999</v>
      </c>
      <c r="AI62" s="52">
        <f t="shared" si="6"/>
        <v>4657.8606399999999</v>
      </c>
      <c r="AJ62" s="52">
        <f t="shared" si="7"/>
        <v>0</v>
      </c>
    </row>
    <row r="63" spans="1:36" s="56" customFormat="1" ht="37.5" x14ac:dyDescent="0.3">
      <c r="A63" s="44" t="s">
        <v>34</v>
      </c>
      <c r="B63" s="54">
        <f>B69</f>
        <v>1897.8000000000002</v>
      </c>
      <c r="C63" s="54">
        <f t="shared" si="35"/>
        <v>1855.4</v>
      </c>
      <c r="D63" s="54">
        <f t="shared" si="35"/>
        <v>1855.4</v>
      </c>
      <c r="E63" s="54">
        <f t="shared" si="35"/>
        <v>1855.4</v>
      </c>
      <c r="F63" s="54">
        <f t="shared" si="32"/>
        <v>97.7658341237222</v>
      </c>
      <c r="G63" s="54">
        <f t="shared" si="33"/>
        <v>100</v>
      </c>
      <c r="H63" s="54">
        <f t="shared" si="36"/>
        <v>1286.9308000000001</v>
      </c>
      <c r="I63" s="54">
        <f t="shared" si="36"/>
        <v>1286.9308000000001</v>
      </c>
      <c r="J63" s="54">
        <f t="shared" si="36"/>
        <v>568.4692</v>
      </c>
      <c r="K63" s="54">
        <f t="shared" si="36"/>
        <v>568.4692</v>
      </c>
      <c r="L63" s="54">
        <f t="shared" si="36"/>
        <v>0</v>
      </c>
      <c r="M63" s="54">
        <f t="shared" si="36"/>
        <v>0</v>
      </c>
      <c r="N63" s="54">
        <f t="shared" si="36"/>
        <v>0</v>
      </c>
      <c r="O63" s="54">
        <f t="shared" si="36"/>
        <v>0</v>
      </c>
      <c r="P63" s="54">
        <f t="shared" si="36"/>
        <v>42.4</v>
      </c>
      <c r="Q63" s="54">
        <f t="shared" si="36"/>
        <v>0</v>
      </c>
      <c r="R63" s="54">
        <f t="shared" si="36"/>
        <v>0</v>
      </c>
      <c r="S63" s="54">
        <f t="shared" si="36"/>
        <v>0</v>
      </c>
      <c r="T63" s="54">
        <f t="shared" si="36"/>
        <v>0</v>
      </c>
      <c r="U63" s="54">
        <f t="shared" si="36"/>
        <v>0</v>
      </c>
      <c r="V63" s="54">
        <f t="shared" si="36"/>
        <v>0</v>
      </c>
      <c r="W63" s="54">
        <f t="shared" si="36"/>
        <v>0</v>
      </c>
      <c r="X63" s="54">
        <f t="shared" si="36"/>
        <v>0</v>
      </c>
      <c r="Y63" s="54">
        <f t="shared" si="36"/>
        <v>0</v>
      </c>
      <c r="Z63" s="54">
        <f t="shared" si="36"/>
        <v>0</v>
      </c>
      <c r="AA63" s="54">
        <f t="shared" si="36"/>
        <v>0</v>
      </c>
      <c r="AB63" s="54">
        <f t="shared" si="36"/>
        <v>0</v>
      </c>
      <c r="AC63" s="54">
        <f t="shared" si="36"/>
        <v>0</v>
      </c>
      <c r="AD63" s="54">
        <f t="shared" si="36"/>
        <v>0</v>
      </c>
      <c r="AE63" s="54">
        <f t="shared" si="36"/>
        <v>0</v>
      </c>
      <c r="AF63" s="54"/>
      <c r="AG63" s="55">
        <f t="shared" si="4"/>
        <v>1897.8000000000002</v>
      </c>
      <c r="AH63" s="55">
        <f t="shared" si="5"/>
        <v>1897.8000000000002</v>
      </c>
      <c r="AI63" s="55">
        <f t="shared" si="6"/>
        <v>1855.4</v>
      </c>
      <c r="AJ63" s="55">
        <f t="shared" si="7"/>
        <v>0</v>
      </c>
    </row>
    <row r="64" spans="1:36" s="53" customFormat="1" x14ac:dyDescent="0.3">
      <c r="A64" s="21" t="s">
        <v>35</v>
      </c>
      <c r="B64" s="34">
        <v>0</v>
      </c>
      <c r="C64" s="34">
        <v>0</v>
      </c>
      <c r="D64" s="34">
        <v>0</v>
      </c>
      <c r="E64" s="34">
        <v>0</v>
      </c>
      <c r="F64" s="30">
        <f t="shared" si="32"/>
        <v>0</v>
      </c>
      <c r="G64" s="30">
        <f t="shared" si="33"/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/>
      <c r="AG64" s="52">
        <f t="shared" si="4"/>
        <v>0</v>
      </c>
      <c r="AH64" s="52">
        <f t="shared" si="5"/>
        <v>0</v>
      </c>
      <c r="AI64" s="52">
        <f t="shared" si="6"/>
        <v>0</v>
      </c>
      <c r="AJ64" s="52">
        <f t="shared" si="7"/>
        <v>0</v>
      </c>
    </row>
    <row r="65" spans="1:45" s="26" customFormat="1" ht="36.75" customHeight="1" x14ac:dyDescent="0.25">
      <c r="A65" s="131" t="s">
        <v>51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3"/>
      <c r="AF65" s="24"/>
      <c r="AG65" s="25">
        <f t="shared" si="4"/>
        <v>0</v>
      </c>
      <c r="AH65" s="25">
        <f t="shared" si="5"/>
        <v>0</v>
      </c>
      <c r="AI65" s="25">
        <f t="shared" si="6"/>
        <v>0</v>
      </c>
      <c r="AJ65" s="25">
        <f t="shared" si="7"/>
        <v>0</v>
      </c>
    </row>
    <row r="66" spans="1:45" s="26" customFormat="1" x14ac:dyDescent="0.3">
      <c r="A66" s="29" t="s">
        <v>37</v>
      </c>
      <c r="B66" s="22">
        <f>B67+B68</f>
        <v>49169.499980000001</v>
      </c>
      <c r="C66" s="22">
        <f>C67+C68</f>
        <v>8570.6593099999991</v>
      </c>
      <c r="D66" s="22">
        <f>D67+D68</f>
        <v>8108.9606399999993</v>
      </c>
      <c r="E66" s="22">
        <f>E67+E68</f>
        <v>8108.99701</v>
      </c>
      <c r="F66" s="22">
        <f>IFERROR(E66/B66*100,0)</f>
        <v>16.491924899172016</v>
      </c>
      <c r="G66" s="22">
        <f>IFERROR(E66/C66*100,0)</f>
        <v>94.613456406307677</v>
      </c>
      <c r="H66" s="22">
        <f t="shared" ref="H66:AE66" si="37">H67+H68</f>
        <v>2910.8554300000001</v>
      </c>
      <c r="I66" s="22">
        <f t="shared" si="37"/>
        <v>2718.9695700000002</v>
      </c>
      <c r="J66" s="22">
        <f t="shared" si="37"/>
        <v>5659.8038799999995</v>
      </c>
      <c r="K66" s="22">
        <f t="shared" si="37"/>
        <v>5390.0274399999998</v>
      </c>
      <c r="L66" s="22">
        <f t="shared" si="37"/>
        <v>4124.0872099999997</v>
      </c>
      <c r="M66" s="22">
        <f t="shared" si="37"/>
        <v>0</v>
      </c>
      <c r="N66" s="22">
        <f t="shared" si="37"/>
        <v>4258.1687500000007</v>
      </c>
      <c r="O66" s="22">
        <f t="shared" si="37"/>
        <v>0</v>
      </c>
      <c r="P66" s="22">
        <f t="shared" si="37"/>
        <v>4716.7385000000004</v>
      </c>
      <c r="Q66" s="22">
        <f t="shared" si="37"/>
        <v>0</v>
      </c>
      <c r="R66" s="22">
        <f t="shared" si="37"/>
        <v>4772.3818499999998</v>
      </c>
      <c r="S66" s="22">
        <f t="shared" si="37"/>
        <v>0</v>
      </c>
      <c r="T66" s="22">
        <f t="shared" si="37"/>
        <v>4098.35916</v>
      </c>
      <c r="U66" s="22">
        <f t="shared" si="37"/>
        <v>0</v>
      </c>
      <c r="V66" s="22">
        <f t="shared" si="37"/>
        <v>4123.6204699999998</v>
      </c>
      <c r="W66" s="22">
        <f t="shared" si="37"/>
        <v>0</v>
      </c>
      <c r="X66" s="22">
        <f t="shared" si="37"/>
        <v>4151.4925000000003</v>
      </c>
      <c r="Y66" s="22">
        <f t="shared" si="37"/>
        <v>0</v>
      </c>
      <c r="Z66" s="22">
        <f t="shared" si="37"/>
        <v>3740.4266700000003</v>
      </c>
      <c r="AA66" s="22">
        <f t="shared" si="37"/>
        <v>0</v>
      </c>
      <c r="AB66" s="22">
        <f t="shared" si="37"/>
        <v>3833.88643</v>
      </c>
      <c r="AC66" s="22">
        <f t="shared" si="37"/>
        <v>0</v>
      </c>
      <c r="AD66" s="22">
        <f t="shared" si="37"/>
        <v>2779.67913</v>
      </c>
      <c r="AE66" s="22">
        <f t="shared" si="37"/>
        <v>0</v>
      </c>
      <c r="AF66" s="24"/>
      <c r="AG66" s="25">
        <f t="shared" si="4"/>
        <v>49169.499979999993</v>
      </c>
      <c r="AH66" s="25">
        <f t="shared" si="5"/>
        <v>38815.507749999997</v>
      </c>
      <c r="AI66" s="25">
        <f t="shared" si="6"/>
        <v>8108.99701</v>
      </c>
      <c r="AJ66" s="25">
        <f t="shared" si="7"/>
        <v>-461.66229999999905</v>
      </c>
    </row>
    <row r="67" spans="1:45" s="26" customFormat="1" ht="55.5" customHeight="1" x14ac:dyDescent="0.3">
      <c r="A67" s="57" t="s">
        <v>32</v>
      </c>
      <c r="B67" s="34">
        <f>H67+J67+L67+N67+P67+R67+T67+V67+X67+Z67+AB67+AD67</f>
        <v>36058</v>
      </c>
      <c r="C67" s="34">
        <f>H67+J67</f>
        <v>3912.7986700000001</v>
      </c>
      <c r="D67" s="34">
        <v>3451.1</v>
      </c>
      <c r="E67" s="34">
        <f>I67+K67+M67+O67+Q67+S67+U67+W67+Y67+AA67+AC67+AE67</f>
        <v>3451.1363700000002</v>
      </c>
      <c r="F67" s="34">
        <f>IFERROR(E67/B67*100,0)</f>
        <v>9.5710698596705299</v>
      </c>
      <c r="G67" s="34">
        <f>IFERROR(E67/C67*100,0)</f>
        <v>88.20122528818996</v>
      </c>
      <c r="H67" s="31">
        <v>690.92506000000003</v>
      </c>
      <c r="I67" s="31">
        <v>499.03919999999999</v>
      </c>
      <c r="J67" s="31">
        <v>3221.8736100000001</v>
      </c>
      <c r="K67" s="31">
        <v>2952.09717</v>
      </c>
      <c r="L67" s="31">
        <v>2550.9812400000001</v>
      </c>
      <c r="M67" s="31"/>
      <c r="N67" s="31">
        <v>2474.7418200000002</v>
      </c>
      <c r="O67" s="31"/>
      <c r="P67" s="31">
        <v>4077.5219400000001</v>
      </c>
      <c r="Q67" s="31"/>
      <c r="R67" s="31">
        <v>3927.1592500000002</v>
      </c>
      <c r="S67" s="31"/>
      <c r="T67" s="31">
        <v>2638.5509000000002</v>
      </c>
      <c r="U67" s="31"/>
      <c r="V67" s="31">
        <v>3402.8335699999998</v>
      </c>
      <c r="W67" s="31"/>
      <c r="X67" s="31">
        <v>3555.2925</v>
      </c>
      <c r="Y67" s="31"/>
      <c r="Z67" s="31">
        <v>3281.9876800000002</v>
      </c>
      <c r="AA67" s="31"/>
      <c r="AB67" s="31">
        <v>3489.1015400000001</v>
      </c>
      <c r="AC67" s="31"/>
      <c r="AD67" s="31">
        <v>2747.03089</v>
      </c>
      <c r="AE67" s="31"/>
      <c r="AF67" s="35"/>
      <c r="AG67" s="25">
        <f t="shared" si="4"/>
        <v>36058</v>
      </c>
      <c r="AH67" s="25">
        <f t="shared" si="5"/>
        <v>26539.879889999997</v>
      </c>
      <c r="AI67" s="25">
        <f t="shared" si="6"/>
        <v>3451.1363700000002</v>
      </c>
      <c r="AJ67" s="25">
        <f t="shared" si="7"/>
        <v>-461.66229999999996</v>
      </c>
    </row>
    <row r="68" spans="1:45" s="26" customFormat="1" x14ac:dyDescent="0.3">
      <c r="A68" s="21" t="s">
        <v>33</v>
      </c>
      <c r="B68" s="34">
        <f>H68+J68+L68+N68+P68+R68+T68+V68+X68+Z68+AB68+AD68</f>
        <v>13111.499980000001</v>
      </c>
      <c r="C68" s="34">
        <f>H68+J68</f>
        <v>4657.8606399999999</v>
      </c>
      <c r="D68" s="34">
        <f>E68</f>
        <v>4657.8606399999999</v>
      </c>
      <c r="E68" s="34">
        <f>I68+K68+M68+O68+Q68+S68+U68+W68+Y68+AA68+AC68+AE68</f>
        <v>4657.8606399999999</v>
      </c>
      <c r="F68" s="34">
        <f>IFERROR(E68/B68*100,0)</f>
        <v>35.525002075315562</v>
      </c>
      <c r="G68" s="34">
        <f>IFERROR(E68/C68*100,0)</f>
        <v>100</v>
      </c>
      <c r="H68" s="31">
        <v>2219.93037</v>
      </c>
      <c r="I68" s="31">
        <v>2219.93037</v>
      </c>
      <c r="J68" s="31">
        <v>2437.9302699999998</v>
      </c>
      <c r="K68" s="31">
        <v>2437.9302699999998</v>
      </c>
      <c r="L68" s="31">
        <v>1573.1059700000001</v>
      </c>
      <c r="M68" s="31"/>
      <c r="N68" s="31">
        <v>1783.4269300000001</v>
      </c>
      <c r="O68" s="31"/>
      <c r="P68" s="31">
        <v>639.21655999999996</v>
      </c>
      <c r="Q68" s="31"/>
      <c r="R68" s="31">
        <v>845.22260000000006</v>
      </c>
      <c r="S68" s="31"/>
      <c r="T68" s="31">
        <v>1459.80826</v>
      </c>
      <c r="U68" s="31"/>
      <c r="V68" s="31">
        <v>720.78689999999995</v>
      </c>
      <c r="W68" s="31"/>
      <c r="X68" s="31">
        <v>596.20000000000005</v>
      </c>
      <c r="Y68" s="31"/>
      <c r="Z68" s="31">
        <v>458.43898999999999</v>
      </c>
      <c r="AA68" s="31"/>
      <c r="AB68" s="31">
        <v>344.78489000000002</v>
      </c>
      <c r="AC68" s="31"/>
      <c r="AD68" s="31">
        <v>32.648240000000001</v>
      </c>
      <c r="AE68" s="31"/>
      <c r="AF68" s="24"/>
      <c r="AG68" s="25">
        <f t="shared" si="4"/>
        <v>13111.499980000001</v>
      </c>
      <c r="AH68" s="25">
        <f t="shared" si="5"/>
        <v>12275.627859999999</v>
      </c>
      <c r="AI68" s="25">
        <f t="shared" si="6"/>
        <v>4657.8606399999999</v>
      </c>
      <c r="AJ68" s="25">
        <f t="shared" si="7"/>
        <v>0</v>
      </c>
    </row>
    <row r="69" spans="1:45" s="48" customFormat="1" ht="63" customHeight="1" x14ac:dyDescent="0.3">
      <c r="A69" s="44" t="s">
        <v>34</v>
      </c>
      <c r="B69" s="54">
        <f>H69+J69+L69+N69+P69+R69+T69+V69+X69+Z69+AB69+AD69</f>
        <v>1897.8000000000002</v>
      </c>
      <c r="C69" s="54">
        <f>H69+J69</f>
        <v>1855.4</v>
      </c>
      <c r="D69" s="58">
        <f>E69</f>
        <v>1855.4</v>
      </c>
      <c r="E69" s="58">
        <f>I69+K69+M69+O69+Q69+S69+U69+W69+Y69+AA69+AC69+AE69</f>
        <v>1855.4</v>
      </c>
      <c r="F69" s="58">
        <f>IFERROR(E69/B69*100,0)</f>
        <v>97.7658341237222</v>
      </c>
      <c r="G69" s="58">
        <f>IFERROR(E69/C69*100,0)</f>
        <v>100</v>
      </c>
      <c r="H69" s="58">
        <v>1286.9308000000001</v>
      </c>
      <c r="I69" s="58">
        <v>1286.9308000000001</v>
      </c>
      <c r="J69" s="58">
        <v>568.4692</v>
      </c>
      <c r="K69" s="58">
        <v>568.4692</v>
      </c>
      <c r="L69" s="58"/>
      <c r="M69" s="58"/>
      <c r="N69" s="58"/>
      <c r="O69" s="58"/>
      <c r="P69" s="58">
        <v>42.4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47">
        <f t="shared" si="4"/>
        <v>1897.8000000000002</v>
      </c>
      <c r="AH69" s="47">
        <f t="shared" si="5"/>
        <v>1897.8000000000002</v>
      </c>
      <c r="AI69" s="47">
        <f t="shared" si="6"/>
        <v>1855.4</v>
      </c>
      <c r="AJ69" s="47">
        <f t="shared" si="7"/>
        <v>0</v>
      </c>
      <c r="AL69" s="125" t="s">
        <v>52</v>
      </c>
      <c r="AM69" s="125"/>
      <c r="AN69" s="125"/>
      <c r="AO69" s="125"/>
      <c r="AP69" s="125"/>
      <c r="AQ69" s="125"/>
      <c r="AR69" s="125"/>
      <c r="AS69" s="125"/>
    </row>
    <row r="70" spans="1:45" s="26" customFormat="1" ht="43.5" customHeight="1" x14ac:dyDescent="0.3">
      <c r="A70" s="126" t="s">
        <v>53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8"/>
      <c r="AF70" s="59"/>
      <c r="AG70" s="25">
        <f t="shared" si="4"/>
        <v>0</v>
      </c>
      <c r="AH70" s="25">
        <f t="shared" si="5"/>
        <v>0</v>
      </c>
      <c r="AI70" s="25">
        <f t="shared" si="6"/>
        <v>0</v>
      </c>
      <c r="AJ70" s="25">
        <f t="shared" si="7"/>
        <v>0</v>
      </c>
    </row>
    <row r="71" spans="1:45" s="26" customFormat="1" x14ac:dyDescent="0.3">
      <c r="A71" s="29" t="s">
        <v>37</v>
      </c>
      <c r="B71" s="22">
        <f>B74+B72+B73+B76</f>
        <v>6368.2</v>
      </c>
      <c r="C71" s="22">
        <f t="shared" ref="C71:AE71" si="38">C74+C72+C73+C76</f>
        <v>1130.732</v>
      </c>
      <c r="D71" s="22">
        <f t="shared" si="38"/>
        <v>1022.68141</v>
      </c>
      <c r="E71" s="22">
        <f t="shared" si="38"/>
        <v>1022.68141</v>
      </c>
      <c r="F71" s="22">
        <f t="shared" ref="F71:F76" si="39">IFERROR(E71/B71*100,0)</f>
        <v>16.059191137213027</v>
      </c>
      <c r="G71" s="22">
        <f t="shared" ref="G71:G76" si="40">IFERROR(E71/C71*100,0)</f>
        <v>90.444191019622693</v>
      </c>
      <c r="H71" s="22">
        <f t="shared" si="38"/>
        <v>709.39499999999998</v>
      </c>
      <c r="I71" s="22">
        <f t="shared" si="38"/>
        <v>532.93991000000005</v>
      </c>
      <c r="J71" s="22">
        <f t="shared" si="38"/>
        <v>421.33699999999999</v>
      </c>
      <c r="K71" s="22">
        <f t="shared" si="38"/>
        <v>489.74149999999997</v>
      </c>
      <c r="L71" s="22">
        <f t="shared" si="38"/>
        <v>558.02300000000002</v>
      </c>
      <c r="M71" s="22">
        <f t="shared" si="38"/>
        <v>0</v>
      </c>
      <c r="N71" s="22">
        <f t="shared" si="38"/>
        <v>855.88599999999997</v>
      </c>
      <c r="O71" s="22">
        <f t="shared" si="38"/>
        <v>0</v>
      </c>
      <c r="P71" s="22">
        <f t="shared" si="38"/>
        <v>394.05500000000001</v>
      </c>
      <c r="Q71" s="22">
        <f t="shared" si="38"/>
        <v>0</v>
      </c>
      <c r="R71" s="22">
        <f t="shared" si="38"/>
        <v>507.75599999999997</v>
      </c>
      <c r="S71" s="22">
        <f t="shared" si="38"/>
        <v>0</v>
      </c>
      <c r="T71" s="22">
        <f t="shared" si="38"/>
        <v>729.22500000000002</v>
      </c>
      <c r="U71" s="22">
        <f t="shared" si="38"/>
        <v>0</v>
      </c>
      <c r="V71" s="22">
        <f t="shared" si="38"/>
        <v>443.154</v>
      </c>
      <c r="W71" s="22">
        <f t="shared" si="38"/>
        <v>0</v>
      </c>
      <c r="X71" s="22">
        <f t="shared" si="38"/>
        <v>265.63400000000001</v>
      </c>
      <c r="Y71" s="22">
        <f t="shared" si="38"/>
        <v>0</v>
      </c>
      <c r="Z71" s="22">
        <f t="shared" si="38"/>
        <v>523.65099999999995</v>
      </c>
      <c r="AA71" s="22">
        <f t="shared" si="38"/>
        <v>0</v>
      </c>
      <c r="AB71" s="22">
        <f t="shared" si="38"/>
        <v>504.959</v>
      </c>
      <c r="AC71" s="22">
        <f t="shared" si="38"/>
        <v>0</v>
      </c>
      <c r="AD71" s="22">
        <f t="shared" si="38"/>
        <v>455.125</v>
      </c>
      <c r="AE71" s="22">
        <f t="shared" si="38"/>
        <v>0</v>
      </c>
      <c r="AF71" s="22"/>
      <c r="AG71" s="25">
        <f t="shared" si="4"/>
        <v>6368.2</v>
      </c>
      <c r="AH71" s="25">
        <f t="shared" si="5"/>
        <v>4884.4650000000001</v>
      </c>
      <c r="AI71" s="25">
        <f t="shared" si="6"/>
        <v>1022.68141</v>
      </c>
      <c r="AJ71" s="25">
        <f t="shared" si="7"/>
        <v>-108.05058999999994</v>
      </c>
    </row>
    <row r="72" spans="1:45" s="53" customFormat="1" x14ac:dyDescent="0.3">
      <c r="A72" s="21" t="s">
        <v>31</v>
      </c>
      <c r="B72" s="30">
        <v>0</v>
      </c>
      <c r="C72" s="30">
        <f>H72</f>
        <v>0</v>
      </c>
      <c r="D72" s="30">
        <v>0</v>
      </c>
      <c r="E72" s="30">
        <v>0</v>
      </c>
      <c r="F72" s="30">
        <f t="shared" si="39"/>
        <v>0</v>
      </c>
      <c r="G72" s="30">
        <f t="shared" si="40"/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5">
        <f t="shared" si="4"/>
        <v>0</v>
      </c>
      <c r="AH72" s="25">
        <f t="shared" si="5"/>
        <v>0</v>
      </c>
      <c r="AI72" s="25">
        <f t="shared" si="6"/>
        <v>0</v>
      </c>
      <c r="AJ72" s="25">
        <f t="shared" si="7"/>
        <v>0</v>
      </c>
    </row>
    <row r="73" spans="1:45" s="26" customFormat="1" ht="36" customHeight="1" x14ac:dyDescent="0.3">
      <c r="A73" s="27" t="s">
        <v>32</v>
      </c>
      <c r="B73" s="30">
        <v>0</v>
      </c>
      <c r="C73" s="30">
        <f t="shared" ref="C73:C76" si="41">H73</f>
        <v>0</v>
      </c>
      <c r="D73" s="30">
        <v>0</v>
      </c>
      <c r="E73" s="30">
        <v>0</v>
      </c>
      <c r="F73" s="30">
        <f t="shared" si="39"/>
        <v>0</v>
      </c>
      <c r="G73" s="30">
        <f t="shared" si="40"/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5">
        <f t="shared" si="4"/>
        <v>0</v>
      </c>
      <c r="AH73" s="25">
        <f t="shared" si="5"/>
        <v>0</v>
      </c>
      <c r="AI73" s="25">
        <f t="shared" si="6"/>
        <v>0</v>
      </c>
      <c r="AJ73" s="25">
        <f t="shared" si="7"/>
        <v>0</v>
      </c>
    </row>
    <row r="74" spans="1:45" s="26" customFormat="1" ht="40.5" customHeight="1" x14ac:dyDescent="0.3">
      <c r="A74" s="27" t="s">
        <v>33</v>
      </c>
      <c r="B74" s="30">
        <f>H74+J74+L74+N74+P74+R74+T74+V74+X74+Z74+AB74+AD74</f>
        <v>6368.2</v>
      </c>
      <c r="C74" s="30">
        <f>H74+J74</f>
        <v>1130.732</v>
      </c>
      <c r="D74" s="30">
        <f>E74</f>
        <v>1022.68141</v>
      </c>
      <c r="E74" s="30">
        <f>I74+K74+M74+O74+Q74+S74+U74+W74+Y74+AA74+AC74+AE74</f>
        <v>1022.68141</v>
      </c>
      <c r="F74" s="34">
        <f>IFERROR(E74/B74*100,0)</f>
        <v>16.059191137213027</v>
      </c>
      <c r="G74" s="34">
        <f>IFERROR(E74/C74*100,0)</f>
        <v>90.444191019622693</v>
      </c>
      <c r="H74" s="31">
        <v>709.39499999999998</v>
      </c>
      <c r="I74" s="31">
        <v>532.93991000000005</v>
      </c>
      <c r="J74" s="31">
        <v>421.33699999999999</v>
      </c>
      <c r="K74" s="31">
        <v>489.74149999999997</v>
      </c>
      <c r="L74" s="31">
        <v>558.02300000000002</v>
      </c>
      <c r="M74" s="31"/>
      <c r="N74" s="31">
        <v>855.88599999999997</v>
      </c>
      <c r="O74" s="31"/>
      <c r="P74" s="31">
        <v>394.05500000000001</v>
      </c>
      <c r="Q74" s="31"/>
      <c r="R74" s="31">
        <v>507.75599999999997</v>
      </c>
      <c r="S74" s="31"/>
      <c r="T74" s="31">
        <v>729.22500000000002</v>
      </c>
      <c r="U74" s="31"/>
      <c r="V74" s="31">
        <v>443.154</v>
      </c>
      <c r="W74" s="31"/>
      <c r="X74" s="31">
        <v>265.63400000000001</v>
      </c>
      <c r="Y74" s="31"/>
      <c r="Z74" s="31">
        <v>523.65099999999995</v>
      </c>
      <c r="AA74" s="31"/>
      <c r="AB74" s="31">
        <v>504.959</v>
      </c>
      <c r="AC74" s="31"/>
      <c r="AD74" s="31">
        <v>455.125</v>
      </c>
      <c r="AE74" s="31"/>
      <c r="AF74" s="60"/>
      <c r="AG74" s="25">
        <f t="shared" si="4"/>
        <v>6368.2</v>
      </c>
      <c r="AH74" s="25">
        <f t="shared" si="5"/>
        <v>4884.4650000000001</v>
      </c>
      <c r="AI74" s="25">
        <f t="shared" si="6"/>
        <v>1022.68141</v>
      </c>
      <c r="AJ74" s="25">
        <f t="shared" si="7"/>
        <v>-108.05058999999994</v>
      </c>
    </row>
    <row r="75" spans="1:45" s="26" customFormat="1" ht="43.5" customHeight="1" x14ac:dyDescent="0.3">
      <c r="A75" s="28" t="s">
        <v>34</v>
      </c>
      <c r="B75" s="30">
        <v>0</v>
      </c>
      <c r="C75" s="30">
        <f t="shared" si="41"/>
        <v>0</v>
      </c>
      <c r="D75" s="30">
        <v>0</v>
      </c>
      <c r="E75" s="30">
        <v>0</v>
      </c>
      <c r="F75" s="30">
        <f t="shared" si="39"/>
        <v>0</v>
      </c>
      <c r="G75" s="30">
        <f t="shared" si="40"/>
        <v>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5">
        <f t="shared" si="4"/>
        <v>0</v>
      </c>
      <c r="AH75" s="25">
        <f t="shared" si="5"/>
        <v>0</v>
      </c>
      <c r="AI75" s="25">
        <f t="shared" si="6"/>
        <v>0</v>
      </c>
      <c r="AJ75" s="25">
        <f t="shared" si="7"/>
        <v>0</v>
      </c>
    </row>
    <row r="76" spans="1:45" s="26" customFormat="1" ht="24" customHeight="1" x14ac:dyDescent="0.3">
      <c r="A76" s="21" t="s">
        <v>35</v>
      </c>
      <c r="B76" s="30">
        <v>0</v>
      </c>
      <c r="C76" s="30">
        <f t="shared" si="41"/>
        <v>0</v>
      </c>
      <c r="D76" s="30">
        <v>0</v>
      </c>
      <c r="E76" s="30">
        <v>0</v>
      </c>
      <c r="F76" s="30">
        <f t="shared" si="39"/>
        <v>0</v>
      </c>
      <c r="G76" s="30">
        <f t="shared" si="40"/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5">
        <f t="shared" si="4"/>
        <v>0</v>
      </c>
      <c r="AH76" s="25">
        <f t="shared" si="5"/>
        <v>0</v>
      </c>
      <c r="AI76" s="25">
        <f t="shared" si="6"/>
        <v>0</v>
      </c>
      <c r="AJ76" s="25">
        <f t="shared" si="7"/>
        <v>0</v>
      </c>
    </row>
    <row r="77" spans="1:45" s="26" customFormat="1" ht="39.75" customHeight="1" x14ac:dyDescent="0.3">
      <c r="A77" s="129" t="s">
        <v>54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30"/>
      <c r="AG77" s="25"/>
      <c r="AH77" s="25"/>
      <c r="AI77" s="25"/>
      <c r="AJ77" s="25"/>
    </row>
    <row r="78" spans="1:45" s="20" customFormat="1" ht="56.25" x14ac:dyDescent="0.25">
      <c r="A78" s="61" t="s">
        <v>55</v>
      </c>
      <c r="B78" s="62">
        <f>B84+B135+B165+B186</f>
        <v>8675.4249999999993</v>
      </c>
      <c r="C78" s="62">
        <f>C84+C135+C165+C186</f>
        <v>0</v>
      </c>
      <c r="D78" s="62">
        <f>D84+D135+D165+D186</f>
        <v>0</v>
      </c>
      <c r="E78" s="62">
        <f>E84+E135+E165+E186</f>
        <v>0</v>
      </c>
      <c r="F78" s="62">
        <f>IFERROR(E78/B78*100,0)</f>
        <v>0</v>
      </c>
      <c r="G78" s="62">
        <f>IFERROR(E78/C78*100,0)</f>
        <v>0</v>
      </c>
      <c r="H78" s="62">
        <f t="shared" ref="H78:AE78" si="42">H84+H135+H165+H186</f>
        <v>0</v>
      </c>
      <c r="I78" s="62">
        <f t="shared" si="42"/>
        <v>0</v>
      </c>
      <c r="J78" s="62">
        <f t="shared" si="42"/>
        <v>0</v>
      </c>
      <c r="K78" s="62">
        <f t="shared" si="42"/>
        <v>0</v>
      </c>
      <c r="L78" s="62">
        <f t="shared" si="42"/>
        <v>0</v>
      </c>
      <c r="M78" s="62">
        <f t="shared" si="42"/>
        <v>0</v>
      </c>
      <c r="N78" s="62">
        <f t="shared" si="42"/>
        <v>93</v>
      </c>
      <c r="O78" s="62">
        <f t="shared" si="42"/>
        <v>0</v>
      </c>
      <c r="P78" s="62">
        <f t="shared" si="42"/>
        <v>1861.1</v>
      </c>
      <c r="Q78" s="62">
        <f t="shared" si="42"/>
        <v>0</v>
      </c>
      <c r="R78" s="62">
        <f t="shared" si="42"/>
        <v>2425</v>
      </c>
      <c r="S78" s="62">
        <f t="shared" si="42"/>
        <v>0</v>
      </c>
      <c r="T78" s="62">
        <f t="shared" si="42"/>
        <v>0</v>
      </c>
      <c r="U78" s="62">
        <f t="shared" si="42"/>
        <v>0</v>
      </c>
      <c r="V78" s="62">
        <f t="shared" si="42"/>
        <v>0</v>
      </c>
      <c r="W78" s="62">
        <f t="shared" si="42"/>
        <v>0</v>
      </c>
      <c r="X78" s="62">
        <f t="shared" si="42"/>
        <v>3117.7999999999997</v>
      </c>
      <c r="Y78" s="62">
        <f t="shared" si="42"/>
        <v>0</v>
      </c>
      <c r="Z78" s="62">
        <f t="shared" si="42"/>
        <v>525.82500000000005</v>
      </c>
      <c r="AA78" s="62">
        <f t="shared" si="42"/>
        <v>0</v>
      </c>
      <c r="AB78" s="62">
        <f t="shared" si="42"/>
        <v>0</v>
      </c>
      <c r="AC78" s="62">
        <f t="shared" si="42"/>
        <v>0</v>
      </c>
      <c r="AD78" s="62">
        <f t="shared" si="42"/>
        <v>652.70000000000005</v>
      </c>
      <c r="AE78" s="62">
        <f t="shared" si="42"/>
        <v>0</v>
      </c>
      <c r="AF78" s="43" t="s">
        <v>56</v>
      </c>
      <c r="AG78" s="19">
        <f t="shared" si="4"/>
        <v>8675.4249999999993</v>
      </c>
      <c r="AH78" s="19">
        <f t="shared" si="5"/>
        <v>7496.9</v>
      </c>
      <c r="AI78" s="19">
        <f t="shared" si="6"/>
        <v>0</v>
      </c>
      <c r="AJ78" s="19">
        <f t="shared" si="7"/>
        <v>0</v>
      </c>
    </row>
    <row r="79" spans="1:45" s="53" customFormat="1" ht="37.5" x14ac:dyDescent="0.3">
      <c r="A79" s="27" t="s">
        <v>32</v>
      </c>
      <c r="B79" s="34">
        <f t="shared" ref="B79:E81" si="43">B86+B137+B167+B188</f>
        <v>4380.2000000000007</v>
      </c>
      <c r="C79" s="34">
        <f t="shared" si="43"/>
        <v>0</v>
      </c>
      <c r="D79" s="34">
        <f t="shared" si="43"/>
        <v>0</v>
      </c>
      <c r="E79" s="34">
        <f t="shared" si="43"/>
        <v>0</v>
      </c>
      <c r="F79" s="34">
        <f>IFERROR(E79/B79*100,0)</f>
        <v>0</v>
      </c>
      <c r="G79" s="34">
        <f>IFERROR(E79/C79*100,0)</f>
        <v>0</v>
      </c>
      <c r="H79" s="34">
        <f t="shared" ref="H79:AE81" si="44">H86+H137+H167+H188</f>
        <v>0</v>
      </c>
      <c r="I79" s="34">
        <f t="shared" si="44"/>
        <v>0</v>
      </c>
      <c r="J79" s="34">
        <f t="shared" si="44"/>
        <v>0</v>
      </c>
      <c r="K79" s="34">
        <f t="shared" si="44"/>
        <v>0</v>
      </c>
      <c r="L79" s="34">
        <f t="shared" si="44"/>
        <v>0</v>
      </c>
      <c r="M79" s="34">
        <f t="shared" si="44"/>
        <v>0</v>
      </c>
      <c r="N79" s="34">
        <f t="shared" si="44"/>
        <v>0</v>
      </c>
      <c r="O79" s="34">
        <f t="shared" si="44"/>
        <v>0</v>
      </c>
      <c r="P79" s="34">
        <f t="shared" si="44"/>
        <v>1128.0999999999999</v>
      </c>
      <c r="Q79" s="34">
        <f t="shared" si="44"/>
        <v>0</v>
      </c>
      <c r="R79" s="34">
        <f t="shared" si="44"/>
        <v>1540</v>
      </c>
      <c r="S79" s="34">
        <f t="shared" si="44"/>
        <v>0</v>
      </c>
      <c r="T79" s="34">
        <f t="shared" si="44"/>
        <v>0</v>
      </c>
      <c r="U79" s="34">
        <f t="shared" si="44"/>
        <v>0</v>
      </c>
      <c r="V79" s="34">
        <f t="shared" si="44"/>
        <v>0</v>
      </c>
      <c r="W79" s="34">
        <f t="shared" si="44"/>
        <v>0</v>
      </c>
      <c r="X79" s="34">
        <f t="shared" si="44"/>
        <v>769.3</v>
      </c>
      <c r="Y79" s="34">
        <f t="shared" si="44"/>
        <v>0</v>
      </c>
      <c r="Z79" s="34">
        <f t="shared" si="44"/>
        <v>420.7</v>
      </c>
      <c r="AA79" s="34">
        <f t="shared" si="44"/>
        <v>0</v>
      </c>
      <c r="AB79" s="34">
        <f>AB86+AB137+AB167+AB188</f>
        <v>0</v>
      </c>
      <c r="AC79" s="34">
        <f t="shared" si="44"/>
        <v>0</v>
      </c>
      <c r="AD79" s="34">
        <f t="shared" si="44"/>
        <v>522.1</v>
      </c>
      <c r="AE79" s="34">
        <f t="shared" si="44"/>
        <v>0</v>
      </c>
      <c r="AF79" s="35"/>
      <c r="AG79" s="52">
        <f t="shared" ref="AG79:AG142" si="45">H79+J79+L79+N79+P79+R79+T79+V79+X79+Z79+AB79+AD79</f>
        <v>4380.2</v>
      </c>
      <c r="AH79" s="52">
        <f t="shared" ref="AH79:AH142" si="46">H79+J79+L79+N79+P79+R79+T79+V79+X79</f>
        <v>3437.3999999999996</v>
      </c>
      <c r="AI79" s="52">
        <f t="shared" ref="AI79:AI142" si="47">I79+K79+M79+O79+Q79+S79+U79+W79+Y79+AA79+AC79+AE79</f>
        <v>0</v>
      </c>
      <c r="AJ79" s="52">
        <f t="shared" ref="AJ79:AJ142" si="48">E79-C79</f>
        <v>0</v>
      </c>
    </row>
    <row r="80" spans="1:45" s="53" customFormat="1" x14ac:dyDescent="0.3">
      <c r="A80" s="21" t="s">
        <v>33</v>
      </c>
      <c r="B80" s="34">
        <f>B87+B138+B168+B189</f>
        <v>4295.2250000000004</v>
      </c>
      <c r="C80" s="34">
        <f t="shared" si="43"/>
        <v>0</v>
      </c>
      <c r="D80" s="34">
        <f t="shared" si="43"/>
        <v>0</v>
      </c>
      <c r="E80" s="34">
        <f t="shared" si="43"/>
        <v>0</v>
      </c>
      <c r="F80" s="34">
        <f>IFERROR(E80/B80*100,0)</f>
        <v>0</v>
      </c>
      <c r="G80" s="34">
        <f>IFERROR(E80/C80*100,0)</f>
        <v>0</v>
      </c>
      <c r="H80" s="34">
        <f t="shared" si="44"/>
        <v>0</v>
      </c>
      <c r="I80" s="34">
        <f t="shared" si="44"/>
        <v>0</v>
      </c>
      <c r="J80" s="34">
        <f t="shared" si="44"/>
        <v>0</v>
      </c>
      <c r="K80" s="34">
        <f t="shared" si="44"/>
        <v>0</v>
      </c>
      <c r="L80" s="34">
        <f t="shared" si="44"/>
        <v>0</v>
      </c>
      <c r="M80" s="34">
        <f t="shared" si="44"/>
        <v>0</v>
      </c>
      <c r="N80" s="34">
        <f t="shared" si="44"/>
        <v>93</v>
      </c>
      <c r="O80" s="34">
        <f t="shared" si="44"/>
        <v>0</v>
      </c>
      <c r="P80" s="34">
        <f t="shared" si="44"/>
        <v>733</v>
      </c>
      <c r="Q80" s="34">
        <f t="shared" si="44"/>
        <v>0</v>
      </c>
      <c r="R80" s="34">
        <f t="shared" si="44"/>
        <v>885</v>
      </c>
      <c r="S80" s="34">
        <f t="shared" si="44"/>
        <v>0</v>
      </c>
      <c r="T80" s="34">
        <f t="shared" si="44"/>
        <v>0</v>
      </c>
      <c r="U80" s="34">
        <f t="shared" si="44"/>
        <v>0</v>
      </c>
      <c r="V80" s="34">
        <f t="shared" si="44"/>
        <v>0</v>
      </c>
      <c r="W80" s="34">
        <f t="shared" si="44"/>
        <v>0</v>
      </c>
      <c r="X80" s="34">
        <f>X87+X138+X168+X189</f>
        <v>2348.5</v>
      </c>
      <c r="Y80" s="34">
        <f t="shared" si="44"/>
        <v>0</v>
      </c>
      <c r="Z80" s="34">
        <f t="shared" si="44"/>
        <v>105.125</v>
      </c>
      <c r="AA80" s="34">
        <f t="shared" si="44"/>
        <v>0</v>
      </c>
      <c r="AB80" s="34">
        <f t="shared" si="44"/>
        <v>0</v>
      </c>
      <c r="AC80" s="34">
        <f t="shared" si="44"/>
        <v>0</v>
      </c>
      <c r="AD80" s="34">
        <f t="shared" si="44"/>
        <v>130.6</v>
      </c>
      <c r="AE80" s="34">
        <f t="shared" si="44"/>
        <v>0</v>
      </c>
      <c r="AF80" s="35"/>
      <c r="AG80" s="52">
        <f t="shared" si="45"/>
        <v>4295.2250000000004</v>
      </c>
      <c r="AH80" s="52">
        <f t="shared" si="46"/>
        <v>4059.5</v>
      </c>
      <c r="AI80" s="52">
        <f t="shared" si="47"/>
        <v>0</v>
      </c>
      <c r="AJ80" s="52">
        <f t="shared" si="48"/>
        <v>0</v>
      </c>
    </row>
    <row r="81" spans="1:36" s="56" customFormat="1" ht="37.5" x14ac:dyDescent="0.3">
      <c r="A81" s="44" t="s">
        <v>34</v>
      </c>
      <c r="B81" s="54">
        <f>B88+B139+B169+B190</f>
        <v>990.00000000000011</v>
      </c>
      <c r="C81" s="54">
        <f t="shared" si="43"/>
        <v>0</v>
      </c>
      <c r="D81" s="54">
        <f t="shared" si="43"/>
        <v>0</v>
      </c>
      <c r="E81" s="54">
        <f t="shared" si="43"/>
        <v>0</v>
      </c>
      <c r="F81" s="54">
        <f>IFERROR(E81/B81*100,0)</f>
        <v>0</v>
      </c>
      <c r="G81" s="54">
        <f>IFERROR(E81/C81*100,0)</f>
        <v>0</v>
      </c>
      <c r="H81" s="54">
        <f t="shared" si="44"/>
        <v>0</v>
      </c>
      <c r="I81" s="54">
        <f t="shared" si="44"/>
        <v>0</v>
      </c>
      <c r="J81" s="54">
        <f t="shared" si="44"/>
        <v>0</v>
      </c>
      <c r="K81" s="54">
        <f t="shared" si="44"/>
        <v>0</v>
      </c>
      <c r="L81" s="54">
        <f t="shared" si="44"/>
        <v>0</v>
      </c>
      <c r="M81" s="54">
        <f t="shared" si="44"/>
        <v>0</v>
      </c>
      <c r="N81" s="54">
        <f t="shared" si="44"/>
        <v>0</v>
      </c>
      <c r="O81" s="54">
        <f t="shared" si="44"/>
        <v>0</v>
      </c>
      <c r="P81" s="54">
        <f t="shared" si="44"/>
        <v>177.1</v>
      </c>
      <c r="Q81" s="54">
        <f t="shared" si="44"/>
        <v>0</v>
      </c>
      <c r="R81" s="54">
        <f t="shared" si="44"/>
        <v>0</v>
      </c>
      <c r="S81" s="54">
        <f t="shared" si="44"/>
        <v>0</v>
      </c>
      <c r="T81" s="54">
        <f t="shared" si="44"/>
        <v>0</v>
      </c>
      <c r="U81" s="54">
        <f t="shared" si="44"/>
        <v>0</v>
      </c>
      <c r="V81" s="54">
        <f t="shared" si="44"/>
        <v>0</v>
      </c>
      <c r="W81" s="54">
        <f t="shared" si="44"/>
        <v>0</v>
      </c>
      <c r="X81" s="54">
        <f t="shared" si="44"/>
        <v>0</v>
      </c>
      <c r="Y81" s="54">
        <f t="shared" si="44"/>
        <v>0</v>
      </c>
      <c r="Z81" s="54">
        <f t="shared" si="44"/>
        <v>0</v>
      </c>
      <c r="AA81" s="54">
        <f t="shared" si="44"/>
        <v>0</v>
      </c>
      <c r="AB81" s="54">
        <f t="shared" si="44"/>
        <v>0</v>
      </c>
      <c r="AC81" s="54">
        <f t="shared" si="44"/>
        <v>0</v>
      </c>
      <c r="AD81" s="54">
        <f t="shared" si="44"/>
        <v>130.6</v>
      </c>
      <c r="AE81" s="54">
        <f t="shared" si="44"/>
        <v>0</v>
      </c>
      <c r="AF81" s="63"/>
      <c r="AG81" s="55">
        <f t="shared" si="45"/>
        <v>307.7</v>
      </c>
      <c r="AH81" s="55">
        <f t="shared" si="46"/>
        <v>177.1</v>
      </c>
      <c r="AI81" s="55">
        <f t="shared" si="47"/>
        <v>0</v>
      </c>
      <c r="AJ81" s="55">
        <f t="shared" si="48"/>
        <v>0</v>
      </c>
    </row>
    <row r="82" spans="1:36" s="53" customFormat="1" x14ac:dyDescent="0.3">
      <c r="A82" s="21" t="s">
        <v>35</v>
      </c>
      <c r="B82" s="34">
        <v>0</v>
      </c>
      <c r="C82" s="34">
        <v>0</v>
      </c>
      <c r="D82" s="34">
        <v>0</v>
      </c>
      <c r="E82" s="34">
        <v>0</v>
      </c>
      <c r="F82" s="34">
        <f>IFERROR(E82/B82*100,0)</f>
        <v>0</v>
      </c>
      <c r="G82" s="34">
        <f>IFERROR(E82/C82*100,0)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5"/>
      <c r="AG82" s="52">
        <f t="shared" si="45"/>
        <v>0</v>
      </c>
      <c r="AH82" s="52">
        <f t="shared" si="46"/>
        <v>0</v>
      </c>
      <c r="AI82" s="52">
        <f t="shared" si="47"/>
        <v>0</v>
      </c>
      <c r="AJ82" s="52">
        <f t="shared" si="48"/>
        <v>0</v>
      </c>
    </row>
    <row r="83" spans="1:36" s="26" customFormat="1" ht="51.75" customHeight="1" x14ac:dyDescent="0.25">
      <c r="A83" s="119" t="s">
        <v>57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1"/>
      <c r="AF83" s="64" t="s">
        <v>58</v>
      </c>
      <c r="AG83" s="25">
        <f t="shared" si="45"/>
        <v>0</v>
      </c>
      <c r="AH83" s="25">
        <f t="shared" si="46"/>
        <v>0</v>
      </c>
      <c r="AI83" s="25">
        <f t="shared" si="47"/>
        <v>0</v>
      </c>
      <c r="AJ83" s="25">
        <f t="shared" si="48"/>
        <v>0</v>
      </c>
    </row>
    <row r="84" spans="1:36" s="26" customFormat="1" x14ac:dyDescent="0.3">
      <c r="A84" s="29" t="s">
        <v>37</v>
      </c>
      <c r="B84" s="22">
        <f>B85+B86+B87+B89</f>
        <v>4822.625</v>
      </c>
      <c r="C84" s="22">
        <f>C85+C86+C87+C89</f>
        <v>0</v>
      </c>
      <c r="D84" s="22">
        <f>D85+D86+D87+D89</f>
        <v>0</v>
      </c>
      <c r="E84" s="22">
        <f>E85+E86+E87+E89</f>
        <v>0</v>
      </c>
      <c r="F84" s="22">
        <f t="shared" ref="F84:F89" si="49">IFERROR(E84/B84*100,0)</f>
        <v>0</v>
      </c>
      <c r="G84" s="22">
        <f t="shared" ref="G84:G89" si="50">IFERROR(E84/C84*100,0)</f>
        <v>0</v>
      </c>
      <c r="H84" s="22">
        <f>H85+H86+H87+H89</f>
        <v>0</v>
      </c>
      <c r="I84" s="22">
        <f>I85+I86+I87+I89</f>
        <v>0</v>
      </c>
      <c r="J84" s="22">
        <f>J85+J86+J87+J89</f>
        <v>0</v>
      </c>
      <c r="K84" s="22">
        <f>K85+K86+K87+K89</f>
        <v>0</v>
      </c>
      <c r="L84" s="22">
        <f t="shared" ref="L84:AE84" si="51">L85+L86+L87+L89</f>
        <v>0</v>
      </c>
      <c r="M84" s="22">
        <f t="shared" si="51"/>
        <v>0</v>
      </c>
      <c r="N84" s="22">
        <f t="shared" si="51"/>
        <v>0</v>
      </c>
      <c r="O84" s="22">
        <f t="shared" si="51"/>
        <v>0</v>
      </c>
      <c r="P84" s="22">
        <f t="shared" si="51"/>
        <v>1410.1999999999998</v>
      </c>
      <c r="Q84" s="22">
        <f t="shared" si="51"/>
        <v>0</v>
      </c>
      <c r="R84" s="22">
        <f t="shared" si="51"/>
        <v>1925</v>
      </c>
      <c r="S84" s="22">
        <f t="shared" si="51"/>
        <v>0</v>
      </c>
      <c r="T84" s="22">
        <f t="shared" si="51"/>
        <v>0</v>
      </c>
      <c r="U84" s="22">
        <f t="shared" si="51"/>
        <v>0</v>
      </c>
      <c r="V84" s="22">
        <f t="shared" si="51"/>
        <v>0</v>
      </c>
      <c r="W84" s="22">
        <f t="shared" si="51"/>
        <v>0</v>
      </c>
      <c r="X84" s="22">
        <f t="shared" si="51"/>
        <v>961.59999999999991</v>
      </c>
      <c r="Y84" s="22">
        <f t="shared" si="51"/>
        <v>0</v>
      </c>
      <c r="Z84" s="22">
        <f t="shared" si="51"/>
        <v>525.82500000000005</v>
      </c>
      <c r="AA84" s="22">
        <f t="shared" si="51"/>
        <v>0</v>
      </c>
      <c r="AB84" s="22">
        <f>AB85+AB86+AB87+AB89</f>
        <v>0</v>
      </c>
      <c r="AC84" s="22">
        <f t="shared" si="51"/>
        <v>0</v>
      </c>
      <c r="AD84" s="22">
        <f t="shared" si="51"/>
        <v>0</v>
      </c>
      <c r="AE84" s="22">
        <f t="shared" si="51"/>
        <v>0</v>
      </c>
      <c r="AF84" s="24"/>
      <c r="AG84" s="25">
        <f t="shared" si="45"/>
        <v>4822.6249999999991</v>
      </c>
      <c r="AH84" s="25">
        <f t="shared" si="46"/>
        <v>4296.7999999999993</v>
      </c>
      <c r="AI84" s="25">
        <f t="shared" si="47"/>
        <v>0</v>
      </c>
      <c r="AJ84" s="25">
        <f t="shared" si="48"/>
        <v>0</v>
      </c>
    </row>
    <row r="85" spans="1:36" s="53" customFormat="1" ht="20.25" customHeight="1" x14ac:dyDescent="0.3">
      <c r="A85" s="21" t="s">
        <v>31</v>
      </c>
      <c r="B85" s="30">
        <v>0</v>
      </c>
      <c r="C85" s="30">
        <v>0</v>
      </c>
      <c r="D85" s="30">
        <v>0</v>
      </c>
      <c r="E85" s="30">
        <v>0</v>
      </c>
      <c r="F85" s="30">
        <f t="shared" si="49"/>
        <v>0</v>
      </c>
      <c r="G85" s="30">
        <f t="shared" si="50"/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5"/>
      <c r="AG85" s="52">
        <f t="shared" si="45"/>
        <v>0</v>
      </c>
      <c r="AH85" s="52">
        <f t="shared" si="46"/>
        <v>0</v>
      </c>
      <c r="AI85" s="52">
        <f t="shared" si="47"/>
        <v>0</v>
      </c>
      <c r="AJ85" s="52">
        <f t="shared" si="48"/>
        <v>0</v>
      </c>
    </row>
    <row r="86" spans="1:36" s="53" customFormat="1" ht="37.5" x14ac:dyDescent="0.3">
      <c r="A86" s="27" t="s">
        <v>32</v>
      </c>
      <c r="B86" s="34">
        <f>B98+B105+B111+B116+B121+B126+B131</f>
        <v>3858.1000000000004</v>
      </c>
      <c r="C86" s="34">
        <f>C98+C105+C111+C116+C121+C126+C131</f>
        <v>0</v>
      </c>
      <c r="D86" s="34">
        <f>D98+D105+D111+D116+D121+D126+D131</f>
        <v>0</v>
      </c>
      <c r="E86" s="34">
        <f>E98+E105+E111+E116+E121+E126+E131</f>
        <v>0</v>
      </c>
      <c r="F86" s="34">
        <f t="shared" si="49"/>
        <v>0</v>
      </c>
      <c r="G86" s="34">
        <f t="shared" si="50"/>
        <v>0</v>
      </c>
      <c r="H86" s="34">
        <f t="shared" ref="H86:AE86" si="52">H98+H105+H111+H116+H121+H126+H131</f>
        <v>0</v>
      </c>
      <c r="I86" s="34">
        <f t="shared" si="52"/>
        <v>0</v>
      </c>
      <c r="J86" s="34">
        <f t="shared" si="52"/>
        <v>0</v>
      </c>
      <c r="K86" s="34">
        <f t="shared" si="52"/>
        <v>0</v>
      </c>
      <c r="L86" s="34">
        <f t="shared" si="52"/>
        <v>0</v>
      </c>
      <c r="M86" s="34">
        <f t="shared" si="52"/>
        <v>0</v>
      </c>
      <c r="N86" s="34">
        <f t="shared" si="52"/>
        <v>0</v>
      </c>
      <c r="O86" s="34">
        <f t="shared" si="52"/>
        <v>0</v>
      </c>
      <c r="P86" s="34">
        <f>P98+P105+P111+P116+P121+P126+P131</f>
        <v>1128.0999999999999</v>
      </c>
      <c r="Q86" s="34">
        <f t="shared" si="52"/>
        <v>0</v>
      </c>
      <c r="R86" s="34">
        <f t="shared" si="52"/>
        <v>1540</v>
      </c>
      <c r="S86" s="34">
        <f t="shared" si="52"/>
        <v>0</v>
      </c>
      <c r="T86" s="34">
        <f t="shared" si="52"/>
        <v>0</v>
      </c>
      <c r="U86" s="34">
        <f t="shared" si="52"/>
        <v>0</v>
      </c>
      <c r="V86" s="34">
        <f t="shared" si="52"/>
        <v>0</v>
      </c>
      <c r="W86" s="34">
        <f t="shared" si="52"/>
        <v>0</v>
      </c>
      <c r="X86" s="34">
        <f t="shared" si="52"/>
        <v>769.3</v>
      </c>
      <c r="Y86" s="34">
        <f t="shared" si="52"/>
        <v>0</v>
      </c>
      <c r="Z86" s="34">
        <f t="shared" si="52"/>
        <v>420.7</v>
      </c>
      <c r="AA86" s="34">
        <f t="shared" si="52"/>
        <v>0</v>
      </c>
      <c r="AB86" s="34">
        <f>AB98+AB105+AB111+AB116+AB121+AB126+AB131</f>
        <v>0</v>
      </c>
      <c r="AC86" s="34">
        <f t="shared" si="52"/>
        <v>0</v>
      </c>
      <c r="AD86" s="34">
        <f t="shared" si="52"/>
        <v>0</v>
      </c>
      <c r="AE86" s="34">
        <f t="shared" si="52"/>
        <v>0</v>
      </c>
      <c r="AF86" s="35"/>
      <c r="AG86" s="52">
        <f t="shared" si="45"/>
        <v>3858.0999999999995</v>
      </c>
      <c r="AH86" s="52">
        <f t="shared" si="46"/>
        <v>3437.3999999999996</v>
      </c>
      <c r="AI86" s="52">
        <f t="shared" si="47"/>
        <v>0</v>
      </c>
      <c r="AJ86" s="52">
        <f t="shared" si="48"/>
        <v>0</v>
      </c>
    </row>
    <row r="87" spans="1:36" s="53" customFormat="1" x14ac:dyDescent="0.3">
      <c r="A87" s="21" t="s">
        <v>33</v>
      </c>
      <c r="B87" s="34">
        <f>B93+B99+B106+B112+B117+B122+B127+B132</f>
        <v>964.52500000000009</v>
      </c>
      <c r="C87" s="34">
        <f>C93+C99+C106+C112+C117+C122+C127+C132</f>
        <v>0</v>
      </c>
      <c r="D87" s="34">
        <f>D93+D99+D106+D112+D117+D122+D127+D132</f>
        <v>0</v>
      </c>
      <c r="E87" s="34">
        <f>E93+E99+E106+E112+E117+E122+E127+E132</f>
        <v>0</v>
      </c>
      <c r="F87" s="34">
        <f t="shared" si="49"/>
        <v>0</v>
      </c>
      <c r="G87" s="34">
        <f t="shared" si="50"/>
        <v>0</v>
      </c>
      <c r="H87" s="34">
        <f t="shared" ref="H87:AE87" si="53">H93+H99+H106+H112+H117+H122+H127+H132</f>
        <v>0</v>
      </c>
      <c r="I87" s="34">
        <f t="shared" si="53"/>
        <v>0</v>
      </c>
      <c r="J87" s="34">
        <f t="shared" si="53"/>
        <v>0</v>
      </c>
      <c r="K87" s="34">
        <f t="shared" si="53"/>
        <v>0</v>
      </c>
      <c r="L87" s="34">
        <f t="shared" si="53"/>
        <v>0</v>
      </c>
      <c r="M87" s="34">
        <f t="shared" si="53"/>
        <v>0</v>
      </c>
      <c r="N87" s="34">
        <f t="shared" si="53"/>
        <v>0</v>
      </c>
      <c r="O87" s="34">
        <f t="shared" si="53"/>
        <v>0</v>
      </c>
      <c r="P87" s="34">
        <f t="shared" si="53"/>
        <v>282.10000000000002</v>
      </c>
      <c r="Q87" s="34">
        <f t="shared" si="53"/>
        <v>0</v>
      </c>
      <c r="R87" s="34">
        <f t="shared" si="53"/>
        <v>385</v>
      </c>
      <c r="S87" s="34">
        <f t="shared" si="53"/>
        <v>0</v>
      </c>
      <c r="T87" s="34">
        <f t="shared" si="53"/>
        <v>0</v>
      </c>
      <c r="U87" s="34">
        <f t="shared" si="53"/>
        <v>0</v>
      </c>
      <c r="V87" s="34">
        <f t="shared" si="53"/>
        <v>0</v>
      </c>
      <c r="W87" s="34">
        <f t="shared" si="53"/>
        <v>0</v>
      </c>
      <c r="X87" s="34">
        <f>X93+X99+X106+X112+X117+X122+X127+X132</f>
        <v>192.3</v>
      </c>
      <c r="Y87" s="34">
        <f t="shared" si="53"/>
        <v>0</v>
      </c>
      <c r="Z87" s="34">
        <f t="shared" si="53"/>
        <v>105.125</v>
      </c>
      <c r="AA87" s="34">
        <f t="shared" si="53"/>
        <v>0</v>
      </c>
      <c r="AB87" s="34">
        <f>AB93+AB99+AB106+AB112+AB117+AB122+AB127+AB132</f>
        <v>0</v>
      </c>
      <c r="AC87" s="34">
        <f t="shared" si="53"/>
        <v>0</v>
      </c>
      <c r="AD87" s="34">
        <f t="shared" si="53"/>
        <v>0</v>
      </c>
      <c r="AE87" s="34">
        <f t="shared" si="53"/>
        <v>0</v>
      </c>
      <c r="AF87" s="35"/>
      <c r="AG87" s="52">
        <f t="shared" si="45"/>
        <v>964.52500000000009</v>
      </c>
      <c r="AH87" s="52">
        <f t="shared" si="46"/>
        <v>859.40000000000009</v>
      </c>
      <c r="AI87" s="52">
        <f t="shared" si="47"/>
        <v>0</v>
      </c>
      <c r="AJ87" s="52">
        <f t="shared" si="48"/>
        <v>0</v>
      </c>
    </row>
    <row r="88" spans="1:36" s="53" customFormat="1" ht="37.5" x14ac:dyDescent="0.3">
      <c r="A88" s="28" t="s">
        <v>34</v>
      </c>
      <c r="B88" s="34">
        <f>B102+B108+B113+B118+B123+B128+B133</f>
        <v>859.40000000000009</v>
      </c>
      <c r="C88" s="34">
        <f t="shared" ref="C88:E88" si="54">C102</f>
        <v>0</v>
      </c>
      <c r="D88" s="34">
        <f t="shared" si="54"/>
        <v>0</v>
      </c>
      <c r="E88" s="34">
        <f t="shared" si="54"/>
        <v>0</v>
      </c>
      <c r="F88" s="34">
        <f t="shared" si="49"/>
        <v>0</v>
      </c>
      <c r="G88" s="34">
        <f t="shared" si="50"/>
        <v>0</v>
      </c>
      <c r="H88" s="34">
        <f>H102</f>
        <v>0</v>
      </c>
      <c r="I88" s="34">
        <f t="shared" ref="I88:AE88" si="55">I102</f>
        <v>0</v>
      </c>
      <c r="J88" s="34">
        <f t="shared" si="55"/>
        <v>0</v>
      </c>
      <c r="K88" s="34">
        <f t="shared" si="55"/>
        <v>0</v>
      </c>
      <c r="L88" s="34">
        <f t="shared" si="55"/>
        <v>0</v>
      </c>
      <c r="M88" s="34">
        <f t="shared" si="55"/>
        <v>0</v>
      </c>
      <c r="N88" s="34">
        <f t="shared" si="55"/>
        <v>0</v>
      </c>
      <c r="O88" s="34">
        <f t="shared" si="55"/>
        <v>0</v>
      </c>
      <c r="P88" s="34">
        <f t="shared" si="55"/>
        <v>177.1</v>
      </c>
      <c r="Q88" s="34">
        <f t="shared" si="55"/>
        <v>0</v>
      </c>
      <c r="R88" s="34">
        <f t="shared" si="55"/>
        <v>0</v>
      </c>
      <c r="S88" s="34">
        <f t="shared" si="55"/>
        <v>0</v>
      </c>
      <c r="T88" s="34">
        <f t="shared" si="55"/>
        <v>0</v>
      </c>
      <c r="U88" s="34">
        <f t="shared" si="55"/>
        <v>0</v>
      </c>
      <c r="V88" s="34">
        <f t="shared" si="55"/>
        <v>0</v>
      </c>
      <c r="W88" s="34">
        <f t="shared" si="55"/>
        <v>0</v>
      </c>
      <c r="X88" s="34">
        <f t="shared" si="55"/>
        <v>0</v>
      </c>
      <c r="Y88" s="34">
        <f t="shared" si="55"/>
        <v>0</v>
      </c>
      <c r="Z88" s="34">
        <f t="shared" si="55"/>
        <v>0</v>
      </c>
      <c r="AA88" s="34">
        <f t="shared" si="55"/>
        <v>0</v>
      </c>
      <c r="AB88" s="34">
        <f t="shared" si="55"/>
        <v>0</v>
      </c>
      <c r="AC88" s="34">
        <f t="shared" si="55"/>
        <v>0</v>
      </c>
      <c r="AD88" s="34">
        <f t="shared" si="55"/>
        <v>0</v>
      </c>
      <c r="AE88" s="34">
        <f t="shared" si="55"/>
        <v>0</v>
      </c>
      <c r="AF88" s="35"/>
      <c r="AG88" s="52">
        <f t="shared" si="45"/>
        <v>177.1</v>
      </c>
      <c r="AH88" s="52">
        <f t="shared" si="46"/>
        <v>177.1</v>
      </c>
      <c r="AI88" s="52">
        <f t="shared" si="47"/>
        <v>0</v>
      </c>
      <c r="AJ88" s="52">
        <f t="shared" si="48"/>
        <v>0</v>
      </c>
    </row>
    <row r="89" spans="1:36" s="53" customFormat="1" x14ac:dyDescent="0.3">
      <c r="A89" s="21" t="s">
        <v>35</v>
      </c>
      <c r="B89" s="34">
        <v>0</v>
      </c>
      <c r="C89" s="34">
        <v>0</v>
      </c>
      <c r="D89" s="34">
        <v>0</v>
      </c>
      <c r="E89" s="34">
        <v>0</v>
      </c>
      <c r="F89" s="34">
        <f t="shared" si="49"/>
        <v>0</v>
      </c>
      <c r="G89" s="34">
        <f t="shared" si="50"/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5"/>
      <c r="AG89" s="52">
        <f t="shared" si="45"/>
        <v>0</v>
      </c>
      <c r="AH89" s="52">
        <f t="shared" si="46"/>
        <v>0</v>
      </c>
      <c r="AI89" s="52">
        <f t="shared" si="47"/>
        <v>0</v>
      </c>
      <c r="AJ89" s="52">
        <f t="shared" si="48"/>
        <v>0</v>
      </c>
    </row>
    <row r="90" spans="1:36" s="53" customFormat="1" ht="36.75" customHeight="1" x14ac:dyDescent="0.25">
      <c r="A90" s="116" t="s">
        <v>59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8"/>
      <c r="AF90" s="35"/>
      <c r="AG90" s="52">
        <f t="shared" si="45"/>
        <v>0</v>
      </c>
      <c r="AH90" s="52">
        <f t="shared" si="46"/>
        <v>0</v>
      </c>
      <c r="AI90" s="52">
        <f t="shared" si="47"/>
        <v>0</v>
      </c>
      <c r="AJ90" s="52">
        <f t="shared" si="48"/>
        <v>0</v>
      </c>
    </row>
    <row r="91" spans="1:36" x14ac:dyDescent="0.3">
      <c r="A91" s="21" t="s">
        <v>37</v>
      </c>
      <c r="B91" s="30">
        <f>B93</f>
        <v>0</v>
      </c>
      <c r="C91" s="30">
        <f>C93</f>
        <v>0</v>
      </c>
      <c r="D91" s="30">
        <f>D93</f>
        <v>0</v>
      </c>
      <c r="E91" s="30">
        <f>E93</f>
        <v>0</v>
      </c>
      <c r="F91" s="30">
        <f>IFERROR(E91/B91*100,0)</f>
        <v>0</v>
      </c>
      <c r="G91" s="30">
        <f>IFERROR(E91/C91*100,0)</f>
        <v>0</v>
      </c>
      <c r="H91" s="30">
        <f>H93</f>
        <v>0</v>
      </c>
      <c r="I91" s="30">
        <f>I93</f>
        <v>0</v>
      </c>
      <c r="J91" s="30">
        <f t="shared" ref="J91:AE91" si="56">J93</f>
        <v>0</v>
      </c>
      <c r="K91" s="30">
        <f t="shared" si="56"/>
        <v>0</v>
      </c>
      <c r="L91" s="30">
        <f t="shared" si="56"/>
        <v>0</v>
      </c>
      <c r="M91" s="30">
        <f t="shared" si="56"/>
        <v>0</v>
      </c>
      <c r="N91" s="30">
        <f t="shared" si="56"/>
        <v>0</v>
      </c>
      <c r="O91" s="30">
        <f t="shared" si="56"/>
        <v>0</v>
      </c>
      <c r="P91" s="30">
        <f t="shared" si="56"/>
        <v>0</v>
      </c>
      <c r="Q91" s="30">
        <f t="shared" si="56"/>
        <v>0</v>
      </c>
      <c r="R91" s="30">
        <f t="shared" si="56"/>
        <v>0</v>
      </c>
      <c r="S91" s="30">
        <f t="shared" si="56"/>
        <v>0</v>
      </c>
      <c r="T91" s="30">
        <f t="shared" si="56"/>
        <v>0</v>
      </c>
      <c r="U91" s="30">
        <f t="shared" si="56"/>
        <v>0</v>
      </c>
      <c r="V91" s="30">
        <f t="shared" si="56"/>
        <v>0</v>
      </c>
      <c r="W91" s="30">
        <f t="shared" si="56"/>
        <v>0</v>
      </c>
      <c r="X91" s="30">
        <f t="shared" si="56"/>
        <v>0</v>
      </c>
      <c r="Y91" s="30">
        <f t="shared" si="56"/>
        <v>0</v>
      </c>
      <c r="Z91" s="30">
        <f t="shared" si="56"/>
        <v>0</v>
      </c>
      <c r="AA91" s="30">
        <f t="shared" si="56"/>
        <v>0</v>
      </c>
      <c r="AB91" s="30">
        <f t="shared" si="56"/>
        <v>0</v>
      </c>
      <c r="AC91" s="30">
        <f t="shared" si="56"/>
        <v>0</v>
      </c>
      <c r="AD91" s="30">
        <f t="shared" si="56"/>
        <v>0</v>
      </c>
      <c r="AE91" s="30">
        <f t="shared" si="56"/>
        <v>0</v>
      </c>
      <c r="AF91" s="35"/>
      <c r="AG91" s="52">
        <f t="shared" si="45"/>
        <v>0</v>
      </c>
      <c r="AH91" s="52">
        <f t="shared" si="46"/>
        <v>0</v>
      </c>
      <c r="AI91" s="52">
        <f t="shared" si="47"/>
        <v>0</v>
      </c>
      <c r="AJ91" s="52">
        <f t="shared" si="48"/>
        <v>0</v>
      </c>
    </row>
    <row r="92" spans="1:36" s="53" customFormat="1" hidden="1" x14ac:dyDescent="0.3">
      <c r="A92" s="21" t="s">
        <v>39</v>
      </c>
      <c r="B92" s="30"/>
      <c r="C92" s="30"/>
      <c r="D92" s="30"/>
      <c r="E92" s="30"/>
      <c r="F92" s="30">
        <f>IFERROR(E92/B92*100,0)</f>
        <v>0</v>
      </c>
      <c r="G92" s="30">
        <f>IFERROR(E92/C92*100,0)</f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5"/>
      <c r="AG92" s="52">
        <f t="shared" si="45"/>
        <v>0</v>
      </c>
      <c r="AH92" s="52">
        <f t="shared" si="46"/>
        <v>0</v>
      </c>
      <c r="AI92" s="52">
        <f t="shared" si="47"/>
        <v>0</v>
      </c>
      <c r="AJ92" s="52">
        <f t="shared" si="48"/>
        <v>0</v>
      </c>
    </row>
    <row r="93" spans="1:36" s="53" customFormat="1" x14ac:dyDescent="0.3">
      <c r="A93" s="21" t="s">
        <v>33</v>
      </c>
      <c r="B93" s="34">
        <f>H93+J93+L93+N93+P93+R93+T93+V93+X93+Z93+AB93+AD93</f>
        <v>0</v>
      </c>
      <c r="C93" s="34">
        <f>H93+J93</f>
        <v>0</v>
      </c>
      <c r="D93" s="34">
        <f>E93</f>
        <v>0</v>
      </c>
      <c r="E93" s="34">
        <f>I93+K93+M93+O93+Q93+S93+U93+W93+Y93+AA93+AC93+AE93</f>
        <v>0</v>
      </c>
      <c r="F93" s="34">
        <f>IFERROR(E93/B93*100,0)</f>
        <v>0</v>
      </c>
      <c r="G93" s="34">
        <f>IFERROR(E93/C93*100,0)</f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5"/>
      <c r="AG93" s="52">
        <f t="shared" si="45"/>
        <v>0</v>
      </c>
      <c r="AH93" s="52">
        <f t="shared" si="46"/>
        <v>0</v>
      </c>
      <c r="AI93" s="52">
        <f t="shared" si="47"/>
        <v>0</v>
      </c>
      <c r="AJ93" s="52">
        <f t="shared" si="48"/>
        <v>0</v>
      </c>
    </row>
    <row r="94" spans="1:36" s="53" customFormat="1" hidden="1" x14ac:dyDescent="0.3">
      <c r="A94" s="21" t="s">
        <v>31</v>
      </c>
      <c r="B94" s="30"/>
      <c r="C94" s="30"/>
      <c r="D94" s="30"/>
      <c r="E94" s="30"/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65"/>
      <c r="AF94" s="35"/>
      <c r="AG94" s="52">
        <f t="shared" si="45"/>
        <v>0</v>
      </c>
      <c r="AH94" s="52">
        <f t="shared" si="46"/>
        <v>0</v>
      </c>
      <c r="AI94" s="52">
        <f t="shared" si="47"/>
        <v>0</v>
      </c>
      <c r="AJ94" s="52">
        <f t="shared" si="48"/>
        <v>0</v>
      </c>
    </row>
    <row r="95" spans="1:36" s="53" customFormat="1" hidden="1" x14ac:dyDescent="0.3">
      <c r="A95" s="21" t="s">
        <v>41</v>
      </c>
      <c r="B95" s="30"/>
      <c r="C95" s="30"/>
      <c r="D95" s="30"/>
      <c r="E95" s="30"/>
      <c r="F95" s="30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65"/>
      <c r="AF95" s="35"/>
      <c r="AG95" s="52">
        <f t="shared" si="45"/>
        <v>0</v>
      </c>
      <c r="AH95" s="52">
        <f t="shared" si="46"/>
        <v>0</v>
      </c>
      <c r="AI95" s="52">
        <f t="shared" si="47"/>
        <v>0</v>
      </c>
      <c r="AJ95" s="52">
        <f t="shared" si="48"/>
        <v>0</v>
      </c>
    </row>
    <row r="96" spans="1:36" s="53" customFormat="1" ht="30.75" customHeight="1" x14ac:dyDescent="0.25">
      <c r="A96" s="116" t="s">
        <v>60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8"/>
      <c r="AF96" s="35"/>
      <c r="AG96" s="52">
        <f t="shared" si="45"/>
        <v>0</v>
      </c>
      <c r="AH96" s="52">
        <f t="shared" si="46"/>
        <v>0</v>
      </c>
      <c r="AI96" s="52">
        <f t="shared" si="47"/>
        <v>0</v>
      </c>
      <c r="AJ96" s="52">
        <f t="shared" si="48"/>
        <v>0</v>
      </c>
    </row>
    <row r="97" spans="1:36" x14ac:dyDescent="0.3">
      <c r="A97" s="29" t="s">
        <v>37</v>
      </c>
      <c r="B97" s="22">
        <f>B99+B98</f>
        <v>1411.0250000000001</v>
      </c>
      <c r="C97" s="22">
        <f>C99+C98</f>
        <v>0</v>
      </c>
      <c r="D97" s="22">
        <f>D99+D98</f>
        <v>0</v>
      </c>
      <c r="E97" s="22">
        <f>E99+E98</f>
        <v>0</v>
      </c>
      <c r="F97" s="22">
        <f t="shared" ref="F97:F102" si="57">IFERROR(E97/B97*100,0)</f>
        <v>0</v>
      </c>
      <c r="G97" s="22">
        <f t="shared" ref="G97:G102" si="58">IFERROR(E97/C97*100,0)</f>
        <v>0</v>
      </c>
      <c r="H97" s="22">
        <f>H99+H98</f>
        <v>0</v>
      </c>
      <c r="I97" s="22">
        <f t="shared" ref="I97:AE97" si="59">I99+I98</f>
        <v>0</v>
      </c>
      <c r="J97" s="22">
        <f t="shared" si="59"/>
        <v>0</v>
      </c>
      <c r="K97" s="22">
        <f t="shared" si="59"/>
        <v>0</v>
      </c>
      <c r="L97" s="22">
        <f t="shared" si="59"/>
        <v>0</v>
      </c>
      <c r="M97" s="22">
        <f t="shared" si="59"/>
        <v>0</v>
      </c>
      <c r="N97" s="22">
        <f t="shared" si="59"/>
        <v>0</v>
      </c>
      <c r="O97" s="22">
        <f t="shared" si="59"/>
        <v>0</v>
      </c>
      <c r="P97" s="22">
        <f t="shared" si="59"/>
        <v>885.2</v>
      </c>
      <c r="Q97" s="22">
        <f t="shared" si="59"/>
        <v>0</v>
      </c>
      <c r="R97" s="22">
        <f t="shared" si="59"/>
        <v>0</v>
      </c>
      <c r="S97" s="22">
        <f t="shared" si="59"/>
        <v>0</v>
      </c>
      <c r="T97" s="22">
        <f t="shared" si="59"/>
        <v>0</v>
      </c>
      <c r="U97" s="22">
        <f t="shared" si="59"/>
        <v>0</v>
      </c>
      <c r="V97" s="22">
        <f t="shared" si="59"/>
        <v>0</v>
      </c>
      <c r="W97" s="22">
        <f t="shared" si="59"/>
        <v>0</v>
      </c>
      <c r="X97" s="22">
        <f t="shared" si="59"/>
        <v>0</v>
      </c>
      <c r="Y97" s="22">
        <f t="shared" si="59"/>
        <v>0</v>
      </c>
      <c r="Z97" s="22">
        <f t="shared" si="59"/>
        <v>525.82500000000005</v>
      </c>
      <c r="AA97" s="22">
        <f>AA99+AA98</f>
        <v>0</v>
      </c>
      <c r="AB97" s="22">
        <f>AB99+AB98</f>
        <v>0</v>
      </c>
      <c r="AC97" s="22">
        <f>AC99+AC98</f>
        <v>0</v>
      </c>
      <c r="AD97" s="22">
        <f t="shared" si="59"/>
        <v>0</v>
      </c>
      <c r="AE97" s="22">
        <f t="shared" si="59"/>
        <v>0</v>
      </c>
      <c r="AF97" s="35"/>
      <c r="AG97" s="25">
        <f t="shared" si="45"/>
        <v>1411.0250000000001</v>
      </c>
      <c r="AH97" s="25">
        <f t="shared" si="46"/>
        <v>885.2</v>
      </c>
      <c r="AI97" s="25">
        <f t="shared" si="47"/>
        <v>0</v>
      </c>
      <c r="AJ97" s="25">
        <f t="shared" si="48"/>
        <v>0</v>
      </c>
    </row>
    <row r="98" spans="1:36" s="26" customFormat="1" ht="46.5" customHeight="1" x14ac:dyDescent="0.3">
      <c r="A98" s="27" t="s">
        <v>32</v>
      </c>
      <c r="B98" s="30">
        <f>H98+J98+L98+N98+P98+R98+T98+V98+X98+Z98+AB98+AD98</f>
        <v>1128.8</v>
      </c>
      <c r="C98" s="30">
        <f>H98+J98</f>
        <v>0</v>
      </c>
      <c r="D98" s="30">
        <f>E98</f>
        <v>0</v>
      </c>
      <c r="E98" s="30">
        <f>I98+K98+M98+O98+Q98+S98+U98+W98+Y98+AA98+AC98+AE98</f>
        <v>0</v>
      </c>
      <c r="F98" s="30">
        <f t="shared" si="57"/>
        <v>0</v>
      </c>
      <c r="G98" s="30">
        <f t="shared" si="58"/>
        <v>0</v>
      </c>
      <c r="H98" s="31"/>
      <c r="I98" s="31"/>
      <c r="J98" s="31"/>
      <c r="K98" s="31"/>
      <c r="L98" s="31"/>
      <c r="M98" s="31"/>
      <c r="N98" s="31"/>
      <c r="O98" s="31"/>
      <c r="P98" s="31">
        <v>708.1</v>
      </c>
      <c r="Q98" s="31"/>
      <c r="R98" s="31"/>
      <c r="S98" s="31"/>
      <c r="T98" s="31"/>
      <c r="U98" s="31"/>
      <c r="V98" s="31"/>
      <c r="W98" s="31"/>
      <c r="X98" s="31"/>
      <c r="Y98" s="31"/>
      <c r="Z98" s="31">
        <v>420.7</v>
      </c>
      <c r="AA98" s="32"/>
      <c r="AB98" s="32"/>
      <c r="AC98" s="32"/>
      <c r="AD98" s="32"/>
      <c r="AE98" s="32"/>
      <c r="AF98" s="24"/>
      <c r="AG98" s="25">
        <f t="shared" si="45"/>
        <v>1128.8</v>
      </c>
      <c r="AH98" s="25">
        <f t="shared" si="46"/>
        <v>708.1</v>
      </c>
      <c r="AI98" s="25">
        <f t="shared" si="47"/>
        <v>0</v>
      </c>
      <c r="AJ98" s="25">
        <f t="shared" si="48"/>
        <v>0</v>
      </c>
    </row>
    <row r="99" spans="1:36" s="26" customFormat="1" x14ac:dyDescent="0.3">
      <c r="A99" s="21" t="s">
        <v>33</v>
      </c>
      <c r="B99" s="34">
        <f>H99+J99+L99+N99+P99+R99+T99+V99+X99+Z99+AB99+AD99</f>
        <v>282.22500000000002</v>
      </c>
      <c r="C99" s="30">
        <f>H99+J99</f>
        <v>0</v>
      </c>
      <c r="D99" s="30">
        <f>E99</f>
        <v>0</v>
      </c>
      <c r="E99" s="30">
        <f>I99+K99+M99+O99+Q99+S99+U99+W99+Y99+AA99+AC99+AE99</f>
        <v>0</v>
      </c>
      <c r="F99" s="30">
        <f t="shared" si="57"/>
        <v>0</v>
      </c>
      <c r="G99" s="30">
        <f t="shared" si="58"/>
        <v>0</v>
      </c>
      <c r="H99" s="31"/>
      <c r="I99" s="31"/>
      <c r="J99" s="31"/>
      <c r="K99" s="31"/>
      <c r="L99" s="31"/>
      <c r="M99" s="31"/>
      <c r="N99" s="31"/>
      <c r="O99" s="31"/>
      <c r="P99" s="31">
        <v>177.1</v>
      </c>
      <c r="Q99" s="31"/>
      <c r="R99" s="31"/>
      <c r="S99" s="31"/>
      <c r="T99" s="31"/>
      <c r="U99" s="31"/>
      <c r="V99" s="31"/>
      <c r="W99" s="31"/>
      <c r="X99" s="31"/>
      <c r="Y99" s="31"/>
      <c r="Z99" s="31">
        <v>105.125</v>
      </c>
      <c r="AA99" s="31"/>
      <c r="AB99" s="31"/>
      <c r="AC99" s="31"/>
      <c r="AD99" s="31"/>
      <c r="AE99" s="31"/>
      <c r="AF99" s="24"/>
      <c r="AG99" s="25">
        <f t="shared" si="45"/>
        <v>282.22500000000002</v>
      </c>
      <c r="AH99" s="25">
        <f t="shared" si="46"/>
        <v>177.1</v>
      </c>
      <c r="AI99" s="25">
        <f t="shared" si="47"/>
        <v>0</v>
      </c>
      <c r="AJ99" s="25">
        <f t="shared" si="48"/>
        <v>0</v>
      </c>
    </row>
    <row r="100" spans="1:36" s="26" customFormat="1" hidden="1" x14ac:dyDescent="0.3">
      <c r="A100" s="21" t="s">
        <v>31</v>
      </c>
      <c r="B100" s="34">
        <f>H100+J100+L100+N100+P100+R100+T100+V100+X100+Z100+AB100+AD100</f>
        <v>0</v>
      </c>
      <c r="C100" s="30">
        <f t="shared" ref="C100:C101" si="60">H100</f>
        <v>0</v>
      </c>
      <c r="D100" s="34"/>
      <c r="E100" s="30">
        <f>I100+K100+M100+O100+Q100+S100+U100+W100+Y100+AA100+AC100+AE100</f>
        <v>0</v>
      </c>
      <c r="F100" s="30">
        <f t="shared" si="57"/>
        <v>0</v>
      </c>
      <c r="G100" s="30">
        <f t="shared" si="58"/>
        <v>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3"/>
      <c r="AF100" s="24"/>
      <c r="AG100" s="25">
        <f t="shared" si="45"/>
        <v>0</v>
      </c>
      <c r="AH100" s="25">
        <f t="shared" si="46"/>
        <v>0</v>
      </c>
      <c r="AI100" s="25">
        <f t="shared" si="47"/>
        <v>0</v>
      </c>
      <c r="AJ100" s="25">
        <f t="shared" si="48"/>
        <v>0</v>
      </c>
    </row>
    <row r="101" spans="1:36" s="26" customFormat="1" hidden="1" x14ac:dyDescent="0.3">
      <c r="A101" s="21" t="s">
        <v>41</v>
      </c>
      <c r="B101" s="34">
        <f>H101+J101+L101+N101+P101+R101+T101+V101+X101+Z101+AB101+AD101</f>
        <v>0</v>
      </c>
      <c r="C101" s="30">
        <f t="shared" si="60"/>
        <v>0</v>
      </c>
      <c r="D101" s="34"/>
      <c r="E101" s="30">
        <f>I101+K101+M101+O101+Q101+S101+U101+W101+Y101+AA101+AC101+AE101</f>
        <v>0</v>
      </c>
      <c r="F101" s="30">
        <f t="shared" si="57"/>
        <v>0</v>
      </c>
      <c r="G101" s="30">
        <f t="shared" si="58"/>
        <v>0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24"/>
      <c r="AG101" s="25">
        <f t="shared" si="45"/>
        <v>0</v>
      </c>
      <c r="AH101" s="25">
        <f t="shared" si="46"/>
        <v>0</v>
      </c>
      <c r="AI101" s="25">
        <f t="shared" si="47"/>
        <v>0</v>
      </c>
      <c r="AJ101" s="25">
        <f t="shared" si="48"/>
        <v>0</v>
      </c>
    </row>
    <row r="102" spans="1:36" s="56" customFormat="1" ht="37.5" x14ac:dyDescent="0.3">
      <c r="A102" s="44" t="s">
        <v>34</v>
      </c>
      <c r="B102" s="54">
        <f>H102+J102+L102+N102+P102+R102+T102+V102+X102+Z102+AB102+AD102</f>
        <v>177.1</v>
      </c>
      <c r="C102" s="66">
        <f>H102+J102</f>
        <v>0</v>
      </c>
      <c r="D102" s="54">
        <f>E102</f>
        <v>0</v>
      </c>
      <c r="E102" s="54">
        <f>I102+K102+M102+O102+Q102+S102+U102+W102+Y102+AA102+AC102+AE102</f>
        <v>0</v>
      </c>
      <c r="F102" s="54">
        <f t="shared" si="57"/>
        <v>0</v>
      </c>
      <c r="G102" s="54">
        <f t="shared" si="58"/>
        <v>0</v>
      </c>
      <c r="H102" s="58"/>
      <c r="I102" s="58"/>
      <c r="J102" s="58"/>
      <c r="K102" s="58"/>
      <c r="L102" s="58"/>
      <c r="M102" s="58"/>
      <c r="N102" s="58"/>
      <c r="O102" s="58"/>
      <c r="P102" s="58">
        <v>177.1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63"/>
      <c r="AG102" s="47">
        <f t="shared" si="45"/>
        <v>177.1</v>
      </c>
      <c r="AH102" s="47">
        <f t="shared" si="46"/>
        <v>177.1</v>
      </c>
      <c r="AI102" s="47">
        <f t="shared" si="47"/>
        <v>0</v>
      </c>
      <c r="AJ102" s="47">
        <f t="shared" si="48"/>
        <v>0</v>
      </c>
    </row>
    <row r="103" spans="1:36" s="26" customFormat="1" ht="29.25" customHeight="1" x14ac:dyDescent="0.25">
      <c r="A103" s="116" t="s">
        <v>61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8"/>
      <c r="AF103" s="35"/>
      <c r="AG103" s="25">
        <f t="shared" si="45"/>
        <v>0</v>
      </c>
      <c r="AH103" s="25">
        <f t="shared" si="46"/>
        <v>0</v>
      </c>
      <c r="AI103" s="25">
        <f t="shared" si="47"/>
        <v>0</v>
      </c>
      <c r="AJ103" s="25">
        <f t="shared" si="48"/>
        <v>0</v>
      </c>
    </row>
    <row r="104" spans="1:36" x14ac:dyDescent="0.3">
      <c r="A104" s="29" t="s">
        <v>37</v>
      </c>
      <c r="B104" s="22">
        <f>B106+B105</f>
        <v>437.5</v>
      </c>
      <c r="C104" s="22">
        <f>C106+C105</f>
        <v>0</v>
      </c>
      <c r="D104" s="22">
        <f>D106+D105</f>
        <v>0</v>
      </c>
      <c r="E104" s="22">
        <f>E106+E105</f>
        <v>0</v>
      </c>
      <c r="F104" s="22">
        <f>IFERROR(E104/B104*100,0)</f>
        <v>0</v>
      </c>
      <c r="G104" s="22">
        <f>IFERROR(E104/C104*100,0)</f>
        <v>0</v>
      </c>
      <c r="H104" s="22">
        <f>H106+H105</f>
        <v>0</v>
      </c>
      <c r="I104" s="22">
        <f t="shared" ref="I104:AE104" si="61">I106+I105</f>
        <v>0</v>
      </c>
      <c r="J104" s="22">
        <f t="shared" si="61"/>
        <v>0</v>
      </c>
      <c r="K104" s="22">
        <f t="shared" si="61"/>
        <v>0</v>
      </c>
      <c r="L104" s="22">
        <f t="shared" si="61"/>
        <v>0</v>
      </c>
      <c r="M104" s="22">
        <f t="shared" si="61"/>
        <v>0</v>
      </c>
      <c r="N104" s="22">
        <f t="shared" si="61"/>
        <v>0</v>
      </c>
      <c r="O104" s="22">
        <f t="shared" si="61"/>
        <v>0</v>
      </c>
      <c r="P104" s="22">
        <f t="shared" si="61"/>
        <v>0</v>
      </c>
      <c r="Q104" s="22">
        <f t="shared" si="61"/>
        <v>0</v>
      </c>
      <c r="R104" s="22">
        <f t="shared" si="61"/>
        <v>437.5</v>
      </c>
      <c r="S104" s="22">
        <f t="shared" si="61"/>
        <v>0</v>
      </c>
      <c r="T104" s="22">
        <f t="shared" si="61"/>
        <v>0</v>
      </c>
      <c r="U104" s="22">
        <f t="shared" si="61"/>
        <v>0</v>
      </c>
      <c r="V104" s="22">
        <f t="shared" si="61"/>
        <v>0</v>
      </c>
      <c r="W104" s="22">
        <f t="shared" si="61"/>
        <v>0</v>
      </c>
      <c r="X104" s="22">
        <f t="shared" si="61"/>
        <v>0</v>
      </c>
      <c r="Y104" s="22">
        <f t="shared" si="61"/>
        <v>0</v>
      </c>
      <c r="Z104" s="22">
        <f t="shared" si="61"/>
        <v>0</v>
      </c>
      <c r="AA104" s="22">
        <f t="shared" si="61"/>
        <v>0</v>
      </c>
      <c r="AB104" s="22">
        <f t="shared" si="61"/>
        <v>0</v>
      </c>
      <c r="AC104" s="22">
        <f t="shared" si="61"/>
        <v>0</v>
      </c>
      <c r="AD104" s="22">
        <f t="shared" si="61"/>
        <v>0</v>
      </c>
      <c r="AE104" s="22">
        <f t="shared" si="61"/>
        <v>0</v>
      </c>
      <c r="AF104" s="35"/>
      <c r="AG104" s="25">
        <f t="shared" si="45"/>
        <v>437.5</v>
      </c>
      <c r="AH104" s="25">
        <f t="shared" si="46"/>
        <v>437.5</v>
      </c>
      <c r="AI104" s="25">
        <f t="shared" si="47"/>
        <v>0</v>
      </c>
      <c r="AJ104" s="25">
        <f t="shared" si="48"/>
        <v>0</v>
      </c>
    </row>
    <row r="105" spans="1:36" s="53" customFormat="1" ht="45" customHeight="1" x14ac:dyDescent="0.3">
      <c r="A105" s="27" t="s">
        <v>32</v>
      </c>
      <c r="B105" s="34">
        <f>H105+J105+L105+N105+P105+R105+T105+V105+X105+Z105+AB105+AD105</f>
        <v>350</v>
      </c>
      <c r="C105" s="34">
        <f>H105+J105</f>
        <v>0</v>
      </c>
      <c r="D105" s="34">
        <f>E105</f>
        <v>0</v>
      </c>
      <c r="E105" s="34">
        <f>I105+K105+M105+O105+Q105+S105+U105+W105+Y105+AA105+AC105+AE105</f>
        <v>0</v>
      </c>
      <c r="F105" s="30">
        <f>IFERROR(E105/#REF!*100,0)</f>
        <v>0</v>
      </c>
      <c r="G105" s="30">
        <f>IFERROR(E105/C105*100,0)</f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v>350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5"/>
      <c r="AG105" s="25">
        <f t="shared" si="45"/>
        <v>350</v>
      </c>
      <c r="AH105" s="25">
        <f t="shared" si="46"/>
        <v>350</v>
      </c>
      <c r="AI105" s="25">
        <f t="shared" si="47"/>
        <v>0</v>
      </c>
      <c r="AJ105" s="25">
        <f t="shared" si="48"/>
        <v>0</v>
      </c>
    </row>
    <row r="106" spans="1:36" s="26" customFormat="1" x14ac:dyDescent="0.3">
      <c r="A106" s="21" t="s">
        <v>33</v>
      </c>
      <c r="B106" s="34">
        <f>H106+J106+L106+N106+P106+R106+T106+V106+X106+Z106+AB106+AD106</f>
        <v>87.5</v>
      </c>
      <c r="C106" s="34">
        <f>H106+J106</f>
        <v>0</v>
      </c>
      <c r="D106" s="34">
        <f>E106</f>
        <v>0</v>
      </c>
      <c r="E106" s="34">
        <f>I106+K106+M106+O106+Q106+S106+U106+W106+Y106+AA106+AC106+AE106</f>
        <v>0</v>
      </c>
      <c r="F106" s="34">
        <f>IFERROR(E106/B106*100,0)</f>
        <v>0</v>
      </c>
      <c r="G106" s="34">
        <f>IFERROR(E106/C106*100,0)</f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>
        <v>87.5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24"/>
      <c r="AG106" s="25">
        <f t="shared" si="45"/>
        <v>87.5</v>
      </c>
      <c r="AH106" s="25">
        <f t="shared" si="46"/>
        <v>87.5</v>
      </c>
      <c r="AI106" s="25">
        <f t="shared" si="47"/>
        <v>0</v>
      </c>
      <c r="AJ106" s="25">
        <f t="shared" si="48"/>
        <v>0</v>
      </c>
    </row>
    <row r="107" spans="1:36" s="26" customFormat="1" hidden="1" x14ac:dyDescent="0.3">
      <c r="A107" s="67" t="s">
        <v>31</v>
      </c>
      <c r="B107" s="34">
        <f>H107+J107+L107+N107+P107+R107+T107+V107+X107+Z107+AB107+AD107</f>
        <v>0</v>
      </c>
      <c r="C107" s="34">
        <f t="shared" ref="C107:C108" si="62">H107</f>
        <v>0</v>
      </c>
      <c r="D107" s="34">
        <f>E107</f>
        <v>0</v>
      </c>
      <c r="E107" s="34">
        <f>I107+K107+M107+O107+Q107+S107+U107+W107+Y107+AA107+AC107+AE107</f>
        <v>0</v>
      </c>
      <c r="F107" s="34">
        <f>IFERROR(E107/B107*100,0)</f>
        <v>0</v>
      </c>
      <c r="G107" s="34">
        <f>IFERROR(E107/C107*100,0)</f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24"/>
      <c r="AG107" s="25">
        <f t="shared" si="45"/>
        <v>0</v>
      </c>
      <c r="AH107" s="25">
        <f t="shared" si="46"/>
        <v>0</v>
      </c>
      <c r="AI107" s="25">
        <f t="shared" si="47"/>
        <v>0</v>
      </c>
      <c r="AJ107" s="25">
        <f t="shared" si="48"/>
        <v>0</v>
      </c>
    </row>
    <row r="108" spans="1:36" s="48" customFormat="1" ht="49.5" customHeight="1" x14ac:dyDescent="0.3">
      <c r="A108" s="44" t="s">
        <v>34</v>
      </c>
      <c r="B108" s="54">
        <f>H108+J108+L108+N108+P108+R108+T108+V108+X108+Z108+AB108+AD108</f>
        <v>87.5</v>
      </c>
      <c r="C108" s="54">
        <f t="shared" si="62"/>
        <v>0</v>
      </c>
      <c r="D108" s="54">
        <f>E108</f>
        <v>0</v>
      </c>
      <c r="E108" s="54">
        <f>I108+K108+M108+O108+Q108+S108+U108+W108+Y108+AA108+AC108+AE108</f>
        <v>0</v>
      </c>
      <c r="F108" s="54">
        <f>IFERROR(E108/B108*100,0)</f>
        <v>0</v>
      </c>
      <c r="G108" s="54">
        <f>IFERROR(E108/C108*100,0)</f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>
        <v>87.5</v>
      </c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46"/>
      <c r="AG108" s="47">
        <f t="shared" si="45"/>
        <v>87.5</v>
      </c>
      <c r="AH108" s="47">
        <f t="shared" si="46"/>
        <v>87.5</v>
      </c>
      <c r="AI108" s="47">
        <f t="shared" si="47"/>
        <v>0</v>
      </c>
      <c r="AJ108" s="47">
        <f t="shared" si="48"/>
        <v>0</v>
      </c>
    </row>
    <row r="109" spans="1:36" s="26" customFormat="1" ht="42.75" customHeight="1" x14ac:dyDescent="0.25">
      <c r="A109" s="116" t="s">
        <v>62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8"/>
      <c r="AF109" s="35"/>
      <c r="AG109" s="25">
        <f t="shared" si="45"/>
        <v>0</v>
      </c>
      <c r="AH109" s="25">
        <f t="shared" si="46"/>
        <v>0</v>
      </c>
      <c r="AI109" s="25">
        <f t="shared" si="47"/>
        <v>0</v>
      </c>
      <c r="AJ109" s="25">
        <f t="shared" si="48"/>
        <v>0</v>
      </c>
    </row>
    <row r="110" spans="1:36" x14ac:dyDescent="0.3">
      <c r="A110" s="29" t="s">
        <v>37</v>
      </c>
      <c r="B110" s="22">
        <f>B112+B111</f>
        <v>875</v>
      </c>
      <c r="C110" s="22">
        <f>C112+C111</f>
        <v>0</v>
      </c>
      <c r="D110" s="22">
        <f>D112+D111</f>
        <v>0</v>
      </c>
      <c r="E110" s="22">
        <f>E112+E111</f>
        <v>0</v>
      </c>
      <c r="F110" s="22">
        <f>IFERROR(E110/B110*100,0)</f>
        <v>0</v>
      </c>
      <c r="G110" s="22">
        <f>IFERROR(E110/C110*100,0)</f>
        <v>0</v>
      </c>
      <c r="H110" s="22">
        <f>H112+H111</f>
        <v>0</v>
      </c>
      <c r="I110" s="22">
        <f t="shared" ref="I110:AE110" si="63">I112+I111</f>
        <v>0</v>
      </c>
      <c r="J110" s="22">
        <f t="shared" si="63"/>
        <v>0</v>
      </c>
      <c r="K110" s="22">
        <f t="shared" si="63"/>
        <v>0</v>
      </c>
      <c r="L110" s="22">
        <f t="shared" si="63"/>
        <v>0</v>
      </c>
      <c r="M110" s="22">
        <f t="shared" si="63"/>
        <v>0</v>
      </c>
      <c r="N110" s="22">
        <f t="shared" si="63"/>
        <v>0</v>
      </c>
      <c r="O110" s="22">
        <f t="shared" si="63"/>
        <v>0</v>
      </c>
      <c r="P110" s="22">
        <f t="shared" si="63"/>
        <v>0</v>
      </c>
      <c r="Q110" s="22">
        <f t="shared" si="63"/>
        <v>0</v>
      </c>
      <c r="R110" s="22">
        <f t="shared" si="63"/>
        <v>875</v>
      </c>
      <c r="S110" s="22">
        <f t="shared" si="63"/>
        <v>0</v>
      </c>
      <c r="T110" s="22">
        <f t="shared" si="63"/>
        <v>0</v>
      </c>
      <c r="U110" s="22">
        <f t="shared" si="63"/>
        <v>0</v>
      </c>
      <c r="V110" s="22">
        <f t="shared" si="63"/>
        <v>0</v>
      </c>
      <c r="W110" s="22">
        <f t="shared" si="63"/>
        <v>0</v>
      </c>
      <c r="X110" s="22">
        <f t="shared" si="63"/>
        <v>0</v>
      </c>
      <c r="Y110" s="22">
        <f t="shared" si="63"/>
        <v>0</v>
      </c>
      <c r="Z110" s="22">
        <f t="shared" si="63"/>
        <v>0</v>
      </c>
      <c r="AA110" s="22">
        <f t="shared" si="63"/>
        <v>0</v>
      </c>
      <c r="AB110" s="22">
        <f t="shared" si="63"/>
        <v>0</v>
      </c>
      <c r="AC110" s="22">
        <f t="shared" si="63"/>
        <v>0</v>
      </c>
      <c r="AD110" s="22">
        <f t="shared" si="63"/>
        <v>0</v>
      </c>
      <c r="AE110" s="22">
        <f t="shared" si="63"/>
        <v>0</v>
      </c>
      <c r="AF110" s="35"/>
      <c r="AG110" s="25">
        <f t="shared" si="45"/>
        <v>875</v>
      </c>
      <c r="AH110" s="25">
        <f t="shared" si="46"/>
        <v>875</v>
      </c>
      <c r="AI110" s="25">
        <f t="shared" si="47"/>
        <v>0</v>
      </c>
      <c r="AJ110" s="25">
        <f t="shared" si="48"/>
        <v>0</v>
      </c>
    </row>
    <row r="111" spans="1:36" s="26" customFormat="1" ht="48.75" customHeight="1" x14ac:dyDescent="0.3">
      <c r="A111" s="27" t="s">
        <v>32</v>
      </c>
      <c r="B111" s="34">
        <f>H111+J111+L111+N111+P111+R111+T111+V111+X111+Z111+AB111+AD111</f>
        <v>700</v>
      </c>
      <c r="C111" s="34">
        <f>H111+J111</f>
        <v>0</v>
      </c>
      <c r="D111" s="34">
        <f>E111</f>
        <v>0</v>
      </c>
      <c r="E111" s="34">
        <f>I111+K111+M111+O111+Q111+S111+U111+W111+Y111+AA111+AC111+AE111</f>
        <v>0</v>
      </c>
      <c r="F111" s="30">
        <f>IFERROR(E111/B111*100,0)</f>
        <v>0</v>
      </c>
      <c r="G111" s="30">
        <f>IFERROR(E111/C111*100,0)</f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700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24"/>
      <c r="AG111" s="25">
        <f t="shared" si="45"/>
        <v>700</v>
      </c>
      <c r="AH111" s="25">
        <f t="shared" si="46"/>
        <v>700</v>
      </c>
      <c r="AI111" s="25">
        <f t="shared" si="47"/>
        <v>0</v>
      </c>
      <c r="AJ111" s="25">
        <f t="shared" si="48"/>
        <v>0</v>
      </c>
    </row>
    <row r="112" spans="1:36" s="26" customFormat="1" x14ac:dyDescent="0.3">
      <c r="A112" s="21" t="s">
        <v>33</v>
      </c>
      <c r="B112" s="34">
        <f>H112+J112+L112+N112+P112+R112+T112+V112+X112+Z112+AB112+AD112</f>
        <v>175</v>
      </c>
      <c r="C112" s="34">
        <f>H112+J112</f>
        <v>0</v>
      </c>
      <c r="D112" s="34">
        <f>E112</f>
        <v>0</v>
      </c>
      <c r="E112" s="34">
        <f>I112+K112+M112+O112+Q112+S112+U112+W112+Y112+AA112+AC112+AE112</f>
        <v>0</v>
      </c>
      <c r="F112" s="34">
        <f>IFERROR(E112/B112*100,0)</f>
        <v>0</v>
      </c>
      <c r="G112" s="34">
        <f>IFERROR(E112/C112*100,0)</f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175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24"/>
      <c r="AG112" s="25">
        <f t="shared" si="45"/>
        <v>175</v>
      </c>
      <c r="AH112" s="25">
        <f t="shared" si="46"/>
        <v>175</v>
      </c>
      <c r="AI112" s="25">
        <f t="shared" si="47"/>
        <v>0</v>
      </c>
      <c r="AJ112" s="25">
        <f t="shared" si="48"/>
        <v>0</v>
      </c>
    </row>
    <row r="113" spans="1:36" s="48" customFormat="1" ht="44.25" customHeight="1" x14ac:dyDescent="0.3">
      <c r="A113" s="44" t="s">
        <v>34</v>
      </c>
      <c r="B113" s="54">
        <f>H113+J113+L113+N113+P113+R113+T113+V113+X113+Z113+AB113+AD113</f>
        <v>175</v>
      </c>
      <c r="C113" s="54">
        <f t="shared" ref="C113" si="64">H113</f>
        <v>0</v>
      </c>
      <c r="D113" s="54">
        <f>E113</f>
        <v>0</v>
      </c>
      <c r="E113" s="54">
        <f>I113+K113+M113+O113+Q113+S113+U113+W113+Y113+AA113+AC113+AE113</f>
        <v>0</v>
      </c>
      <c r="F113" s="54">
        <f>IFERROR(E113/B113*100,0)</f>
        <v>0</v>
      </c>
      <c r="G113" s="54">
        <f>IFERROR(E113/C113*100,0)</f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>
        <v>175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46"/>
      <c r="AG113" s="47">
        <f t="shared" si="45"/>
        <v>175</v>
      </c>
      <c r="AH113" s="47">
        <f t="shared" si="46"/>
        <v>175</v>
      </c>
      <c r="AI113" s="47">
        <f t="shared" si="47"/>
        <v>0</v>
      </c>
      <c r="AJ113" s="47">
        <f t="shared" si="48"/>
        <v>0</v>
      </c>
    </row>
    <row r="114" spans="1:36" s="26" customFormat="1" ht="36.75" customHeight="1" x14ac:dyDescent="0.25">
      <c r="A114" s="116" t="s">
        <v>63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8"/>
      <c r="AF114" s="35"/>
      <c r="AG114" s="25">
        <f t="shared" si="45"/>
        <v>0</v>
      </c>
      <c r="AH114" s="25">
        <f t="shared" si="46"/>
        <v>0</v>
      </c>
      <c r="AI114" s="25">
        <f t="shared" si="47"/>
        <v>0</v>
      </c>
      <c r="AJ114" s="25">
        <f t="shared" si="48"/>
        <v>0</v>
      </c>
    </row>
    <row r="115" spans="1:36" x14ac:dyDescent="0.3">
      <c r="A115" s="29" t="s">
        <v>37</v>
      </c>
      <c r="B115" s="22">
        <f>B117+B116</f>
        <v>525</v>
      </c>
      <c r="C115" s="22">
        <f>C117+C116</f>
        <v>0</v>
      </c>
      <c r="D115" s="22">
        <f>D117+D116</f>
        <v>0</v>
      </c>
      <c r="E115" s="22">
        <f>E117+E116</f>
        <v>0</v>
      </c>
      <c r="F115" s="22">
        <f>IFERROR(E115/B115*100,0)</f>
        <v>0</v>
      </c>
      <c r="G115" s="22">
        <f>IFERROR(E115/C115*100,0)</f>
        <v>0</v>
      </c>
      <c r="H115" s="22">
        <f>H117+H116</f>
        <v>0</v>
      </c>
      <c r="I115" s="22">
        <f t="shared" ref="I115:AE115" si="65">I117+I116</f>
        <v>0</v>
      </c>
      <c r="J115" s="22">
        <f t="shared" si="65"/>
        <v>0</v>
      </c>
      <c r="K115" s="22">
        <f t="shared" si="65"/>
        <v>0</v>
      </c>
      <c r="L115" s="22">
        <f t="shared" si="65"/>
        <v>0</v>
      </c>
      <c r="M115" s="22">
        <f t="shared" si="65"/>
        <v>0</v>
      </c>
      <c r="N115" s="22">
        <f t="shared" si="65"/>
        <v>0</v>
      </c>
      <c r="O115" s="22">
        <f t="shared" si="65"/>
        <v>0</v>
      </c>
      <c r="P115" s="22">
        <f t="shared" si="65"/>
        <v>0</v>
      </c>
      <c r="Q115" s="22">
        <f t="shared" si="65"/>
        <v>0</v>
      </c>
      <c r="R115" s="22">
        <f t="shared" si="65"/>
        <v>525</v>
      </c>
      <c r="S115" s="22">
        <f t="shared" si="65"/>
        <v>0</v>
      </c>
      <c r="T115" s="22">
        <f t="shared" si="65"/>
        <v>0</v>
      </c>
      <c r="U115" s="22">
        <f t="shared" si="65"/>
        <v>0</v>
      </c>
      <c r="V115" s="22">
        <f t="shared" si="65"/>
        <v>0</v>
      </c>
      <c r="W115" s="22">
        <f t="shared" si="65"/>
        <v>0</v>
      </c>
      <c r="X115" s="22">
        <f t="shared" si="65"/>
        <v>0</v>
      </c>
      <c r="Y115" s="22">
        <f t="shared" si="65"/>
        <v>0</v>
      </c>
      <c r="Z115" s="22">
        <f t="shared" si="65"/>
        <v>0</v>
      </c>
      <c r="AA115" s="22">
        <f t="shared" si="65"/>
        <v>0</v>
      </c>
      <c r="AB115" s="22">
        <f>AB117+AB116</f>
        <v>0</v>
      </c>
      <c r="AC115" s="22">
        <f t="shared" si="65"/>
        <v>0</v>
      </c>
      <c r="AD115" s="22">
        <f t="shared" si="65"/>
        <v>0</v>
      </c>
      <c r="AE115" s="22">
        <f t="shared" si="65"/>
        <v>0</v>
      </c>
      <c r="AF115" s="35"/>
      <c r="AG115" s="25">
        <f t="shared" si="45"/>
        <v>525</v>
      </c>
      <c r="AH115" s="25">
        <f t="shared" si="46"/>
        <v>525</v>
      </c>
      <c r="AI115" s="25">
        <f t="shared" si="47"/>
        <v>0</v>
      </c>
      <c r="AJ115" s="25">
        <f t="shared" si="48"/>
        <v>0</v>
      </c>
    </row>
    <row r="116" spans="1:36" s="26" customFormat="1" ht="46.5" customHeight="1" x14ac:dyDescent="0.3">
      <c r="A116" s="27" t="s">
        <v>32</v>
      </c>
      <c r="B116" s="34">
        <f>H116+J116+L116+N116+P116+R116+T116+V116+X116+Z116+AB116+AD116</f>
        <v>420</v>
      </c>
      <c r="C116" s="34">
        <f>H116+J116</f>
        <v>0</v>
      </c>
      <c r="D116" s="34">
        <f>E116</f>
        <v>0</v>
      </c>
      <c r="E116" s="34">
        <f>I116+K116+M116+O116+Q116+S116+U116+W116+Y116+AA116+AC116+AE116</f>
        <v>0</v>
      </c>
      <c r="F116" s="30">
        <f>IFERROR(E116/B116*100,0)</f>
        <v>0</v>
      </c>
      <c r="G116" s="30">
        <f>IFERROR(E116/C116*100,0)</f>
        <v>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>
        <v>420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4"/>
      <c r="AG116" s="25">
        <f t="shared" si="45"/>
        <v>420</v>
      </c>
      <c r="AH116" s="25">
        <f t="shared" si="46"/>
        <v>420</v>
      </c>
      <c r="AI116" s="25">
        <f t="shared" si="47"/>
        <v>0</v>
      </c>
      <c r="AJ116" s="25">
        <f t="shared" si="48"/>
        <v>0</v>
      </c>
    </row>
    <row r="117" spans="1:36" s="26" customFormat="1" x14ac:dyDescent="0.3">
      <c r="A117" s="21" t="s">
        <v>33</v>
      </c>
      <c r="B117" s="34">
        <f>H117+J117+L117+N117+P117+R117+T117+V117+X117+Z117+AB117+AD117</f>
        <v>105</v>
      </c>
      <c r="C117" s="34">
        <f>H117+J117</f>
        <v>0</v>
      </c>
      <c r="D117" s="34">
        <f>E117</f>
        <v>0</v>
      </c>
      <c r="E117" s="34">
        <f>I117+K117+M117+O117+Q117+S117+U117+W117+Y117+AA117+AC117+AE117</f>
        <v>0</v>
      </c>
      <c r="F117" s="34">
        <f>IFERROR(E117/B117*100,0)</f>
        <v>0</v>
      </c>
      <c r="G117" s="34">
        <f>IFERROR(E117/C117*100,0)</f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v>105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4"/>
      <c r="AG117" s="25">
        <f t="shared" si="45"/>
        <v>105</v>
      </c>
      <c r="AH117" s="25">
        <f t="shared" si="46"/>
        <v>105</v>
      </c>
      <c r="AI117" s="25">
        <f t="shared" si="47"/>
        <v>0</v>
      </c>
      <c r="AJ117" s="25">
        <f t="shared" si="48"/>
        <v>0</v>
      </c>
    </row>
    <row r="118" spans="1:36" s="48" customFormat="1" ht="45.75" customHeight="1" x14ac:dyDescent="0.3">
      <c r="A118" s="44" t="s">
        <v>34</v>
      </c>
      <c r="B118" s="54">
        <f>H118+J118+L118+N118+P118+R118+T118+V118+X118+Z118+AB118+AD118</f>
        <v>105</v>
      </c>
      <c r="C118" s="54">
        <f t="shared" ref="C118" si="66">H118</f>
        <v>0</v>
      </c>
      <c r="D118" s="54">
        <f>E118</f>
        <v>0</v>
      </c>
      <c r="E118" s="54">
        <f>I118+K118+M118+O118+Q118+S118+U118+W118+Y118+AA118+AC118+AE118</f>
        <v>0</v>
      </c>
      <c r="F118" s="54">
        <f>IFERROR(E118/B118*100,0)</f>
        <v>0</v>
      </c>
      <c r="G118" s="54">
        <f>IFERROR(E118/C118*100,0)</f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>
        <v>105</v>
      </c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46"/>
      <c r="AG118" s="47">
        <f t="shared" si="45"/>
        <v>105</v>
      </c>
      <c r="AH118" s="47">
        <f t="shared" si="46"/>
        <v>105</v>
      </c>
      <c r="AI118" s="47">
        <f t="shared" si="47"/>
        <v>0</v>
      </c>
      <c r="AJ118" s="47">
        <f t="shared" si="48"/>
        <v>0</v>
      </c>
    </row>
    <row r="119" spans="1:36" s="26" customFormat="1" ht="33" customHeight="1" x14ac:dyDescent="0.25">
      <c r="A119" s="116" t="s">
        <v>64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8"/>
      <c r="AF119" s="35"/>
      <c r="AG119" s="25">
        <f t="shared" si="45"/>
        <v>0</v>
      </c>
      <c r="AH119" s="25">
        <f t="shared" si="46"/>
        <v>0</v>
      </c>
      <c r="AI119" s="25">
        <f t="shared" si="47"/>
        <v>0</v>
      </c>
      <c r="AJ119" s="25">
        <f t="shared" si="48"/>
        <v>0</v>
      </c>
    </row>
    <row r="120" spans="1:36" x14ac:dyDescent="0.3">
      <c r="A120" s="29" t="s">
        <v>37</v>
      </c>
      <c r="B120" s="22">
        <f>B122+B121</f>
        <v>525</v>
      </c>
      <c r="C120" s="22">
        <f>C122+C121</f>
        <v>0</v>
      </c>
      <c r="D120" s="22">
        <f>D122+D121</f>
        <v>0</v>
      </c>
      <c r="E120" s="22">
        <f>E122+E121</f>
        <v>0</v>
      </c>
      <c r="F120" s="22">
        <f>IFERROR(E120/B120*100,0)</f>
        <v>0</v>
      </c>
      <c r="G120" s="22">
        <f>IFERROR(E120/C120*100,0)</f>
        <v>0</v>
      </c>
      <c r="H120" s="22">
        <f>H122+H121</f>
        <v>0</v>
      </c>
      <c r="I120" s="22">
        <f t="shared" ref="I120:AE120" si="67">I122+I121</f>
        <v>0</v>
      </c>
      <c r="J120" s="22">
        <f t="shared" si="67"/>
        <v>0</v>
      </c>
      <c r="K120" s="22">
        <f t="shared" si="67"/>
        <v>0</v>
      </c>
      <c r="L120" s="22">
        <f t="shared" si="67"/>
        <v>0</v>
      </c>
      <c r="M120" s="22">
        <f t="shared" si="67"/>
        <v>0</v>
      </c>
      <c r="N120" s="22">
        <f t="shared" si="67"/>
        <v>0</v>
      </c>
      <c r="O120" s="22">
        <f t="shared" si="67"/>
        <v>0</v>
      </c>
      <c r="P120" s="22">
        <f t="shared" si="67"/>
        <v>525</v>
      </c>
      <c r="Q120" s="22">
        <f t="shared" si="67"/>
        <v>0</v>
      </c>
      <c r="R120" s="22">
        <f t="shared" si="67"/>
        <v>0</v>
      </c>
      <c r="S120" s="22">
        <f t="shared" si="67"/>
        <v>0</v>
      </c>
      <c r="T120" s="22">
        <f t="shared" si="67"/>
        <v>0</v>
      </c>
      <c r="U120" s="22">
        <f t="shared" si="67"/>
        <v>0</v>
      </c>
      <c r="V120" s="22">
        <f t="shared" si="67"/>
        <v>0</v>
      </c>
      <c r="W120" s="22">
        <f t="shared" si="67"/>
        <v>0</v>
      </c>
      <c r="X120" s="22">
        <f t="shared" si="67"/>
        <v>0</v>
      </c>
      <c r="Y120" s="22">
        <f t="shared" si="67"/>
        <v>0</v>
      </c>
      <c r="Z120" s="22">
        <f t="shared" si="67"/>
        <v>0</v>
      </c>
      <c r="AA120" s="22">
        <f t="shared" si="67"/>
        <v>0</v>
      </c>
      <c r="AB120" s="22">
        <f t="shared" si="67"/>
        <v>0</v>
      </c>
      <c r="AC120" s="22">
        <f t="shared" si="67"/>
        <v>0</v>
      </c>
      <c r="AD120" s="22">
        <f t="shared" si="67"/>
        <v>0</v>
      </c>
      <c r="AE120" s="22">
        <f t="shared" si="67"/>
        <v>0</v>
      </c>
      <c r="AF120" s="35"/>
      <c r="AG120" s="25">
        <f t="shared" si="45"/>
        <v>525</v>
      </c>
      <c r="AH120" s="25">
        <f t="shared" si="46"/>
        <v>525</v>
      </c>
      <c r="AI120" s="25">
        <f t="shared" si="47"/>
        <v>0</v>
      </c>
      <c r="AJ120" s="25">
        <f t="shared" si="48"/>
        <v>0</v>
      </c>
    </row>
    <row r="121" spans="1:36" s="53" customFormat="1" ht="48.75" customHeight="1" x14ac:dyDescent="0.3">
      <c r="A121" s="27" t="s">
        <v>32</v>
      </c>
      <c r="B121" s="34">
        <f>H121+J121+L121+N121+P121+R121+T121+V121+X121+Z121+AB121+AD121</f>
        <v>420</v>
      </c>
      <c r="C121" s="34">
        <f>H121+J121</f>
        <v>0</v>
      </c>
      <c r="D121" s="34">
        <f>E121</f>
        <v>0</v>
      </c>
      <c r="E121" s="34">
        <f>I121+K121+M121+O121+Q121+S121+U121+W121+Y121+AA121+AC121+AE121</f>
        <v>0</v>
      </c>
      <c r="F121" s="30">
        <f>IFERROR(E121/B121*100,0)</f>
        <v>0</v>
      </c>
      <c r="G121" s="30">
        <f>IFERROR(E121/C121*100,0)</f>
        <v>0</v>
      </c>
      <c r="H121" s="31"/>
      <c r="I121" s="31"/>
      <c r="J121" s="31"/>
      <c r="K121" s="31"/>
      <c r="L121" s="31"/>
      <c r="M121" s="31"/>
      <c r="N121" s="31"/>
      <c r="O121" s="31"/>
      <c r="P121" s="31">
        <v>420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52">
        <f t="shared" si="45"/>
        <v>420</v>
      </c>
      <c r="AH121" s="25">
        <f t="shared" si="46"/>
        <v>420</v>
      </c>
      <c r="AI121" s="52">
        <f t="shared" si="47"/>
        <v>0</v>
      </c>
      <c r="AJ121" s="52">
        <f t="shared" si="48"/>
        <v>0</v>
      </c>
    </row>
    <row r="122" spans="1:36" s="26" customFormat="1" ht="17.25" customHeight="1" x14ac:dyDescent="0.3">
      <c r="A122" s="21" t="s">
        <v>33</v>
      </c>
      <c r="B122" s="34">
        <f>H122+J122+L122+N122+P122+R122+T122+V122+X122+Z122+AB122+AD122</f>
        <v>105</v>
      </c>
      <c r="C122" s="34">
        <f>H122+J122</f>
        <v>0</v>
      </c>
      <c r="D122" s="34">
        <f>E122</f>
        <v>0</v>
      </c>
      <c r="E122" s="34">
        <f>I122+K122+M122+O122+Q122+S122+U122+W122+Y122+AA122+AC122+AE122</f>
        <v>0</v>
      </c>
      <c r="F122" s="34">
        <f>IFERROR(E122/B122*100,0)</f>
        <v>0</v>
      </c>
      <c r="G122" s="34">
        <f>IFERROR(E122/C122*100,0)</f>
        <v>0</v>
      </c>
      <c r="H122" s="31"/>
      <c r="I122" s="31"/>
      <c r="J122" s="31"/>
      <c r="K122" s="31"/>
      <c r="L122" s="31"/>
      <c r="M122" s="31"/>
      <c r="N122" s="31"/>
      <c r="O122" s="31"/>
      <c r="P122" s="31">
        <v>105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24"/>
      <c r="AG122" s="25">
        <f t="shared" si="45"/>
        <v>105</v>
      </c>
      <c r="AH122" s="25">
        <f t="shared" si="46"/>
        <v>105</v>
      </c>
      <c r="AI122" s="25">
        <f t="shared" si="47"/>
        <v>0</v>
      </c>
      <c r="AJ122" s="25">
        <f t="shared" si="48"/>
        <v>0</v>
      </c>
    </row>
    <row r="123" spans="1:36" s="48" customFormat="1" ht="37.5" x14ac:dyDescent="0.3">
      <c r="A123" s="44" t="s">
        <v>34</v>
      </c>
      <c r="B123" s="54">
        <f>H123+J123+L123+N123+P123+R123+T123+V123+X123+Z123+AB123+AD123</f>
        <v>105</v>
      </c>
      <c r="C123" s="54">
        <f t="shared" ref="C123" si="68">H123</f>
        <v>0</v>
      </c>
      <c r="D123" s="54">
        <f>E123</f>
        <v>0</v>
      </c>
      <c r="E123" s="54">
        <f>I123+K123+M123+O123+Q123+S123+U123+W123+Y123+AA123+AC123+AE123</f>
        <v>0</v>
      </c>
      <c r="F123" s="54">
        <f>IFERROR(E123/B123*100,0)</f>
        <v>0</v>
      </c>
      <c r="G123" s="54">
        <f>IFERROR(E123/C123*100,0)</f>
        <v>0</v>
      </c>
      <c r="H123" s="58"/>
      <c r="I123" s="58"/>
      <c r="J123" s="58"/>
      <c r="K123" s="58"/>
      <c r="L123" s="58"/>
      <c r="M123" s="58"/>
      <c r="N123" s="58"/>
      <c r="O123" s="58"/>
      <c r="P123" s="58">
        <v>105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46"/>
      <c r="AG123" s="47">
        <f t="shared" si="45"/>
        <v>105</v>
      </c>
      <c r="AH123" s="47">
        <f t="shared" si="46"/>
        <v>105</v>
      </c>
      <c r="AI123" s="47">
        <f t="shared" si="47"/>
        <v>0</v>
      </c>
      <c r="AJ123" s="47">
        <f t="shared" si="48"/>
        <v>0</v>
      </c>
    </row>
    <row r="124" spans="1:36" s="26" customFormat="1" ht="42.75" customHeight="1" x14ac:dyDescent="0.25">
      <c r="A124" s="116" t="s">
        <v>65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8"/>
      <c r="AF124" s="35"/>
      <c r="AG124" s="25">
        <f t="shared" si="45"/>
        <v>0</v>
      </c>
      <c r="AH124" s="25">
        <f t="shared" si="46"/>
        <v>0</v>
      </c>
      <c r="AI124" s="25">
        <f t="shared" si="47"/>
        <v>0</v>
      </c>
      <c r="AJ124" s="25">
        <f t="shared" si="48"/>
        <v>0</v>
      </c>
    </row>
    <row r="125" spans="1:36" x14ac:dyDescent="0.3">
      <c r="A125" s="29" t="s">
        <v>37</v>
      </c>
      <c r="B125" s="22">
        <f>B127+B126</f>
        <v>87.5</v>
      </c>
      <c r="C125" s="22">
        <f>C127+C126</f>
        <v>0</v>
      </c>
      <c r="D125" s="22">
        <f>D127+D126</f>
        <v>0</v>
      </c>
      <c r="E125" s="22">
        <f>E127+E126</f>
        <v>0</v>
      </c>
      <c r="F125" s="22">
        <f>IFERROR(E125/B125*100,0)</f>
        <v>0</v>
      </c>
      <c r="G125" s="22">
        <f>IFERROR(E125/C125*100,0)</f>
        <v>0</v>
      </c>
      <c r="H125" s="22">
        <f>H127+H126</f>
        <v>0</v>
      </c>
      <c r="I125" s="22">
        <f t="shared" ref="I125:AE125" si="69">I127+I126</f>
        <v>0</v>
      </c>
      <c r="J125" s="22">
        <f t="shared" si="69"/>
        <v>0</v>
      </c>
      <c r="K125" s="22">
        <f t="shared" si="69"/>
        <v>0</v>
      </c>
      <c r="L125" s="22">
        <f t="shared" si="69"/>
        <v>0</v>
      </c>
      <c r="M125" s="22">
        <f t="shared" si="69"/>
        <v>0</v>
      </c>
      <c r="N125" s="22">
        <f t="shared" si="69"/>
        <v>0</v>
      </c>
      <c r="O125" s="22">
        <f t="shared" si="69"/>
        <v>0</v>
      </c>
      <c r="P125" s="22">
        <f t="shared" si="69"/>
        <v>0</v>
      </c>
      <c r="Q125" s="22">
        <f t="shared" si="69"/>
        <v>0</v>
      </c>
      <c r="R125" s="22">
        <f t="shared" si="69"/>
        <v>87.5</v>
      </c>
      <c r="S125" s="22">
        <f t="shared" si="69"/>
        <v>0</v>
      </c>
      <c r="T125" s="22">
        <f t="shared" si="69"/>
        <v>0</v>
      </c>
      <c r="U125" s="22">
        <f t="shared" si="69"/>
        <v>0</v>
      </c>
      <c r="V125" s="22">
        <f t="shared" si="69"/>
        <v>0</v>
      </c>
      <c r="W125" s="22">
        <f t="shared" si="69"/>
        <v>0</v>
      </c>
      <c r="X125" s="22">
        <f t="shared" si="69"/>
        <v>0</v>
      </c>
      <c r="Y125" s="22">
        <f t="shared" si="69"/>
        <v>0</v>
      </c>
      <c r="Z125" s="22">
        <f t="shared" si="69"/>
        <v>0</v>
      </c>
      <c r="AA125" s="22">
        <f t="shared" si="69"/>
        <v>0</v>
      </c>
      <c r="AB125" s="22">
        <f t="shared" si="69"/>
        <v>0</v>
      </c>
      <c r="AC125" s="22">
        <f t="shared" si="69"/>
        <v>0</v>
      </c>
      <c r="AD125" s="22">
        <f t="shared" si="69"/>
        <v>0</v>
      </c>
      <c r="AE125" s="22">
        <f t="shared" si="69"/>
        <v>0</v>
      </c>
      <c r="AF125" s="35"/>
      <c r="AG125" s="25">
        <f t="shared" si="45"/>
        <v>87.5</v>
      </c>
      <c r="AH125" s="25">
        <f t="shared" si="46"/>
        <v>87.5</v>
      </c>
      <c r="AI125" s="25">
        <f t="shared" si="47"/>
        <v>0</v>
      </c>
      <c r="AJ125" s="25">
        <f t="shared" si="48"/>
        <v>0</v>
      </c>
    </row>
    <row r="126" spans="1:36" s="53" customFormat="1" ht="49.5" customHeight="1" x14ac:dyDescent="0.3">
      <c r="A126" s="27" t="s">
        <v>32</v>
      </c>
      <c r="B126" s="34">
        <f>H126+J126+L126+N126+P126+R126+T126+V126+X126+Z126+AB126+AD126</f>
        <v>70</v>
      </c>
      <c r="C126" s="34">
        <f>H126+J126</f>
        <v>0</v>
      </c>
      <c r="D126" s="34">
        <f>E126</f>
        <v>0</v>
      </c>
      <c r="E126" s="34">
        <f>I126+K126+M126+O126+Q126+S126+U126+W126+Y126+AA126+AC126+AE126</f>
        <v>0</v>
      </c>
      <c r="F126" s="30">
        <f>IFERROR(E126/B126*100,0)</f>
        <v>0</v>
      </c>
      <c r="G126" s="30">
        <f>IFERROR(E126/C126*100,0)</f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v>70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25">
        <f t="shared" si="45"/>
        <v>70</v>
      </c>
      <c r="AH126" s="25">
        <f t="shared" si="46"/>
        <v>70</v>
      </c>
      <c r="AI126" s="25">
        <f t="shared" si="47"/>
        <v>0</v>
      </c>
      <c r="AJ126" s="25">
        <f t="shared" si="48"/>
        <v>0</v>
      </c>
    </row>
    <row r="127" spans="1:36" s="26" customFormat="1" x14ac:dyDescent="0.3">
      <c r="A127" s="21" t="s">
        <v>33</v>
      </c>
      <c r="B127" s="34">
        <f>H127+J127+L127+N127+P127+R127+T127+V127+X127+Z127+AB127+AD127</f>
        <v>17.5</v>
      </c>
      <c r="C127" s="34">
        <f>H127+J127</f>
        <v>0</v>
      </c>
      <c r="D127" s="34">
        <f>E127</f>
        <v>0</v>
      </c>
      <c r="E127" s="34">
        <f>I127+K127+M127+O127+Q127+S127+U127+W127+Y127+AA127+AC127+AE127</f>
        <v>0</v>
      </c>
      <c r="F127" s="34">
        <f>IFERROR(E127/B127*100,0)</f>
        <v>0</v>
      </c>
      <c r="G127" s="34">
        <f>IFERROR(E127/C127*100,0)</f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>
        <v>17.5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24"/>
      <c r="AG127" s="25">
        <f t="shared" si="45"/>
        <v>17.5</v>
      </c>
      <c r="AH127" s="25">
        <f t="shared" si="46"/>
        <v>17.5</v>
      </c>
      <c r="AI127" s="25">
        <f t="shared" si="47"/>
        <v>0</v>
      </c>
      <c r="AJ127" s="25">
        <f t="shared" si="48"/>
        <v>0</v>
      </c>
    </row>
    <row r="128" spans="1:36" s="48" customFormat="1" ht="37.5" x14ac:dyDescent="0.3">
      <c r="A128" s="44" t="s">
        <v>34</v>
      </c>
      <c r="B128" s="54">
        <f>H128+J128+L128+N128+P128+R128+T128+V128+X128+Z128+AB128+AD128</f>
        <v>17.5</v>
      </c>
      <c r="C128" s="54">
        <f t="shared" ref="C128" si="70">H128</f>
        <v>0</v>
      </c>
      <c r="D128" s="54">
        <f>E128</f>
        <v>0</v>
      </c>
      <c r="E128" s="54">
        <f>I128+K128+M128+O128+Q128+S128+U128+W128+Y128+AA128+AC128+AE128</f>
        <v>0</v>
      </c>
      <c r="F128" s="54">
        <f>IFERROR(E128/B128*100,0)</f>
        <v>0</v>
      </c>
      <c r="G128" s="54">
        <f>IFERROR(E128/C128*100,0)</f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>
        <v>17.5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46"/>
      <c r="AG128" s="47">
        <f t="shared" si="45"/>
        <v>17.5</v>
      </c>
      <c r="AH128" s="47">
        <f t="shared" si="46"/>
        <v>17.5</v>
      </c>
      <c r="AI128" s="47">
        <f t="shared" si="47"/>
        <v>0</v>
      </c>
      <c r="AJ128" s="47">
        <f t="shared" si="48"/>
        <v>0</v>
      </c>
    </row>
    <row r="129" spans="1:36" s="26" customFormat="1" ht="42.75" customHeight="1" x14ac:dyDescent="0.25">
      <c r="A129" s="116" t="s">
        <v>66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8"/>
      <c r="AF129" s="35"/>
      <c r="AG129" s="25">
        <f t="shared" si="45"/>
        <v>0</v>
      </c>
      <c r="AH129" s="25">
        <f t="shared" si="46"/>
        <v>0</v>
      </c>
      <c r="AI129" s="25">
        <f t="shared" si="47"/>
        <v>0</v>
      </c>
      <c r="AJ129" s="25">
        <f t="shared" si="48"/>
        <v>0</v>
      </c>
    </row>
    <row r="130" spans="1:36" x14ac:dyDescent="0.3">
      <c r="A130" s="29" t="s">
        <v>37</v>
      </c>
      <c r="B130" s="22">
        <f>B132+B131</f>
        <v>961.59999999999991</v>
      </c>
      <c r="C130" s="22">
        <f>C132+C131</f>
        <v>0</v>
      </c>
      <c r="D130" s="22">
        <f>D132+D131</f>
        <v>0</v>
      </c>
      <c r="E130" s="22">
        <f>E132+E131</f>
        <v>0</v>
      </c>
      <c r="F130" s="22">
        <f>IFERROR(E130/B130*100,0)</f>
        <v>0</v>
      </c>
      <c r="G130" s="22">
        <f>IFERROR(E130/C130*100,0)</f>
        <v>0</v>
      </c>
      <c r="H130" s="22">
        <f>H132+H131</f>
        <v>0</v>
      </c>
      <c r="I130" s="22">
        <f t="shared" ref="I130:AE130" si="71">I132+I131</f>
        <v>0</v>
      </c>
      <c r="J130" s="22">
        <f t="shared" si="71"/>
        <v>0</v>
      </c>
      <c r="K130" s="22">
        <f t="shared" si="71"/>
        <v>0</v>
      </c>
      <c r="L130" s="22">
        <f t="shared" si="71"/>
        <v>0</v>
      </c>
      <c r="M130" s="22">
        <f t="shared" si="71"/>
        <v>0</v>
      </c>
      <c r="N130" s="22">
        <f t="shared" si="71"/>
        <v>0</v>
      </c>
      <c r="O130" s="22">
        <f t="shared" si="71"/>
        <v>0</v>
      </c>
      <c r="P130" s="22">
        <f t="shared" si="71"/>
        <v>0</v>
      </c>
      <c r="Q130" s="22">
        <f t="shared" si="71"/>
        <v>0</v>
      </c>
      <c r="R130" s="22">
        <f t="shared" si="71"/>
        <v>0</v>
      </c>
      <c r="S130" s="22">
        <f t="shared" si="71"/>
        <v>0</v>
      </c>
      <c r="T130" s="22">
        <f t="shared" si="71"/>
        <v>0</v>
      </c>
      <c r="U130" s="22">
        <f t="shared" si="71"/>
        <v>0</v>
      </c>
      <c r="V130" s="22">
        <f t="shared" si="71"/>
        <v>0</v>
      </c>
      <c r="W130" s="22">
        <f t="shared" si="71"/>
        <v>0</v>
      </c>
      <c r="X130" s="22">
        <f t="shared" si="71"/>
        <v>961.59999999999991</v>
      </c>
      <c r="Y130" s="22">
        <f t="shared" si="71"/>
        <v>0</v>
      </c>
      <c r="Z130" s="22">
        <f t="shared" si="71"/>
        <v>0</v>
      </c>
      <c r="AA130" s="22">
        <f t="shared" si="71"/>
        <v>0</v>
      </c>
      <c r="AB130" s="22">
        <f t="shared" si="71"/>
        <v>0</v>
      </c>
      <c r="AC130" s="22">
        <f t="shared" si="71"/>
        <v>0</v>
      </c>
      <c r="AD130" s="22">
        <f t="shared" si="71"/>
        <v>0</v>
      </c>
      <c r="AE130" s="22">
        <f t="shared" si="71"/>
        <v>0</v>
      </c>
      <c r="AF130" s="35"/>
      <c r="AG130" s="25">
        <f t="shared" si="45"/>
        <v>961.59999999999991</v>
      </c>
      <c r="AH130" s="25">
        <f t="shared" si="46"/>
        <v>961.59999999999991</v>
      </c>
      <c r="AI130" s="25">
        <f t="shared" si="47"/>
        <v>0</v>
      </c>
      <c r="AJ130" s="25">
        <f t="shared" si="48"/>
        <v>0</v>
      </c>
    </row>
    <row r="131" spans="1:36" s="53" customFormat="1" ht="53.25" customHeight="1" x14ac:dyDescent="0.3">
      <c r="A131" s="27" t="s">
        <v>32</v>
      </c>
      <c r="B131" s="34">
        <f>H131+J131+L131+N131+P131+R131+T131+V131+X131+Z131+AB131+AD131</f>
        <v>769.3</v>
      </c>
      <c r="C131" s="34">
        <f>H131+J131</f>
        <v>0</v>
      </c>
      <c r="D131" s="34">
        <f>E131</f>
        <v>0</v>
      </c>
      <c r="E131" s="34">
        <f>I131+K131+M131+O131+Q131+S131+U131+W131+Y131+AA131+AC131+AE131</f>
        <v>0</v>
      </c>
      <c r="F131" s="30">
        <f>IFERROR(E131/B131*100,0)</f>
        <v>0</v>
      </c>
      <c r="G131" s="30">
        <f>IFERROR(E131/C131*100,0)</f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>
        <v>769.3</v>
      </c>
      <c r="Y131" s="31"/>
      <c r="Z131" s="31"/>
      <c r="AA131" s="31"/>
      <c r="AB131" s="31"/>
      <c r="AC131" s="31"/>
      <c r="AD131" s="31"/>
      <c r="AE131" s="31"/>
      <c r="AF131" s="35"/>
      <c r="AG131" s="25">
        <f t="shared" si="45"/>
        <v>769.3</v>
      </c>
      <c r="AH131" s="25">
        <f t="shared" si="46"/>
        <v>769.3</v>
      </c>
      <c r="AI131" s="25">
        <f t="shared" si="47"/>
        <v>0</v>
      </c>
      <c r="AJ131" s="25">
        <f t="shared" si="48"/>
        <v>0</v>
      </c>
    </row>
    <row r="132" spans="1:36" s="26" customFormat="1" x14ac:dyDescent="0.3">
      <c r="A132" s="21" t="s">
        <v>33</v>
      </c>
      <c r="B132" s="34">
        <f>H132+J132+L132+N132+P132+R132+T132+V132+X132+Z132+AB132+AD132</f>
        <v>192.3</v>
      </c>
      <c r="C132" s="34">
        <f>H132+J132</f>
        <v>0</v>
      </c>
      <c r="D132" s="34">
        <f>E132</f>
        <v>0</v>
      </c>
      <c r="E132" s="34">
        <f>I132+K132+M132+O132+Q132+S132+U132+W132+Y132+AA132+AC132+AE132</f>
        <v>0</v>
      </c>
      <c r="F132" s="34">
        <f>IFERROR(E132/B132*100,0)</f>
        <v>0</v>
      </c>
      <c r="G132" s="34">
        <f>IFERROR(E132/C132*100,0)</f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>
        <v>192.3</v>
      </c>
      <c r="Y132" s="31"/>
      <c r="Z132" s="31"/>
      <c r="AA132" s="31"/>
      <c r="AB132" s="31"/>
      <c r="AC132" s="31"/>
      <c r="AD132" s="31"/>
      <c r="AE132" s="31"/>
      <c r="AF132" s="24"/>
      <c r="AG132" s="25">
        <f t="shared" si="45"/>
        <v>192.3</v>
      </c>
      <c r="AH132" s="25">
        <f t="shared" si="46"/>
        <v>192.3</v>
      </c>
      <c r="AI132" s="25">
        <f t="shared" si="47"/>
        <v>0</v>
      </c>
      <c r="AJ132" s="25">
        <f t="shared" si="48"/>
        <v>0</v>
      </c>
    </row>
    <row r="133" spans="1:36" s="48" customFormat="1" ht="37.5" x14ac:dyDescent="0.3">
      <c r="A133" s="44" t="s">
        <v>34</v>
      </c>
      <c r="B133" s="54">
        <f>H133+J133+L133+N133+P133+R133+T133+V133+X133+Z133+AB133+AD133</f>
        <v>192.3</v>
      </c>
      <c r="C133" s="54">
        <f t="shared" ref="C133" si="72">H133</f>
        <v>0</v>
      </c>
      <c r="D133" s="54">
        <f>E133</f>
        <v>0</v>
      </c>
      <c r="E133" s="54">
        <f>I133+K133+M133+O133+Q133+S133+U133+W133+Y133+AA133+AC133+AE133</f>
        <v>0</v>
      </c>
      <c r="F133" s="54">
        <f>IFERROR(E133/B133*100,0)</f>
        <v>0</v>
      </c>
      <c r="G133" s="54">
        <f>IFERROR(E133/C133*100,0)</f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>
        <v>192.3</v>
      </c>
      <c r="Y133" s="58"/>
      <c r="Z133" s="58"/>
      <c r="AA133" s="58"/>
      <c r="AB133" s="58"/>
      <c r="AC133" s="58"/>
      <c r="AD133" s="58"/>
      <c r="AE133" s="58"/>
      <c r="AF133" s="46"/>
      <c r="AG133" s="47">
        <f t="shared" si="45"/>
        <v>192.3</v>
      </c>
      <c r="AH133" s="47">
        <f t="shared" si="46"/>
        <v>192.3</v>
      </c>
      <c r="AI133" s="47">
        <f t="shared" si="47"/>
        <v>0</v>
      </c>
      <c r="AJ133" s="47">
        <f t="shared" si="48"/>
        <v>0</v>
      </c>
    </row>
    <row r="134" spans="1:36" s="26" customFormat="1" ht="54.75" customHeight="1" x14ac:dyDescent="0.3">
      <c r="A134" s="119" t="s">
        <v>67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1"/>
      <c r="AF134" s="59"/>
      <c r="AG134" s="25">
        <f t="shared" si="45"/>
        <v>0</v>
      </c>
      <c r="AH134" s="25">
        <f t="shared" si="46"/>
        <v>0</v>
      </c>
      <c r="AI134" s="25">
        <f t="shared" si="47"/>
        <v>0</v>
      </c>
      <c r="AJ134" s="25">
        <f t="shared" si="48"/>
        <v>0</v>
      </c>
    </row>
    <row r="135" spans="1:36" s="68" customFormat="1" x14ac:dyDescent="0.3">
      <c r="A135" s="29" t="s">
        <v>37</v>
      </c>
      <c r="B135" s="22">
        <f>B136+B137+B138+B140</f>
        <v>652.70000000000005</v>
      </c>
      <c r="C135" s="22">
        <f>C136+C137+C138+C140</f>
        <v>0</v>
      </c>
      <c r="D135" s="22">
        <f>D136+D137+D138+D140</f>
        <v>0</v>
      </c>
      <c r="E135" s="22">
        <f>E136+E137+E138+E140</f>
        <v>0</v>
      </c>
      <c r="F135" s="22">
        <f t="shared" ref="F135:F140" si="73">IFERROR(E135/B135*100,0)</f>
        <v>0</v>
      </c>
      <c r="G135" s="22">
        <f t="shared" ref="G135:G140" si="74">IFERROR(E135/C135*100,0)</f>
        <v>0</v>
      </c>
      <c r="H135" s="22">
        <f t="shared" ref="H135:AE135" si="75">H136+H137+H138+H140</f>
        <v>0</v>
      </c>
      <c r="I135" s="22">
        <f t="shared" si="75"/>
        <v>0</v>
      </c>
      <c r="J135" s="22">
        <f t="shared" si="75"/>
        <v>0</v>
      </c>
      <c r="K135" s="22">
        <f t="shared" si="75"/>
        <v>0</v>
      </c>
      <c r="L135" s="22">
        <f t="shared" si="75"/>
        <v>0</v>
      </c>
      <c r="M135" s="22">
        <f t="shared" si="75"/>
        <v>0</v>
      </c>
      <c r="N135" s="22">
        <f t="shared" si="75"/>
        <v>0</v>
      </c>
      <c r="O135" s="22">
        <f t="shared" si="75"/>
        <v>0</v>
      </c>
      <c r="P135" s="22">
        <f t="shared" si="75"/>
        <v>0</v>
      </c>
      <c r="Q135" s="22">
        <f t="shared" si="75"/>
        <v>0</v>
      </c>
      <c r="R135" s="22">
        <f t="shared" si="75"/>
        <v>0</v>
      </c>
      <c r="S135" s="22">
        <f t="shared" si="75"/>
        <v>0</v>
      </c>
      <c r="T135" s="22">
        <f t="shared" si="75"/>
        <v>0</v>
      </c>
      <c r="U135" s="22">
        <f t="shared" si="75"/>
        <v>0</v>
      </c>
      <c r="V135" s="22">
        <f t="shared" si="75"/>
        <v>0</v>
      </c>
      <c r="W135" s="22">
        <f t="shared" si="75"/>
        <v>0</v>
      </c>
      <c r="X135" s="22">
        <f t="shared" si="75"/>
        <v>0</v>
      </c>
      <c r="Y135" s="22">
        <f t="shared" si="75"/>
        <v>0</v>
      </c>
      <c r="Z135" s="22">
        <f t="shared" si="75"/>
        <v>0</v>
      </c>
      <c r="AA135" s="22">
        <f t="shared" si="75"/>
        <v>0</v>
      </c>
      <c r="AB135" s="22">
        <f t="shared" si="75"/>
        <v>0</v>
      </c>
      <c r="AC135" s="22">
        <f t="shared" si="75"/>
        <v>0</v>
      </c>
      <c r="AD135" s="22">
        <f t="shared" si="75"/>
        <v>652.70000000000005</v>
      </c>
      <c r="AE135" s="22">
        <f t="shared" si="75"/>
        <v>0</v>
      </c>
      <c r="AF135" s="22"/>
      <c r="AG135" s="25">
        <f t="shared" si="45"/>
        <v>652.70000000000005</v>
      </c>
      <c r="AH135" s="25">
        <f t="shared" si="46"/>
        <v>0</v>
      </c>
      <c r="AI135" s="25">
        <f t="shared" si="47"/>
        <v>0</v>
      </c>
      <c r="AJ135" s="25">
        <f t="shared" si="48"/>
        <v>0</v>
      </c>
    </row>
    <row r="136" spans="1:36" s="26" customFormat="1" ht="21" customHeight="1" x14ac:dyDescent="0.3">
      <c r="A136" s="21" t="s">
        <v>31</v>
      </c>
      <c r="B136" s="30">
        <v>0</v>
      </c>
      <c r="C136" s="30">
        <v>0</v>
      </c>
      <c r="D136" s="30">
        <v>0</v>
      </c>
      <c r="E136" s="30">
        <v>0</v>
      </c>
      <c r="F136" s="30">
        <f t="shared" si="73"/>
        <v>0</v>
      </c>
      <c r="G136" s="30">
        <f t="shared" si="74"/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/>
      <c r="AG136" s="25">
        <f t="shared" si="45"/>
        <v>0</v>
      </c>
      <c r="AH136" s="25">
        <f t="shared" si="46"/>
        <v>0</v>
      </c>
      <c r="AI136" s="25">
        <f t="shared" si="47"/>
        <v>0</v>
      </c>
      <c r="AJ136" s="25">
        <f t="shared" si="48"/>
        <v>0</v>
      </c>
    </row>
    <row r="137" spans="1:36" s="26" customFormat="1" ht="37.5" x14ac:dyDescent="0.3">
      <c r="A137" s="27" t="s">
        <v>32</v>
      </c>
      <c r="B137" s="34">
        <f t="shared" ref="B137:E138" si="76">B143+B150+B157</f>
        <v>522.1</v>
      </c>
      <c r="C137" s="34">
        <f t="shared" si="76"/>
        <v>0</v>
      </c>
      <c r="D137" s="34">
        <f t="shared" si="76"/>
        <v>0</v>
      </c>
      <c r="E137" s="34">
        <f t="shared" si="76"/>
        <v>0</v>
      </c>
      <c r="F137" s="34">
        <f t="shared" si="73"/>
        <v>0</v>
      </c>
      <c r="G137" s="34">
        <f t="shared" si="74"/>
        <v>0</v>
      </c>
      <c r="H137" s="34">
        <f t="shared" ref="H137:AE138" si="77">H143+H150+H157</f>
        <v>0</v>
      </c>
      <c r="I137" s="34">
        <f t="shared" si="77"/>
        <v>0</v>
      </c>
      <c r="J137" s="34">
        <f t="shared" si="77"/>
        <v>0</v>
      </c>
      <c r="K137" s="34">
        <f t="shared" si="77"/>
        <v>0</v>
      </c>
      <c r="L137" s="34">
        <f t="shared" si="77"/>
        <v>0</v>
      </c>
      <c r="M137" s="34">
        <f t="shared" si="77"/>
        <v>0</v>
      </c>
      <c r="N137" s="34">
        <f t="shared" si="77"/>
        <v>0</v>
      </c>
      <c r="O137" s="34">
        <f t="shared" si="77"/>
        <v>0</v>
      </c>
      <c r="P137" s="34">
        <f t="shared" si="77"/>
        <v>0</v>
      </c>
      <c r="Q137" s="34">
        <f t="shared" si="77"/>
        <v>0</v>
      </c>
      <c r="R137" s="34">
        <f t="shared" si="77"/>
        <v>0</v>
      </c>
      <c r="S137" s="34">
        <f t="shared" si="77"/>
        <v>0</v>
      </c>
      <c r="T137" s="34">
        <f t="shared" si="77"/>
        <v>0</v>
      </c>
      <c r="U137" s="34">
        <f t="shared" si="77"/>
        <v>0</v>
      </c>
      <c r="V137" s="34">
        <f t="shared" si="77"/>
        <v>0</v>
      </c>
      <c r="W137" s="34">
        <f t="shared" si="77"/>
        <v>0</v>
      </c>
      <c r="X137" s="34">
        <f>X143+X150+X157</f>
        <v>0</v>
      </c>
      <c r="Y137" s="34">
        <f t="shared" si="77"/>
        <v>0</v>
      </c>
      <c r="Z137" s="34">
        <f t="shared" si="77"/>
        <v>0</v>
      </c>
      <c r="AA137" s="34">
        <f t="shared" si="77"/>
        <v>0</v>
      </c>
      <c r="AB137" s="34">
        <f t="shared" si="77"/>
        <v>0</v>
      </c>
      <c r="AC137" s="34">
        <f t="shared" si="77"/>
        <v>0</v>
      </c>
      <c r="AD137" s="34">
        <f t="shared" si="77"/>
        <v>522.1</v>
      </c>
      <c r="AE137" s="34">
        <f t="shared" si="77"/>
        <v>0</v>
      </c>
      <c r="AF137" s="34"/>
      <c r="AG137" s="25">
        <f t="shared" si="45"/>
        <v>522.1</v>
      </c>
      <c r="AH137" s="25">
        <f t="shared" si="46"/>
        <v>0</v>
      </c>
      <c r="AI137" s="25">
        <f t="shared" si="47"/>
        <v>0</v>
      </c>
      <c r="AJ137" s="25">
        <f t="shared" si="48"/>
        <v>0</v>
      </c>
    </row>
    <row r="138" spans="1:36" s="26" customFormat="1" x14ac:dyDescent="0.3">
      <c r="A138" s="21" t="s">
        <v>33</v>
      </c>
      <c r="B138" s="34">
        <f t="shared" si="76"/>
        <v>130.6</v>
      </c>
      <c r="C138" s="34">
        <f t="shared" si="76"/>
        <v>0</v>
      </c>
      <c r="D138" s="34">
        <f t="shared" si="76"/>
        <v>0</v>
      </c>
      <c r="E138" s="34">
        <f t="shared" si="76"/>
        <v>0</v>
      </c>
      <c r="F138" s="34">
        <f t="shared" si="73"/>
        <v>0</v>
      </c>
      <c r="G138" s="34">
        <f t="shared" si="74"/>
        <v>0</v>
      </c>
      <c r="H138" s="34">
        <f t="shared" si="77"/>
        <v>0</v>
      </c>
      <c r="I138" s="34">
        <f t="shared" si="77"/>
        <v>0</v>
      </c>
      <c r="J138" s="34">
        <f t="shared" si="77"/>
        <v>0</v>
      </c>
      <c r="K138" s="34">
        <f t="shared" si="77"/>
        <v>0</v>
      </c>
      <c r="L138" s="34">
        <f t="shared" si="77"/>
        <v>0</v>
      </c>
      <c r="M138" s="34">
        <f t="shared" si="77"/>
        <v>0</v>
      </c>
      <c r="N138" s="34">
        <f t="shared" si="77"/>
        <v>0</v>
      </c>
      <c r="O138" s="34">
        <f t="shared" si="77"/>
        <v>0</v>
      </c>
      <c r="P138" s="34">
        <f t="shared" si="77"/>
        <v>0</v>
      </c>
      <c r="Q138" s="34">
        <f t="shared" si="77"/>
        <v>0</v>
      </c>
      <c r="R138" s="34">
        <f t="shared" si="77"/>
        <v>0</v>
      </c>
      <c r="S138" s="34">
        <f t="shared" si="77"/>
        <v>0</v>
      </c>
      <c r="T138" s="34">
        <f t="shared" si="77"/>
        <v>0</v>
      </c>
      <c r="U138" s="34">
        <f t="shared" si="77"/>
        <v>0</v>
      </c>
      <c r="V138" s="34">
        <f t="shared" si="77"/>
        <v>0</v>
      </c>
      <c r="W138" s="34">
        <f t="shared" si="77"/>
        <v>0</v>
      </c>
      <c r="X138" s="34">
        <f>X144+X151+X158</f>
        <v>0</v>
      </c>
      <c r="Y138" s="34">
        <f t="shared" si="77"/>
        <v>0</v>
      </c>
      <c r="Z138" s="34">
        <f t="shared" si="77"/>
        <v>0</v>
      </c>
      <c r="AA138" s="34">
        <f t="shared" si="77"/>
        <v>0</v>
      </c>
      <c r="AB138" s="34">
        <f t="shared" si="77"/>
        <v>0</v>
      </c>
      <c r="AC138" s="34">
        <f t="shared" si="77"/>
        <v>0</v>
      </c>
      <c r="AD138" s="34">
        <f t="shared" si="77"/>
        <v>130.6</v>
      </c>
      <c r="AE138" s="34">
        <f t="shared" si="77"/>
        <v>0</v>
      </c>
      <c r="AF138" s="34"/>
      <c r="AG138" s="25">
        <f t="shared" si="45"/>
        <v>130.6</v>
      </c>
      <c r="AH138" s="25">
        <f t="shared" si="46"/>
        <v>0</v>
      </c>
      <c r="AI138" s="25">
        <f t="shared" si="47"/>
        <v>0</v>
      </c>
      <c r="AJ138" s="25">
        <f t="shared" si="48"/>
        <v>0</v>
      </c>
    </row>
    <row r="139" spans="1:36" s="48" customFormat="1" ht="37.5" x14ac:dyDescent="0.3">
      <c r="A139" s="44" t="s">
        <v>34</v>
      </c>
      <c r="B139" s="54">
        <f>B147+B154+B161</f>
        <v>130.6</v>
      </c>
      <c r="C139" s="54">
        <f>C147+C154+C161</f>
        <v>0</v>
      </c>
      <c r="D139" s="54">
        <f>D147+D154+D161</f>
        <v>0</v>
      </c>
      <c r="E139" s="54">
        <f>E147+E154+E161</f>
        <v>0</v>
      </c>
      <c r="F139" s="54">
        <f t="shared" si="73"/>
        <v>0</v>
      </c>
      <c r="G139" s="54">
        <f t="shared" si="74"/>
        <v>0</v>
      </c>
      <c r="H139" s="54">
        <f t="shared" ref="H139:AE139" si="78">H147+H154+H161</f>
        <v>0</v>
      </c>
      <c r="I139" s="54">
        <f t="shared" si="78"/>
        <v>0</v>
      </c>
      <c r="J139" s="54">
        <f t="shared" si="78"/>
        <v>0</v>
      </c>
      <c r="K139" s="54">
        <f t="shared" si="78"/>
        <v>0</v>
      </c>
      <c r="L139" s="54">
        <f t="shared" si="78"/>
        <v>0</v>
      </c>
      <c r="M139" s="54">
        <f t="shared" si="78"/>
        <v>0</v>
      </c>
      <c r="N139" s="54">
        <f t="shared" si="78"/>
        <v>0</v>
      </c>
      <c r="O139" s="54">
        <f t="shared" si="78"/>
        <v>0</v>
      </c>
      <c r="P139" s="54">
        <f t="shared" si="78"/>
        <v>0</v>
      </c>
      <c r="Q139" s="54">
        <f t="shared" si="78"/>
        <v>0</v>
      </c>
      <c r="R139" s="54">
        <f t="shared" si="78"/>
        <v>0</v>
      </c>
      <c r="S139" s="54">
        <f t="shared" si="78"/>
        <v>0</v>
      </c>
      <c r="T139" s="54">
        <f t="shared" si="78"/>
        <v>0</v>
      </c>
      <c r="U139" s="54">
        <f t="shared" si="78"/>
        <v>0</v>
      </c>
      <c r="V139" s="54">
        <f t="shared" si="78"/>
        <v>0</v>
      </c>
      <c r="W139" s="54">
        <f t="shared" si="78"/>
        <v>0</v>
      </c>
      <c r="X139" s="54">
        <f t="shared" si="78"/>
        <v>0</v>
      </c>
      <c r="Y139" s="54">
        <f t="shared" si="78"/>
        <v>0</v>
      </c>
      <c r="Z139" s="54">
        <f t="shared" si="78"/>
        <v>0</v>
      </c>
      <c r="AA139" s="54">
        <f t="shared" si="78"/>
        <v>0</v>
      </c>
      <c r="AB139" s="54">
        <f t="shared" si="78"/>
        <v>0</v>
      </c>
      <c r="AC139" s="54">
        <f t="shared" si="78"/>
        <v>0</v>
      </c>
      <c r="AD139" s="54">
        <f t="shared" si="78"/>
        <v>130.6</v>
      </c>
      <c r="AE139" s="54">
        <f t="shared" si="78"/>
        <v>0</v>
      </c>
      <c r="AF139" s="54"/>
      <c r="AG139" s="47">
        <f t="shared" si="45"/>
        <v>130.6</v>
      </c>
      <c r="AH139" s="47">
        <f t="shared" si="46"/>
        <v>0</v>
      </c>
      <c r="AI139" s="47">
        <f t="shared" si="47"/>
        <v>0</v>
      </c>
      <c r="AJ139" s="47">
        <f t="shared" si="48"/>
        <v>0</v>
      </c>
    </row>
    <row r="140" spans="1:36" s="26" customFormat="1" x14ac:dyDescent="0.3">
      <c r="A140" s="21" t="s">
        <v>35</v>
      </c>
      <c r="B140" s="34">
        <v>0</v>
      </c>
      <c r="C140" s="34">
        <v>0</v>
      </c>
      <c r="D140" s="34">
        <v>0</v>
      </c>
      <c r="E140" s="34">
        <v>0</v>
      </c>
      <c r="F140" s="34">
        <f t="shared" si="73"/>
        <v>0</v>
      </c>
      <c r="G140" s="34">
        <f t="shared" si="74"/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/>
      <c r="AG140" s="25">
        <f t="shared" si="45"/>
        <v>0</v>
      </c>
      <c r="AH140" s="25">
        <f t="shared" si="46"/>
        <v>0</v>
      </c>
      <c r="AI140" s="25">
        <f t="shared" si="47"/>
        <v>0</v>
      </c>
      <c r="AJ140" s="25">
        <f t="shared" si="48"/>
        <v>0</v>
      </c>
    </row>
    <row r="141" spans="1:36" s="26" customFormat="1" ht="42.75" customHeight="1" x14ac:dyDescent="0.25">
      <c r="A141" s="116" t="s">
        <v>68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8"/>
      <c r="AF141" s="24"/>
      <c r="AG141" s="25">
        <f t="shared" si="45"/>
        <v>0</v>
      </c>
      <c r="AH141" s="25">
        <f t="shared" si="46"/>
        <v>0</v>
      </c>
      <c r="AI141" s="25">
        <f t="shared" si="47"/>
        <v>0</v>
      </c>
      <c r="AJ141" s="25">
        <f t="shared" si="48"/>
        <v>0</v>
      </c>
    </row>
    <row r="142" spans="1:36" x14ac:dyDescent="0.3">
      <c r="A142" s="29" t="s">
        <v>37</v>
      </c>
      <c r="B142" s="22">
        <f>B144+B143</f>
        <v>0</v>
      </c>
      <c r="C142" s="22">
        <f>C144+C143</f>
        <v>0</v>
      </c>
      <c r="D142" s="22">
        <f>D144+D143</f>
        <v>0</v>
      </c>
      <c r="E142" s="22">
        <f>E144+E143</f>
        <v>0</v>
      </c>
      <c r="F142" s="22">
        <f t="shared" ref="F142:F147" si="79">IFERROR(E142/B142*100,0)</f>
        <v>0</v>
      </c>
      <c r="G142" s="22">
        <f t="shared" ref="G142:G147" si="80">IFERROR(E142/C142*100,0)</f>
        <v>0</v>
      </c>
      <c r="H142" s="22">
        <f>H144+H143</f>
        <v>0</v>
      </c>
      <c r="I142" s="22">
        <f>I144+I143</f>
        <v>0</v>
      </c>
      <c r="J142" s="22">
        <f>J144+J143</f>
        <v>0</v>
      </c>
      <c r="K142" s="22">
        <f t="shared" ref="K142:AE142" si="81">K144+K143</f>
        <v>0</v>
      </c>
      <c r="L142" s="22">
        <f t="shared" si="81"/>
        <v>0</v>
      </c>
      <c r="M142" s="22">
        <f t="shared" si="81"/>
        <v>0</v>
      </c>
      <c r="N142" s="22">
        <f t="shared" si="81"/>
        <v>0</v>
      </c>
      <c r="O142" s="22">
        <f t="shared" si="81"/>
        <v>0</v>
      </c>
      <c r="P142" s="22">
        <f t="shared" si="81"/>
        <v>0</v>
      </c>
      <c r="Q142" s="22">
        <f t="shared" si="81"/>
        <v>0</v>
      </c>
      <c r="R142" s="22">
        <f t="shared" si="81"/>
        <v>0</v>
      </c>
      <c r="S142" s="22">
        <f t="shared" si="81"/>
        <v>0</v>
      </c>
      <c r="T142" s="22">
        <f t="shared" si="81"/>
        <v>0</v>
      </c>
      <c r="U142" s="22">
        <f t="shared" si="81"/>
        <v>0</v>
      </c>
      <c r="V142" s="22">
        <f t="shared" si="81"/>
        <v>0</v>
      </c>
      <c r="W142" s="22">
        <f t="shared" si="81"/>
        <v>0</v>
      </c>
      <c r="X142" s="22">
        <f t="shared" si="81"/>
        <v>0</v>
      </c>
      <c r="Y142" s="22">
        <f t="shared" si="81"/>
        <v>0</v>
      </c>
      <c r="Z142" s="22">
        <f t="shared" si="81"/>
        <v>0</v>
      </c>
      <c r="AA142" s="22">
        <f t="shared" si="81"/>
        <v>0</v>
      </c>
      <c r="AB142" s="22">
        <f t="shared" si="81"/>
        <v>0</v>
      </c>
      <c r="AC142" s="22">
        <f t="shared" si="81"/>
        <v>0</v>
      </c>
      <c r="AD142" s="22">
        <f t="shared" si="81"/>
        <v>0</v>
      </c>
      <c r="AE142" s="22">
        <f t="shared" si="81"/>
        <v>0</v>
      </c>
      <c r="AF142" s="35"/>
      <c r="AG142" s="25">
        <f t="shared" si="45"/>
        <v>0</v>
      </c>
      <c r="AH142" s="25">
        <f t="shared" si="46"/>
        <v>0</v>
      </c>
      <c r="AI142" s="25">
        <f t="shared" si="47"/>
        <v>0</v>
      </c>
      <c r="AJ142" s="25">
        <f t="shared" si="48"/>
        <v>0</v>
      </c>
    </row>
    <row r="143" spans="1:36" s="53" customFormat="1" ht="47.25" customHeight="1" x14ac:dyDescent="0.3">
      <c r="A143" s="27" t="s">
        <v>32</v>
      </c>
      <c r="B143" s="34">
        <f>H143+J143+L143+N143+P143+R143+T143+V143+X143+Z143+AB143+AD143</f>
        <v>0</v>
      </c>
      <c r="C143" s="34">
        <f>H143+J143</f>
        <v>0</v>
      </c>
      <c r="D143" s="34">
        <f>E143</f>
        <v>0</v>
      </c>
      <c r="E143" s="34">
        <f>I143+K143+M143+O143+Q143+S143+U143+W143+Y143++AA143+AC143+AE143</f>
        <v>0</v>
      </c>
      <c r="F143" s="34">
        <f t="shared" si="79"/>
        <v>0</v>
      </c>
      <c r="G143" s="34">
        <f t="shared" si="80"/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5"/>
      <c r="AG143" s="25">
        <f t="shared" ref="AG143:AG206" si="82">H143+J143+L143+N143+P143+R143+T143+V143+X143+Z143+AB143+AD143</f>
        <v>0</v>
      </c>
      <c r="AH143" s="25">
        <f t="shared" ref="AH143:AH206" si="83">H143+J143+L143+N143+P143+R143+T143+V143+X143</f>
        <v>0</v>
      </c>
      <c r="AI143" s="25">
        <f t="shared" ref="AI143:AI206" si="84">I143+K143+M143+O143+Q143+S143+U143+W143+Y143+AA143+AC143+AE143</f>
        <v>0</v>
      </c>
      <c r="AJ143" s="25">
        <f t="shared" ref="AJ143:AJ206" si="85">E143-C143</f>
        <v>0</v>
      </c>
    </row>
    <row r="144" spans="1:36" s="26" customFormat="1" x14ac:dyDescent="0.3">
      <c r="A144" s="21" t="s">
        <v>33</v>
      </c>
      <c r="B144" s="34">
        <f>H144+J144+L144+N144+P144+R144+T144+V144+X144+Z144+AB144+AD144</f>
        <v>0</v>
      </c>
      <c r="C144" s="34">
        <f>H144+J144</f>
        <v>0</v>
      </c>
      <c r="D144" s="34">
        <f>E144</f>
        <v>0</v>
      </c>
      <c r="E144" s="34">
        <f>I144+K144+M144+O144+Q144+S144+U144+W144+Y144++AA144+AC144+AE144</f>
        <v>0</v>
      </c>
      <c r="F144" s="34">
        <f t="shared" si="79"/>
        <v>0</v>
      </c>
      <c r="G144" s="34">
        <f t="shared" si="80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4"/>
      <c r="AG144" s="25">
        <f t="shared" si="82"/>
        <v>0</v>
      </c>
      <c r="AH144" s="25">
        <f t="shared" si="83"/>
        <v>0</v>
      </c>
      <c r="AI144" s="25">
        <f t="shared" si="84"/>
        <v>0</v>
      </c>
      <c r="AJ144" s="25">
        <f t="shared" si="85"/>
        <v>0</v>
      </c>
    </row>
    <row r="145" spans="1:36" s="26" customFormat="1" hidden="1" x14ac:dyDescent="0.3">
      <c r="A145" s="21" t="s">
        <v>31</v>
      </c>
      <c r="B145" s="34">
        <f>H145+J145+L145+N145+P145+R145+T145+V145+X145+Z145+AB145+AD145</f>
        <v>0</v>
      </c>
      <c r="C145" s="34">
        <f t="shared" ref="C145:C147" si="86">H145</f>
        <v>0</v>
      </c>
      <c r="D145" s="34">
        <f>E145</f>
        <v>0</v>
      </c>
      <c r="E145" s="34">
        <f>I145+K145+M145+O145+Q145+S145+U145+W145+Y145++AA145+AC145+AE145</f>
        <v>0</v>
      </c>
      <c r="F145" s="34">
        <f t="shared" si="79"/>
        <v>0</v>
      </c>
      <c r="G145" s="34">
        <f t="shared" si="80"/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24"/>
      <c r="AG145" s="25">
        <f t="shared" si="82"/>
        <v>0</v>
      </c>
      <c r="AH145" s="25">
        <f t="shared" si="83"/>
        <v>0</v>
      </c>
      <c r="AI145" s="25">
        <f t="shared" si="84"/>
        <v>0</v>
      </c>
      <c r="AJ145" s="25">
        <f t="shared" si="85"/>
        <v>0</v>
      </c>
    </row>
    <row r="146" spans="1:36" s="26" customFormat="1" hidden="1" x14ac:dyDescent="0.3">
      <c r="A146" s="21" t="s">
        <v>41</v>
      </c>
      <c r="B146" s="34">
        <f>H146+J146+L146+N146+P146+R146+T146+V146+X146+Z146+AB146+AD146</f>
        <v>0</v>
      </c>
      <c r="C146" s="34">
        <f t="shared" si="86"/>
        <v>0</v>
      </c>
      <c r="D146" s="34">
        <f>E146</f>
        <v>0</v>
      </c>
      <c r="E146" s="34">
        <f>I146+K146+M146+O146+Q146+S146+U146+W146+Y146++AA146+AC146+AE146</f>
        <v>0</v>
      </c>
      <c r="F146" s="34">
        <f t="shared" si="79"/>
        <v>0</v>
      </c>
      <c r="G146" s="34">
        <f t="shared" si="80"/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4"/>
      <c r="AG146" s="25">
        <f t="shared" si="82"/>
        <v>0</v>
      </c>
      <c r="AH146" s="25">
        <f t="shared" si="83"/>
        <v>0</v>
      </c>
      <c r="AI146" s="25">
        <f t="shared" si="84"/>
        <v>0</v>
      </c>
      <c r="AJ146" s="25">
        <f t="shared" si="85"/>
        <v>0</v>
      </c>
    </row>
    <row r="147" spans="1:36" s="48" customFormat="1" ht="37.5" x14ac:dyDescent="0.3">
      <c r="A147" s="44" t="s">
        <v>34</v>
      </c>
      <c r="B147" s="54">
        <f>H147+J147+L147+N147+P147+R147+T147+V147+X147+Z147+AB147+AD147</f>
        <v>0</v>
      </c>
      <c r="C147" s="54">
        <f t="shared" si="86"/>
        <v>0</v>
      </c>
      <c r="D147" s="54">
        <f>E147</f>
        <v>0</v>
      </c>
      <c r="E147" s="54">
        <f>I147+K147+M147+O147+Q147+S147+U147+W147+Y147++AA147+AC147+AE147</f>
        <v>0</v>
      </c>
      <c r="F147" s="54">
        <f t="shared" si="79"/>
        <v>0</v>
      </c>
      <c r="G147" s="54">
        <f t="shared" si="80"/>
        <v>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46"/>
      <c r="AG147" s="47">
        <f t="shared" si="82"/>
        <v>0</v>
      </c>
      <c r="AH147" s="47">
        <f t="shared" si="83"/>
        <v>0</v>
      </c>
      <c r="AI147" s="47">
        <f t="shared" si="84"/>
        <v>0</v>
      </c>
      <c r="AJ147" s="47">
        <f t="shared" si="85"/>
        <v>0</v>
      </c>
    </row>
    <row r="148" spans="1:36" s="26" customFormat="1" ht="44.25" customHeight="1" x14ac:dyDescent="0.25">
      <c r="A148" s="116" t="s">
        <v>69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8"/>
      <c r="AF148" s="24"/>
      <c r="AG148" s="25">
        <f t="shared" si="82"/>
        <v>0</v>
      </c>
      <c r="AH148" s="25">
        <f t="shared" si="83"/>
        <v>0</v>
      </c>
      <c r="AI148" s="25">
        <f t="shared" si="84"/>
        <v>0</v>
      </c>
      <c r="AJ148" s="25">
        <f t="shared" si="85"/>
        <v>0</v>
      </c>
    </row>
    <row r="149" spans="1:36" s="68" customFormat="1" x14ac:dyDescent="0.3">
      <c r="A149" s="29" t="s">
        <v>37</v>
      </c>
      <c r="B149" s="22">
        <f>B151+B150</f>
        <v>215.2</v>
      </c>
      <c r="C149" s="22">
        <f>C151+C150</f>
        <v>0</v>
      </c>
      <c r="D149" s="22">
        <f>D151+D150</f>
        <v>0</v>
      </c>
      <c r="E149" s="22">
        <f>E151+E150</f>
        <v>0</v>
      </c>
      <c r="F149" s="22">
        <f t="shared" ref="F149:F154" si="87">IFERROR(E149/B149*100,0)</f>
        <v>0</v>
      </c>
      <c r="G149" s="22">
        <f t="shared" ref="G149:G154" si="88">IFERROR(E149/C149*100,0)</f>
        <v>0</v>
      </c>
      <c r="H149" s="22">
        <f>H151+H150</f>
        <v>0</v>
      </c>
      <c r="I149" s="22">
        <f t="shared" ref="I149:AE149" si="89">I151+I150</f>
        <v>0</v>
      </c>
      <c r="J149" s="22">
        <f t="shared" si="89"/>
        <v>0</v>
      </c>
      <c r="K149" s="22">
        <f t="shared" si="89"/>
        <v>0</v>
      </c>
      <c r="L149" s="22">
        <f t="shared" si="89"/>
        <v>0</v>
      </c>
      <c r="M149" s="22">
        <f t="shared" si="89"/>
        <v>0</v>
      </c>
      <c r="N149" s="22">
        <f t="shared" si="89"/>
        <v>0</v>
      </c>
      <c r="O149" s="22">
        <f t="shared" si="89"/>
        <v>0</v>
      </c>
      <c r="P149" s="22">
        <f t="shared" si="89"/>
        <v>0</v>
      </c>
      <c r="Q149" s="22">
        <f t="shared" si="89"/>
        <v>0</v>
      </c>
      <c r="R149" s="22">
        <f t="shared" si="89"/>
        <v>0</v>
      </c>
      <c r="S149" s="22">
        <f t="shared" si="89"/>
        <v>0</v>
      </c>
      <c r="T149" s="22">
        <f t="shared" si="89"/>
        <v>0</v>
      </c>
      <c r="U149" s="22">
        <f t="shared" si="89"/>
        <v>0</v>
      </c>
      <c r="V149" s="22">
        <f t="shared" si="89"/>
        <v>0</v>
      </c>
      <c r="W149" s="22">
        <f t="shared" si="89"/>
        <v>0</v>
      </c>
      <c r="X149" s="22">
        <f t="shared" si="89"/>
        <v>0</v>
      </c>
      <c r="Y149" s="22">
        <f t="shared" si="89"/>
        <v>0</v>
      </c>
      <c r="Z149" s="22">
        <f t="shared" si="89"/>
        <v>0</v>
      </c>
      <c r="AA149" s="22">
        <f t="shared" si="89"/>
        <v>0</v>
      </c>
      <c r="AB149" s="22">
        <f t="shared" si="89"/>
        <v>0</v>
      </c>
      <c r="AC149" s="22">
        <f t="shared" si="89"/>
        <v>0</v>
      </c>
      <c r="AD149" s="22">
        <f t="shared" si="89"/>
        <v>215.2</v>
      </c>
      <c r="AE149" s="22">
        <f t="shared" si="89"/>
        <v>0</v>
      </c>
      <c r="AF149" s="24"/>
      <c r="AG149" s="25">
        <f t="shared" si="82"/>
        <v>215.2</v>
      </c>
      <c r="AH149" s="25">
        <f t="shared" si="83"/>
        <v>0</v>
      </c>
      <c r="AI149" s="25">
        <f t="shared" si="84"/>
        <v>0</v>
      </c>
      <c r="AJ149" s="25">
        <f t="shared" si="85"/>
        <v>0</v>
      </c>
    </row>
    <row r="150" spans="1:36" s="53" customFormat="1" ht="43.5" customHeight="1" x14ac:dyDescent="0.3">
      <c r="A150" s="27" t="s">
        <v>32</v>
      </c>
      <c r="B150" s="34">
        <f>H150+J150+L150+N150+P150+R150+T150+V150+X150+Z150+AB150+AD150</f>
        <v>172.1</v>
      </c>
      <c r="C150" s="34">
        <f>H150+J150</f>
        <v>0</v>
      </c>
      <c r="D150" s="34">
        <v>0</v>
      </c>
      <c r="E150" s="34">
        <f>I150+K150+M150+O150+Q150+S150+U150+W150+Y150++AA150+AC150+AE150</f>
        <v>0</v>
      </c>
      <c r="F150" s="34">
        <f t="shared" si="87"/>
        <v>0</v>
      </c>
      <c r="G150" s="34">
        <f t="shared" si="88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>
        <v>172.1</v>
      </c>
      <c r="AE150" s="31"/>
      <c r="AF150" s="35"/>
      <c r="AG150" s="25">
        <f t="shared" si="82"/>
        <v>172.1</v>
      </c>
      <c r="AH150" s="25">
        <f t="shared" si="83"/>
        <v>0</v>
      </c>
      <c r="AI150" s="25">
        <f t="shared" si="84"/>
        <v>0</v>
      </c>
      <c r="AJ150" s="25">
        <f t="shared" si="85"/>
        <v>0</v>
      </c>
    </row>
    <row r="151" spans="1:36" s="53" customFormat="1" x14ac:dyDescent="0.3">
      <c r="A151" s="21" t="s">
        <v>33</v>
      </c>
      <c r="B151" s="34">
        <f>H151+J151+L151+N151+P151+R151+T151+V151+X151+Z151+AB151+AD151</f>
        <v>43.1</v>
      </c>
      <c r="C151" s="34">
        <f>H151+J151</f>
        <v>0</v>
      </c>
      <c r="D151" s="34">
        <v>0</v>
      </c>
      <c r="E151" s="34">
        <f>I151+K151+M151+O151+Q151+S151+U151+W151+Y151++AA151+AC151+AE151</f>
        <v>0</v>
      </c>
      <c r="F151" s="34">
        <f t="shared" si="87"/>
        <v>0</v>
      </c>
      <c r="G151" s="34">
        <f t="shared" si="88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>
        <v>43.1</v>
      </c>
      <c r="AE151" s="31"/>
      <c r="AF151" s="35"/>
      <c r="AG151" s="25">
        <f t="shared" si="82"/>
        <v>43.1</v>
      </c>
      <c r="AH151" s="25">
        <f t="shared" si="83"/>
        <v>0</v>
      </c>
      <c r="AI151" s="25">
        <f t="shared" si="84"/>
        <v>0</v>
      </c>
      <c r="AJ151" s="25">
        <f t="shared" si="85"/>
        <v>0</v>
      </c>
    </row>
    <row r="152" spans="1:36" s="53" customFormat="1" hidden="1" x14ac:dyDescent="0.3">
      <c r="A152" s="21" t="s">
        <v>31</v>
      </c>
      <c r="B152" s="34">
        <f>H152+J152+L152+N152+P152+R152+T152+V152+X152+Z152+AB152+AD152</f>
        <v>0</v>
      </c>
      <c r="C152" s="34">
        <f t="shared" ref="C152:C154" si="90">H152</f>
        <v>0</v>
      </c>
      <c r="D152" s="34">
        <f>E152</f>
        <v>0</v>
      </c>
      <c r="E152" s="34">
        <f>I152+K152+M152+O152+Q152+S152+U152+W152+Y152++AA152+AC152+AE152</f>
        <v>0</v>
      </c>
      <c r="F152" s="34">
        <f t="shared" si="87"/>
        <v>0</v>
      </c>
      <c r="G152" s="34">
        <f t="shared" si="88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5"/>
      <c r="AG152" s="25">
        <f t="shared" si="82"/>
        <v>0</v>
      </c>
      <c r="AH152" s="25">
        <f t="shared" si="83"/>
        <v>0</v>
      </c>
      <c r="AI152" s="25">
        <f t="shared" si="84"/>
        <v>0</v>
      </c>
      <c r="AJ152" s="25">
        <f t="shared" si="85"/>
        <v>0</v>
      </c>
    </row>
    <row r="153" spans="1:36" s="53" customFormat="1" hidden="1" x14ac:dyDescent="0.3">
      <c r="A153" s="21" t="s">
        <v>41</v>
      </c>
      <c r="B153" s="34">
        <f>H153+J153+L153+N153+P153+R153+T153+V153+X153+Z153+AB153+AD153</f>
        <v>0</v>
      </c>
      <c r="C153" s="34">
        <f t="shared" si="90"/>
        <v>0</v>
      </c>
      <c r="D153" s="34">
        <f>E153</f>
        <v>0</v>
      </c>
      <c r="E153" s="34">
        <f>I153+K153+M153+O153+Q153+S153+U153+W153+Y153++AA153+AC153+AE153</f>
        <v>0</v>
      </c>
      <c r="F153" s="34">
        <f t="shared" si="87"/>
        <v>0</v>
      </c>
      <c r="G153" s="34">
        <f t="shared" si="88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5"/>
      <c r="AG153" s="25">
        <f t="shared" si="82"/>
        <v>0</v>
      </c>
      <c r="AH153" s="25">
        <f t="shared" si="83"/>
        <v>0</v>
      </c>
      <c r="AI153" s="25">
        <f t="shared" si="84"/>
        <v>0</v>
      </c>
      <c r="AJ153" s="25">
        <f t="shared" si="85"/>
        <v>0</v>
      </c>
    </row>
    <row r="154" spans="1:36" s="56" customFormat="1" ht="37.5" x14ac:dyDescent="0.3">
      <c r="A154" s="44" t="s">
        <v>34</v>
      </c>
      <c r="B154" s="54">
        <f>H154+J154+L154+N154+P154+R154+T154+V154+X154+Z154+AB154+AD154</f>
        <v>43.1</v>
      </c>
      <c r="C154" s="54">
        <f t="shared" si="90"/>
        <v>0</v>
      </c>
      <c r="D154" s="54">
        <f>E154</f>
        <v>0</v>
      </c>
      <c r="E154" s="54">
        <f>I154+K154+M154+O154+Q154+S154+U154+W154+Y154++AA154+AC154+AE154</f>
        <v>0</v>
      </c>
      <c r="F154" s="54">
        <f t="shared" si="87"/>
        <v>0</v>
      </c>
      <c r="G154" s="54">
        <f t="shared" si="88"/>
        <v>0</v>
      </c>
      <c r="H154" s="54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>
        <v>43.1</v>
      </c>
      <c r="AE154" s="58"/>
      <c r="AF154" s="63"/>
      <c r="AG154" s="47">
        <f t="shared" si="82"/>
        <v>43.1</v>
      </c>
      <c r="AH154" s="47">
        <f t="shared" si="83"/>
        <v>0</v>
      </c>
      <c r="AI154" s="47">
        <f t="shared" si="84"/>
        <v>0</v>
      </c>
      <c r="AJ154" s="47">
        <f t="shared" si="85"/>
        <v>0</v>
      </c>
    </row>
    <row r="155" spans="1:36" s="53" customFormat="1" ht="51.75" customHeight="1" x14ac:dyDescent="0.25">
      <c r="A155" s="116" t="s">
        <v>70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8"/>
      <c r="AF155" s="35"/>
      <c r="AG155" s="25">
        <f t="shared" si="82"/>
        <v>0</v>
      </c>
      <c r="AH155" s="25">
        <f t="shared" si="83"/>
        <v>0</v>
      </c>
      <c r="AI155" s="25">
        <f t="shared" si="84"/>
        <v>0</v>
      </c>
      <c r="AJ155" s="25">
        <f t="shared" si="85"/>
        <v>0</v>
      </c>
    </row>
    <row r="156" spans="1:36" s="68" customFormat="1" x14ac:dyDescent="0.3">
      <c r="A156" s="29" t="s">
        <v>37</v>
      </c>
      <c r="B156" s="22">
        <f>B158+B157</f>
        <v>437.5</v>
      </c>
      <c r="C156" s="22">
        <f>C158+C157</f>
        <v>0</v>
      </c>
      <c r="D156" s="22">
        <f>D158+D157</f>
        <v>0</v>
      </c>
      <c r="E156" s="22">
        <f>E158+E157</f>
        <v>0</v>
      </c>
      <c r="F156" s="22">
        <f t="shared" ref="F156:F161" si="91">IFERROR(E156/B156*100,0)</f>
        <v>0</v>
      </c>
      <c r="G156" s="22">
        <f t="shared" ref="G156:G161" si="92">IFERROR(E156/C156*100,0)</f>
        <v>0</v>
      </c>
      <c r="H156" s="22">
        <f>H158+H157</f>
        <v>0</v>
      </c>
      <c r="I156" s="22">
        <f t="shared" ref="I156:AE156" si="93">I158+I157</f>
        <v>0</v>
      </c>
      <c r="J156" s="22">
        <f t="shared" si="93"/>
        <v>0</v>
      </c>
      <c r="K156" s="22">
        <f t="shared" si="93"/>
        <v>0</v>
      </c>
      <c r="L156" s="22">
        <f t="shared" si="93"/>
        <v>0</v>
      </c>
      <c r="M156" s="22">
        <f t="shared" si="93"/>
        <v>0</v>
      </c>
      <c r="N156" s="22">
        <f t="shared" si="93"/>
        <v>0</v>
      </c>
      <c r="O156" s="22">
        <f t="shared" si="93"/>
        <v>0</v>
      </c>
      <c r="P156" s="22">
        <f t="shared" si="93"/>
        <v>0</v>
      </c>
      <c r="Q156" s="22">
        <f t="shared" si="93"/>
        <v>0</v>
      </c>
      <c r="R156" s="22">
        <f t="shared" si="93"/>
        <v>0</v>
      </c>
      <c r="S156" s="22">
        <f t="shared" si="93"/>
        <v>0</v>
      </c>
      <c r="T156" s="22">
        <f t="shared" si="93"/>
        <v>0</v>
      </c>
      <c r="U156" s="22">
        <f t="shared" si="93"/>
        <v>0</v>
      </c>
      <c r="V156" s="22">
        <f t="shared" si="93"/>
        <v>0</v>
      </c>
      <c r="W156" s="22">
        <f t="shared" si="93"/>
        <v>0</v>
      </c>
      <c r="X156" s="22">
        <f t="shared" si="93"/>
        <v>0</v>
      </c>
      <c r="Y156" s="22">
        <f t="shared" si="93"/>
        <v>0</v>
      </c>
      <c r="Z156" s="22">
        <f t="shared" si="93"/>
        <v>0</v>
      </c>
      <c r="AA156" s="22">
        <f t="shared" si="93"/>
        <v>0</v>
      </c>
      <c r="AB156" s="22">
        <f t="shared" si="93"/>
        <v>0</v>
      </c>
      <c r="AC156" s="22">
        <f t="shared" si="93"/>
        <v>0</v>
      </c>
      <c r="AD156" s="22">
        <f>AD158+AD157</f>
        <v>437.5</v>
      </c>
      <c r="AE156" s="22">
        <f t="shared" si="93"/>
        <v>0</v>
      </c>
      <c r="AF156" s="24"/>
      <c r="AG156" s="25">
        <f t="shared" si="82"/>
        <v>437.5</v>
      </c>
      <c r="AH156" s="25">
        <f t="shared" si="83"/>
        <v>0</v>
      </c>
      <c r="AI156" s="25">
        <f t="shared" si="84"/>
        <v>0</v>
      </c>
      <c r="AJ156" s="25">
        <f t="shared" si="85"/>
        <v>0</v>
      </c>
    </row>
    <row r="157" spans="1:36" s="53" customFormat="1" ht="48.75" customHeight="1" x14ac:dyDescent="0.3">
      <c r="A157" s="27" t="s">
        <v>32</v>
      </c>
      <c r="B157" s="34">
        <f>H157+J157+L157+N157+P157+R157+T157+V157+X157+Z157+AB157+AD157</f>
        <v>350</v>
      </c>
      <c r="C157" s="34">
        <f>H157+J157</f>
        <v>0</v>
      </c>
      <c r="D157" s="34">
        <f>E157</f>
        <v>0</v>
      </c>
      <c r="E157" s="34">
        <f>I157+K157+M157+O157+Q157+S157+U157+W157+Y157+AA157+AC157+AE157</f>
        <v>0</v>
      </c>
      <c r="F157" s="34">
        <f t="shared" si="91"/>
        <v>0</v>
      </c>
      <c r="G157" s="34">
        <f t="shared" si="92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>
        <v>350</v>
      </c>
      <c r="AE157" s="31"/>
      <c r="AF157" s="35"/>
      <c r="AG157" s="25">
        <f t="shared" si="82"/>
        <v>350</v>
      </c>
      <c r="AH157" s="25">
        <f t="shared" si="83"/>
        <v>0</v>
      </c>
      <c r="AI157" s="25">
        <f t="shared" si="84"/>
        <v>0</v>
      </c>
      <c r="AJ157" s="25">
        <f t="shared" si="85"/>
        <v>0</v>
      </c>
    </row>
    <row r="158" spans="1:36" s="53" customFormat="1" x14ac:dyDescent="0.3">
      <c r="A158" s="21" t="s">
        <v>33</v>
      </c>
      <c r="B158" s="34">
        <f>H158+J158+L158+N158+P158+R158+T158+V158+X158+Z158+AB158+AD158</f>
        <v>87.5</v>
      </c>
      <c r="C158" s="34">
        <f>H158+J158</f>
        <v>0</v>
      </c>
      <c r="D158" s="34">
        <f>E158</f>
        <v>0</v>
      </c>
      <c r="E158" s="34">
        <f>I158+K158+M158+O158+Q158+S158+U158+W158+Y158+AA158+AC158+AE158</f>
        <v>0</v>
      </c>
      <c r="F158" s="34">
        <f t="shared" si="91"/>
        <v>0</v>
      </c>
      <c r="G158" s="34">
        <f t="shared" si="92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>
        <v>87.5</v>
      </c>
      <c r="AE158" s="31"/>
      <c r="AF158" s="35"/>
      <c r="AG158" s="25">
        <f t="shared" si="82"/>
        <v>87.5</v>
      </c>
      <c r="AH158" s="25">
        <f t="shared" si="83"/>
        <v>0</v>
      </c>
      <c r="AI158" s="25">
        <f t="shared" si="84"/>
        <v>0</v>
      </c>
      <c r="AJ158" s="25">
        <f t="shared" si="85"/>
        <v>0</v>
      </c>
    </row>
    <row r="159" spans="1:36" s="53" customFormat="1" hidden="1" x14ac:dyDescent="0.3">
      <c r="A159" s="21" t="s">
        <v>31</v>
      </c>
      <c r="B159" s="34">
        <f>H159+J159+L159+N159+P159+R159+T159+V159+X159+Z159+AB159+AD159</f>
        <v>0</v>
      </c>
      <c r="C159" s="34">
        <f t="shared" ref="C159:C161" si="94">H159</f>
        <v>0</v>
      </c>
      <c r="D159" s="34">
        <f>E159</f>
        <v>0</v>
      </c>
      <c r="E159" s="34">
        <f>I159+K159+M159+O159+Q159+S159+U159+W159+Y159+AA159+AC159+AE159</f>
        <v>0</v>
      </c>
      <c r="F159" s="34">
        <f t="shared" si="91"/>
        <v>0</v>
      </c>
      <c r="G159" s="34">
        <f t="shared" si="92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5"/>
      <c r="AG159" s="25">
        <f t="shared" si="82"/>
        <v>0</v>
      </c>
      <c r="AH159" s="25">
        <f t="shared" si="83"/>
        <v>0</v>
      </c>
      <c r="AI159" s="25">
        <f t="shared" si="84"/>
        <v>0</v>
      </c>
      <c r="AJ159" s="25">
        <f t="shared" si="85"/>
        <v>0</v>
      </c>
    </row>
    <row r="160" spans="1:36" s="53" customFormat="1" hidden="1" x14ac:dyDescent="0.3">
      <c r="A160" s="21" t="s">
        <v>41</v>
      </c>
      <c r="B160" s="34">
        <f>H160+J160+L160+N160+P160+R160+T160+V160+X160+Z160+AB160+AD160</f>
        <v>0</v>
      </c>
      <c r="C160" s="34">
        <f t="shared" si="94"/>
        <v>0</v>
      </c>
      <c r="D160" s="34">
        <f>E160</f>
        <v>0</v>
      </c>
      <c r="E160" s="34">
        <f>I160+K160+M160+O160+Q160+S160+U160+W160+Y160+AA160+AC160+AE160</f>
        <v>0</v>
      </c>
      <c r="F160" s="34">
        <f t="shared" si="91"/>
        <v>0</v>
      </c>
      <c r="G160" s="34">
        <f t="shared" si="92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5"/>
      <c r="AG160" s="25">
        <f t="shared" si="82"/>
        <v>0</v>
      </c>
      <c r="AH160" s="25">
        <f t="shared" si="83"/>
        <v>0</v>
      </c>
      <c r="AI160" s="25">
        <f t="shared" si="84"/>
        <v>0</v>
      </c>
      <c r="AJ160" s="25">
        <f t="shared" si="85"/>
        <v>0</v>
      </c>
    </row>
    <row r="161" spans="1:36" s="73" customFormat="1" ht="37.5" x14ac:dyDescent="0.3">
      <c r="A161" s="44" t="s">
        <v>34</v>
      </c>
      <c r="B161" s="54">
        <f>H161+J161+L161+N161+P161+R161+T161+V161+X161+Z161+AB161+AD161</f>
        <v>87.5</v>
      </c>
      <c r="C161" s="54">
        <f t="shared" si="94"/>
        <v>0</v>
      </c>
      <c r="D161" s="70">
        <f>E161</f>
        <v>0</v>
      </c>
      <c r="E161" s="70">
        <f>I161+K161+M161+O161+Q161+S161+U161+W161+Y161+AA161+AC161+AE161</f>
        <v>0</v>
      </c>
      <c r="F161" s="70">
        <f t="shared" si="91"/>
        <v>0</v>
      </c>
      <c r="G161" s="70">
        <f t="shared" si="92"/>
        <v>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58">
        <v>87.5</v>
      </c>
      <c r="AE161" s="71"/>
      <c r="AF161" s="71"/>
      <c r="AG161" s="72">
        <f t="shared" si="82"/>
        <v>87.5</v>
      </c>
      <c r="AH161" s="72">
        <f t="shared" si="83"/>
        <v>0</v>
      </c>
      <c r="AI161" s="72">
        <f t="shared" si="84"/>
        <v>0</v>
      </c>
      <c r="AJ161" s="72">
        <f t="shared" si="85"/>
        <v>0</v>
      </c>
    </row>
    <row r="162" spans="1:36" s="26" customFormat="1" hidden="1" x14ac:dyDescent="0.3">
      <c r="A162" s="67" t="s">
        <v>31</v>
      </c>
      <c r="B162" s="30"/>
      <c r="C162" s="34">
        <f>H162+J162+L162+N162+P162+R162+T162</f>
        <v>0</v>
      </c>
      <c r="D162" s="30"/>
      <c r="E162" s="30"/>
      <c r="F162" s="30">
        <f>IFERROR(D162/B162*100,0)</f>
        <v>0</v>
      </c>
      <c r="G162" s="30">
        <f>IFERROR(F162/B162*100,0)</f>
        <v>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3"/>
      <c r="AF162" s="24"/>
      <c r="AG162" s="25">
        <f t="shared" si="82"/>
        <v>0</v>
      </c>
      <c r="AH162" s="25">
        <f t="shared" si="83"/>
        <v>0</v>
      </c>
      <c r="AI162" s="25">
        <f t="shared" si="84"/>
        <v>0</v>
      </c>
      <c r="AJ162" s="25">
        <f t="shared" si="85"/>
        <v>0</v>
      </c>
    </row>
    <row r="163" spans="1:36" s="26" customFormat="1" hidden="1" x14ac:dyDescent="0.3">
      <c r="A163" s="67" t="s">
        <v>41</v>
      </c>
      <c r="B163" s="30"/>
      <c r="C163" s="34">
        <f>H163+J163+L163+N163+P163+R163+T163</f>
        <v>0</v>
      </c>
      <c r="D163" s="30"/>
      <c r="E163" s="30"/>
      <c r="F163" s="30">
        <f>IFERROR(D163/B163*100,0)</f>
        <v>0</v>
      </c>
      <c r="G163" s="30">
        <f>IFERROR(F163/B163*100,0)</f>
        <v>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3"/>
      <c r="AF163" s="24"/>
      <c r="AG163" s="25">
        <f t="shared" si="82"/>
        <v>0</v>
      </c>
      <c r="AH163" s="25">
        <f t="shared" si="83"/>
        <v>0</v>
      </c>
      <c r="AI163" s="25">
        <f t="shared" si="84"/>
        <v>0</v>
      </c>
      <c r="AJ163" s="25">
        <f t="shared" si="85"/>
        <v>0</v>
      </c>
    </row>
    <row r="164" spans="1:36" s="26" customFormat="1" ht="47.25" customHeight="1" x14ac:dyDescent="0.3">
      <c r="A164" s="119" t="s">
        <v>71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1"/>
      <c r="AF164" s="59"/>
      <c r="AG164" s="25">
        <f t="shared" si="82"/>
        <v>0</v>
      </c>
      <c r="AH164" s="25">
        <f t="shared" si="83"/>
        <v>0</v>
      </c>
      <c r="AI164" s="25">
        <f t="shared" si="84"/>
        <v>0</v>
      </c>
      <c r="AJ164" s="25">
        <f t="shared" si="85"/>
        <v>0</v>
      </c>
    </row>
    <row r="165" spans="1:36" x14ac:dyDescent="0.3">
      <c r="A165" s="29" t="s">
        <v>37</v>
      </c>
      <c r="B165" s="22">
        <f>B166+B167+B168+B170</f>
        <v>93</v>
      </c>
      <c r="C165" s="22">
        <f>C166+C167+C168+C170</f>
        <v>0</v>
      </c>
      <c r="D165" s="22">
        <f>D166+D167+D168+D170</f>
        <v>0</v>
      </c>
      <c r="E165" s="22">
        <f>E166+E167+E168+E170</f>
        <v>0</v>
      </c>
      <c r="F165" s="22">
        <f t="shared" ref="F165:F170" si="95">IFERROR(E165/B165*100,0)</f>
        <v>0</v>
      </c>
      <c r="G165" s="22">
        <f t="shared" ref="G165:G170" si="96">IFERROR(E165/C165*100,0)</f>
        <v>0</v>
      </c>
      <c r="H165" s="22">
        <f>H166+H167+H168+H170</f>
        <v>0</v>
      </c>
      <c r="I165" s="22">
        <f>I166+I167+I168+I170</f>
        <v>0</v>
      </c>
      <c r="J165" s="22">
        <f t="shared" ref="J165:AE165" si="97">J166+J167+J168+J170</f>
        <v>0</v>
      </c>
      <c r="K165" s="22">
        <f t="shared" si="97"/>
        <v>0</v>
      </c>
      <c r="L165" s="22">
        <f t="shared" si="97"/>
        <v>0</v>
      </c>
      <c r="M165" s="22">
        <f t="shared" si="97"/>
        <v>0</v>
      </c>
      <c r="N165" s="22">
        <f t="shared" si="97"/>
        <v>93</v>
      </c>
      <c r="O165" s="22">
        <f t="shared" si="97"/>
        <v>0</v>
      </c>
      <c r="P165" s="22">
        <f t="shared" si="97"/>
        <v>0</v>
      </c>
      <c r="Q165" s="22">
        <f t="shared" si="97"/>
        <v>0</v>
      </c>
      <c r="R165" s="22">
        <f t="shared" si="97"/>
        <v>0</v>
      </c>
      <c r="S165" s="22">
        <f t="shared" si="97"/>
        <v>0</v>
      </c>
      <c r="T165" s="22">
        <f t="shared" si="97"/>
        <v>0</v>
      </c>
      <c r="U165" s="22">
        <f t="shared" si="97"/>
        <v>0</v>
      </c>
      <c r="V165" s="22">
        <f t="shared" si="97"/>
        <v>0</v>
      </c>
      <c r="W165" s="22">
        <f t="shared" si="97"/>
        <v>0</v>
      </c>
      <c r="X165" s="22">
        <f t="shared" si="97"/>
        <v>0</v>
      </c>
      <c r="Y165" s="22">
        <f t="shared" si="97"/>
        <v>0</v>
      </c>
      <c r="Z165" s="22">
        <f t="shared" si="97"/>
        <v>0</v>
      </c>
      <c r="AA165" s="22">
        <f t="shared" si="97"/>
        <v>0</v>
      </c>
      <c r="AB165" s="22">
        <f t="shared" si="97"/>
        <v>0</v>
      </c>
      <c r="AC165" s="22">
        <f t="shared" si="97"/>
        <v>0</v>
      </c>
      <c r="AD165" s="22">
        <f t="shared" si="97"/>
        <v>0</v>
      </c>
      <c r="AE165" s="22">
        <f t="shared" si="97"/>
        <v>0</v>
      </c>
      <c r="AF165" s="22"/>
      <c r="AG165" s="25">
        <f t="shared" si="82"/>
        <v>93</v>
      </c>
      <c r="AH165" s="25">
        <f t="shared" si="83"/>
        <v>93</v>
      </c>
      <c r="AI165" s="25">
        <f t="shared" si="84"/>
        <v>0</v>
      </c>
      <c r="AJ165" s="25">
        <f t="shared" si="85"/>
        <v>0</v>
      </c>
    </row>
    <row r="166" spans="1:36" s="26" customFormat="1" ht="26.25" customHeight="1" x14ac:dyDescent="0.3">
      <c r="A166" s="21" t="s">
        <v>31</v>
      </c>
      <c r="B166" s="30">
        <v>0</v>
      </c>
      <c r="C166" s="30">
        <v>0</v>
      </c>
      <c r="D166" s="30">
        <v>0</v>
      </c>
      <c r="E166" s="30">
        <v>0</v>
      </c>
      <c r="F166" s="30">
        <f t="shared" si="95"/>
        <v>0</v>
      </c>
      <c r="G166" s="30">
        <f t="shared" si="96"/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/>
      <c r="AG166" s="25">
        <f t="shared" si="82"/>
        <v>0</v>
      </c>
      <c r="AH166" s="25">
        <f t="shared" si="83"/>
        <v>0</v>
      </c>
      <c r="AI166" s="25">
        <f t="shared" si="84"/>
        <v>0</v>
      </c>
      <c r="AJ166" s="25">
        <f t="shared" si="85"/>
        <v>0</v>
      </c>
    </row>
    <row r="167" spans="1:36" s="26" customFormat="1" ht="37.5" x14ac:dyDescent="0.3">
      <c r="A167" s="27" t="s">
        <v>32</v>
      </c>
      <c r="B167" s="30">
        <f>B180</f>
        <v>0</v>
      </c>
      <c r="C167" s="30">
        <f>C180</f>
        <v>0</v>
      </c>
      <c r="D167" s="30">
        <f>D180</f>
        <v>0</v>
      </c>
      <c r="E167" s="30">
        <f>E180</f>
        <v>0</v>
      </c>
      <c r="F167" s="30">
        <f t="shared" si="95"/>
        <v>0</v>
      </c>
      <c r="G167" s="30">
        <f t="shared" si="96"/>
        <v>0</v>
      </c>
      <c r="H167" s="30">
        <f t="shared" ref="H167:AE167" si="98">H180</f>
        <v>0</v>
      </c>
      <c r="I167" s="30">
        <f t="shared" si="98"/>
        <v>0</v>
      </c>
      <c r="J167" s="30">
        <f t="shared" si="98"/>
        <v>0</v>
      </c>
      <c r="K167" s="30">
        <f t="shared" si="98"/>
        <v>0</v>
      </c>
      <c r="L167" s="30">
        <f t="shared" si="98"/>
        <v>0</v>
      </c>
      <c r="M167" s="30">
        <f t="shared" si="98"/>
        <v>0</v>
      </c>
      <c r="N167" s="30">
        <f t="shared" si="98"/>
        <v>0</v>
      </c>
      <c r="O167" s="30">
        <f t="shared" si="98"/>
        <v>0</v>
      </c>
      <c r="P167" s="30">
        <f t="shared" si="98"/>
        <v>0</v>
      </c>
      <c r="Q167" s="30">
        <f t="shared" si="98"/>
        <v>0</v>
      </c>
      <c r="R167" s="30">
        <f t="shared" si="98"/>
        <v>0</v>
      </c>
      <c r="S167" s="30">
        <f t="shared" si="98"/>
        <v>0</v>
      </c>
      <c r="T167" s="30">
        <f t="shared" si="98"/>
        <v>0</v>
      </c>
      <c r="U167" s="30">
        <f t="shared" si="98"/>
        <v>0</v>
      </c>
      <c r="V167" s="30">
        <f t="shared" si="98"/>
        <v>0</v>
      </c>
      <c r="W167" s="30">
        <f t="shared" si="98"/>
        <v>0</v>
      </c>
      <c r="X167" s="30">
        <f t="shared" si="98"/>
        <v>0</v>
      </c>
      <c r="Y167" s="30">
        <f t="shared" si="98"/>
        <v>0</v>
      </c>
      <c r="Z167" s="30">
        <f t="shared" si="98"/>
        <v>0</v>
      </c>
      <c r="AA167" s="30">
        <f t="shared" si="98"/>
        <v>0</v>
      </c>
      <c r="AB167" s="30">
        <f t="shared" si="98"/>
        <v>0</v>
      </c>
      <c r="AC167" s="30">
        <f t="shared" si="98"/>
        <v>0</v>
      </c>
      <c r="AD167" s="30">
        <f t="shared" si="98"/>
        <v>0</v>
      </c>
      <c r="AE167" s="30">
        <f t="shared" si="98"/>
        <v>0</v>
      </c>
      <c r="AF167" s="30"/>
      <c r="AG167" s="25">
        <f t="shared" si="82"/>
        <v>0</v>
      </c>
      <c r="AH167" s="25">
        <f t="shared" si="83"/>
        <v>0</v>
      </c>
      <c r="AI167" s="25">
        <f t="shared" si="84"/>
        <v>0</v>
      </c>
      <c r="AJ167" s="25">
        <f t="shared" si="85"/>
        <v>0</v>
      </c>
    </row>
    <row r="168" spans="1:36" s="26" customFormat="1" x14ac:dyDescent="0.3">
      <c r="A168" s="21" t="s">
        <v>33</v>
      </c>
      <c r="B168" s="30">
        <f>B174+B181</f>
        <v>93</v>
      </c>
      <c r="C168" s="30">
        <f>C174+C181</f>
        <v>0</v>
      </c>
      <c r="D168" s="30">
        <f>D174+D181</f>
        <v>0</v>
      </c>
      <c r="E168" s="30">
        <f>E174+E181</f>
        <v>0</v>
      </c>
      <c r="F168" s="30">
        <f t="shared" si="95"/>
        <v>0</v>
      </c>
      <c r="G168" s="30">
        <f t="shared" si="96"/>
        <v>0</v>
      </c>
      <c r="H168" s="30">
        <f t="shared" ref="H168:AE168" si="99">H174+H181</f>
        <v>0</v>
      </c>
      <c r="I168" s="30">
        <f t="shared" si="99"/>
        <v>0</v>
      </c>
      <c r="J168" s="30">
        <f t="shared" si="99"/>
        <v>0</v>
      </c>
      <c r="K168" s="30">
        <f t="shared" si="99"/>
        <v>0</v>
      </c>
      <c r="L168" s="30">
        <f t="shared" si="99"/>
        <v>0</v>
      </c>
      <c r="M168" s="30">
        <f t="shared" si="99"/>
        <v>0</v>
      </c>
      <c r="N168" s="30">
        <f t="shared" si="99"/>
        <v>93</v>
      </c>
      <c r="O168" s="30">
        <f t="shared" si="99"/>
        <v>0</v>
      </c>
      <c r="P168" s="30">
        <f t="shared" si="99"/>
        <v>0</v>
      </c>
      <c r="Q168" s="30">
        <f t="shared" si="99"/>
        <v>0</v>
      </c>
      <c r="R168" s="30">
        <f t="shared" si="99"/>
        <v>0</v>
      </c>
      <c r="S168" s="30">
        <f t="shared" si="99"/>
        <v>0</v>
      </c>
      <c r="T168" s="30">
        <f t="shared" si="99"/>
        <v>0</v>
      </c>
      <c r="U168" s="30">
        <f t="shared" si="99"/>
        <v>0</v>
      </c>
      <c r="V168" s="30">
        <f t="shared" si="99"/>
        <v>0</v>
      </c>
      <c r="W168" s="30">
        <f t="shared" si="99"/>
        <v>0</v>
      </c>
      <c r="X168" s="30">
        <f t="shared" si="99"/>
        <v>0</v>
      </c>
      <c r="Y168" s="30">
        <f t="shared" si="99"/>
        <v>0</v>
      </c>
      <c r="Z168" s="30">
        <f t="shared" si="99"/>
        <v>0</v>
      </c>
      <c r="AA168" s="30">
        <f t="shared" si="99"/>
        <v>0</v>
      </c>
      <c r="AB168" s="30">
        <f t="shared" si="99"/>
        <v>0</v>
      </c>
      <c r="AC168" s="30">
        <f t="shared" si="99"/>
        <v>0</v>
      </c>
      <c r="AD168" s="30">
        <f t="shared" si="99"/>
        <v>0</v>
      </c>
      <c r="AE168" s="30">
        <f t="shared" si="99"/>
        <v>0</v>
      </c>
      <c r="AF168" s="30"/>
      <c r="AG168" s="25">
        <f t="shared" si="82"/>
        <v>93</v>
      </c>
      <c r="AH168" s="25">
        <f t="shared" si="83"/>
        <v>93</v>
      </c>
      <c r="AI168" s="25">
        <f t="shared" si="84"/>
        <v>0</v>
      </c>
      <c r="AJ168" s="25">
        <f t="shared" si="85"/>
        <v>0</v>
      </c>
    </row>
    <row r="169" spans="1:36" s="48" customFormat="1" ht="37.5" x14ac:dyDescent="0.3">
      <c r="A169" s="44" t="s">
        <v>34</v>
      </c>
      <c r="B169" s="66">
        <f>B177+B184</f>
        <v>0</v>
      </c>
      <c r="C169" s="66">
        <f>C177+C184</f>
        <v>0</v>
      </c>
      <c r="D169" s="66">
        <f>D177+D184</f>
        <v>0</v>
      </c>
      <c r="E169" s="66">
        <f>E177+E184</f>
        <v>0</v>
      </c>
      <c r="F169" s="66">
        <f t="shared" si="95"/>
        <v>0</v>
      </c>
      <c r="G169" s="66">
        <f t="shared" si="96"/>
        <v>0</v>
      </c>
      <c r="H169" s="66">
        <f t="shared" ref="H169:AE169" si="100">H177+H184</f>
        <v>0</v>
      </c>
      <c r="I169" s="66">
        <f t="shared" si="100"/>
        <v>0</v>
      </c>
      <c r="J169" s="66">
        <f t="shared" si="100"/>
        <v>0</v>
      </c>
      <c r="K169" s="66">
        <f t="shared" si="100"/>
        <v>0</v>
      </c>
      <c r="L169" s="66">
        <f t="shared" si="100"/>
        <v>0</v>
      </c>
      <c r="M169" s="66">
        <f t="shared" si="100"/>
        <v>0</v>
      </c>
      <c r="N169" s="66">
        <f t="shared" si="100"/>
        <v>0</v>
      </c>
      <c r="O169" s="66">
        <f t="shared" si="100"/>
        <v>0</v>
      </c>
      <c r="P169" s="66">
        <f t="shared" si="100"/>
        <v>0</v>
      </c>
      <c r="Q169" s="66">
        <f t="shared" si="100"/>
        <v>0</v>
      </c>
      <c r="R169" s="66">
        <f t="shared" si="100"/>
        <v>0</v>
      </c>
      <c r="S169" s="66">
        <f t="shared" si="100"/>
        <v>0</v>
      </c>
      <c r="T169" s="66">
        <f t="shared" si="100"/>
        <v>0</v>
      </c>
      <c r="U169" s="66">
        <f t="shared" si="100"/>
        <v>0</v>
      </c>
      <c r="V169" s="66">
        <f t="shared" si="100"/>
        <v>0</v>
      </c>
      <c r="W169" s="66">
        <f t="shared" si="100"/>
        <v>0</v>
      </c>
      <c r="X169" s="66">
        <f t="shared" si="100"/>
        <v>0</v>
      </c>
      <c r="Y169" s="66">
        <f t="shared" si="100"/>
        <v>0</v>
      </c>
      <c r="Z169" s="66">
        <f t="shared" si="100"/>
        <v>0</v>
      </c>
      <c r="AA169" s="66">
        <f t="shared" si="100"/>
        <v>0</v>
      </c>
      <c r="AB169" s="66">
        <f t="shared" si="100"/>
        <v>0</v>
      </c>
      <c r="AC169" s="66">
        <f t="shared" si="100"/>
        <v>0</v>
      </c>
      <c r="AD169" s="66">
        <f t="shared" si="100"/>
        <v>0</v>
      </c>
      <c r="AE169" s="66">
        <f t="shared" si="100"/>
        <v>0</v>
      </c>
      <c r="AF169" s="66"/>
      <c r="AG169" s="47">
        <f t="shared" si="82"/>
        <v>0</v>
      </c>
      <c r="AH169" s="47">
        <f t="shared" si="83"/>
        <v>0</v>
      </c>
      <c r="AI169" s="47">
        <f t="shared" si="84"/>
        <v>0</v>
      </c>
      <c r="AJ169" s="47">
        <f t="shared" si="85"/>
        <v>0</v>
      </c>
    </row>
    <row r="170" spans="1:36" s="26" customFormat="1" x14ac:dyDescent="0.3">
      <c r="A170" s="21" t="s">
        <v>35</v>
      </c>
      <c r="B170" s="30">
        <f>H170+J170+L170+N170+P170+R170+T170+V170+X170+Z170+AB170+AD170</f>
        <v>0</v>
      </c>
      <c r="C170" s="30">
        <f>H170+J170+L170+N170</f>
        <v>0</v>
      </c>
      <c r="D170" s="30">
        <f>E170</f>
        <v>0</v>
      </c>
      <c r="E170" s="30">
        <f>I170+K170+M170+O170+Q170+S170+U170+W170+Y170+AA170+AC170+AE170</f>
        <v>0</v>
      </c>
      <c r="F170" s="30">
        <f t="shared" si="95"/>
        <v>0</v>
      </c>
      <c r="G170" s="30">
        <f t="shared" si="96"/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/>
      <c r="AG170" s="25">
        <f t="shared" si="82"/>
        <v>0</v>
      </c>
      <c r="AH170" s="25">
        <f t="shared" si="83"/>
        <v>0</v>
      </c>
      <c r="AI170" s="25">
        <f t="shared" si="84"/>
        <v>0</v>
      </c>
      <c r="AJ170" s="25">
        <f t="shared" si="85"/>
        <v>0</v>
      </c>
    </row>
    <row r="171" spans="1:36" s="53" customFormat="1" ht="56.25" customHeight="1" x14ac:dyDescent="0.25">
      <c r="A171" s="116" t="s">
        <v>72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8"/>
      <c r="AF171" s="35"/>
      <c r="AG171" s="25">
        <f t="shared" si="82"/>
        <v>0</v>
      </c>
      <c r="AH171" s="25">
        <f t="shared" si="83"/>
        <v>0</v>
      </c>
      <c r="AI171" s="25">
        <f t="shared" si="84"/>
        <v>0</v>
      </c>
      <c r="AJ171" s="25">
        <f t="shared" si="85"/>
        <v>0</v>
      </c>
    </row>
    <row r="172" spans="1:36" s="68" customFormat="1" x14ac:dyDescent="0.3">
      <c r="A172" s="29" t="s">
        <v>37</v>
      </c>
      <c r="B172" s="22">
        <f>B174+B173</f>
        <v>93</v>
      </c>
      <c r="C172" s="22">
        <f>C174+C173</f>
        <v>0</v>
      </c>
      <c r="D172" s="22">
        <f>D174+D173</f>
        <v>0</v>
      </c>
      <c r="E172" s="22">
        <f>E174+E173</f>
        <v>0</v>
      </c>
      <c r="F172" s="22">
        <f t="shared" ref="F172:F177" si="101">IFERROR(E172/B172*100,0)</f>
        <v>0</v>
      </c>
      <c r="G172" s="22">
        <f t="shared" ref="G172:G177" si="102">IFERROR(E172/C172*100,0)</f>
        <v>0</v>
      </c>
      <c r="H172" s="22">
        <f t="shared" ref="H172:AE172" si="103">H174+H173</f>
        <v>0</v>
      </c>
      <c r="I172" s="22">
        <f t="shared" si="103"/>
        <v>0</v>
      </c>
      <c r="J172" s="22">
        <f t="shared" si="103"/>
        <v>0</v>
      </c>
      <c r="K172" s="22">
        <f t="shared" si="103"/>
        <v>0</v>
      </c>
      <c r="L172" s="22">
        <f t="shared" si="103"/>
        <v>0</v>
      </c>
      <c r="M172" s="22">
        <f t="shared" si="103"/>
        <v>0</v>
      </c>
      <c r="N172" s="22">
        <f t="shared" si="103"/>
        <v>93</v>
      </c>
      <c r="O172" s="22">
        <f t="shared" si="103"/>
        <v>0</v>
      </c>
      <c r="P172" s="22">
        <f t="shared" si="103"/>
        <v>0</v>
      </c>
      <c r="Q172" s="22">
        <f t="shared" si="103"/>
        <v>0</v>
      </c>
      <c r="R172" s="22">
        <f t="shared" si="103"/>
        <v>0</v>
      </c>
      <c r="S172" s="22">
        <f t="shared" si="103"/>
        <v>0</v>
      </c>
      <c r="T172" s="22">
        <f t="shared" si="103"/>
        <v>0</v>
      </c>
      <c r="U172" s="22">
        <f t="shared" si="103"/>
        <v>0</v>
      </c>
      <c r="V172" s="22">
        <f t="shared" si="103"/>
        <v>0</v>
      </c>
      <c r="W172" s="22">
        <f t="shared" si="103"/>
        <v>0</v>
      </c>
      <c r="X172" s="22">
        <f t="shared" si="103"/>
        <v>0</v>
      </c>
      <c r="Y172" s="22">
        <f t="shared" si="103"/>
        <v>0</v>
      </c>
      <c r="Z172" s="22">
        <f t="shared" si="103"/>
        <v>0</v>
      </c>
      <c r="AA172" s="22">
        <f t="shared" si="103"/>
        <v>0</v>
      </c>
      <c r="AB172" s="22">
        <f t="shared" si="103"/>
        <v>0</v>
      </c>
      <c r="AC172" s="22">
        <f t="shared" si="103"/>
        <v>0</v>
      </c>
      <c r="AD172" s="22">
        <f t="shared" si="103"/>
        <v>0</v>
      </c>
      <c r="AE172" s="22">
        <f t="shared" si="103"/>
        <v>0</v>
      </c>
      <c r="AF172" s="24"/>
      <c r="AG172" s="25">
        <f t="shared" si="82"/>
        <v>93</v>
      </c>
      <c r="AH172" s="25">
        <f t="shared" si="83"/>
        <v>93</v>
      </c>
      <c r="AI172" s="25">
        <f t="shared" si="84"/>
        <v>0</v>
      </c>
      <c r="AJ172" s="25">
        <f t="shared" si="85"/>
        <v>0</v>
      </c>
    </row>
    <row r="173" spans="1:36" s="53" customFormat="1" ht="48.75" hidden="1" customHeight="1" x14ac:dyDescent="0.3">
      <c r="A173" s="27" t="s">
        <v>32</v>
      </c>
      <c r="B173" s="34">
        <f>H173+J173+L173+N173+P173+R173+T173+V173+X173+Z173+AB173+AD173</f>
        <v>0</v>
      </c>
      <c r="C173" s="34">
        <f>H173+J173+L173+N173</f>
        <v>0</v>
      </c>
      <c r="D173" s="34">
        <f>E173</f>
        <v>0</v>
      </c>
      <c r="E173" s="34">
        <f>I173+K173+M173+O173+Q173+S173+U173+W173+Y173+AA173+AC173+AE173</f>
        <v>0</v>
      </c>
      <c r="F173" s="34">
        <f t="shared" si="101"/>
        <v>0</v>
      </c>
      <c r="G173" s="34">
        <f t="shared" si="102"/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5"/>
      <c r="AG173" s="25">
        <f t="shared" si="82"/>
        <v>0</v>
      </c>
      <c r="AH173" s="25">
        <f t="shared" si="83"/>
        <v>0</v>
      </c>
      <c r="AI173" s="25">
        <f t="shared" si="84"/>
        <v>0</v>
      </c>
      <c r="AJ173" s="25">
        <f t="shared" si="85"/>
        <v>0</v>
      </c>
    </row>
    <row r="174" spans="1:36" s="53" customFormat="1" x14ac:dyDescent="0.3">
      <c r="A174" s="21" t="s">
        <v>33</v>
      </c>
      <c r="B174" s="34">
        <f>H174+J174+L174+N174+P174+R174+T174+V174+X174+Z174+AB174+AD174</f>
        <v>93</v>
      </c>
      <c r="C174" s="34">
        <f>H174+J174</f>
        <v>0</v>
      </c>
      <c r="D174" s="34">
        <f>E174</f>
        <v>0</v>
      </c>
      <c r="E174" s="34">
        <f>I174+K174+M174+O174+Q174+S174+U174+W174+Y174+AA174+AC174+AE174</f>
        <v>0</v>
      </c>
      <c r="F174" s="34">
        <f t="shared" si="101"/>
        <v>0</v>
      </c>
      <c r="G174" s="34">
        <f t="shared" si="102"/>
        <v>0</v>
      </c>
      <c r="H174" s="31"/>
      <c r="I174" s="31"/>
      <c r="J174" s="31"/>
      <c r="K174" s="31"/>
      <c r="L174" s="31"/>
      <c r="M174" s="31"/>
      <c r="N174" s="31">
        <v>93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5"/>
      <c r="AG174" s="25">
        <f t="shared" si="82"/>
        <v>93</v>
      </c>
      <c r="AH174" s="25">
        <f t="shared" si="83"/>
        <v>93</v>
      </c>
      <c r="AI174" s="25">
        <f t="shared" si="84"/>
        <v>0</v>
      </c>
      <c r="AJ174" s="25">
        <f t="shared" si="85"/>
        <v>0</v>
      </c>
    </row>
    <row r="175" spans="1:36" s="53" customFormat="1" hidden="1" x14ac:dyDescent="0.3">
      <c r="A175" s="21" t="s">
        <v>31</v>
      </c>
      <c r="B175" s="34">
        <f>H175+J175+L175+N175+P175+R175+T175+V175+X175+Z175+AB175+AD175</f>
        <v>0</v>
      </c>
      <c r="C175" s="34">
        <f t="shared" ref="C175:C177" si="104">H175</f>
        <v>0</v>
      </c>
      <c r="D175" s="34">
        <f>E175</f>
        <v>0</v>
      </c>
      <c r="E175" s="34">
        <f>I175+K175+M175+O175+Q175+S175+U175+W175+Y175+AA175+AC175+AE175</f>
        <v>0</v>
      </c>
      <c r="F175" s="34">
        <f t="shared" si="101"/>
        <v>0</v>
      </c>
      <c r="G175" s="34">
        <f t="shared" si="102"/>
        <v>0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5"/>
      <c r="AG175" s="25">
        <f t="shared" si="82"/>
        <v>0</v>
      </c>
      <c r="AH175" s="25">
        <f t="shared" si="83"/>
        <v>0</v>
      </c>
      <c r="AI175" s="25">
        <f t="shared" si="84"/>
        <v>0</v>
      </c>
      <c r="AJ175" s="25">
        <f t="shared" si="85"/>
        <v>0</v>
      </c>
    </row>
    <row r="176" spans="1:36" s="53" customFormat="1" hidden="1" x14ac:dyDescent="0.3">
      <c r="A176" s="21" t="s">
        <v>41</v>
      </c>
      <c r="B176" s="34">
        <f>H176+J176+L176+N176+P176+R176+T176+V176+X176+Z176+AB176+AD176</f>
        <v>0</v>
      </c>
      <c r="C176" s="34">
        <f t="shared" si="104"/>
        <v>0</v>
      </c>
      <c r="D176" s="34">
        <f>E176</f>
        <v>0</v>
      </c>
      <c r="E176" s="34">
        <f>I176+K176+M176+O176+Q176+S176+U176+W176+Y176+AA176+AC176+AE176</f>
        <v>0</v>
      </c>
      <c r="F176" s="34">
        <f t="shared" si="101"/>
        <v>0</v>
      </c>
      <c r="G176" s="34">
        <f t="shared" si="102"/>
        <v>0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5"/>
      <c r="AG176" s="25">
        <f t="shared" si="82"/>
        <v>0</v>
      </c>
      <c r="AH176" s="25">
        <f t="shared" si="83"/>
        <v>0</v>
      </c>
      <c r="AI176" s="25">
        <f t="shared" si="84"/>
        <v>0</v>
      </c>
      <c r="AJ176" s="25">
        <f t="shared" si="85"/>
        <v>0</v>
      </c>
    </row>
    <row r="177" spans="1:36" s="56" customFormat="1" ht="37.5" x14ac:dyDescent="0.3">
      <c r="A177" s="44" t="s">
        <v>34</v>
      </c>
      <c r="B177" s="54">
        <f>H177+J177+L177+N177+P177+R177+T177+V177+X177+Z177+AB177+AD177</f>
        <v>0</v>
      </c>
      <c r="C177" s="54">
        <f t="shared" si="104"/>
        <v>0</v>
      </c>
      <c r="D177" s="54">
        <f>E177</f>
        <v>0</v>
      </c>
      <c r="E177" s="54">
        <f>I177+K177+M177+O177+Q177+S177+U177+W177+Y177+AA177+AC177+AE177</f>
        <v>0</v>
      </c>
      <c r="F177" s="54">
        <f t="shared" si="101"/>
        <v>0</v>
      </c>
      <c r="G177" s="54">
        <f t="shared" si="10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47">
        <f t="shared" si="82"/>
        <v>0</v>
      </c>
      <c r="AH177" s="47">
        <f t="shared" si="83"/>
        <v>0</v>
      </c>
      <c r="AI177" s="47">
        <f t="shared" si="84"/>
        <v>0</v>
      </c>
      <c r="AJ177" s="47">
        <f t="shared" si="85"/>
        <v>0</v>
      </c>
    </row>
    <row r="178" spans="1:36" s="53" customFormat="1" ht="44.25" customHeight="1" x14ac:dyDescent="0.25">
      <c r="A178" s="116" t="s">
        <v>73</v>
      </c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8"/>
      <c r="AF178" s="35"/>
      <c r="AG178" s="25">
        <f t="shared" si="82"/>
        <v>0</v>
      </c>
      <c r="AH178" s="25">
        <f t="shared" si="83"/>
        <v>0</v>
      </c>
      <c r="AI178" s="25">
        <f t="shared" si="84"/>
        <v>0</v>
      </c>
      <c r="AJ178" s="25">
        <f t="shared" si="85"/>
        <v>0</v>
      </c>
    </row>
    <row r="179" spans="1:36" s="68" customFormat="1" x14ac:dyDescent="0.3">
      <c r="A179" s="29" t="s">
        <v>37</v>
      </c>
      <c r="B179" s="22">
        <f>B181+B180</f>
        <v>0</v>
      </c>
      <c r="C179" s="22">
        <f>C181+C180</f>
        <v>0</v>
      </c>
      <c r="D179" s="22">
        <f>D181+D180</f>
        <v>0</v>
      </c>
      <c r="E179" s="22">
        <f>E181+E180</f>
        <v>0</v>
      </c>
      <c r="F179" s="22">
        <f t="shared" ref="F179:F184" si="105">IFERROR(E179/B179*100,0)</f>
        <v>0</v>
      </c>
      <c r="G179" s="22">
        <f t="shared" ref="G179:G184" si="106">IFERROR(E179/C179*100,0)</f>
        <v>0</v>
      </c>
      <c r="H179" s="22">
        <f t="shared" ref="H179:AE179" si="107">H181+H180</f>
        <v>0</v>
      </c>
      <c r="I179" s="22">
        <f t="shared" si="107"/>
        <v>0</v>
      </c>
      <c r="J179" s="22">
        <f>J181+J180</f>
        <v>0</v>
      </c>
      <c r="K179" s="22">
        <f t="shared" si="107"/>
        <v>0</v>
      </c>
      <c r="L179" s="22">
        <f t="shared" si="107"/>
        <v>0</v>
      </c>
      <c r="M179" s="22">
        <f t="shared" si="107"/>
        <v>0</v>
      </c>
      <c r="N179" s="22">
        <f t="shared" si="107"/>
        <v>0</v>
      </c>
      <c r="O179" s="22">
        <f t="shared" si="107"/>
        <v>0</v>
      </c>
      <c r="P179" s="22">
        <f t="shared" si="107"/>
        <v>0</v>
      </c>
      <c r="Q179" s="22">
        <f t="shared" si="107"/>
        <v>0</v>
      </c>
      <c r="R179" s="22">
        <f t="shared" si="107"/>
        <v>0</v>
      </c>
      <c r="S179" s="22">
        <f t="shared" si="107"/>
        <v>0</v>
      </c>
      <c r="T179" s="22">
        <f t="shared" si="107"/>
        <v>0</v>
      </c>
      <c r="U179" s="22">
        <f t="shared" si="107"/>
        <v>0</v>
      </c>
      <c r="V179" s="22">
        <f t="shared" si="107"/>
        <v>0</v>
      </c>
      <c r="W179" s="22">
        <f t="shared" si="107"/>
        <v>0</v>
      </c>
      <c r="X179" s="22">
        <f t="shared" si="107"/>
        <v>0</v>
      </c>
      <c r="Y179" s="22">
        <f t="shared" si="107"/>
        <v>0</v>
      </c>
      <c r="Z179" s="22">
        <f t="shared" si="107"/>
        <v>0</v>
      </c>
      <c r="AA179" s="22">
        <f t="shared" si="107"/>
        <v>0</v>
      </c>
      <c r="AB179" s="22">
        <f>AB181+AB180</f>
        <v>0</v>
      </c>
      <c r="AC179" s="22">
        <f t="shared" si="107"/>
        <v>0</v>
      </c>
      <c r="AD179" s="22">
        <f t="shared" si="107"/>
        <v>0</v>
      </c>
      <c r="AE179" s="22">
        <f t="shared" si="107"/>
        <v>0</v>
      </c>
      <c r="AF179" s="24"/>
      <c r="AG179" s="25">
        <f t="shared" si="82"/>
        <v>0</v>
      </c>
      <c r="AH179" s="25">
        <f t="shared" si="83"/>
        <v>0</v>
      </c>
      <c r="AI179" s="25">
        <f t="shared" si="84"/>
        <v>0</v>
      </c>
      <c r="AJ179" s="25">
        <f t="shared" si="85"/>
        <v>0</v>
      </c>
    </row>
    <row r="180" spans="1:36" s="53" customFormat="1" ht="48.75" customHeight="1" x14ac:dyDescent="0.3">
      <c r="A180" s="27" t="s">
        <v>32</v>
      </c>
      <c r="B180" s="34">
        <f>H180+J180+L180+N180+P180+R180+T180+V180+X180+Z180+AB180+AD180</f>
        <v>0</v>
      </c>
      <c r="C180" s="34">
        <f>H180</f>
        <v>0</v>
      </c>
      <c r="D180" s="34">
        <f>E180</f>
        <v>0</v>
      </c>
      <c r="E180" s="34">
        <f>I180+K180+M180+O180+Q180+S180+U180+W180+Y180+AA180+AC180+AE180</f>
        <v>0</v>
      </c>
      <c r="F180" s="34">
        <f t="shared" si="105"/>
        <v>0</v>
      </c>
      <c r="G180" s="34">
        <f t="shared" si="106"/>
        <v>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5"/>
      <c r="AG180" s="25">
        <f t="shared" si="82"/>
        <v>0</v>
      </c>
      <c r="AH180" s="25">
        <f t="shared" si="83"/>
        <v>0</v>
      </c>
      <c r="AI180" s="25">
        <f t="shared" si="84"/>
        <v>0</v>
      </c>
      <c r="AJ180" s="25">
        <f t="shared" si="85"/>
        <v>0</v>
      </c>
    </row>
    <row r="181" spans="1:36" s="53" customFormat="1" x14ac:dyDescent="0.3">
      <c r="A181" s="21" t="s">
        <v>33</v>
      </c>
      <c r="B181" s="34">
        <f>H181+J181+L181+N181+P181+R181+T181+V181+X181+Z181+AB181+AD181</f>
        <v>0</v>
      </c>
      <c r="C181" s="34">
        <f t="shared" ref="C181:C184" si="108">H181</f>
        <v>0</v>
      </c>
      <c r="D181" s="34">
        <f>E181</f>
        <v>0</v>
      </c>
      <c r="E181" s="34">
        <f>I181+K181+M181+O181+Q181+S181+U181+W181+Y181+AA181+AC181+AE181</f>
        <v>0</v>
      </c>
      <c r="F181" s="34">
        <f t="shared" si="105"/>
        <v>0</v>
      </c>
      <c r="G181" s="34">
        <f t="shared" si="106"/>
        <v>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5"/>
      <c r="AG181" s="25">
        <f t="shared" si="82"/>
        <v>0</v>
      </c>
      <c r="AH181" s="25">
        <f t="shared" si="83"/>
        <v>0</v>
      </c>
      <c r="AI181" s="25">
        <f t="shared" si="84"/>
        <v>0</v>
      </c>
      <c r="AJ181" s="25">
        <f t="shared" si="85"/>
        <v>0</v>
      </c>
    </row>
    <row r="182" spans="1:36" s="53" customFormat="1" hidden="1" x14ac:dyDescent="0.3">
      <c r="A182" s="21" t="s">
        <v>31</v>
      </c>
      <c r="B182" s="34">
        <f>H182+J182+L182+N182+P182+R182+T182+V182+X182+Z182+AB182+AD182</f>
        <v>0</v>
      </c>
      <c r="C182" s="34">
        <f t="shared" si="108"/>
        <v>0</v>
      </c>
      <c r="D182" s="34">
        <f>E182</f>
        <v>0</v>
      </c>
      <c r="E182" s="34">
        <f>I182+K182+M182+O182+Q182+S182+U182+W182+Y182+AA182+AC182+AE182</f>
        <v>0</v>
      </c>
      <c r="F182" s="34">
        <f t="shared" si="105"/>
        <v>0</v>
      </c>
      <c r="G182" s="34">
        <f t="shared" si="106"/>
        <v>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5"/>
      <c r="AG182" s="25">
        <f t="shared" si="82"/>
        <v>0</v>
      </c>
      <c r="AH182" s="25">
        <f t="shared" si="83"/>
        <v>0</v>
      </c>
      <c r="AI182" s="25">
        <f t="shared" si="84"/>
        <v>0</v>
      </c>
      <c r="AJ182" s="25">
        <f t="shared" si="85"/>
        <v>0</v>
      </c>
    </row>
    <row r="183" spans="1:36" s="53" customFormat="1" hidden="1" x14ac:dyDescent="0.3">
      <c r="A183" s="21" t="s">
        <v>41</v>
      </c>
      <c r="B183" s="34">
        <f>H183+J183+L183+N183+P183+R183+T183+V183+X183+Z183+AB183+AD183</f>
        <v>0</v>
      </c>
      <c r="C183" s="34">
        <f t="shared" si="108"/>
        <v>0</v>
      </c>
      <c r="D183" s="34">
        <f>E183</f>
        <v>0</v>
      </c>
      <c r="E183" s="34">
        <f>I183+K183+M183+O183+Q183+S183+U183+W183+Y183+AA183+AC183+AE183</f>
        <v>0</v>
      </c>
      <c r="F183" s="34">
        <f t="shared" si="105"/>
        <v>0</v>
      </c>
      <c r="G183" s="34">
        <f t="shared" si="106"/>
        <v>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5"/>
      <c r="AG183" s="25">
        <f t="shared" si="82"/>
        <v>0</v>
      </c>
      <c r="AH183" s="25">
        <f t="shared" si="83"/>
        <v>0</v>
      </c>
      <c r="AI183" s="25">
        <f t="shared" si="84"/>
        <v>0</v>
      </c>
      <c r="AJ183" s="25">
        <f t="shared" si="85"/>
        <v>0</v>
      </c>
    </row>
    <row r="184" spans="1:36" s="56" customFormat="1" ht="37.5" x14ac:dyDescent="0.3">
      <c r="A184" s="44" t="s">
        <v>34</v>
      </c>
      <c r="B184" s="54">
        <f>H184+J184+L184+N184+P184+R184+T184+V184+X184+Z184+AB184+AD184</f>
        <v>0</v>
      </c>
      <c r="C184" s="54">
        <f t="shared" si="108"/>
        <v>0</v>
      </c>
      <c r="D184" s="54">
        <f>E184</f>
        <v>0</v>
      </c>
      <c r="E184" s="54">
        <f>I184+K184+M184+O184+Q184+S184+U184+W184+Y184+AA184+AC184+AE184</f>
        <v>0</v>
      </c>
      <c r="F184" s="54">
        <f t="shared" si="105"/>
        <v>0</v>
      </c>
      <c r="G184" s="54">
        <f t="shared" si="106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47">
        <f t="shared" si="82"/>
        <v>0</v>
      </c>
      <c r="AH184" s="47">
        <f t="shared" si="83"/>
        <v>0</v>
      </c>
      <c r="AI184" s="47">
        <f t="shared" si="84"/>
        <v>0</v>
      </c>
      <c r="AJ184" s="47">
        <f t="shared" si="85"/>
        <v>0</v>
      </c>
    </row>
    <row r="185" spans="1:36" s="26" customFormat="1" ht="42.75" customHeight="1" x14ac:dyDescent="0.3">
      <c r="A185" s="119" t="s">
        <v>74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1"/>
      <c r="AF185" s="74"/>
      <c r="AG185" s="25">
        <f t="shared" si="82"/>
        <v>0</v>
      </c>
      <c r="AH185" s="25">
        <f t="shared" si="83"/>
        <v>0</v>
      </c>
      <c r="AI185" s="25">
        <f t="shared" si="84"/>
        <v>0</v>
      </c>
      <c r="AJ185" s="25">
        <f t="shared" si="85"/>
        <v>0</v>
      </c>
    </row>
    <row r="186" spans="1:36" s="68" customFormat="1" x14ac:dyDescent="0.3">
      <c r="A186" s="29" t="s">
        <v>37</v>
      </c>
      <c r="B186" s="22">
        <f>B187+B188+B189</f>
        <v>3107.1</v>
      </c>
      <c r="C186" s="22">
        <f>C187+C188+C189</f>
        <v>0</v>
      </c>
      <c r="D186" s="22">
        <f>D187+D188+D189+D191</f>
        <v>0</v>
      </c>
      <c r="E186" s="22">
        <f>E187+E188+E189+E191</f>
        <v>0</v>
      </c>
      <c r="F186" s="22">
        <f t="shared" ref="F186:F191" si="109">IFERROR(E186/B186*100,0)</f>
        <v>0</v>
      </c>
      <c r="G186" s="22">
        <f t="shared" ref="G186:G191" si="110">IFERROR(E186/C186*100,0)</f>
        <v>0</v>
      </c>
      <c r="H186" s="22">
        <f>H187+H188+H189</f>
        <v>0</v>
      </c>
      <c r="I186" s="22">
        <f>I187+I188+I189</f>
        <v>0</v>
      </c>
      <c r="J186" s="22">
        <f>J187+J188+J189</f>
        <v>0</v>
      </c>
      <c r="K186" s="22">
        <f t="shared" ref="K186:AE186" si="111">K187+K188+K189</f>
        <v>0</v>
      </c>
      <c r="L186" s="22">
        <f t="shared" si="111"/>
        <v>0</v>
      </c>
      <c r="M186" s="22">
        <f t="shared" si="111"/>
        <v>0</v>
      </c>
      <c r="N186" s="22">
        <f t="shared" si="111"/>
        <v>0</v>
      </c>
      <c r="O186" s="22">
        <f t="shared" si="111"/>
        <v>0</v>
      </c>
      <c r="P186" s="22">
        <f t="shared" si="111"/>
        <v>450.9</v>
      </c>
      <c r="Q186" s="22">
        <f t="shared" si="111"/>
        <v>0</v>
      </c>
      <c r="R186" s="22">
        <f t="shared" si="111"/>
        <v>500</v>
      </c>
      <c r="S186" s="22">
        <f t="shared" si="111"/>
        <v>0</v>
      </c>
      <c r="T186" s="22">
        <f t="shared" si="111"/>
        <v>0</v>
      </c>
      <c r="U186" s="22">
        <f t="shared" si="111"/>
        <v>0</v>
      </c>
      <c r="V186" s="22">
        <f t="shared" si="111"/>
        <v>0</v>
      </c>
      <c r="W186" s="22">
        <f t="shared" si="111"/>
        <v>0</v>
      </c>
      <c r="X186" s="22">
        <f t="shared" si="111"/>
        <v>2156.1999999999998</v>
      </c>
      <c r="Y186" s="22">
        <f t="shared" si="111"/>
        <v>0</v>
      </c>
      <c r="Z186" s="22">
        <f t="shared" si="111"/>
        <v>0</v>
      </c>
      <c r="AA186" s="22">
        <f t="shared" si="111"/>
        <v>0</v>
      </c>
      <c r="AB186" s="22">
        <f t="shared" si="111"/>
        <v>0</v>
      </c>
      <c r="AC186" s="22">
        <f t="shared" si="111"/>
        <v>0</v>
      </c>
      <c r="AD186" s="22">
        <f t="shared" si="111"/>
        <v>0</v>
      </c>
      <c r="AE186" s="22">
        <f t="shared" si="111"/>
        <v>0</v>
      </c>
      <c r="AF186" s="22"/>
      <c r="AG186" s="25">
        <f t="shared" si="82"/>
        <v>3107.1</v>
      </c>
      <c r="AH186" s="25">
        <f t="shared" si="83"/>
        <v>3107.1</v>
      </c>
      <c r="AI186" s="25">
        <f t="shared" si="84"/>
        <v>0</v>
      </c>
      <c r="AJ186" s="25">
        <f t="shared" si="85"/>
        <v>0</v>
      </c>
    </row>
    <row r="187" spans="1:36" x14ac:dyDescent="0.3">
      <c r="A187" s="21" t="s">
        <v>31</v>
      </c>
      <c r="B187" s="30">
        <v>0</v>
      </c>
      <c r="C187" s="30">
        <v>0</v>
      </c>
      <c r="D187" s="30">
        <f>E187</f>
        <v>0</v>
      </c>
      <c r="E187" s="30">
        <f>I187+K187+M187+O187+Q187+S187+U187+W187+Y187+AA187+AC187+AE187</f>
        <v>0</v>
      </c>
      <c r="F187" s="30">
        <f t="shared" si="109"/>
        <v>0</v>
      </c>
      <c r="G187" s="30">
        <f t="shared" si="110"/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/>
      <c r="AG187" s="25">
        <f t="shared" si="82"/>
        <v>0</v>
      </c>
      <c r="AH187" s="25">
        <f t="shared" si="83"/>
        <v>0</v>
      </c>
      <c r="AI187" s="25">
        <f t="shared" si="84"/>
        <v>0</v>
      </c>
      <c r="AJ187" s="25">
        <f t="shared" si="85"/>
        <v>0</v>
      </c>
    </row>
    <row r="188" spans="1:36" s="26" customFormat="1" ht="42.75" customHeight="1" x14ac:dyDescent="0.3">
      <c r="A188" s="27" t="s">
        <v>32</v>
      </c>
      <c r="B188" s="30">
        <f>B194+B199</f>
        <v>0</v>
      </c>
      <c r="C188" s="30">
        <f>C194+C199</f>
        <v>0</v>
      </c>
      <c r="D188" s="30">
        <f>D194+D199</f>
        <v>0</v>
      </c>
      <c r="E188" s="30">
        <f>E194+E199</f>
        <v>0</v>
      </c>
      <c r="F188" s="30">
        <f t="shared" si="109"/>
        <v>0</v>
      </c>
      <c r="G188" s="30">
        <f t="shared" si="110"/>
        <v>0</v>
      </c>
      <c r="H188" s="30">
        <f>H194+H199</f>
        <v>0</v>
      </c>
      <c r="I188" s="30">
        <f>I194+I199</f>
        <v>0</v>
      </c>
      <c r="J188" s="30">
        <f>J194+J199</f>
        <v>0</v>
      </c>
      <c r="K188" s="30">
        <f t="shared" ref="K188:AE188" si="112">K194+K199</f>
        <v>0</v>
      </c>
      <c r="L188" s="30">
        <f t="shared" si="112"/>
        <v>0</v>
      </c>
      <c r="M188" s="30">
        <f t="shared" si="112"/>
        <v>0</v>
      </c>
      <c r="N188" s="30">
        <f t="shared" si="112"/>
        <v>0</v>
      </c>
      <c r="O188" s="30">
        <f t="shared" si="112"/>
        <v>0</v>
      </c>
      <c r="P188" s="30">
        <f t="shared" si="112"/>
        <v>0</v>
      </c>
      <c r="Q188" s="30">
        <f t="shared" si="112"/>
        <v>0</v>
      </c>
      <c r="R188" s="30">
        <f t="shared" si="112"/>
        <v>0</v>
      </c>
      <c r="S188" s="30">
        <f t="shared" si="112"/>
        <v>0</v>
      </c>
      <c r="T188" s="30">
        <f t="shared" si="112"/>
        <v>0</v>
      </c>
      <c r="U188" s="30">
        <f t="shared" si="112"/>
        <v>0</v>
      </c>
      <c r="V188" s="30">
        <f t="shared" si="112"/>
        <v>0</v>
      </c>
      <c r="W188" s="30">
        <f t="shared" si="112"/>
        <v>0</v>
      </c>
      <c r="X188" s="30">
        <f t="shared" si="112"/>
        <v>0</v>
      </c>
      <c r="Y188" s="30">
        <f t="shared" si="112"/>
        <v>0</v>
      </c>
      <c r="Z188" s="30">
        <f t="shared" si="112"/>
        <v>0</v>
      </c>
      <c r="AA188" s="30">
        <f t="shared" si="112"/>
        <v>0</v>
      </c>
      <c r="AB188" s="30">
        <f t="shared" si="112"/>
        <v>0</v>
      </c>
      <c r="AC188" s="30">
        <f t="shared" si="112"/>
        <v>0</v>
      </c>
      <c r="AD188" s="30">
        <f t="shared" si="112"/>
        <v>0</v>
      </c>
      <c r="AE188" s="30">
        <f t="shared" si="112"/>
        <v>0</v>
      </c>
      <c r="AF188" s="30"/>
      <c r="AG188" s="25">
        <f t="shared" si="82"/>
        <v>0</v>
      </c>
      <c r="AH188" s="25">
        <f t="shared" si="83"/>
        <v>0</v>
      </c>
      <c r="AI188" s="25">
        <f t="shared" si="84"/>
        <v>0</v>
      </c>
      <c r="AJ188" s="25">
        <f t="shared" si="85"/>
        <v>0</v>
      </c>
    </row>
    <row r="189" spans="1:36" s="26" customFormat="1" x14ac:dyDescent="0.3">
      <c r="A189" s="21" t="s">
        <v>33</v>
      </c>
      <c r="B189" s="30">
        <f>B195+B200+B205+B210+B215</f>
        <v>3107.1</v>
      </c>
      <c r="C189" s="30">
        <f>C195+C200+C205+C210+C215</f>
        <v>0</v>
      </c>
      <c r="D189" s="30">
        <f>D195+D200+D205+D210+D215</f>
        <v>0</v>
      </c>
      <c r="E189" s="30">
        <f>E195+E200+E205+E210+E215</f>
        <v>0</v>
      </c>
      <c r="F189" s="30">
        <f t="shared" si="109"/>
        <v>0</v>
      </c>
      <c r="G189" s="30">
        <f t="shared" si="110"/>
        <v>0</v>
      </c>
      <c r="H189" s="30">
        <f>H195+H200+H205+H210+H215</f>
        <v>0</v>
      </c>
      <c r="I189" s="30">
        <f t="shared" ref="I189:AE189" si="113">I195+I200+I205+I210+I215</f>
        <v>0</v>
      </c>
      <c r="J189" s="30">
        <f t="shared" si="113"/>
        <v>0</v>
      </c>
      <c r="K189" s="30">
        <f t="shared" si="113"/>
        <v>0</v>
      </c>
      <c r="L189" s="30">
        <f t="shared" si="113"/>
        <v>0</v>
      </c>
      <c r="M189" s="30">
        <f t="shared" si="113"/>
        <v>0</v>
      </c>
      <c r="N189" s="30">
        <f t="shared" si="113"/>
        <v>0</v>
      </c>
      <c r="O189" s="30">
        <f t="shared" si="113"/>
        <v>0</v>
      </c>
      <c r="P189" s="30">
        <f t="shared" si="113"/>
        <v>450.9</v>
      </c>
      <c r="Q189" s="30">
        <f t="shared" si="113"/>
        <v>0</v>
      </c>
      <c r="R189" s="30">
        <f t="shared" si="113"/>
        <v>500</v>
      </c>
      <c r="S189" s="30">
        <f t="shared" si="113"/>
        <v>0</v>
      </c>
      <c r="T189" s="30">
        <f t="shared" si="113"/>
        <v>0</v>
      </c>
      <c r="U189" s="30">
        <f t="shared" si="113"/>
        <v>0</v>
      </c>
      <c r="V189" s="30">
        <f t="shared" si="113"/>
        <v>0</v>
      </c>
      <c r="W189" s="30">
        <f t="shared" si="113"/>
        <v>0</v>
      </c>
      <c r="X189" s="30">
        <f t="shared" si="113"/>
        <v>2156.1999999999998</v>
      </c>
      <c r="Y189" s="30">
        <f t="shared" si="113"/>
        <v>0</v>
      </c>
      <c r="Z189" s="30">
        <f t="shared" si="113"/>
        <v>0</v>
      </c>
      <c r="AA189" s="30">
        <f t="shared" si="113"/>
        <v>0</v>
      </c>
      <c r="AB189" s="30">
        <f t="shared" si="113"/>
        <v>0</v>
      </c>
      <c r="AC189" s="30">
        <f t="shared" si="113"/>
        <v>0</v>
      </c>
      <c r="AD189" s="30">
        <f t="shared" si="113"/>
        <v>0</v>
      </c>
      <c r="AE189" s="30">
        <f t="shared" si="113"/>
        <v>0</v>
      </c>
      <c r="AF189" s="30"/>
      <c r="AG189" s="25">
        <f t="shared" si="82"/>
        <v>3107.1</v>
      </c>
      <c r="AH189" s="25">
        <f t="shared" si="83"/>
        <v>3107.1</v>
      </c>
      <c r="AI189" s="25">
        <f t="shared" si="84"/>
        <v>0</v>
      </c>
      <c r="AJ189" s="25">
        <f t="shared" si="85"/>
        <v>0</v>
      </c>
    </row>
    <row r="190" spans="1:36" s="26" customFormat="1" ht="37.5" x14ac:dyDescent="0.3">
      <c r="A190" s="28" t="s">
        <v>34</v>
      </c>
      <c r="B190" s="30">
        <v>0</v>
      </c>
      <c r="C190" s="30">
        <v>0</v>
      </c>
      <c r="D190" s="30">
        <v>0</v>
      </c>
      <c r="E190" s="30">
        <v>0</v>
      </c>
      <c r="F190" s="30">
        <f t="shared" si="109"/>
        <v>0</v>
      </c>
      <c r="G190" s="30">
        <f t="shared" si="110"/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/>
      <c r="AG190" s="25">
        <f t="shared" si="82"/>
        <v>0</v>
      </c>
      <c r="AH190" s="25">
        <f t="shared" si="83"/>
        <v>0</v>
      </c>
      <c r="AI190" s="25">
        <f t="shared" si="84"/>
        <v>0</v>
      </c>
      <c r="AJ190" s="25">
        <f t="shared" si="85"/>
        <v>0</v>
      </c>
    </row>
    <row r="191" spans="1:36" s="26" customFormat="1" x14ac:dyDescent="0.3">
      <c r="A191" s="21" t="s">
        <v>35</v>
      </c>
      <c r="B191" s="30">
        <v>0</v>
      </c>
      <c r="C191" s="30">
        <v>0</v>
      </c>
      <c r="D191" s="30">
        <f>E191</f>
        <v>0</v>
      </c>
      <c r="E191" s="30">
        <f>I191+K191+M191+O191+Q191+S191+U191+W191+Y191+AA191+AC191+AE191</f>
        <v>0</v>
      </c>
      <c r="F191" s="30">
        <f t="shared" si="109"/>
        <v>0</v>
      </c>
      <c r="G191" s="30">
        <f t="shared" si="110"/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/>
      <c r="AG191" s="25">
        <f t="shared" si="82"/>
        <v>0</v>
      </c>
      <c r="AH191" s="25">
        <f t="shared" si="83"/>
        <v>0</v>
      </c>
      <c r="AI191" s="25">
        <f t="shared" si="84"/>
        <v>0</v>
      </c>
      <c r="AJ191" s="25">
        <f t="shared" si="85"/>
        <v>0</v>
      </c>
    </row>
    <row r="192" spans="1:36" s="26" customFormat="1" ht="42.75" customHeight="1" x14ac:dyDescent="0.25">
      <c r="A192" s="116" t="s">
        <v>75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8"/>
      <c r="AF192" s="24"/>
      <c r="AG192" s="25">
        <f t="shared" si="82"/>
        <v>0</v>
      </c>
      <c r="AH192" s="25">
        <f t="shared" si="83"/>
        <v>0</v>
      </c>
      <c r="AI192" s="25">
        <f t="shared" si="84"/>
        <v>0</v>
      </c>
      <c r="AJ192" s="25">
        <f t="shared" si="85"/>
        <v>0</v>
      </c>
    </row>
    <row r="193" spans="1:36" x14ac:dyDescent="0.3">
      <c r="A193" s="29" t="s">
        <v>37</v>
      </c>
      <c r="B193" s="22">
        <f>B195</f>
        <v>956.2</v>
      </c>
      <c r="C193" s="22">
        <f>C195</f>
        <v>0</v>
      </c>
      <c r="D193" s="22">
        <f>D195</f>
        <v>0</v>
      </c>
      <c r="E193" s="22">
        <f>E195</f>
        <v>0</v>
      </c>
      <c r="F193" s="22">
        <f>IFERROR(E193/B193*100,0)</f>
        <v>0</v>
      </c>
      <c r="G193" s="22">
        <f>IFERROR(E193/C193*100,0)</f>
        <v>0</v>
      </c>
      <c r="H193" s="22">
        <f>H195</f>
        <v>0</v>
      </c>
      <c r="I193" s="22">
        <f t="shared" ref="I193:AE193" si="114">I195</f>
        <v>0</v>
      </c>
      <c r="J193" s="22">
        <f t="shared" si="114"/>
        <v>0</v>
      </c>
      <c r="K193" s="22">
        <f t="shared" si="114"/>
        <v>0</v>
      </c>
      <c r="L193" s="22">
        <f t="shared" si="114"/>
        <v>0</v>
      </c>
      <c r="M193" s="22">
        <f t="shared" si="114"/>
        <v>0</v>
      </c>
      <c r="N193" s="22">
        <f t="shared" si="114"/>
        <v>0</v>
      </c>
      <c r="O193" s="22">
        <f t="shared" si="114"/>
        <v>0</v>
      </c>
      <c r="P193" s="22">
        <f t="shared" si="114"/>
        <v>0</v>
      </c>
      <c r="Q193" s="22">
        <f t="shared" si="114"/>
        <v>0</v>
      </c>
      <c r="R193" s="22">
        <f t="shared" si="114"/>
        <v>0</v>
      </c>
      <c r="S193" s="22">
        <f t="shared" si="114"/>
        <v>0</v>
      </c>
      <c r="T193" s="22">
        <f t="shared" si="114"/>
        <v>0</v>
      </c>
      <c r="U193" s="22">
        <f t="shared" si="114"/>
        <v>0</v>
      </c>
      <c r="V193" s="22">
        <f t="shared" si="114"/>
        <v>0</v>
      </c>
      <c r="W193" s="22">
        <f t="shared" si="114"/>
        <v>0</v>
      </c>
      <c r="X193" s="22">
        <f t="shared" si="114"/>
        <v>956.2</v>
      </c>
      <c r="Y193" s="22">
        <f>Y195</f>
        <v>0</v>
      </c>
      <c r="Z193" s="22">
        <f t="shared" si="114"/>
        <v>0</v>
      </c>
      <c r="AA193" s="22">
        <f t="shared" si="114"/>
        <v>0</v>
      </c>
      <c r="AB193" s="22">
        <f t="shared" si="114"/>
        <v>0</v>
      </c>
      <c r="AC193" s="22">
        <f t="shared" si="114"/>
        <v>0</v>
      </c>
      <c r="AD193" s="22">
        <f t="shared" si="114"/>
        <v>0</v>
      </c>
      <c r="AE193" s="22">
        <f t="shared" si="114"/>
        <v>0</v>
      </c>
      <c r="AF193" s="35"/>
      <c r="AG193" s="25">
        <f t="shared" si="82"/>
        <v>956.2</v>
      </c>
      <c r="AH193" s="25">
        <f t="shared" si="83"/>
        <v>956.2</v>
      </c>
      <c r="AI193" s="25">
        <f t="shared" si="84"/>
        <v>0</v>
      </c>
      <c r="AJ193" s="25">
        <f t="shared" si="85"/>
        <v>0</v>
      </c>
    </row>
    <row r="194" spans="1:36" s="26" customFormat="1" ht="47.25" hidden="1" customHeight="1" x14ac:dyDescent="0.3">
      <c r="A194" s="27" t="s">
        <v>32</v>
      </c>
      <c r="B194" s="34">
        <f>H194+J194+L194+N194+P194+R194+T194+V194+X194+Z194+AB194+AD194</f>
        <v>0</v>
      </c>
      <c r="C194" s="34">
        <f>H194+J194</f>
        <v>0</v>
      </c>
      <c r="D194" s="34">
        <f>E194</f>
        <v>0</v>
      </c>
      <c r="E194" s="34">
        <f>I194+K194+M194+O194+Q194+S194+U194+W194+Y194+AA194+AC194+AE194</f>
        <v>0</v>
      </c>
      <c r="F194" s="34">
        <f>IFERROR(E194/B194*100,0)</f>
        <v>0</v>
      </c>
      <c r="G194" s="34">
        <f>IFERROR(E194/C194*100,0)</f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24"/>
      <c r="AG194" s="25">
        <f t="shared" si="82"/>
        <v>0</v>
      </c>
      <c r="AH194" s="25">
        <f t="shared" si="83"/>
        <v>0</v>
      </c>
      <c r="AI194" s="25">
        <f t="shared" si="84"/>
        <v>0</v>
      </c>
      <c r="AJ194" s="25">
        <f t="shared" si="85"/>
        <v>0</v>
      </c>
    </row>
    <row r="195" spans="1:36" s="26" customFormat="1" ht="41.25" customHeight="1" x14ac:dyDescent="0.3">
      <c r="A195" s="21" t="s">
        <v>33</v>
      </c>
      <c r="B195" s="34">
        <f>H195+J195+L195+N195+P195+R195+T195+V195+X195+Z195+AB195+AD195</f>
        <v>956.2</v>
      </c>
      <c r="C195" s="34">
        <f>H195+J195</f>
        <v>0</v>
      </c>
      <c r="D195" s="34">
        <f>E195</f>
        <v>0</v>
      </c>
      <c r="E195" s="34">
        <f>I195+K195+M195+O195+Q195+S195+U195+W195+Y195+AA195+AC195+AE195</f>
        <v>0</v>
      </c>
      <c r="F195" s="34">
        <f>IFERROR(E195/B195*100,0)</f>
        <v>0</v>
      </c>
      <c r="G195" s="34">
        <f>IFERROR(E195/C195*100,0)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v>956.2</v>
      </c>
      <c r="Y195" s="31"/>
      <c r="Z195" s="31"/>
      <c r="AA195" s="31"/>
      <c r="AB195" s="31"/>
      <c r="AC195" s="31"/>
      <c r="AD195" s="31"/>
      <c r="AE195" s="31"/>
      <c r="AF195" s="35"/>
      <c r="AG195" s="25">
        <f t="shared" si="82"/>
        <v>956.2</v>
      </c>
      <c r="AH195" s="25">
        <f t="shared" si="83"/>
        <v>956.2</v>
      </c>
      <c r="AI195" s="25">
        <f t="shared" si="84"/>
        <v>0</v>
      </c>
      <c r="AJ195" s="25">
        <f t="shared" si="85"/>
        <v>0</v>
      </c>
    </row>
    <row r="196" spans="1:36" s="26" customFormat="1" hidden="1" x14ac:dyDescent="0.3">
      <c r="A196" s="21" t="s">
        <v>31</v>
      </c>
      <c r="B196" s="30"/>
      <c r="C196" s="30"/>
      <c r="D196" s="30"/>
      <c r="E196" s="34">
        <f>I196+K196+M196+O196+Q196+S196+U196+W196+Y196+AA196+AC196+AE196</f>
        <v>0</v>
      </c>
      <c r="F196" s="34">
        <f>IFERROR(E196/B196*100,0)</f>
        <v>0</v>
      </c>
      <c r="G196" s="34">
        <f>IFERROR(E196/C196*100,0)</f>
        <v>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3"/>
      <c r="AF196" s="24"/>
      <c r="AG196" s="25">
        <f t="shared" si="82"/>
        <v>0</v>
      </c>
      <c r="AH196" s="25">
        <f t="shared" si="83"/>
        <v>0</v>
      </c>
      <c r="AI196" s="25">
        <f t="shared" si="84"/>
        <v>0</v>
      </c>
      <c r="AJ196" s="25">
        <f t="shared" si="85"/>
        <v>0</v>
      </c>
    </row>
    <row r="197" spans="1:36" s="26" customFormat="1" ht="36.75" customHeight="1" x14ac:dyDescent="0.25">
      <c r="A197" s="116" t="s">
        <v>76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8"/>
      <c r="AF197" s="24"/>
      <c r="AG197" s="25">
        <f t="shared" si="82"/>
        <v>0</v>
      </c>
      <c r="AH197" s="25">
        <f t="shared" si="83"/>
        <v>0</v>
      </c>
      <c r="AI197" s="25">
        <f t="shared" si="84"/>
        <v>0</v>
      </c>
      <c r="AJ197" s="25">
        <f t="shared" si="85"/>
        <v>0</v>
      </c>
    </row>
    <row r="198" spans="1:36" x14ac:dyDescent="0.3">
      <c r="A198" s="29" t="s">
        <v>37</v>
      </c>
      <c r="B198" s="22">
        <f>B200</f>
        <v>600</v>
      </c>
      <c r="C198" s="22">
        <f>C200</f>
        <v>0</v>
      </c>
      <c r="D198" s="22">
        <f>D200</f>
        <v>0</v>
      </c>
      <c r="E198" s="22">
        <f>E200</f>
        <v>0</v>
      </c>
      <c r="F198" s="22">
        <f>IFERROR(E198/B198*100,0)</f>
        <v>0</v>
      </c>
      <c r="G198" s="22">
        <f>IFERROR(E198/C198*100,0)</f>
        <v>0</v>
      </c>
      <c r="H198" s="22">
        <f>H200</f>
        <v>0</v>
      </c>
      <c r="I198" s="22">
        <f t="shared" ref="I198:AE198" si="115">I200</f>
        <v>0</v>
      </c>
      <c r="J198" s="22">
        <f t="shared" si="115"/>
        <v>0</v>
      </c>
      <c r="K198" s="22">
        <f t="shared" si="115"/>
        <v>0</v>
      </c>
      <c r="L198" s="22">
        <f t="shared" si="115"/>
        <v>0</v>
      </c>
      <c r="M198" s="22">
        <f t="shared" si="115"/>
        <v>0</v>
      </c>
      <c r="N198" s="22">
        <f t="shared" si="115"/>
        <v>0</v>
      </c>
      <c r="O198" s="22">
        <f t="shared" si="115"/>
        <v>0</v>
      </c>
      <c r="P198" s="22">
        <f t="shared" si="115"/>
        <v>0</v>
      </c>
      <c r="Q198" s="22">
        <f t="shared" si="115"/>
        <v>0</v>
      </c>
      <c r="R198" s="22">
        <f t="shared" si="115"/>
        <v>0</v>
      </c>
      <c r="S198" s="22">
        <f t="shared" si="115"/>
        <v>0</v>
      </c>
      <c r="T198" s="22">
        <f t="shared" si="115"/>
        <v>0</v>
      </c>
      <c r="U198" s="22">
        <f t="shared" si="115"/>
        <v>0</v>
      </c>
      <c r="V198" s="22">
        <f t="shared" si="115"/>
        <v>0</v>
      </c>
      <c r="W198" s="22">
        <f t="shared" si="115"/>
        <v>0</v>
      </c>
      <c r="X198" s="22">
        <f t="shared" si="115"/>
        <v>600</v>
      </c>
      <c r="Y198" s="22">
        <f t="shared" si="115"/>
        <v>0</v>
      </c>
      <c r="Z198" s="22">
        <f t="shared" si="115"/>
        <v>0</v>
      </c>
      <c r="AA198" s="22">
        <f t="shared" si="115"/>
        <v>0</v>
      </c>
      <c r="AB198" s="22">
        <f t="shared" si="115"/>
        <v>0</v>
      </c>
      <c r="AC198" s="22">
        <f t="shared" si="115"/>
        <v>0</v>
      </c>
      <c r="AD198" s="22">
        <f t="shared" si="115"/>
        <v>0</v>
      </c>
      <c r="AE198" s="22">
        <f t="shared" si="115"/>
        <v>0</v>
      </c>
      <c r="AF198" s="35"/>
      <c r="AG198" s="25">
        <f t="shared" si="82"/>
        <v>600</v>
      </c>
      <c r="AH198" s="25">
        <f t="shared" si="83"/>
        <v>600</v>
      </c>
      <c r="AI198" s="25">
        <f t="shared" si="84"/>
        <v>0</v>
      </c>
      <c r="AJ198" s="25">
        <f t="shared" si="85"/>
        <v>0</v>
      </c>
    </row>
    <row r="199" spans="1:36" s="26" customFormat="1" ht="43.5" hidden="1" customHeight="1" x14ac:dyDescent="0.3">
      <c r="A199" s="27" t="s">
        <v>32</v>
      </c>
      <c r="B199" s="34">
        <f>H199+J1127+L199+N199+P199+R199+T199+V199+X199+Z199+AB199+AD199</f>
        <v>0</v>
      </c>
      <c r="C199" s="34">
        <f>H199+J199+L199+N199</f>
        <v>0</v>
      </c>
      <c r="D199" s="34">
        <f>E199</f>
        <v>0</v>
      </c>
      <c r="E199" s="34">
        <f>I199+K199+M199+O199+Q199+S199+U199+W199+Y199+AA199+AC199+AE199</f>
        <v>0</v>
      </c>
      <c r="F199" s="34">
        <f>IFERROR(E199/B199*100,0)</f>
        <v>0</v>
      </c>
      <c r="G199" s="34">
        <f>IFERROR(E199/C199*100,0)</f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24"/>
      <c r="AG199" s="25">
        <f t="shared" si="82"/>
        <v>0</v>
      </c>
      <c r="AH199" s="25">
        <f t="shared" si="83"/>
        <v>0</v>
      </c>
      <c r="AI199" s="25">
        <f t="shared" si="84"/>
        <v>0</v>
      </c>
      <c r="AJ199" s="25">
        <f t="shared" si="85"/>
        <v>0</v>
      </c>
    </row>
    <row r="200" spans="1:36" s="26" customFormat="1" x14ac:dyDescent="0.3">
      <c r="A200" s="21" t="s">
        <v>33</v>
      </c>
      <c r="B200" s="34">
        <f>H200+J1128+L200+N200+P200+R200+T200+V200+X200+Z200+AB200+AD200+J200</f>
        <v>600</v>
      </c>
      <c r="C200" s="34">
        <f>H200+J200</f>
        <v>0</v>
      </c>
      <c r="D200" s="34">
        <f>E200</f>
        <v>0</v>
      </c>
      <c r="E200" s="34">
        <f>I200+K200+M200+O200+Q200+S200+U200+W200+Y200+AA200+AC200+AE200</f>
        <v>0</v>
      </c>
      <c r="F200" s="34">
        <f>IFERROR(E200/B200*100,0)</f>
        <v>0</v>
      </c>
      <c r="G200" s="34">
        <f>IFERROR(E200/C200*100,0)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>
        <v>600</v>
      </c>
      <c r="Y200" s="31"/>
      <c r="Z200" s="31"/>
      <c r="AA200" s="31"/>
      <c r="AB200" s="31"/>
      <c r="AC200" s="31"/>
      <c r="AD200" s="31"/>
      <c r="AE200" s="31"/>
      <c r="AF200" s="35"/>
      <c r="AG200" s="25">
        <f t="shared" si="82"/>
        <v>600</v>
      </c>
      <c r="AH200" s="25">
        <f t="shared" si="83"/>
        <v>600</v>
      </c>
      <c r="AI200" s="25">
        <f t="shared" si="84"/>
        <v>0</v>
      </c>
      <c r="AJ200" s="25">
        <f t="shared" si="85"/>
        <v>0</v>
      </c>
    </row>
    <row r="201" spans="1:36" s="77" customFormat="1" ht="40.5" hidden="1" customHeight="1" x14ac:dyDescent="0.3">
      <c r="A201" s="21" t="s">
        <v>34</v>
      </c>
      <c r="B201" s="34">
        <f>H201+J1129+L201+N201+P201+R201+T201+V201+X201+Z201+AB201+AD201</f>
        <v>35</v>
      </c>
      <c r="C201" s="34">
        <f>H201+J201+L201+N201</f>
        <v>0</v>
      </c>
      <c r="D201" s="34">
        <f>E201</f>
        <v>0</v>
      </c>
      <c r="E201" s="34">
        <f>I201+K201+M201+O201+Q201+S201+U201+W201+Y201+AA201+AC201+AE201</f>
        <v>0</v>
      </c>
      <c r="F201" s="75">
        <f>IFERROR(E201/B201*100,0)</f>
        <v>0</v>
      </c>
      <c r="G201" s="75">
        <f>IFERROR(E201/C201*100,0)</f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35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/>
      <c r="AG201" s="25">
        <f t="shared" si="82"/>
        <v>35</v>
      </c>
      <c r="AH201" s="25">
        <f t="shared" si="83"/>
        <v>0</v>
      </c>
      <c r="AI201" s="25">
        <f t="shared" si="84"/>
        <v>0</v>
      </c>
      <c r="AJ201" s="25">
        <f t="shared" si="85"/>
        <v>0</v>
      </c>
    </row>
    <row r="202" spans="1:36" s="26" customFormat="1" ht="38.25" customHeight="1" x14ac:dyDescent="0.25">
      <c r="A202" s="116" t="s">
        <v>77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8"/>
      <c r="AF202" s="24"/>
      <c r="AG202" s="25">
        <f t="shared" si="82"/>
        <v>0</v>
      </c>
      <c r="AH202" s="25">
        <f t="shared" si="83"/>
        <v>0</v>
      </c>
      <c r="AI202" s="25">
        <f t="shared" si="84"/>
        <v>0</v>
      </c>
      <c r="AJ202" s="25">
        <f t="shared" si="85"/>
        <v>0</v>
      </c>
    </row>
    <row r="203" spans="1:36" x14ac:dyDescent="0.3">
      <c r="A203" s="29" t="s">
        <v>37</v>
      </c>
      <c r="B203" s="22">
        <f>B205</f>
        <v>600</v>
      </c>
      <c r="C203" s="22">
        <f>C205</f>
        <v>0</v>
      </c>
      <c r="D203" s="22">
        <f>D205</f>
        <v>0</v>
      </c>
      <c r="E203" s="22">
        <f>E205</f>
        <v>0</v>
      </c>
      <c r="F203" s="22">
        <f>F205</f>
        <v>0</v>
      </c>
      <c r="G203" s="22">
        <f>IFERROR(E203/C203*100,0)</f>
        <v>0</v>
      </c>
      <c r="H203" s="22">
        <f>H205</f>
        <v>0</v>
      </c>
      <c r="I203" s="22">
        <f t="shared" ref="I203:AE203" si="116">I205</f>
        <v>0</v>
      </c>
      <c r="J203" s="22">
        <f t="shared" si="116"/>
        <v>0</v>
      </c>
      <c r="K203" s="22">
        <f t="shared" si="116"/>
        <v>0</v>
      </c>
      <c r="L203" s="22">
        <f t="shared" si="116"/>
        <v>0</v>
      </c>
      <c r="M203" s="22">
        <f t="shared" si="116"/>
        <v>0</v>
      </c>
      <c r="N203" s="22">
        <f t="shared" si="116"/>
        <v>0</v>
      </c>
      <c r="O203" s="22">
        <f t="shared" si="116"/>
        <v>0</v>
      </c>
      <c r="P203" s="22">
        <f t="shared" si="116"/>
        <v>0</v>
      </c>
      <c r="Q203" s="22">
        <f t="shared" si="116"/>
        <v>0</v>
      </c>
      <c r="R203" s="22">
        <f t="shared" si="116"/>
        <v>0</v>
      </c>
      <c r="S203" s="22">
        <f t="shared" si="116"/>
        <v>0</v>
      </c>
      <c r="T203" s="22">
        <f t="shared" si="116"/>
        <v>0</v>
      </c>
      <c r="U203" s="22">
        <f t="shared" si="116"/>
        <v>0</v>
      </c>
      <c r="V203" s="22">
        <f t="shared" si="116"/>
        <v>0</v>
      </c>
      <c r="W203" s="22">
        <f t="shared" si="116"/>
        <v>0</v>
      </c>
      <c r="X203" s="22">
        <f t="shared" si="116"/>
        <v>600</v>
      </c>
      <c r="Y203" s="22">
        <f t="shared" si="116"/>
        <v>0</v>
      </c>
      <c r="Z203" s="22">
        <f t="shared" si="116"/>
        <v>0</v>
      </c>
      <c r="AA203" s="22">
        <f t="shared" si="116"/>
        <v>0</v>
      </c>
      <c r="AB203" s="22">
        <f t="shared" si="116"/>
        <v>0</v>
      </c>
      <c r="AC203" s="22">
        <f t="shared" si="116"/>
        <v>0</v>
      </c>
      <c r="AD203" s="22">
        <f t="shared" si="116"/>
        <v>0</v>
      </c>
      <c r="AE203" s="22">
        <f t="shared" si="116"/>
        <v>0</v>
      </c>
      <c r="AF203" s="35"/>
      <c r="AG203" s="25">
        <f t="shared" si="82"/>
        <v>600</v>
      </c>
      <c r="AH203" s="25">
        <f t="shared" si="83"/>
        <v>600</v>
      </c>
      <c r="AI203" s="25">
        <f t="shared" si="84"/>
        <v>0</v>
      </c>
      <c r="AJ203" s="25">
        <f t="shared" si="85"/>
        <v>0</v>
      </c>
    </row>
    <row r="204" spans="1:36" s="26" customFormat="1" ht="43.5" hidden="1" customHeight="1" x14ac:dyDescent="0.3">
      <c r="A204" s="27" t="s">
        <v>32</v>
      </c>
      <c r="B204" s="34">
        <f>H204+J1132+L204+N204+P204+R204+T204+V204+X204+Z204+AB204+AD204</f>
        <v>0</v>
      </c>
      <c r="C204" s="34">
        <f>H204+J204+L204+N204</f>
        <v>0</v>
      </c>
      <c r="D204" s="34">
        <f>E204</f>
        <v>0</v>
      </c>
      <c r="E204" s="34">
        <f>I204+K204+M204+O204+Q204+S204+U204+W204+Y204+AA204+AC204+AE204</f>
        <v>0</v>
      </c>
      <c r="F204" s="34">
        <f>IFERROR(E204/B204*100,0)</f>
        <v>0</v>
      </c>
      <c r="G204" s="34">
        <f>IFERROR(E204/C204*100,0)</f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24"/>
      <c r="AG204" s="25">
        <f t="shared" si="82"/>
        <v>0</v>
      </c>
      <c r="AH204" s="25">
        <f t="shared" si="83"/>
        <v>0</v>
      </c>
      <c r="AI204" s="25">
        <f t="shared" si="84"/>
        <v>0</v>
      </c>
      <c r="AJ204" s="25">
        <f t="shared" si="85"/>
        <v>0</v>
      </c>
    </row>
    <row r="205" spans="1:36" s="26" customFormat="1" x14ac:dyDescent="0.3">
      <c r="A205" s="21" t="s">
        <v>33</v>
      </c>
      <c r="B205" s="34">
        <f>H205+J1133+L205+N205+P205+R205+T205+V205+X205+Z205+AB205+AD205+J205</f>
        <v>600</v>
      </c>
      <c r="C205" s="34">
        <f>H205+J205</f>
        <v>0</v>
      </c>
      <c r="D205" s="34">
        <f>E205</f>
        <v>0</v>
      </c>
      <c r="E205" s="34">
        <f>I205+K205+M205+O205+Q205+S205+U205+W205+Y205+AA205+AC205+AE205</f>
        <v>0</v>
      </c>
      <c r="F205" s="34">
        <f>IFERROR(E205/B205*100,0)</f>
        <v>0</v>
      </c>
      <c r="G205" s="34">
        <f>IFERROR(E205/C205*100,0)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>
        <v>600</v>
      </c>
      <c r="Y205" s="31"/>
      <c r="Z205" s="31"/>
      <c r="AA205" s="31"/>
      <c r="AB205" s="31"/>
      <c r="AC205" s="31"/>
      <c r="AD205" s="31"/>
      <c r="AE205" s="31"/>
      <c r="AF205" s="35"/>
      <c r="AG205" s="25">
        <f t="shared" si="82"/>
        <v>600</v>
      </c>
      <c r="AH205" s="25">
        <f t="shared" si="83"/>
        <v>600</v>
      </c>
      <c r="AI205" s="25">
        <f t="shared" si="84"/>
        <v>0</v>
      </c>
      <c r="AJ205" s="25">
        <f t="shared" si="85"/>
        <v>0</v>
      </c>
    </row>
    <row r="206" spans="1:36" s="77" customFormat="1" ht="40.5" hidden="1" customHeight="1" x14ac:dyDescent="0.3">
      <c r="A206" s="21" t="s">
        <v>34</v>
      </c>
      <c r="B206" s="34">
        <f>H206+J1134+L206+N206+P206+R206+T206+V206+X206+Z206+AB206+AD206</f>
        <v>0</v>
      </c>
      <c r="C206" s="34">
        <f>H206+J206+L206+N206</f>
        <v>0</v>
      </c>
      <c r="D206" s="34">
        <f>E206</f>
        <v>0</v>
      </c>
      <c r="E206" s="34">
        <f>I206+K206+M206+O206+Q206+S206+U206+W206+Y206+AA206+AC206+AE206</f>
        <v>0</v>
      </c>
      <c r="F206" s="75">
        <f>IFERROR(E206/B206*100,0)</f>
        <v>0</v>
      </c>
      <c r="G206" s="75">
        <f>IFERROR(E206/C206*100,0)</f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/>
      <c r="AG206" s="25">
        <f t="shared" si="82"/>
        <v>0</v>
      </c>
      <c r="AH206" s="25">
        <f t="shared" si="83"/>
        <v>0</v>
      </c>
      <c r="AI206" s="25">
        <f t="shared" si="84"/>
        <v>0</v>
      </c>
      <c r="AJ206" s="25">
        <f t="shared" si="85"/>
        <v>0</v>
      </c>
    </row>
    <row r="207" spans="1:36" s="26" customFormat="1" ht="36.75" customHeight="1" x14ac:dyDescent="0.25">
      <c r="A207" s="116" t="s">
        <v>78</v>
      </c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8"/>
      <c r="AF207" s="24"/>
      <c r="AG207" s="25">
        <f t="shared" ref="AG207:AG228" si="117">H207+J207+L207+N207+P207+R207+T207+V207+X207+Z207+AB207+AD207</f>
        <v>0</v>
      </c>
      <c r="AH207" s="25">
        <f t="shared" ref="AH207:AH228" si="118">H207+J207+L207+N207+P207+R207+T207+V207+X207</f>
        <v>0</v>
      </c>
      <c r="AI207" s="25">
        <f t="shared" ref="AI207:AI228" si="119">I207+K207+M207+O207+Q207+S207+U207+W207+Y207+AA207+AC207+AE207</f>
        <v>0</v>
      </c>
      <c r="AJ207" s="25">
        <f t="shared" ref="AJ207:AJ228" si="120">E207-C207</f>
        <v>0</v>
      </c>
    </row>
    <row r="208" spans="1:36" x14ac:dyDescent="0.3">
      <c r="A208" s="29" t="s">
        <v>37</v>
      </c>
      <c r="B208" s="22">
        <f>B210</f>
        <v>500</v>
      </c>
      <c r="C208" s="22">
        <f>C210</f>
        <v>0</v>
      </c>
      <c r="D208" s="22">
        <f>D210</f>
        <v>0</v>
      </c>
      <c r="E208" s="22">
        <f>E210</f>
        <v>0</v>
      </c>
      <c r="F208" s="22">
        <f>IFERROR(E208/B208*100,0)</f>
        <v>0</v>
      </c>
      <c r="G208" s="22">
        <f>IFERROR(E208/C208*100,0)</f>
        <v>0</v>
      </c>
      <c r="H208" s="22">
        <f>H210</f>
        <v>0</v>
      </c>
      <c r="I208" s="22">
        <f t="shared" ref="I208:AE208" si="121">I210</f>
        <v>0</v>
      </c>
      <c r="J208" s="22">
        <f t="shared" si="121"/>
        <v>0</v>
      </c>
      <c r="K208" s="22">
        <f t="shared" si="121"/>
        <v>0</v>
      </c>
      <c r="L208" s="22">
        <f t="shared" si="121"/>
        <v>0</v>
      </c>
      <c r="M208" s="22">
        <f t="shared" si="121"/>
        <v>0</v>
      </c>
      <c r="N208" s="22">
        <f t="shared" si="121"/>
        <v>0</v>
      </c>
      <c r="O208" s="22">
        <f t="shared" si="121"/>
        <v>0</v>
      </c>
      <c r="P208" s="22">
        <f t="shared" si="121"/>
        <v>0</v>
      </c>
      <c r="Q208" s="22">
        <f t="shared" si="121"/>
        <v>0</v>
      </c>
      <c r="R208" s="22">
        <f t="shared" si="121"/>
        <v>500</v>
      </c>
      <c r="S208" s="22">
        <f t="shared" si="121"/>
        <v>0</v>
      </c>
      <c r="T208" s="22">
        <f t="shared" si="121"/>
        <v>0</v>
      </c>
      <c r="U208" s="22">
        <f t="shared" si="121"/>
        <v>0</v>
      </c>
      <c r="V208" s="22">
        <f t="shared" si="121"/>
        <v>0</v>
      </c>
      <c r="W208" s="22">
        <f t="shared" si="121"/>
        <v>0</v>
      </c>
      <c r="X208" s="22">
        <f t="shared" si="121"/>
        <v>0</v>
      </c>
      <c r="Y208" s="22">
        <f t="shared" si="121"/>
        <v>0</v>
      </c>
      <c r="Z208" s="22">
        <f t="shared" si="121"/>
        <v>0</v>
      </c>
      <c r="AA208" s="22">
        <f t="shared" si="121"/>
        <v>0</v>
      </c>
      <c r="AB208" s="22">
        <f t="shared" si="121"/>
        <v>0</v>
      </c>
      <c r="AC208" s="22">
        <f t="shared" si="121"/>
        <v>0</v>
      </c>
      <c r="AD208" s="22">
        <f t="shared" si="121"/>
        <v>0</v>
      </c>
      <c r="AE208" s="22">
        <f t="shared" si="121"/>
        <v>0</v>
      </c>
      <c r="AF208" s="35"/>
      <c r="AG208" s="25">
        <f t="shared" si="117"/>
        <v>500</v>
      </c>
      <c r="AH208" s="25">
        <f t="shared" si="118"/>
        <v>500</v>
      </c>
      <c r="AI208" s="25">
        <f t="shared" si="119"/>
        <v>0</v>
      </c>
      <c r="AJ208" s="25">
        <f t="shared" si="120"/>
        <v>0</v>
      </c>
    </row>
    <row r="209" spans="1:36" s="26" customFormat="1" ht="43.5" hidden="1" customHeight="1" x14ac:dyDescent="0.3">
      <c r="A209" s="27" t="s">
        <v>32</v>
      </c>
      <c r="B209" s="34">
        <f>H209+J1137+L209+N209+P209+R209+T209+V209+X209+Z209+AB209+AD209</f>
        <v>0</v>
      </c>
      <c r="C209" s="34">
        <f>H209+J209+L209+N209</f>
        <v>0</v>
      </c>
      <c r="D209" s="34">
        <f>E209</f>
        <v>0</v>
      </c>
      <c r="E209" s="34">
        <f>I209+K209+M209+O209+Q209+S209+U209+W209+Y209+AA209+AC209+AE209</f>
        <v>0</v>
      </c>
      <c r="F209" s="34">
        <f>IFERROR(E209/B209*100,0)</f>
        <v>0</v>
      </c>
      <c r="G209" s="34">
        <f>IFERROR(E209/C209*100,0)</f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24"/>
      <c r="AG209" s="25">
        <f t="shared" si="117"/>
        <v>0</v>
      </c>
      <c r="AH209" s="25">
        <f t="shared" si="118"/>
        <v>0</v>
      </c>
      <c r="AI209" s="25">
        <f t="shared" si="119"/>
        <v>0</v>
      </c>
      <c r="AJ209" s="25">
        <f t="shared" si="120"/>
        <v>0</v>
      </c>
    </row>
    <row r="210" spans="1:36" s="26" customFormat="1" x14ac:dyDescent="0.3">
      <c r="A210" s="21" t="s">
        <v>33</v>
      </c>
      <c r="B210" s="34">
        <f>H210+J1138+L210+N210+P210+R210+T210+V210+X210+Z210+AB210+AD210+J210</f>
        <v>500</v>
      </c>
      <c r="C210" s="34">
        <f>H210+J210</f>
        <v>0</v>
      </c>
      <c r="D210" s="34">
        <f>E210</f>
        <v>0</v>
      </c>
      <c r="E210" s="34">
        <f>I210+K210+M210+O210+Q210+S210+U210+W210+Y210+AA210+AC210+AE210</f>
        <v>0</v>
      </c>
      <c r="F210" s="34">
        <f>IFERROR(E210/B210*100,0)</f>
        <v>0</v>
      </c>
      <c r="G210" s="34">
        <f>IFERROR(E210/C210*100,0)</f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>
        <v>500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24"/>
      <c r="AG210" s="25">
        <f t="shared" si="117"/>
        <v>500</v>
      </c>
      <c r="AH210" s="25">
        <f t="shared" si="118"/>
        <v>500</v>
      </c>
      <c r="AI210" s="25">
        <f t="shared" si="119"/>
        <v>0</v>
      </c>
      <c r="AJ210" s="25">
        <f t="shared" si="120"/>
        <v>0</v>
      </c>
    </row>
    <row r="211" spans="1:36" s="77" customFormat="1" ht="40.5" hidden="1" customHeight="1" x14ac:dyDescent="0.3">
      <c r="A211" s="21" t="s">
        <v>34</v>
      </c>
      <c r="B211" s="34">
        <f>H211+J1139+L211+N211+P211+R211+T211+V211+X211+Z211+AB211+AD211</f>
        <v>0</v>
      </c>
      <c r="C211" s="34">
        <f>H211+J211+L211+N211</f>
        <v>0</v>
      </c>
      <c r="D211" s="34">
        <f>E211</f>
        <v>0</v>
      </c>
      <c r="E211" s="34">
        <f>I211+K211+M211+O211+Q211+S211+U211+W211+Y211+AA211+AC211+AE211</f>
        <v>0</v>
      </c>
      <c r="F211" s="75">
        <f>IFERROR(E211/B211*100,0)</f>
        <v>0</v>
      </c>
      <c r="G211" s="75">
        <f>IFERROR(E211/C211*100,0)</f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/>
      <c r="AG211" s="25">
        <f t="shared" si="117"/>
        <v>0</v>
      </c>
      <c r="AH211" s="25">
        <f t="shared" si="118"/>
        <v>0</v>
      </c>
      <c r="AI211" s="25">
        <f t="shared" si="119"/>
        <v>0</v>
      </c>
      <c r="AJ211" s="25">
        <f t="shared" si="120"/>
        <v>0</v>
      </c>
    </row>
    <row r="212" spans="1:36" s="26" customFormat="1" ht="42.75" customHeight="1" x14ac:dyDescent="0.25">
      <c r="A212" s="116" t="s">
        <v>79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8"/>
      <c r="AF212" s="24"/>
      <c r="AG212" s="25">
        <f t="shared" si="117"/>
        <v>0</v>
      </c>
      <c r="AH212" s="25">
        <f t="shared" si="118"/>
        <v>0</v>
      </c>
      <c r="AI212" s="25">
        <f t="shared" si="119"/>
        <v>0</v>
      </c>
      <c r="AJ212" s="25">
        <f t="shared" si="120"/>
        <v>0</v>
      </c>
    </row>
    <row r="213" spans="1:36" x14ac:dyDescent="0.3">
      <c r="A213" s="29" t="s">
        <v>37</v>
      </c>
      <c r="B213" s="22">
        <f>B215</f>
        <v>450.9</v>
      </c>
      <c r="C213" s="22">
        <f>C215</f>
        <v>0</v>
      </c>
      <c r="D213" s="22">
        <f>D215</f>
        <v>0</v>
      </c>
      <c r="E213" s="22">
        <f>E215</f>
        <v>0</v>
      </c>
      <c r="F213" s="22">
        <f t="shared" ref="F213:F228" si="122">IFERROR(E213/B213*100,0)</f>
        <v>0</v>
      </c>
      <c r="G213" s="22">
        <f t="shared" ref="G213:G228" si="123">IFERROR(E213/C213*100,0)</f>
        <v>0</v>
      </c>
      <c r="H213" s="22">
        <f>H215</f>
        <v>0</v>
      </c>
      <c r="I213" s="22">
        <f t="shared" ref="I213:AE213" si="124">I215</f>
        <v>0</v>
      </c>
      <c r="J213" s="22">
        <f t="shared" si="124"/>
        <v>0</v>
      </c>
      <c r="K213" s="22">
        <f t="shared" si="124"/>
        <v>0</v>
      </c>
      <c r="L213" s="22">
        <f t="shared" si="124"/>
        <v>0</v>
      </c>
      <c r="M213" s="22">
        <f t="shared" si="124"/>
        <v>0</v>
      </c>
      <c r="N213" s="22">
        <f t="shared" si="124"/>
        <v>0</v>
      </c>
      <c r="O213" s="22">
        <f t="shared" si="124"/>
        <v>0</v>
      </c>
      <c r="P213" s="22">
        <f t="shared" si="124"/>
        <v>450.9</v>
      </c>
      <c r="Q213" s="22">
        <f t="shared" si="124"/>
        <v>0</v>
      </c>
      <c r="R213" s="22">
        <f t="shared" si="124"/>
        <v>0</v>
      </c>
      <c r="S213" s="22">
        <f t="shared" si="124"/>
        <v>0</v>
      </c>
      <c r="T213" s="22">
        <f t="shared" si="124"/>
        <v>0</v>
      </c>
      <c r="U213" s="22">
        <f t="shared" si="124"/>
        <v>0</v>
      </c>
      <c r="V213" s="22">
        <f t="shared" si="124"/>
        <v>0</v>
      </c>
      <c r="W213" s="22">
        <f t="shared" si="124"/>
        <v>0</v>
      </c>
      <c r="X213" s="22">
        <f t="shared" si="124"/>
        <v>0</v>
      </c>
      <c r="Y213" s="22">
        <f t="shared" si="124"/>
        <v>0</v>
      </c>
      <c r="Z213" s="22">
        <f t="shared" si="124"/>
        <v>0</v>
      </c>
      <c r="AA213" s="22">
        <f t="shared" si="124"/>
        <v>0</v>
      </c>
      <c r="AB213" s="22">
        <f t="shared" si="124"/>
        <v>0</v>
      </c>
      <c r="AC213" s="22">
        <f t="shared" si="124"/>
        <v>0</v>
      </c>
      <c r="AD213" s="22">
        <f t="shared" si="124"/>
        <v>0</v>
      </c>
      <c r="AE213" s="22">
        <f t="shared" si="124"/>
        <v>0</v>
      </c>
      <c r="AF213" s="35"/>
      <c r="AG213" s="25">
        <f t="shared" si="117"/>
        <v>450.9</v>
      </c>
      <c r="AH213" s="25">
        <f t="shared" si="118"/>
        <v>450.9</v>
      </c>
      <c r="AI213" s="25">
        <f t="shared" si="119"/>
        <v>0</v>
      </c>
      <c r="AJ213" s="25">
        <f t="shared" si="120"/>
        <v>0</v>
      </c>
    </row>
    <row r="214" spans="1:36" s="26" customFormat="1" ht="43.5" hidden="1" customHeight="1" x14ac:dyDescent="0.3">
      <c r="A214" s="27" t="s">
        <v>32</v>
      </c>
      <c r="B214" s="34">
        <f>H214+J1142+L214+N214+P214+R214+T214+V214+X214+Z214+AB214+AD214</f>
        <v>0</v>
      </c>
      <c r="C214" s="34">
        <f>H214+J214+L214+N214</f>
        <v>0</v>
      </c>
      <c r="D214" s="34">
        <f>E214</f>
        <v>0</v>
      </c>
      <c r="E214" s="34">
        <f>I214+K214+M214+O214+Q214+S214+U214+W214+Y214+AA214+AC214+AE214</f>
        <v>0</v>
      </c>
      <c r="F214" s="34">
        <f t="shared" si="122"/>
        <v>0</v>
      </c>
      <c r="G214" s="34">
        <f t="shared" si="123"/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24"/>
      <c r="AG214" s="25">
        <f t="shared" si="117"/>
        <v>0</v>
      </c>
      <c r="AH214" s="25">
        <f t="shared" si="118"/>
        <v>0</v>
      </c>
      <c r="AI214" s="25">
        <f t="shared" si="119"/>
        <v>0</v>
      </c>
      <c r="AJ214" s="25">
        <f t="shared" si="120"/>
        <v>0</v>
      </c>
    </row>
    <row r="215" spans="1:36" s="26" customFormat="1" x14ac:dyDescent="0.3">
      <c r="A215" s="21" t="s">
        <v>33</v>
      </c>
      <c r="B215" s="34">
        <f>H215+J1143+L215+N215+P215+R215+T215+V215+X215+Z215+AB215+AD215+J215</f>
        <v>450.9</v>
      </c>
      <c r="C215" s="34">
        <f>H215+J215</f>
        <v>0</v>
      </c>
      <c r="D215" s="34">
        <f>E215</f>
        <v>0</v>
      </c>
      <c r="E215" s="34">
        <f>I215+K215+M215+O215+Q215+S215+U215+W215+Y215+AA215+AC215+AE215</f>
        <v>0</v>
      </c>
      <c r="F215" s="34">
        <f t="shared" si="122"/>
        <v>0</v>
      </c>
      <c r="G215" s="34">
        <f t="shared" si="123"/>
        <v>0</v>
      </c>
      <c r="H215" s="31"/>
      <c r="I215" s="31"/>
      <c r="J215" s="31"/>
      <c r="K215" s="31"/>
      <c r="L215" s="31"/>
      <c r="M215" s="31"/>
      <c r="N215" s="31"/>
      <c r="O215" s="31"/>
      <c r="P215" s="31">
        <v>450.9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4"/>
      <c r="AG215" s="25">
        <f t="shared" si="117"/>
        <v>450.9</v>
      </c>
      <c r="AH215" s="25">
        <f t="shared" si="118"/>
        <v>450.9</v>
      </c>
      <c r="AI215" s="25">
        <f t="shared" si="119"/>
        <v>0</v>
      </c>
      <c r="AJ215" s="25">
        <f>E215-C215</f>
        <v>0</v>
      </c>
    </row>
    <row r="216" spans="1:36" s="77" customFormat="1" ht="40.5" hidden="1" customHeight="1" x14ac:dyDescent="0.3">
      <c r="A216" s="78" t="s">
        <v>34</v>
      </c>
      <c r="B216" s="75">
        <f>H216+J1144+L216+N216+P216+R216+T216+V216+X216+Z216+AB216+AD216</f>
        <v>0</v>
      </c>
      <c r="C216" s="75">
        <f>H216+J216+L216+N216</f>
        <v>0</v>
      </c>
      <c r="D216" s="75">
        <f>E216</f>
        <v>0</v>
      </c>
      <c r="E216" s="75">
        <f>I216+K216+M216+O216+Q216+S216+U216+W216+Y216+AA216+AC216+AE216</f>
        <v>0</v>
      </c>
      <c r="F216" s="75">
        <f t="shared" si="122"/>
        <v>0</v>
      </c>
      <c r="G216" s="75">
        <f t="shared" si="123"/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/>
      <c r="AG216" s="25">
        <f t="shared" si="117"/>
        <v>0</v>
      </c>
      <c r="AH216" s="25">
        <f t="shared" si="118"/>
        <v>0</v>
      </c>
      <c r="AI216" s="25">
        <f t="shared" si="119"/>
        <v>0</v>
      </c>
      <c r="AJ216" s="25">
        <f t="shared" si="120"/>
        <v>0</v>
      </c>
    </row>
    <row r="217" spans="1:36" s="26" customFormat="1" ht="39.75" customHeight="1" x14ac:dyDescent="0.3">
      <c r="A217" s="122" t="s">
        <v>80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4"/>
      <c r="AF217" s="30"/>
      <c r="AG217" s="25"/>
      <c r="AH217" s="25"/>
      <c r="AI217" s="25"/>
      <c r="AJ217" s="25"/>
    </row>
    <row r="218" spans="1:36" s="20" customFormat="1" ht="27.75" customHeight="1" x14ac:dyDescent="0.25">
      <c r="A218" s="61" t="s">
        <v>81</v>
      </c>
      <c r="B218" s="62">
        <f>B221</f>
        <v>12432.39</v>
      </c>
      <c r="C218" s="62">
        <f>C221</f>
        <v>0</v>
      </c>
      <c r="D218" s="62">
        <f>D221</f>
        <v>0</v>
      </c>
      <c r="E218" s="62">
        <f>E221</f>
        <v>0</v>
      </c>
      <c r="F218" s="62">
        <f>IFERROR(E218/B218*100,0)</f>
        <v>0</v>
      </c>
      <c r="G218" s="62">
        <f>IFERROR(E218/C218*100,0)</f>
        <v>0</v>
      </c>
      <c r="H218" s="62">
        <f>H221</f>
        <v>0</v>
      </c>
      <c r="I218" s="62">
        <f t="shared" ref="I218:AE219" si="125">I221</f>
        <v>0</v>
      </c>
      <c r="J218" s="62">
        <f t="shared" si="125"/>
        <v>0</v>
      </c>
      <c r="K218" s="62">
        <f t="shared" si="125"/>
        <v>0</v>
      </c>
      <c r="L218" s="62">
        <f t="shared" si="125"/>
        <v>0</v>
      </c>
      <c r="M218" s="62">
        <f t="shared" si="125"/>
        <v>0</v>
      </c>
      <c r="N218" s="62">
        <f t="shared" si="125"/>
        <v>12432.39</v>
      </c>
      <c r="O218" s="62">
        <f t="shared" si="125"/>
        <v>0</v>
      </c>
      <c r="P218" s="62">
        <f t="shared" si="125"/>
        <v>0</v>
      </c>
      <c r="Q218" s="62">
        <f t="shared" si="125"/>
        <v>0</v>
      </c>
      <c r="R218" s="62">
        <f t="shared" si="125"/>
        <v>0</v>
      </c>
      <c r="S218" s="62">
        <f t="shared" si="125"/>
        <v>0</v>
      </c>
      <c r="T218" s="62">
        <f t="shared" si="125"/>
        <v>0</v>
      </c>
      <c r="U218" s="62">
        <f t="shared" si="125"/>
        <v>0</v>
      </c>
      <c r="V218" s="62">
        <f t="shared" si="125"/>
        <v>0</v>
      </c>
      <c r="W218" s="62">
        <f t="shared" si="125"/>
        <v>0</v>
      </c>
      <c r="X218" s="62">
        <f t="shared" si="125"/>
        <v>0</v>
      </c>
      <c r="Y218" s="62">
        <f t="shared" si="125"/>
        <v>0</v>
      </c>
      <c r="Z218" s="62">
        <f t="shared" si="125"/>
        <v>0</v>
      </c>
      <c r="AA218" s="62">
        <f t="shared" si="125"/>
        <v>0</v>
      </c>
      <c r="AB218" s="62">
        <f t="shared" si="125"/>
        <v>0</v>
      </c>
      <c r="AC218" s="62">
        <f t="shared" si="125"/>
        <v>0</v>
      </c>
      <c r="AD218" s="62">
        <f t="shared" si="125"/>
        <v>0</v>
      </c>
      <c r="AE218" s="62">
        <f t="shared" si="125"/>
        <v>0</v>
      </c>
      <c r="AF218" s="43"/>
      <c r="AG218" s="19">
        <f t="shared" ref="AG218:AG222" si="126">H218+J218+L218+N218+P218+R218+T218+V218+X218+Z218+AB218+AD218</f>
        <v>12432.39</v>
      </c>
      <c r="AH218" s="19">
        <f t="shared" ref="AH218:AH222" si="127">H218+J218+L218+N218+P218+R218+T218+V218+X218</f>
        <v>12432.39</v>
      </c>
      <c r="AI218" s="19">
        <f t="shared" ref="AI218:AI222" si="128">I218+K218+M218+O218+Q218+S218+U218+W218+Y218+AA218+AC218+AE218</f>
        <v>0</v>
      </c>
      <c r="AJ218" s="19">
        <f t="shared" ref="AJ218:AJ222" si="129">E218-C218</f>
        <v>0</v>
      </c>
    </row>
    <row r="219" spans="1:36" s="53" customFormat="1" x14ac:dyDescent="0.3">
      <c r="A219" s="21" t="s">
        <v>33</v>
      </c>
      <c r="B219" s="34">
        <f>B222</f>
        <v>12432.39</v>
      </c>
      <c r="C219" s="34">
        <f>C222</f>
        <v>0</v>
      </c>
      <c r="D219" s="34">
        <f t="shared" ref="D219:E219" si="130">D222</f>
        <v>0</v>
      </c>
      <c r="E219" s="34">
        <f t="shared" si="130"/>
        <v>0</v>
      </c>
      <c r="F219" s="34">
        <f>IFERROR(E219/B219*100,0)</f>
        <v>0</v>
      </c>
      <c r="G219" s="34">
        <f>IFERROR(E219/C219*100,0)</f>
        <v>0</v>
      </c>
      <c r="H219" s="34">
        <f>H222</f>
        <v>0</v>
      </c>
      <c r="I219" s="34">
        <f t="shared" si="125"/>
        <v>0</v>
      </c>
      <c r="J219" s="34">
        <f t="shared" si="125"/>
        <v>0</v>
      </c>
      <c r="K219" s="34">
        <f t="shared" si="125"/>
        <v>0</v>
      </c>
      <c r="L219" s="34">
        <f t="shared" si="125"/>
        <v>0</v>
      </c>
      <c r="M219" s="34">
        <f t="shared" si="125"/>
        <v>0</v>
      </c>
      <c r="N219" s="34">
        <f t="shared" si="125"/>
        <v>12432.39</v>
      </c>
      <c r="O219" s="34">
        <f t="shared" si="125"/>
        <v>0</v>
      </c>
      <c r="P219" s="34">
        <f t="shared" si="125"/>
        <v>0</v>
      </c>
      <c r="Q219" s="34">
        <f t="shared" si="125"/>
        <v>0</v>
      </c>
      <c r="R219" s="34">
        <f t="shared" si="125"/>
        <v>0</v>
      </c>
      <c r="S219" s="34">
        <f t="shared" si="125"/>
        <v>0</v>
      </c>
      <c r="T219" s="34">
        <f t="shared" si="125"/>
        <v>0</v>
      </c>
      <c r="U219" s="34">
        <f t="shared" si="125"/>
        <v>0</v>
      </c>
      <c r="V219" s="34">
        <f t="shared" si="125"/>
        <v>0</v>
      </c>
      <c r="W219" s="34">
        <f t="shared" si="125"/>
        <v>0</v>
      </c>
      <c r="X219" s="34">
        <f t="shared" si="125"/>
        <v>0</v>
      </c>
      <c r="Y219" s="34">
        <f t="shared" si="125"/>
        <v>0</v>
      </c>
      <c r="Z219" s="34">
        <f t="shared" si="125"/>
        <v>0</v>
      </c>
      <c r="AA219" s="34">
        <f t="shared" si="125"/>
        <v>0</v>
      </c>
      <c r="AB219" s="34">
        <f t="shared" si="125"/>
        <v>0</v>
      </c>
      <c r="AC219" s="34">
        <f t="shared" si="125"/>
        <v>0</v>
      </c>
      <c r="AD219" s="34">
        <f t="shared" si="125"/>
        <v>0</v>
      </c>
      <c r="AE219" s="34">
        <f t="shared" si="125"/>
        <v>0</v>
      </c>
      <c r="AF219" s="35"/>
      <c r="AG219" s="52">
        <f t="shared" si="126"/>
        <v>12432.39</v>
      </c>
      <c r="AH219" s="52">
        <f t="shared" si="127"/>
        <v>12432.39</v>
      </c>
      <c r="AI219" s="52">
        <f t="shared" si="128"/>
        <v>0</v>
      </c>
      <c r="AJ219" s="52">
        <f t="shared" si="129"/>
        <v>0</v>
      </c>
    </row>
    <row r="220" spans="1:36" s="26" customFormat="1" ht="51.75" customHeight="1" x14ac:dyDescent="0.25">
      <c r="A220" s="119" t="s">
        <v>82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1"/>
      <c r="AF220" s="64"/>
      <c r="AG220" s="25">
        <f t="shared" si="126"/>
        <v>0</v>
      </c>
      <c r="AH220" s="25">
        <f t="shared" si="127"/>
        <v>0</v>
      </c>
      <c r="AI220" s="25">
        <f t="shared" si="128"/>
        <v>0</v>
      </c>
      <c r="AJ220" s="25">
        <f t="shared" si="129"/>
        <v>0</v>
      </c>
    </row>
    <row r="221" spans="1:36" s="26" customFormat="1" x14ac:dyDescent="0.3">
      <c r="A221" s="29" t="s">
        <v>37</v>
      </c>
      <c r="B221" s="22">
        <f>B222</f>
        <v>12432.39</v>
      </c>
      <c r="C221" s="22">
        <f t="shared" ref="C221:AE221" si="131">C222</f>
        <v>0</v>
      </c>
      <c r="D221" s="22">
        <f t="shared" si="131"/>
        <v>0</v>
      </c>
      <c r="E221" s="22">
        <f t="shared" si="131"/>
        <v>0</v>
      </c>
      <c r="F221" s="22">
        <f t="shared" si="131"/>
        <v>0</v>
      </c>
      <c r="G221" s="22">
        <f t="shared" si="131"/>
        <v>0</v>
      </c>
      <c r="H221" s="22">
        <f t="shared" si="131"/>
        <v>0</v>
      </c>
      <c r="I221" s="22">
        <f t="shared" si="131"/>
        <v>0</v>
      </c>
      <c r="J221" s="22">
        <f t="shared" si="131"/>
        <v>0</v>
      </c>
      <c r="K221" s="22">
        <f t="shared" si="131"/>
        <v>0</v>
      </c>
      <c r="L221" s="22">
        <f t="shared" si="131"/>
        <v>0</v>
      </c>
      <c r="M221" s="22">
        <f t="shared" si="131"/>
        <v>0</v>
      </c>
      <c r="N221" s="22">
        <f t="shared" si="131"/>
        <v>12432.39</v>
      </c>
      <c r="O221" s="22">
        <f t="shared" si="131"/>
        <v>0</v>
      </c>
      <c r="P221" s="22">
        <f t="shared" si="131"/>
        <v>0</v>
      </c>
      <c r="Q221" s="22">
        <f t="shared" si="131"/>
        <v>0</v>
      </c>
      <c r="R221" s="22">
        <f t="shared" si="131"/>
        <v>0</v>
      </c>
      <c r="S221" s="22">
        <f t="shared" si="131"/>
        <v>0</v>
      </c>
      <c r="T221" s="22">
        <f t="shared" si="131"/>
        <v>0</v>
      </c>
      <c r="U221" s="22">
        <f t="shared" si="131"/>
        <v>0</v>
      </c>
      <c r="V221" s="22">
        <f t="shared" si="131"/>
        <v>0</v>
      </c>
      <c r="W221" s="22">
        <f t="shared" si="131"/>
        <v>0</v>
      </c>
      <c r="X221" s="22">
        <f t="shared" si="131"/>
        <v>0</v>
      </c>
      <c r="Y221" s="22">
        <f t="shared" si="131"/>
        <v>0</v>
      </c>
      <c r="Z221" s="22">
        <f t="shared" si="131"/>
        <v>0</v>
      </c>
      <c r="AA221" s="22">
        <f t="shared" si="131"/>
        <v>0</v>
      </c>
      <c r="AB221" s="22">
        <f t="shared" si="131"/>
        <v>0</v>
      </c>
      <c r="AC221" s="22">
        <f t="shared" si="131"/>
        <v>0</v>
      </c>
      <c r="AD221" s="22">
        <f t="shared" si="131"/>
        <v>0</v>
      </c>
      <c r="AE221" s="22">
        <f t="shared" si="131"/>
        <v>0</v>
      </c>
      <c r="AF221" s="24"/>
      <c r="AG221" s="25">
        <f t="shared" si="126"/>
        <v>12432.39</v>
      </c>
      <c r="AH221" s="25">
        <f t="shared" si="127"/>
        <v>12432.39</v>
      </c>
      <c r="AI221" s="25">
        <f t="shared" si="128"/>
        <v>0</v>
      </c>
      <c r="AJ221" s="25">
        <f t="shared" si="129"/>
        <v>0</v>
      </c>
    </row>
    <row r="222" spans="1:36" s="53" customFormat="1" x14ac:dyDescent="0.3">
      <c r="A222" s="21" t="s">
        <v>33</v>
      </c>
      <c r="B222" s="34">
        <f>H222+J1150+L222+N222+P222+R222+T222+V222+X222+Z222+AB222+AD222+J222</f>
        <v>12432.39</v>
      </c>
      <c r="C222" s="34">
        <f>H222+J222</f>
        <v>0</v>
      </c>
      <c r="D222" s="34">
        <f>I222+K222+M222+O222</f>
        <v>0</v>
      </c>
      <c r="E222" s="34">
        <f>I222+K222+M222+O222+Q222+S222+U222+W222+Y222+AA222+AC222+AE222</f>
        <v>0</v>
      </c>
      <c r="F222" s="34">
        <f t="shared" ref="F222" si="132">IFERROR(E222/B222*100,0)</f>
        <v>0</v>
      </c>
      <c r="G222" s="34">
        <f t="shared" ref="G222" si="133">IFERROR(E222/C222*100,0)</f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12432.39</v>
      </c>
      <c r="O222" s="34"/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5"/>
      <c r="AG222" s="52">
        <f t="shared" si="126"/>
        <v>12432.39</v>
      </c>
      <c r="AH222" s="52">
        <f t="shared" si="127"/>
        <v>12432.39</v>
      </c>
      <c r="AI222" s="52">
        <f t="shared" si="128"/>
        <v>0</v>
      </c>
      <c r="AJ222" s="52">
        <f t="shared" si="129"/>
        <v>0</v>
      </c>
    </row>
    <row r="223" spans="1:36" s="20" customFormat="1" ht="42.75" customHeight="1" x14ac:dyDescent="0.3">
      <c r="A223" s="79" t="s">
        <v>83</v>
      </c>
      <c r="B223" s="80">
        <f>B9+B53+B78+B218</f>
        <v>115225.41498000002</v>
      </c>
      <c r="C223" s="80">
        <f t="shared" ref="C223:E223" si="134">C9+C53+C78+C218</f>
        <v>16797.30531</v>
      </c>
      <c r="D223" s="80">
        <f t="shared" si="134"/>
        <v>15666.240250000001</v>
      </c>
      <c r="E223" s="80">
        <f t="shared" si="134"/>
        <v>15666.276620000001</v>
      </c>
      <c r="F223" s="80">
        <f t="shared" si="122"/>
        <v>13.596198913858752</v>
      </c>
      <c r="G223" s="80">
        <f t="shared" si="123"/>
        <v>93.266606344729226</v>
      </c>
      <c r="H223" s="80">
        <f>H9+H53+H78+H218</f>
        <v>7847.8184300000003</v>
      </c>
      <c r="I223" s="80">
        <f t="shared" ref="I223:AE223" si="135">I9+I53+I78+I218</f>
        <v>6646.9318600000006</v>
      </c>
      <c r="J223" s="80">
        <f t="shared" si="135"/>
        <v>8949.4868800000004</v>
      </c>
      <c r="K223" s="80">
        <f t="shared" si="135"/>
        <v>9019.34476</v>
      </c>
      <c r="L223" s="80">
        <f t="shared" si="135"/>
        <v>7390.2732100000012</v>
      </c>
      <c r="M223" s="80">
        <f t="shared" si="135"/>
        <v>0</v>
      </c>
      <c r="N223" s="80">
        <f t="shared" si="135"/>
        <v>21785.471750000001</v>
      </c>
      <c r="O223" s="80">
        <f t="shared" si="135"/>
        <v>0</v>
      </c>
      <c r="P223" s="80">
        <f t="shared" si="135"/>
        <v>10236.5915</v>
      </c>
      <c r="Q223" s="80">
        <f t="shared" si="135"/>
        <v>0</v>
      </c>
      <c r="R223" s="80">
        <f t="shared" si="135"/>
        <v>10555.88385</v>
      </c>
      <c r="S223" s="80">
        <f t="shared" si="135"/>
        <v>0</v>
      </c>
      <c r="T223" s="80">
        <f t="shared" si="135"/>
        <v>9948.9661599999999</v>
      </c>
      <c r="U223" s="80">
        <f t="shared" si="135"/>
        <v>0</v>
      </c>
      <c r="V223" s="80">
        <f t="shared" si="135"/>
        <v>7423.9284700000007</v>
      </c>
      <c r="W223" s="80">
        <f t="shared" si="135"/>
        <v>0</v>
      </c>
      <c r="X223" s="80">
        <f t="shared" si="135"/>
        <v>8550.2985000000008</v>
      </c>
      <c r="Y223" s="80">
        <f t="shared" si="135"/>
        <v>0</v>
      </c>
      <c r="Z223" s="80">
        <f t="shared" si="135"/>
        <v>8092.6936700000006</v>
      </c>
      <c r="AA223" s="80">
        <f t="shared" si="135"/>
        <v>0</v>
      </c>
      <c r="AB223" s="80">
        <f t="shared" si="135"/>
        <v>6559.9194299999999</v>
      </c>
      <c r="AC223" s="80">
        <f t="shared" si="135"/>
        <v>0</v>
      </c>
      <c r="AD223" s="80">
        <f t="shared" si="135"/>
        <v>7884.08313</v>
      </c>
      <c r="AE223" s="80">
        <f t="shared" si="135"/>
        <v>0</v>
      </c>
      <c r="AF223" s="80"/>
      <c r="AG223" s="19">
        <f>H223+J223+L223+N223+P223+R223+T223+V223+X223+Z223+AB223+AD223</f>
        <v>115225.41498</v>
      </c>
      <c r="AH223" s="19">
        <f>H223+J223+L223+N223</f>
        <v>45973.050270000007</v>
      </c>
      <c r="AI223" s="19">
        <f t="shared" si="119"/>
        <v>15666.276620000001</v>
      </c>
      <c r="AJ223" s="19">
        <f t="shared" si="120"/>
        <v>-1131.0286899999992</v>
      </c>
    </row>
    <row r="224" spans="1:36" s="53" customFormat="1" x14ac:dyDescent="0.3">
      <c r="A224" s="21" t="s">
        <v>31</v>
      </c>
      <c r="B224" s="30">
        <f>B10</f>
        <v>1038</v>
      </c>
      <c r="C224" s="30">
        <v>0</v>
      </c>
      <c r="D224" s="30">
        <v>0</v>
      </c>
      <c r="E224" s="30">
        <v>0</v>
      </c>
      <c r="F224" s="30">
        <f t="shared" si="122"/>
        <v>0</v>
      </c>
      <c r="G224" s="30">
        <f t="shared" si="123"/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/>
      <c r="AG224" s="52">
        <f t="shared" si="117"/>
        <v>0</v>
      </c>
      <c r="AH224" s="52">
        <f t="shared" si="118"/>
        <v>0</v>
      </c>
      <c r="AI224" s="52">
        <f t="shared" si="119"/>
        <v>0</v>
      </c>
      <c r="AJ224" s="52">
        <f t="shared" si="120"/>
        <v>0</v>
      </c>
    </row>
    <row r="225" spans="1:41" s="53" customFormat="1" ht="37.5" x14ac:dyDescent="0.3">
      <c r="A225" s="27" t="s">
        <v>32</v>
      </c>
      <c r="B225" s="30">
        <f t="shared" ref="B225:E227" si="136">B11+B54+B79</f>
        <v>40438.199999999997</v>
      </c>
      <c r="C225" s="30">
        <f t="shared" si="136"/>
        <v>3912.7986700000001</v>
      </c>
      <c r="D225" s="30">
        <f t="shared" si="136"/>
        <v>3451.1</v>
      </c>
      <c r="E225" s="30">
        <f t="shared" si="136"/>
        <v>3451.1363700000002</v>
      </c>
      <c r="F225" s="30">
        <f t="shared" si="122"/>
        <v>8.5343471519503851</v>
      </c>
      <c r="G225" s="30">
        <f t="shared" si="123"/>
        <v>88.20122528818996</v>
      </c>
      <c r="H225" s="30">
        <f t="shared" ref="H225:AE225" si="137">H11+H54+H79</f>
        <v>690.92506000000003</v>
      </c>
      <c r="I225" s="30">
        <f t="shared" si="137"/>
        <v>499.03919999999999</v>
      </c>
      <c r="J225" s="30">
        <f t="shared" si="137"/>
        <v>3221.8736100000001</v>
      </c>
      <c r="K225" s="30">
        <f t="shared" si="137"/>
        <v>2952.09717</v>
      </c>
      <c r="L225" s="30">
        <f t="shared" si="137"/>
        <v>2550.9812400000001</v>
      </c>
      <c r="M225" s="30">
        <f t="shared" si="137"/>
        <v>0</v>
      </c>
      <c r="N225" s="30">
        <f t="shared" si="137"/>
        <v>2474.7418200000002</v>
      </c>
      <c r="O225" s="30">
        <f t="shared" si="137"/>
        <v>0</v>
      </c>
      <c r="P225" s="30">
        <f t="shared" si="137"/>
        <v>5205.62194</v>
      </c>
      <c r="Q225" s="30">
        <f t="shared" si="137"/>
        <v>0</v>
      </c>
      <c r="R225" s="30">
        <f t="shared" si="137"/>
        <v>5467.1592500000006</v>
      </c>
      <c r="S225" s="30">
        <f t="shared" si="137"/>
        <v>0</v>
      </c>
      <c r="T225" s="30">
        <f t="shared" si="137"/>
        <v>2638.5509000000002</v>
      </c>
      <c r="U225" s="30">
        <f t="shared" si="137"/>
        <v>0</v>
      </c>
      <c r="V225" s="30">
        <f t="shared" si="137"/>
        <v>3402.8335699999998</v>
      </c>
      <c r="W225" s="30">
        <f t="shared" si="137"/>
        <v>0</v>
      </c>
      <c r="X225" s="30">
        <f t="shared" si="137"/>
        <v>4324.5924999999997</v>
      </c>
      <c r="Y225" s="30">
        <f t="shared" si="137"/>
        <v>0</v>
      </c>
      <c r="Z225" s="30">
        <f t="shared" si="137"/>
        <v>3702.68768</v>
      </c>
      <c r="AA225" s="30">
        <f t="shared" si="137"/>
        <v>0</v>
      </c>
      <c r="AB225" s="30">
        <f t="shared" si="137"/>
        <v>3489.1015400000001</v>
      </c>
      <c r="AC225" s="30">
        <f t="shared" si="137"/>
        <v>0</v>
      </c>
      <c r="AD225" s="30">
        <f t="shared" si="137"/>
        <v>3269.1308899999999</v>
      </c>
      <c r="AE225" s="30">
        <f t="shared" si="137"/>
        <v>0</v>
      </c>
      <c r="AF225" s="30"/>
      <c r="AG225" s="52">
        <f t="shared" si="117"/>
        <v>40438.200000000004</v>
      </c>
      <c r="AH225" s="52">
        <f t="shared" si="118"/>
        <v>29977.279890000002</v>
      </c>
      <c r="AI225" s="52">
        <f t="shared" si="119"/>
        <v>3451.1363700000002</v>
      </c>
      <c r="AJ225" s="52">
        <f t="shared" si="120"/>
        <v>-461.66229999999996</v>
      </c>
    </row>
    <row r="226" spans="1:41" s="53" customFormat="1" x14ac:dyDescent="0.3">
      <c r="A226" s="21" t="s">
        <v>33</v>
      </c>
      <c r="B226" s="30">
        <f>B12+B55+B80+B222</f>
        <v>73749.214980000019</v>
      </c>
      <c r="C226" s="30">
        <f>C12+C55+C80+C222</f>
        <v>12884.50664</v>
      </c>
      <c r="D226" s="30">
        <f t="shared" ref="D226:E226" si="138">D12+D55+D80+D222</f>
        <v>12215.14025</v>
      </c>
      <c r="E226" s="30">
        <f t="shared" si="138"/>
        <v>12215.14025</v>
      </c>
      <c r="F226" s="30">
        <f t="shared" si="122"/>
        <v>16.563078336918721</v>
      </c>
      <c r="G226" s="30">
        <f t="shared" si="123"/>
        <v>94.80487372390381</v>
      </c>
      <c r="H226" s="30">
        <f>H12+H55+H80+H219</f>
        <v>7156.8933699999998</v>
      </c>
      <c r="I226" s="30">
        <f t="shared" ref="I226:AE226" si="139">I12+I55+I80+I219</f>
        <v>6147.8926600000004</v>
      </c>
      <c r="J226" s="30">
        <f t="shared" si="139"/>
        <v>5727.6132699999998</v>
      </c>
      <c r="K226" s="30">
        <f t="shared" si="139"/>
        <v>6067.2475899999999</v>
      </c>
      <c r="L226" s="30">
        <f t="shared" si="139"/>
        <v>4839.2919700000002</v>
      </c>
      <c r="M226" s="30">
        <f t="shared" si="139"/>
        <v>0</v>
      </c>
      <c r="N226" s="30">
        <f t="shared" si="139"/>
        <v>19310.729930000001</v>
      </c>
      <c r="O226" s="30">
        <f t="shared" si="139"/>
        <v>0</v>
      </c>
      <c r="P226" s="30">
        <f t="shared" si="139"/>
        <v>5030.9695600000005</v>
      </c>
      <c r="Q226" s="30">
        <f t="shared" si="139"/>
        <v>0</v>
      </c>
      <c r="R226" s="30">
        <f t="shared" si="139"/>
        <v>5088.7245999999996</v>
      </c>
      <c r="S226" s="30">
        <f t="shared" si="139"/>
        <v>0</v>
      </c>
      <c r="T226" s="30">
        <f t="shared" si="139"/>
        <v>7310.4152599999998</v>
      </c>
      <c r="U226" s="30">
        <f t="shared" si="139"/>
        <v>0</v>
      </c>
      <c r="V226" s="30">
        <f t="shared" si="139"/>
        <v>4021.0949000000001</v>
      </c>
      <c r="W226" s="30">
        <f t="shared" si="139"/>
        <v>0</v>
      </c>
      <c r="X226" s="30">
        <f t="shared" si="139"/>
        <v>4225.7060000000001</v>
      </c>
      <c r="Y226" s="30">
        <f t="shared" si="139"/>
        <v>0</v>
      </c>
      <c r="Z226" s="30">
        <f t="shared" si="139"/>
        <v>4044.0059900000001</v>
      </c>
      <c r="AA226" s="30">
        <f t="shared" si="139"/>
        <v>0</v>
      </c>
      <c r="AB226" s="30">
        <f t="shared" si="139"/>
        <v>2724.8178900000003</v>
      </c>
      <c r="AC226" s="30">
        <f t="shared" si="139"/>
        <v>0</v>
      </c>
      <c r="AD226" s="30">
        <f t="shared" si="139"/>
        <v>4268.9522400000005</v>
      </c>
      <c r="AE226" s="30">
        <f t="shared" si="139"/>
        <v>0</v>
      </c>
      <c r="AF226" s="30"/>
      <c r="AG226" s="52">
        <f t="shared" si="117"/>
        <v>73749.214980000004</v>
      </c>
      <c r="AH226" s="52">
        <f t="shared" si="118"/>
        <v>62711.438860000002</v>
      </c>
      <c r="AI226" s="52">
        <f t="shared" si="119"/>
        <v>12215.14025</v>
      </c>
      <c r="AJ226" s="52">
        <f t="shared" si="120"/>
        <v>-669.36638999999923</v>
      </c>
    </row>
    <row r="227" spans="1:41" s="53" customFormat="1" ht="37.5" x14ac:dyDescent="0.3">
      <c r="A227" s="28" t="s">
        <v>34</v>
      </c>
      <c r="B227" s="30">
        <f>B81+B56+B13</f>
        <v>2887.8</v>
      </c>
      <c r="C227" s="30">
        <f t="shared" si="136"/>
        <v>1855.4</v>
      </c>
      <c r="D227" s="30">
        <f t="shared" si="136"/>
        <v>1855.4</v>
      </c>
      <c r="E227" s="30">
        <f t="shared" si="136"/>
        <v>1855.4</v>
      </c>
      <c r="F227" s="30">
        <f t="shared" si="122"/>
        <v>64.249601772975964</v>
      </c>
      <c r="G227" s="30">
        <f t="shared" si="123"/>
        <v>100</v>
      </c>
      <c r="H227" s="30">
        <f t="shared" ref="H227:AE227" si="140">H13+H56+H81</f>
        <v>1286.9308000000001</v>
      </c>
      <c r="I227" s="30">
        <f t="shared" si="140"/>
        <v>1286.9308000000001</v>
      </c>
      <c r="J227" s="30">
        <f t="shared" si="140"/>
        <v>568.4692</v>
      </c>
      <c r="K227" s="30">
        <f t="shared" si="140"/>
        <v>568.4692</v>
      </c>
      <c r="L227" s="30">
        <f t="shared" si="140"/>
        <v>0</v>
      </c>
      <c r="M227" s="30">
        <f t="shared" si="140"/>
        <v>0</v>
      </c>
      <c r="N227" s="30">
        <f t="shared" si="140"/>
        <v>0</v>
      </c>
      <c r="O227" s="30">
        <f t="shared" si="140"/>
        <v>0</v>
      </c>
      <c r="P227" s="30">
        <f t="shared" si="140"/>
        <v>219.5</v>
      </c>
      <c r="Q227" s="30">
        <f t="shared" si="140"/>
        <v>0</v>
      </c>
      <c r="R227" s="30">
        <f t="shared" si="140"/>
        <v>0</v>
      </c>
      <c r="S227" s="30">
        <f t="shared" si="140"/>
        <v>0</v>
      </c>
      <c r="T227" s="30">
        <f t="shared" si="140"/>
        <v>0</v>
      </c>
      <c r="U227" s="30">
        <f t="shared" si="140"/>
        <v>0</v>
      </c>
      <c r="V227" s="30">
        <f t="shared" si="140"/>
        <v>0</v>
      </c>
      <c r="W227" s="30">
        <f t="shared" si="140"/>
        <v>0</v>
      </c>
      <c r="X227" s="30">
        <f t="shared" si="140"/>
        <v>0</v>
      </c>
      <c r="Y227" s="30">
        <f t="shared" si="140"/>
        <v>0</v>
      </c>
      <c r="Z227" s="30">
        <f t="shared" si="140"/>
        <v>0</v>
      </c>
      <c r="AA227" s="30">
        <f t="shared" si="140"/>
        <v>0</v>
      </c>
      <c r="AB227" s="30">
        <f t="shared" si="140"/>
        <v>0</v>
      </c>
      <c r="AC227" s="30">
        <f t="shared" si="140"/>
        <v>0</v>
      </c>
      <c r="AD227" s="30">
        <f t="shared" si="140"/>
        <v>130.6</v>
      </c>
      <c r="AE227" s="30">
        <f t="shared" si="140"/>
        <v>0</v>
      </c>
      <c r="AF227" s="30"/>
      <c r="AG227" s="52">
        <f t="shared" si="117"/>
        <v>2205.5</v>
      </c>
      <c r="AH227" s="52">
        <f t="shared" si="118"/>
        <v>2074.9</v>
      </c>
      <c r="AI227" s="52">
        <f t="shared" si="119"/>
        <v>1855.4</v>
      </c>
      <c r="AJ227" s="52">
        <f t="shared" si="120"/>
        <v>0</v>
      </c>
    </row>
    <row r="228" spans="1:41" s="53" customFormat="1" x14ac:dyDescent="0.3">
      <c r="A228" s="81" t="s">
        <v>35</v>
      </c>
      <c r="B228" s="30">
        <v>0</v>
      </c>
      <c r="C228" s="30">
        <v>0</v>
      </c>
      <c r="D228" s="30">
        <v>0</v>
      </c>
      <c r="E228" s="30">
        <v>0</v>
      </c>
      <c r="F228" s="30">
        <f t="shared" si="122"/>
        <v>0</v>
      </c>
      <c r="G228" s="30">
        <f t="shared" si="123"/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/>
      <c r="AG228" s="52">
        <f t="shared" si="117"/>
        <v>0</v>
      </c>
      <c r="AH228" s="52">
        <f t="shared" si="118"/>
        <v>0</v>
      </c>
      <c r="AI228" s="52">
        <f t="shared" si="119"/>
        <v>0</v>
      </c>
      <c r="AJ228" s="52">
        <f t="shared" si="120"/>
        <v>0</v>
      </c>
    </row>
    <row r="229" spans="1:41" s="26" customFormat="1" x14ac:dyDescent="0.3">
      <c r="A229" s="8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4"/>
      <c r="W229" s="84"/>
      <c r="X229" s="83"/>
      <c r="Y229" s="83"/>
      <c r="Z229" s="83"/>
      <c r="AA229" s="83"/>
      <c r="AB229" s="83"/>
      <c r="AC229" s="83"/>
      <c r="AD229" s="83"/>
      <c r="AE229" s="50"/>
      <c r="AF229" s="85"/>
    </row>
    <row r="230" spans="1:41" ht="34.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86"/>
      <c r="J230" s="4"/>
      <c r="K230" s="4"/>
      <c r="L230" s="4"/>
      <c r="M230" s="4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3"/>
      <c r="AF230" s="88"/>
      <c r="AG230" s="3"/>
      <c r="AH230" s="3"/>
      <c r="AI230" s="3"/>
      <c r="AJ230" s="3"/>
      <c r="AK230" s="3"/>
      <c r="AL230" s="3"/>
      <c r="AM230" s="3"/>
      <c r="AN230" s="3"/>
      <c r="AO230" s="1"/>
    </row>
    <row r="231" spans="1:41" ht="24" customHeight="1" x14ac:dyDescent="0.25">
      <c r="B231" s="89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  <c r="AF231" s="88"/>
      <c r="AG231" s="3"/>
      <c r="AH231" s="3"/>
      <c r="AI231" s="3"/>
      <c r="AJ231" s="3"/>
      <c r="AK231" s="3"/>
      <c r="AL231" s="3"/>
      <c r="AM231" s="3"/>
      <c r="AN231" s="3"/>
      <c r="AO231" s="1"/>
    </row>
    <row r="232" spans="1:41" s="97" customFormat="1" ht="48.75" customHeight="1" x14ac:dyDescent="0.3">
      <c r="A232" s="113" t="s">
        <v>84</v>
      </c>
      <c r="B232" s="113"/>
      <c r="C232" s="90"/>
      <c r="D232" s="90"/>
      <c r="E232" s="90"/>
      <c r="F232" s="91"/>
      <c r="G232" s="92" t="s">
        <v>85</v>
      </c>
      <c r="H232" s="92"/>
      <c r="I232" s="92"/>
      <c r="J232" s="92"/>
      <c r="K232" s="93"/>
      <c r="L232" s="93"/>
      <c r="M232" s="93"/>
      <c r="N232" s="93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G232" s="96"/>
      <c r="AH232" s="96"/>
      <c r="AI232" s="96"/>
    </row>
    <row r="233" spans="1:41" s="102" customFormat="1" ht="39" customHeight="1" x14ac:dyDescent="0.3">
      <c r="A233" s="98"/>
      <c r="B233" s="114" t="s">
        <v>86</v>
      </c>
      <c r="C233" s="114"/>
      <c r="D233" s="90"/>
      <c r="E233" s="90"/>
      <c r="F233" s="99"/>
      <c r="G233" s="115"/>
      <c r="H233" s="115"/>
      <c r="I233" s="114" t="s">
        <v>87</v>
      </c>
      <c r="J233" s="114"/>
      <c r="K233" s="114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100"/>
      <c r="AF233" s="101"/>
    </row>
    <row r="234" spans="1:41" s="102" customFormat="1" ht="19.5" customHeight="1" x14ac:dyDescent="0.25">
      <c r="A234" s="103" t="s">
        <v>88</v>
      </c>
      <c r="B234" s="104"/>
      <c r="C234" s="100"/>
      <c r="D234" s="100"/>
      <c r="E234" s="100"/>
      <c r="F234" s="100"/>
      <c r="G234" s="112" t="s">
        <v>88</v>
      </c>
      <c r="H234" s="112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5"/>
    </row>
    <row r="235" spans="1:41" s="102" customFormat="1" ht="19.5" customHeight="1" x14ac:dyDescent="0.25">
      <c r="A235" s="103"/>
      <c r="B235" s="104"/>
      <c r="C235" s="100"/>
      <c r="D235" s="100"/>
      <c r="E235" s="100"/>
      <c r="F235" s="100"/>
      <c r="G235" s="106"/>
      <c r="H235" s="106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5"/>
    </row>
    <row r="236" spans="1:41" s="97" customFormat="1" ht="48.75" customHeight="1" x14ac:dyDescent="0.3">
      <c r="A236" s="113" t="s">
        <v>89</v>
      </c>
      <c r="B236" s="113"/>
      <c r="C236" s="90"/>
      <c r="D236" s="90"/>
      <c r="E236" s="90"/>
      <c r="F236" s="91"/>
      <c r="G236" s="92" t="s">
        <v>90</v>
      </c>
      <c r="H236" s="92"/>
      <c r="I236" s="92"/>
      <c r="J236" s="92"/>
      <c r="K236" s="93"/>
      <c r="L236" s="93"/>
      <c r="M236" s="93"/>
      <c r="N236" s="93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G236" s="96"/>
      <c r="AH236" s="96"/>
      <c r="AI236" s="96"/>
    </row>
    <row r="237" spans="1:41" s="102" customFormat="1" ht="39" customHeight="1" x14ac:dyDescent="0.3">
      <c r="A237" s="98"/>
      <c r="B237" s="114" t="s">
        <v>91</v>
      </c>
      <c r="C237" s="114"/>
      <c r="D237" s="90"/>
      <c r="E237" s="90"/>
      <c r="F237" s="99"/>
      <c r="G237" s="115"/>
      <c r="H237" s="115"/>
      <c r="I237" s="114" t="s">
        <v>92</v>
      </c>
      <c r="J237" s="114"/>
      <c r="K237" s="114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101"/>
    </row>
    <row r="238" spans="1:41" s="102" customFormat="1" ht="19.5" customHeight="1" x14ac:dyDescent="0.25">
      <c r="A238" s="103" t="s">
        <v>88</v>
      </c>
      <c r="B238" s="104"/>
      <c r="C238" s="100"/>
      <c r="D238" s="100"/>
      <c r="E238" s="100"/>
      <c r="F238" s="100"/>
      <c r="G238" s="112" t="s">
        <v>88</v>
      </c>
      <c r="H238" s="112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5"/>
    </row>
    <row r="239" spans="1:41" s="102" customFormat="1" ht="24.75" customHeight="1" x14ac:dyDescent="0.3">
      <c r="A239" s="107">
        <v>43978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100"/>
      <c r="AF239" s="108"/>
    </row>
    <row r="240" spans="1:41" x14ac:dyDescent="0.3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86"/>
      <c r="P240" s="109"/>
      <c r="Q240" s="109"/>
      <c r="R240" s="3"/>
      <c r="S240" s="3"/>
      <c r="T240" s="2"/>
      <c r="U240" s="2"/>
      <c r="V240" s="2"/>
      <c r="W240" s="2"/>
      <c r="X240" s="2"/>
      <c r="Y240" s="2"/>
      <c r="Z240" s="87"/>
      <c r="AA240" s="87"/>
      <c r="AB240" s="2"/>
      <c r="AC240" s="2"/>
      <c r="AD240" s="2"/>
      <c r="AE240" s="3"/>
      <c r="AF240" s="88"/>
      <c r="AG240" s="3"/>
      <c r="AH240" s="3"/>
      <c r="AI240" s="3"/>
      <c r="AJ240" s="3"/>
      <c r="AK240" s="3"/>
      <c r="AL240" s="3"/>
      <c r="AM240" s="3"/>
      <c r="AN240" s="3"/>
      <c r="AO240" s="1"/>
    </row>
    <row r="241" spans="1:7" x14ac:dyDescent="0.25">
      <c r="A241" s="86"/>
      <c r="B241" s="2"/>
      <c r="C241" s="2"/>
      <c r="D241" s="2"/>
      <c r="E241" s="2"/>
      <c r="F241" s="2"/>
      <c r="G241" s="2"/>
    </row>
    <row r="242" spans="1:7" ht="68.25" customHeight="1" x14ac:dyDescent="0.3">
      <c r="A242" s="110"/>
    </row>
    <row r="243" spans="1:7" x14ac:dyDescent="0.25">
      <c r="B243" s="86"/>
      <c r="C243" s="86"/>
      <c r="D243" s="86"/>
      <c r="E243" s="86"/>
      <c r="F243" s="86"/>
      <c r="G243" s="86"/>
    </row>
  </sheetData>
  <mergeCells count="74">
    <mergeCell ref="R4:S4"/>
    <mergeCell ref="AF4:AF5"/>
    <mergeCell ref="A8:AE8"/>
    <mergeCell ref="AB1:AD1"/>
    <mergeCell ref="A2:AD2"/>
    <mergeCell ref="A3:AA3"/>
    <mergeCell ref="AB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AF32:AF35"/>
    <mergeCell ref="T4:U4"/>
    <mergeCell ref="V4:W4"/>
    <mergeCell ref="X4:Y4"/>
    <mergeCell ref="Z4:AA4"/>
    <mergeCell ref="AB4:AC4"/>
    <mergeCell ref="AD4:AE4"/>
    <mergeCell ref="A15:AE15"/>
    <mergeCell ref="A22:AE22"/>
    <mergeCell ref="A26:AE26"/>
    <mergeCell ref="A96:AE96"/>
    <mergeCell ref="A38:AE38"/>
    <mergeCell ref="A32:AE32"/>
    <mergeCell ref="AF38:AF41"/>
    <mergeCell ref="A42:AE42"/>
    <mergeCell ref="A52:AE52"/>
    <mergeCell ref="A58:AE58"/>
    <mergeCell ref="A65:AE65"/>
    <mergeCell ref="AL69:AS69"/>
    <mergeCell ref="A70:AE70"/>
    <mergeCell ref="A77:AE77"/>
    <mergeCell ref="A83:AE83"/>
    <mergeCell ref="A90:AE90"/>
    <mergeCell ref="A171:AE171"/>
    <mergeCell ref="A103:AE103"/>
    <mergeCell ref="A109:AE109"/>
    <mergeCell ref="A114:AE114"/>
    <mergeCell ref="A119:AE119"/>
    <mergeCell ref="A124:AE124"/>
    <mergeCell ref="A129:AE129"/>
    <mergeCell ref="A134:AE134"/>
    <mergeCell ref="A141:AE141"/>
    <mergeCell ref="A148:AE148"/>
    <mergeCell ref="A155:AE155"/>
    <mergeCell ref="A164:AE164"/>
    <mergeCell ref="B233:C233"/>
    <mergeCell ref="G233:H233"/>
    <mergeCell ref="I233:K233"/>
    <mergeCell ref="A178:AE178"/>
    <mergeCell ref="A185:AE185"/>
    <mergeCell ref="A192:AE192"/>
    <mergeCell ref="A197:AE197"/>
    <mergeCell ref="A202:AE202"/>
    <mergeCell ref="A207:AE207"/>
    <mergeCell ref="A212:AE212"/>
    <mergeCell ref="A217:AE217"/>
    <mergeCell ref="A220:AE220"/>
    <mergeCell ref="A230:H230"/>
    <mergeCell ref="A232:B232"/>
    <mergeCell ref="A240:N240"/>
    <mergeCell ref="G234:H234"/>
    <mergeCell ref="A236:B236"/>
    <mergeCell ref="B237:C237"/>
    <mergeCell ref="G237:H237"/>
    <mergeCell ref="I237:K237"/>
    <mergeCell ref="G238:H238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2020-05-28T09:26:59Z</dcterms:modified>
</cp:coreProperties>
</file>