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05" yWindow="1425" windowWidth="15990" windowHeight="8835"/>
  </bookViews>
  <sheets>
    <sheet name="на 01.10.2022" sheetId="21" r:id="rId1"/>
  </sheets>
  <calcPr calcId="162913"/>
</workbook>
</file>

<file path=xl/calcChain.xml><?xml version="1.0" encoding="utf-8"?>
<calcChain xmlns="http://schemas.openxmlformats.org/spreadsheetml/2006/main">
  <c r="Z116" i="21" l="1"/>
  <c r="J116" i="21"/>
  <c r="X115" i="21"/>
  <c r="H115" i="21"/>
  <c r="V114" i="21"/>
  <c r="T113" i="21"/>
  <c r="R112" i="21"/>
  <c r="B112" i="21"/>
  <c r="P111" i="21"/>
  <c r="E98" i="21"/>
  <c r="C98" i="21"/>
  <c r="B98" i="21"/>
  <c r="E97" i="21"/>
  <c r="D97" i="21" s="1"/>
  <c r="C97" i="21"/>
  <c r="B97" i="21"/>
  <c r="E96" i="21"/>
  <c r="D96" i="21" s="1"/>
  <c r="C96" i="21"/>
  <c r="B96" i="21"/>
  <c r="E95" i="21"/>
  <c r="D95" i="21" s="1"/>
  <c r="C95" i="21"/>
  <c r="C93" i="21" s="1"/>
  <c r="B95" i="21"/>
  <c r="E94" i="21"/>
  <c r="D94" i="21" s="1"/>
  <c r="C94" i="21"/>
  <c r="B94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R93" i="21"/>
  <c r="Q93" i="21"/>
  <c r="P93" i="21"/>
  <c r="O93" i="21"/>
  <c r="N93" i="21"/>
  <c r="M93" i="21"/>
  <c r="L93" i="21"/>
  <c r="K93" i="21"/>
  <c r="J93" i="21"/>
  <c r="I93" i="21"/>
  <c r="H93" i="21"/>
  <c r="E93" i="21"/>
  <c r="F93" i="21" s="1"/>
  <c r="B93" i="21"/>
  <c r="E91" i="21"/>
  <c r="C91" i="21"/>
  <c r="B91" i="21"/>
  <c r="E90" i="21"/>
  <c r="D90" i="21" s="1"/>
  <c r="C90" i="21"/>
  <c r="B90" i="21"/>
  <c r="E89" i="21"/>
  <c r="D89" i="21" s="1"/>
  <c r="C89" i="21"/>
  <c r="B89" i="21"/>
  <c r="E88" i="21"/>
  <c r="D88" i="21" s="1"/>
  <c r="C88" i="21"/>
  <c r="C86" i="21" s="1"/>
  <c r="B88" i="21"/>
  <c r="E87" i="21"/>
  <c r="D87" i="21" s="1"/>
  <c r="C87" i="21"/>
  <c r="B87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R86" i="21"/>
  <c r="Q86" i="21"/>
  <c r="P86" i="21"/>
  <c r="O86" i="21"/>
  <c r="N86" i="21"/>
  <c r="M86" i="21"/>
  <c r="L86" i="21"/>
  <c r="K86" i="21"/>
  <c r="J86" i="21"/>
  <c r="I86" i="21"/>
  <c r="H86" i="21"/>
  <c r="E86" i="21"/>
  <c r="F86" i="21" s="1"/>
  <c r="B86" i="21"/>
  <c r="E84" i="21"/>
  <c r="C84" i="21"/>
  <c r="B84" i="21"/>
  <c r="E83" i="21"/>
  <c r="D83" i="21" s="1"/>
  <c r="C83" i="21"/>
  <c r="B83" i="21"/>
  <c r="E82" i="21"/>
  <c r="D82" i="21" s="1"/>
  <c r="C82" i="21"/>
  <c r="B82" i="21"/>
  <c r="E81" i="21"/>
  <c r="D81" i="21" s="1"/>
  <c r="C81" i="21"/>
  <c r="C79" i="21" s="1"/>
  <c r="B81" i="21"/>
  <c r="E80" i="21"/>
  <c r="D80" i="21" s="1"/>
  <c r="C80" i="21"/>
  <c r="B80" i="21"/>
  <c r="AE79" i="21"/>
  <c r="AD79" i="21"/>
  <c r="AC79" i="21"/>
  <c r="AB79" i="21"/>
  <c r="AA79" i="21"/>
  <c r="Z79" i="21"/>
  <c r="Y79" i="21"/>
  <c r="X79" i="21"/>
  <c r="W79" i="21"/>
  <c r="V79" i="21"/>
  <c r="U79" i="21"/>
  <c r="T79" i="21"/>
  <c r="S79" i="21"/>
  <c r="R79" i="21"/>
  <c r="Q79" i="21"/>
  <c r="P79" i="21"/>
  <c r="O79" i="21"/>
  <c r="N79" i="21"/>
  <c r="M79" i="21"/>
  <c r="L79" i="21"/>
  <c r="K79" i="21"/>
  <c r="J79" i="21"/>
  <c r="I79" i="21"/>
  <c r="H79" i="21"/>
  <c r="E79" i="21"/>
  <c r="F79" i="21" s="1"/>
  <c r="B79" i="21"/>
  <c r="E77" i="21"/>
  <c r="C77" i="21"/>
  <c r="B77" i="21"/>
  <c r="E76" i="21"/>
  <c r="D76" i="21" s="1"/>
  <c r="C76" i="21"/>
  <c r="B76" i="21"/>
  <c r="E75" i="21"/>
  <c r="C75" i="21"/>
  <c r="G75" i="21" s="1"/>
  <c r="B75" i="21"/>
  <c r="E74" i="21"/>
  <c r="D74" i="21" s="1"/>
  <c r="C74" i="21"/>
  <c r="B74" i="21"/>
  <c r="E73" i="21"/>
  <c r="D73" i="21" s="1"/>
  <c r="C73" i="21"/>
  <c r="B73" i="21"/>
  <c r="AE72" i="21"/>
  <c r="AD72" i="21"/>
  <c r="AC72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C72" i="21"/>
  <c r="B72" i="21"/>
  <c r="E70" i="21"/>
  <c r="C70" i="21"/>
  <c r="C63" i="21" s="1"/>
  <c r="B70" i="21"/>
  <c r="E69" i="21"/>
  <c r="D69" i="21" s="1"/>
  <c r="C69" i="21"/>
  <c r="B69" i="21"/>
  <c r="E68" i="21"/>
  <c r="C68" i="21"/>
  <c r="B68" i="21"/>
  <c r="E67" i="21"/>
  <c r="D67" i="21" s="1"/>
  <c r="C67" i="21"/>
  <c r="C65" i="21" s="1"/>
  <c r="B67" i="21"/>
  <c r="E66" i="21"/>
  <c r="D66" i="21" s="1"/>
  <c r="C66" i="21"/>
  <c r="B66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I65" i="21"/>
  <c r="H65" i="21"/>
  <c r="E65" i="21"/>
  <c r="F65" i="21" s="1"/>
  <c r="B65" i="21"/>
  <c r="AE63" i="21"/>
  <c r="AE116" i="21" s="1"/>
  <c r="AD63" i="21"/>
  <c r="AD116" i="21" s="1"/>
  <c r="AC63" i="21"/>
  <c r="AC116" i="21" s="1"/>
  <c r="AB63" i="21"/>
  <c r="AB116" i="21" s="1"/>
  <c r="AA63" i="21"/>
  <c r="AA116" i="21" s="1"/>
  <c r="Z63" i="21"/>
  <c r="Y63" i="21"/>
  <c r="Y116" i="21" s="1"/>
  <c r="X63" i="21"/>
  <c r="X116" i="21" s="1"/>
  <c r="W63" i="21"/>
  <c r="W116" i="21" s="1"/>
  <c r="V63" i="21"/>
  <c r="V116" i="21" s="1"/>
  <c r="U63" i="21"/>
  <c r="U116" i="21" s="1"/>
  <c r="T63" i="21"/>
  <c r="T116" i="21" s="1"/>
  <c r="S63" i="21"/>
  <c r="S116" i="21" s="1"/>
  <c r="R63" i="21"/>
  <c r="R116" i="21" s="1"/>
  <c r="Q63" i="21"/>
  <c r="Q116" i="21" s="1"/>
  <c r="P63" i="21"/>
  <c r="P116" i="21" s="1"/>
  <c r="O63" i="21"/>
  <c r="O116" i="21" s="1"/>
  <c r="N63" i="21"/>
  <c r="N116" i="21" s="1"/>
  <c r="M63" i="21"/>
  <c r="M116" i="21" s="1"/>
  <c r="L63" i="21"/>
  <c r="L116" i="21" s="1"/>
  <c r="K63" i="21"/>
  <c r="K116" i="21" s="1"/>
  <c r="J63" i="21"/>
  <c r="I63" i="21"/>
  <c r="I116" i="21" s="1"/>
  <c r="H63" i="21"/>
  <c r="H116" i="21" s="1"/>
  <c r="E63" i="21"/>
  <c r="B63" i="21"/>
  <c r="B116" i="21" s="1"/>
  <c r="AE62" i="21"/>
  <c r="AE115" i="21" s="1"/>
  <c r="AD62" i="21"/>
  <c r="AD115" i="21" s="1"/>
  <c r="AC62" i="21"/>
  <c r="AC115" i="21" s="1"/>
  <c r="AB62" i="21"/>
  <c r="AB115" i="21" s="1"/>
  <c r="AA62" i="21"/>
  <c r="AA115" i="21" s="1"/>
  <c r="Z62" i="21"/>
  <c r="Z115" i="21" s="1"/>
  <c r="Y62" i="21"/>
  <c r="Y115" i="21" s="1"/>
  <c r="X62" i="21"/>
  <c r="W62" i="21"/>
  <c r="W115" i="21" s="1"/>
  <c r="V62" i="21"/>
  <c r="V115" i="21" s="1"/>
  <c r="U62" i="21"/>
  <c r="U115" i="21" s="1"/>
  <c r="T62" i="21"/>
  <c r="T115" i="21" s="1"/>
  <c r="S62" i="21"/>
  <c r="S115" i="21" s="1"/>
  <c r="R62" i="21"/>
  <c r="R115" i="21" s="1"/>
  <c r="Q62" i="21"/>
  <c r="Q115" i="21" s="1"/>
  <c r="P62" i="21"/>
  <c r="P115" i="21" s="1"/>
  <c r="O62" i="21"/>
  <c r="O115" i="21" s="1"/>
  <c r="N62" i="21"/>
  <c r="N115" i="21" s="1"/>
  <c r="M62" i="21"/>
  <c r="M115" i="21" s="1"/>
  <c r="L62" i="21"/>
  <c r="L115" i="21" s="1"/>
  <c r="K62" i="21"/>
  <c r="K115" i="21" s="1"/>
  <c r="J62" i="21"/>
  <c r="J115" i="21" s="1"/>
  <c r="I62" i="21"/>
  <c r="I115" i="21" s="1"/>
  <c r="H62" i="21"/>
  <c r="E62" i="21"/>
  <c r="C62" i="21"/>
  <c r="B62" i="21"/>
  <c r="B115" i="21" s="1"/>
  <c r="AE61" i="21"/>
  <c r="AE114" i="21" s="1"/>
  <c r="AD61" i="21"/>
  <c r="AD114" i="21" s="1"/>
  <c r="AC61" i="21"/>
  <c r="AC114" i="21" s="1"/>
  <c r="AB61" i="21"/>
  <c r="AB114" i="21" s="1"/>
  <c r="AA61" i="21"/>
  <c r="AA114" i="21" s="1"/>
  <c r="Z61" i="21"/>
  <c r="Z114" i="21" s="1"/>
  <c r="Y61" i="21"/>
  <c r="Y114" i="21" s="1"/>
  <c r="X61" i="21"/>
  <c r="X114" i="21" s="1"/>
  <c r="W61" i="21"/>
  <c r="W114" i="21" s="1"/>
  <c r="V61" i="21"/>
  <c r="U61" i="21"/>
  <c r="U114" i="21" s="1"/>
  <c r="T61" i="21"/>
  <c r="T114" i="21" s="1"/>
  <c r="S61" i="21"/>
  <c r="S114" i="21" s="1"/>
  <c r="R61" i="21"/>
  <c r="R114" i="21" s="1"/>
  <c r="Q61" i="21"/>
  <c r="Q114" i="21" s="1"/>
  <c r="P61" i="21"/>
  <c r="P114" i="21" s="1"/>
  <c r="O61" i="21"/>
  <c r="O114" i="21" s="1"/>
  <c r="N61" i="21"/>
  <c r="N114" i="21" s="1"/>
  <c r="M61" i="21"/>
  <c r="M114" i="21" s="1"/>
  <c r="L61" i="21"/>
  <c r="L114" i="21" s="1"/>
  <c r="K61" i="21"/>
  <c r="K114" i="21" s="1"/>
  <c r="J61" i="21"/>
  <c r="J114" i="21" s="1"/>
  <c r="I61" i="21"/>
  <c r="I114" i="21" s="1"/>
  <c r="H61" i="21"/>
  <c r="H114" i="21" s="1"/>
  <c r="C61" i="21"/>
  <c r="B61" i="21"/>
  <c r="B114" i="21" s="1"/>
  <c r="AE60" i="21"/>
  <c r="AE113" i="21" s="1"/>
  <c r="AD60" i="21"/>
  <c r="AD113" i="21" s="1"/>
  <c r="AC60" i="21"/>
  <c r="AC113" i="21" s="1"/>
  <c r="AB60" i="21"/>
  <c r="AB113" i="21" s="1"/>
  <c r="AA60" i="21"/>
  <c r="AA113" i="21" s="1"/>
  <c r="Z60" i="21"/>
  <c r="Z113" i="21" s="1"/>
  <c r="Y60" i="21"/>
  <c r="Y113" i="21" s="1"/>
  <c r="X60" i="21"/>
  <c r="X113" i="21" s="1"/>
  <c r="W60" i="21"/>
  <c r="W113" i="21" s="1"/>
  <c r="V60" i="21"/>
  <c r="V113" i="21" s="1"/>
  <c r="U60" i="21"/>
  <c r="U113" i="21" s="1"/>
  <c r="T60" i="21"/>
  <c r="S60" i="21"/>
  <c r="S113" i="21" s="1"/>
  <c r="R60" i="21"/>
  <c r="R113" i="21" s="1"/>
  <c r="Q60" i="21"/>
  <c r="Q113" i="21" s="1"/>
  <c r="P60" i="21"/>
  <c r="P113" i="21" s="1"/>
  <c r="O60" i="21"/>
  <c r="O113" i="21" s="1"/>
  <c r="N60" i="21"/>
  <c r="N113" i="21" s="1"/>
  <c r="M60" i="21"/>
  <c r="M113" i="21" s="1"/>
  <c r="L60" i="21"/>
  <c r="L113" i="21" s="1"/>
  <c r="K60" i="21"/>
  <c r="K113" i="21" s="1"/>
  <c r="J60" i="21"/>
  <c r="J113" i="21" s="1"/>
  <c r="I60" i="21"/>
  <c r="I113" i="21" s="1"/>
  <c r="H60" i="21"/>
  <c r="H113" i="21" s="1"/>
  <c r="E60" i="21"/>
  <c r="B60" i="21"/>
  <c r="B113" i="21" s="1"/>
  <c r="AE59" i="21"/>
  <c r="AE112" i="21" s="1"/>
  <c r="AD59" i="21"/>
  <c r="AD112" i="21" s="1"/>
  <c r="AC59" i="21"/>
  <c r="AC112" i="21" s="1"/>
  <c r="AB59" i="21"/>
  <c r="AB112" i="21" s="1"/>
  <c r="AA59" i="21"/>
  <c r="AA112" i="21" s="1"/>
  <c r="Z59" i="21"/>
  <c r="Z112" i="21" s="1"/>
  <c r="Z111" i="21" s="1"/>
  <c r="Y59" i="21"/>
  <c r="Y112" i="21" s="1"/>
  <c r="X59" i="21"/>
  <c r="X112" i="21" s="1"/>
  <c r="X111" i="21" s="1"/>
  <c r="W59" i="21"/>
  <c r="W112" i="21" s="1"/>
  <c r="V59" i="21"/>
  <c r="V112" i="21" s="1"/>
  <c r="U59" i="21"/>
  <c r="U112" i="21" s="1"/>
  <c r="T59" i="21"/>
  <c r="T112" i="21" s="1"/>
  <c r="S59" i="21"/>
  <c r="S112" i="21" s="1"/>
  <c r="R59" i="21"/>
  <c r="Q59" i="21"/>
  <c r="Q112" i="21" s="1"/>
  <c r="P59" i="21"/>
  <c r="P112" i="21" s="1"/>
  <c r="O59" i="21"/>
  <c r="O112" i="21" s="1"/>
  <c r="N59" i="21"/>
  <c r="N112" i="21" s="1"/>
  <c r="M59" i="21"/>
  <c r="M112" i="21" s="1"/>
  <c r="L59" i="21"/>
  <c r="L112" i="21" s="1"/>
  <c r="K59" i="21"/>
  <c r="K112" i="21" s="1"/>
  <c r="J59" i="21"/>
  <c r="J112" i="21" s="1"/>
  <c r="J111" i="21" s="1"/>
  <c r="I59" i="21"/>
  <c r="I112" i="21" s="1"/>
  <c r="H59" i="21"/>
  <c r="H112" i="21" s="1"/>
  <c r="H111" i="21" s="1"/>
  <c r="E59" i="21"/>
  <c r="C59" i="21"/>
  <c r="B59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B58" i="21"/>
  <c r="E55" i="21"/>
  <c r="D55" i="21" s="1"/>
  <c r="C55" i="21"/>
  <c r="B55" i="21"/>
  <c r="E54" i="21"/>
  <c r="D54" i="21" s="1"/>
  <c r="C54" i="21"/>
  <c r="B54" i="21"/>
  <c r="E53" i="21"/>
  <c r="C53" i="21"/>
  <c r="G53" i="21" s="1"/>
  <c r="B53" i="21"/>
  <c r="E52" i="21"/>
  <c r="D52" i="21" s="1"/>
  <c r="C52" i="21"/>
  <c r="B52" i="21"/>
  <c r="E51" i="21"/>
  <c r="D51" i="21" s="1"/>
  <c r="C51" i="21"/>
  <c r="B51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C50" i="21"/>
  <c r="B50" i="21"/>
  <c r="E48" i="21"/>
  <c r="D48" i="21" s="1"/>
  <c r="C48" i="21"/>
  <c r="B48" i="21"/>
  <c r="E47" i="21"/>
  <c r="D47" i="21" s="1"/>
  <c r="C47" i="21"/>
  <c r="C12" i="21" s="1"/>
  <c r="C109" i="21" s="1"/>
  <c r="B47" i="21"/>
  <c r="E46" i="21"/>
  <c r="C46" i="21"/>
  <c r="C43" i="21" s="1"/>
  <c r="B46" i="21"/>
  <c r="E45" i="21"/>
  <c r="D45" i="21" s="1"/>
  <c r="C45" i="21"/>
  <c r="B45" i="21"/>
  <c r="E44" i="21"/>
  <c r="D44" i="21"/>
  <c r="C44" i="21"/>
  <c r="B44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B43" i="21"/>
  <c r="E41" i="21"/>
  <c r="G41" i="21" s="1"/>
  <c r="D41" i="21"/>
  <c r="C41" i="21"/>
  <c r="B41" i="21"/>
  <c r="F41" i="21" s="1"/>
  <c r="E40" i="21"/>
  <c r="G40" i="21" s="1"/>
  <c r="D40" i="21"/>
  <c r="C40" i="21"/>
  <c r="B40" i="21"/>
  <c r="F40" i="21" s="1"/>
  <c r="E39" i="21"/>
  <c r="G39" i="21" s="1"/>
  <c r="D39" i="21"/>
  <c r="C39" i="21"/>
  <c r="B39" i="21"/>
  <c r="F39" i="21" s="1"/>
  <c r="E38" i="21"/>
  <c r="G38" i="21" s="1"/>
  <c r="D38" i="21"/>
  <c r="C38" i="21"/>
  <c r="B38" i="21"/>
  <c r="F38" i="21" s="1"/>
  <c r="E37" i="21"/>
  <c r="G37" i="21" s="1"/>
  <c r="D37" i="21"/>
  <c r="C37" i="21"/>
  <c r="B37" i="21"/>
  <c r="F37" i="21" s="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E36" i="21"/>
  <c r="G36" i="21" s="1"/>
  <c r="D36" i="21"/>
  <c r="C36" i="21"/>
  <c r="B36" i="21"/>
  <c r="F36" i="21" s="1"/>
  <c r="E34" i="21"/>
  <c r="G34" i="21" s="1"/>
  <c r="D34" i="21"/>
  <c r="C34" i="21"/>
  <c r="B34" i="21"/>
  <c r="F34" i="21" s="1"/>
  <c r="E33" i="21"/>
  <c r="G33" i="21" s="1"/>
  <c r="D33" i="21"/>
  <c r="C33" i="21"/>
  <c r="B33" i="21"/>
  <c r="F33" i="21" s="1"/>
  <c r="E32" i="21"/>
  <c r="G32" i="21" s="1"/>
  <c r="D32" i="21"/>
  <c r="C32" i="21"/>
  <c r="B32" i="21"/>
  <c r="F32" i="21" s="1"/>
  <c r="E31" i="21"/>
  <c r="G31" i="21" s="1"/>
  <c r="D31" i="21"/>
  <c r="C31" i="21"/>
  <c r="B31" i="21"/>
  <c r="F31" i="21" s="1"/>
  <c r="E30" i="21"/>
  <c r="G30" i="21" s="1"/>
  <c r="D30" i="21"/>
  <c r="C30" i="21"/>
  <c r="B30" i="21"/>
  <c r="F30" i="21" s="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E29" i="21"/>
  <c r="G29" i="21" s="1"/>
  <c r="D29" i="21"/>
  <c r="C29" i="21"/>
  <c r="B29" i="21"/>
  <c r="F29" i="21" s="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E27" i="21"/>
  <c r="G27" i="21" s="1"/>
  <c r="D27" i="21"/>
  <c r="C27" i="21"/>
  <c r="B27" i="21"/>
  <c r="F27" i="21" s="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E26" i="21"/>
  <c r="G26" i="21" s="1"/>
  <c r="D26" i="21"/>
  <c r="C26" i="21"/>
  <c r="B26" i="21"/>
  <c r="F26" i="21" s="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E25" i="21"/>
  <c r="G25" i="21" s="1"/>
  <c r="D25" i="21"/>
  <c r="C25" i="21"/>
  <c r="B25" i="21"/>
  <c r="F25" i="21" s="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E24" i="21"/>
  <c r="G24" i="21" s="1"/>
  <c r="D24" i="21"/>
  <c r="C24" i="21"/>
  <c r="B24" i="21"/>
  <c r="F24" i="21" s="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E23" i="21"/>
  <c r="G23" i="21" s="1"/>
  <c r="D23" i="21"/>
  <c r="C23" i="21"/>
  <c r="B23" i="21"/>
  <c r="F23" i="21" s="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E22" i="21"/>
  <c r="G22" i="21" s="1"/>
  <c r="D22" i="21"/>
  <c r="C22" i="21"/>
  <c r="B22" i="21"/>
  <c r="F22" i="21" s="1"/>
  <c r="E20" i="21"/>
  <c r="D20" i="21"/>
  <c r="C20" i="21"/>
  <c r="B20" i="21"/>
  <c r="E19" i="21"/>
  <c r="D19" i="21"/>
  <c r="C19" i="21"/>
  <c r="B19" i="21"/>
  <c r="E18" i="21"/>
  <c r="G18" i="21" s="1"/>
  <c r="D18" i="21"/>
  <c r="C18" i="21"/>
  <c r="B18" i="21"/>
  <c r="F18" i="21" s="1"/>
  <c r="E17" i="21"/>
  <c r="D17" i="21"/>
  <c r="C17" i="21"/>
  <c r="B17" i="21"/>
  <c r="E16" i="21"/>
  <c r="D16" i="21"/>
  <c r="C16" i="21"/>
  <c r="B16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E15" i="21"/>
  <c r="G15" i="21" s="1"/>
  <c r="D15" i="21"/>
  <c r="C15" i="21"/>
  <c r="B15" i="21"/>
  <c r="F15" i="21" s="1"/>
  <c r="AE13" i="21"/>
  <c r="AE110" i="21" s="1"/>
  <c r="AE104" i="21" s="1"/>
  <c r="AD13" i="21"/>
  <c r="AD110" i="21" s="1"/>
  <c r="AD104" i="21" s="1"/>
  <c r="AC13" i="21"/>
  <c r="AC110" i="21" s="1"/>
  <c r="AC104" i="21" s="1"/>
  <c r="AB13" i="21"/>
  <c r="AB110" i="21" s="1"/>
  <c r="AB104" i="21" s="1"/>
  <c r="AA13" i="21"/>
  <c r="AA110" i="21" s="1"/>
  <c r="AA104" i="21" s="1"/>
  <c r="Z13" i="21"/>
  <c r="Z110" i="21" s="1"/>
  <c r="Z104" i="21" s="1"/>
  <c r="Y13" i="21"/>
  <c r="Y110" i="21" s="1"/>
  <c r="Y104" i="21" s="1"/>
  <c r="X13" i="21"/>
  <c r="X110" i="21" s="1"/>
  <c r="X104" i="21" s="1"/>
  <c r="W13" i="21"/>
  <c r="W110" i="21" s="1"/>
  <c r="W104" i="21" s="1"/>
  <c r="V13" i="21"/>
  <c r="V110" i="21" s="1"/>
  <c r="V104" i="21" s="1"/>
  <c r="U13" i="21"/>
  <c r="U110" i="21" s="1"/>
  <c r="U104" i="21" s="1"/>
  <c r="T13" i="21"/>
  <c r="T110" i="21" s="1"/>
  <c r="T104" i="21" s="1"/>
  <c r="S13" i="21"/>
  <c r="S110" i="21" s="1"/>
  <c r="S104" i="21" s="1"/>
  <c r="R13" i="21"/>
  <c r="R110" i="21" s="1"/>
  <c r="R104" i="21" s="1"/>
  <c r="Q13" i="21"/>
  <c r="Q110" i="21" s="1"/>
  <c r="Q104" i="21" s="1"/>
  <c r="P13" i="21"/>
  <c r="P110" i="21" s="1"/>
  <c r="P104" i="21" s="1"/>
  <c r="O13" i="21"/>
  <c r="O110" i="21" s="1"/>
  <c r="O104" i="21" s="1"/>
  <c r="N13" i="21"/>
  <c r="N110" i="21" s="1"/>
  <c r="N104" i="21" s="1"/>
  <c r="M13" i="21"/>
  <c r="M110" i="21" s="1"/>
  <c r="M104" i="21" s="1"/>
  <c r="L13" i="21"/>
  <c r="L110" i="21" s="1"/>
  <c r="L104" i="21" s="1"/>
  <c r="K13" i="21"/>
  <c r="K110" i="21" s="1"/>
  <c r="K104" i="21" s="1"/>
  <c r="J13" i="21"/>
  <c r="J110" i="21" s="1"/>
  <c r="J104" i="21" s="1"/>
  <c r="I13" i="21"/>
  <c r="I110" i="21" s="1"/>
  <c r="I104" i="21" s="1"/>
  <c r="H13" i="21"/>
  <c r="H110" i="21" s="1"/>
  <c r="H104" i="21" s="1"/>
  <c r="E13" i="21"/>
  <c r="D13" i="21"/>
  <c r="D110" i="21" s="1"/>
  <c r="F110" i="21" s="1"/>
  <c r="C13" i="21"/>
  <c r="C110" i="21" s="1"/>
  <c r="B13" i="21"/>
  <c r="B110" i="21" s="1"/>
  <c r="AE12" i="21"/>
  <c r="AE109" i="21" s="1"/>
  <c r="AE103" i="21" s="1"/>
  <c r="AD12" i="21"/>
  <c r="AD109" i="21" s="1"/>
  <c r="AD103" i="21" s="1"/>
  <c r="AC12" i="21"/>
  <c r="AC109" i="21" s="1"/>
  <c r="AC103" i="21" s="1"/>
  <c r="AB12" i="21"/>
  <c r="AB109" i="21" s="1"/>
  <c r="AB103" i="21" s="1"/>
  <c r="AA12" i="21"/>
  <c r="AA109" i="21" s="1"/>
  <c r="AA103" i="21" s="1"/>
  <c r="Z12" i="21"/>
  <c r="Z109" i="21" s="1"/>
  <c r="Z103" i="21" s="1"/>
  <c r="Y12" i="21"/>
  <c r="Y109" i="21" s="1"/>
  <c r="Y103" i="21" s="1"/>
  <c r="X12" i="21"/>
  <c r="X109" i="21" s="1"/>
  <c r="X103" i="21" s="1"/>
  <c r="W12" i="21"/>
  <c r="W109" i="21" s="1"/>
  <c r="W103" i="21" s="1"/>
  <c r="V12" i="21"/>
  <c r="V109" i="21" s="1"/>
  <c r="V103" i="21" s="1"/>
  <c r="U12" i="21"/>
  <c r="U109" i="21" s="1"/>
  <c r="U103" i="21" s="1"/>
  <c r="T12" i="21"/>
  <c r="T109" i="21" s="1"/>
  <c r="T103" i="21" s="1"/>
  <c r="S12" i="21"/>
  <c r="S109" i="21" s="1"/>
  <c r="S103" i="21" s="1"/>
  <c r="R12" i="21"/>
  <c r="R109" i="21" s="1"/>
  <c r="R103" i="21" s="1"/>
  <c r="Q12" i="21"/>
  <c r="Q109" i="21" s="1"/>
  <c r="Q103" i="21" s="1"/>
  <c r="P12" i="21"/>
  <c r="P109" i="21" s="1"/>
  <c r="P103" i="21" s="1"/>
  <c r="O12" i="21"/>
  <c r="O109" i="21" s="1"/>
  <c r="O103" i="21" s="1"/>
  <c r="N12" i="21"/>
  <c r="N109" i="21" s="1"/>
  <c r="N103" i="21" s="1"/>
  <c r="M12" i="21"/>
  <c r="M109" i="21" s="1"/>
  <c r="M103" i="21" s="1"/>
  <c r="L12" i="21"/>
  <c r="L109" i="21" s="1"/>
  <c r="L103" i="21" s="1"/>
  <c r="K12" i="21"/>
  <c r="K109" i="21" s="1"/>
  <c r="K103" i="21" s="1"/>
  <c r="J12" i="21"/>
  <c r="J109" i="21" s="1"/>
  <c r="J103" i="21" s="1"/>
  <c r="I12" i="21"/>
  <c r="I109" i="21" s="1"/>
  <c r="I103" i="21" s="1"/>
  <c r="H12" i="21"/>
  <c r="H109" i="21" s="1"/>
  <c r="H103" i="21" s="1"/>
  <c r="E12" i="21"/>
  <c r="E109" i="21" s="1"/>
  <c r="D12" i="21"/>
  <c r="D109" i="21" s="1"/>
  <c r="B12" i="21"/>
  <c r="B103" i="21" s="1"/>
  <c r="AE11" i="21"/>
  <c r="AE108" i="21" s="1"/>
  <c r="AD11" i="21"/>
  <c r="AD108" i="21" s="1"/>
  <c r="AD102" i="21" s="1"/>
  <c r="AC11" i="21"/>
  <c r="AC108" i="21" s="1"/>
  <c r="AB11" i="21"/>
  <c r="AB108" i="21" s="1"/>
  <c r="AB102" i="21" s="1"/>
  <c r="AA11" i="21"/>
  <c r="AA108" i="21" s="1"/>
  <c r="Z11" i="21"/>
  <c r="Z108" i="21" s="1"/>
  <c r="Z102" i="21" s="1"/>
  <c r="Y11" i="21"/>
  <c r="Y108" i="21" s="1"/>
  <c r="X11" i="21"/>
  <c r="X108" i="21" s="1"/>
  <c r="X102" i="21" s="1"/>
  <c r="W11" i="21"/>
  <c r="W108" i="21" s="1"/>
  <c r="V11" i="21"/>
  <c r="V108" i="21" s="1"/>
  <c r="V102" i="21" s="1"/>
  <c r="U11" i="21"/>
  <c r="U108" i="21" s="1"/>
  <c r="T11" i="21"/>
  <c r="T108" i="21" s="1"/>
  <c r="T102" i="21" s="1"/>
  <c r="S11" i="21"/>
  <c r="S108" i="21" s="1"/>
  <c r="R11" i="21"/>
  <c r="R108" i="21" s="1"/>
  <c r="R102" i="21" s="1"/>
  <c r="Q11" i="21"/>
  <c r="Q108" i="21" s="1"/>
  <c r="P11" i="21"/>
  <c r="P108" i="21" s="1"/>
  <c r="P102" i="21" s="1"/>
  <c r="O11" i="21"/>
  <c r="O108" i="21" s="1"/>
  <c r="N11" i="21"/>
  <c r="N108" i="21" s="1"/>
  <c r="N102" i="21" s="1"/>
  <c r="M11" i="21"/>
  <c r="M108" i="21" s="1"/>
  <c r="L11" i="21"/>
  <c r="L108" i="21" s="1"/>
  <c r="L102" i="21" s="1"/>
  <c r="K11" i="21"/>
  <c r="K108" i="21" s="1"/>
  <c r="J11" i="21"/>
  <c r="J108" i="21" s="1"/>
  <c r="J102" i="21" s="1"/>
  <c r="I11" i="21"/>
  <c r="I108" i="21" s="1"/>
  <c r="H11" i="21"/>
  <c r="H108" i="21" s="1"/>
  <c r="H102" i="21" s="1"/>
  <c r="E11" i="21"/>
  <c r="E108" i="21" s="1"/>
  <c r="D11" i="21"/>
  <c r="B11" i="21"/>
  <c r="B108" i="21" s="1"/>
  <c r="AE10" i="21"/>
  <c r="AE107" i="21" s="1"/>
  <c r="AD10" i="21"/>
  <c r="AD107" i="21" s="1"/>
  <c r="AD101" i="21" s="1"/>
  <c r="AC10" i="21"/>
  <c r="AC107" i="21" s="1"/>
  <c r="AB10" i="21"/>
  <c r="AB107" i="21" s="1"/>
  <c r="AB101" i="21" s="1"/>
  <c r="AA10" i="21"/>
  <c r="AA107" i="21" s="1"/>
  <c r="Z10" i="21"/>
  <c r="Z107" i="21" s="1"/>
  <c r="Z101" i="21" s="1"/>
  <c r="Y10" i="21"/>
  <c r="Y107" i="21" s="1"/>
  <c r="X10" i="21"/>
  <c r="X107" i="21" s="1"/>
  <c r="X101" i="21" s="1"/>
  <c r="W10" i="21"/>
  <c r="W107" i="21" s="1"/>
  <c r="V10" i="21"/>
  <c r="V107" i="21" s="1"/>
  <c r="V101" i="21" s="1"/>
  <c r="U10" i="21"/>
  <c r="U107" i="21" s="1"/>
  <c r="T10" i="21"/>
  <c r="T107" i="21" s="1"/>
  <c r="T101" i="21" s="1"/>
  <c r="S10" i="21"/>
  <c r="S107" i="21" s="1"/>
  <c r="R10" i="21"/>
  <c r="R107" i="21" s="1"/>
  <c r="R101" i="21" s="1"/>
  <c r="Q10" i="21"/>
  <c r="Q107" i="21" s="1"/>
  <c r="P10" i="21"/>
  <c r="P107" i="21" s="1"/>
  <c r="P101" i="21" s="1"/>
  <c r="O10" i="21"/>
  <c r="O107" i="21" s="1"/>
  <c r="N10" i="21"/>
  <c r="N107" i="21" s="1"/>
  <c r="N101" i="21" s="1"/>
  <c r="M10" i="21"/>
  <c r="M107" i="21" s="1"/>
  <c r="L10" i="21"/>
  <c r="L107" i="21" s="1"/>
  <c r="L101" i="21" s="1"/>
  <c r="K10" i="21"/>
  <c r="K107" i="21" s="1"/>
  <c r="J10" i="21"/>
  <c r="J107" i="21" s="1"/>
  <c r="J101" i="21" s="1"/>
  <c r="I10" i="21"/>
  <c r="I107" i="21" s="1"/>
  <c r="H10" i="21"/>
  <c r="H107" i="21" s="1"/>
  <c r="H101" i="21" s="1"/>
  <c r="E10" i="21"/>
  <c r="D10" i="21"/>
  <c r="D107" i="21" s="1"/>
  <c r="C10" i="21"/>
  <c r="C107" i="21" s="1"/>
  <c r="B10" i="21"/>
  <c r="B107" i="21" s="1"/>
  <c r="AE9" i="21"/>
  <c r="AE106" i="21" s="1"/>
  <c r="AD9" i="21"/>
  <c r="AD106" i="21" s="1"/>
  <c r="AD100" i="21" s="1"/>
  <c r="AC9" i="21"/>
  <c r="AC106" i="21" s="1"/>
  <c r="AB9" i="21"/>
  <c r="AB106" i="21" s="1"/>
  <c r="AA9" i="21"/>
  <c r="AA106" i="21" s="1"/>
  <c r="Z9" i="21"/>
  <c r="Z106" i="21" s="1"/>
  <c r="Z100" i="21" s="1"/>
  <c r="Y9" i="21"/>
  <c r="Y106" i="21" s="1"/>
  <c r="X9" i="21"/>
  <c r="X106" i="21" s="1"/>
  <c r="W9" i="21"/>
  <c r="W106" i="21" s="1"/>
  <c r="V9" i="21"/>
  <c r="V106" i="21" s="1"/>
  <c r="V100" i="21" s="1"/>
  <c r="U9" i="21"/>
  <c r="U106" i="21" s="1"/>
  <c r="T9" i="21"/>
  <c r="T106" i="21" s="1"/>
  <c r="S9" i="21"/>
  <c r="S106" i="21" s="1"/>
  <c r="R9" i="21"/>
  <c r="R106" i="21" s="1"/>
  <c r="R100" i="21" s="1"/>
  <c r="Q9" i="21"/>
  <c r="Q106" i="21" s="1"/>
  <c r="P9" i="21"/>
  <c r="P106" i="21" s="1"/>
  <c r="O9" i="21"/>
  <c r="O106" i="21" s="1"/>
  <c r="N9" i="21"/>
  <c r="N106" i="21" s="1"/>
  <c r="N100" i="21" s="1"/>
  <c r="M9" i="21"/>
  <c r="M106" i="21" s="1"/>
  <c r="L9" i="21"/>
  <c r="L106" i="21" s="1"/>
  <c r="K9" i="21"/>
  <c r="K106" i="21" s="1"/>
  <c r="J9" i="21"/>
  <c r="J106" i="21" s="1"/>
  <c r="J100" i="21" s="1"/>
  <c r="I9" i="21"/>
  <c r="I106" i="21" s="1"/>
  <c r="H9" i="21"/>
  <c r="H106" i="21" s="1"/>
  <c r="E9" i="21"/>
  <c r="E106" i="21" s="1"/>
  <c r="D9" i="21"/>
  <c r="D106" i="21" s="1"/>
  <c r="C9" i="21"/>
  <c r="B9" i="21"/>
  <c r="B106" i="21" s="1"/>
  <c r="B105" i="21" s="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E8" i="21"/>
  <c r="D8" i="21"/>
  <c r="B8" i="21"/>
  <c r="F8" i="21" s="1"/>
  <c r="H105" i="21" l="1"/>
  <c r="H100" i="21"/>
  <c r="H99" i="21" s="1"/>
  <c r="L105" i="21"/>
  <c r="L100" i="21"/>
  <c r="L99" i="21" s="1"/>
  <c r="P105" i="21"/>
  <c r="P100" i="21"/>
  <c r="P99" i="21" s="1"/>
  <c r="T105" i="21"/>
  <c r="T100" i="21"/>
  <c r="T99" i="21" s="1"/>
  <c r="X105" i="21"/>
  <c r="X100" i="21"/>
  <c r="X99" i="21" s="1"/>
  <c r="AB105" i="21"/>
  <c r="AB100" i="21"/>
  <c r="AB99" i="21" s="1"/>
  <c r="C116" i="21"/>
  <c r="C104" i="21"/>
  <c r="F9" i="21"/>
  <c r="J99" i="21"/>
  <c r="N99" i="21"/>
  <c r="R99" i="21"/>
  <c r="V99" i="21"/>
  <c r="Z99" i="21"/>
  <c r="AD99" i="21"/>
  <c r="F10" i="21"/>
  <c r="F11" i="21"/>
  <c r="F12" i="21"/>
  <c r="F13" i="21"/>
  <c r="G46" i="21"/>
  <c r="C112" i="21"/>
  <c r="C100" i="21"/>
  <c r="E113" i="21"/>
  <c r="E101" i="21"/>
  <c r="D60" i="21"/>
  <c r="C114" i="21"/>
  <c r="C102" i="21"/>
  <c r="C115" i="21"/>
  <c r="C103" i="21"/>
  <c r="E116" i="21"/>
  <c r="E104" i="21"/>
  <c r="G104" i="21" s="1"/>
  <c r="F63" i="21"/>
  <c r="D63" i="21"/>
  <c r="F68" i="21"/>
  <c r="D68" i="21"/>
  <c r="D65" i="21" s="1"/>
  <c r="G70" i="21"/>
  <c r="F77" i="21"/>
  <c r="D77" i="21"/>
  <c r="F84" i="21"/>
  <c r="D84" i="21"/>
  <c r="D79" i="21" s="1"/>
  <c r="F91" i="21"/>
  <c r="D91" i="21"/>
  <c r="D86" i="21" s="1"/>
  <c r="F98" i="21"/>
  <c r="D98" i="21"/>
  <c r="D93" i="21" s="1"/>
  <c r="B101" i="21"/>
  <c r="J105" i="21"/>
  <c r="R105" i="21"/>
  <c r="Z105" i="21"/>
  <c r="B109" i="21"/>
  <c r="B111" i="21"/>
  <c r="C106" i="21"/>
  <c r="F106" i="21"/>
  <c r="G9" i="21"/>
  <c r="I105" i="21"/>
  <c r="I100" i="21"/>
  <c r="I99" i="21" s="1"/>
  <c r="K105" i="21"/>
  <c r="K100" i="21"/>
  <c r="M105" i="21"/>
  <c r="M100" i="21"/>
  <c r="M99" i="21" s="1"/>
  <c r="O105" i="21"/>
  <c r="O100" i="21"/>
  <c r="Q105" i="21"/>
  <c r="Q100" i="21"/>
  <c r="Q99" i="21" s="1"/>
  <c r="S105" i="21"/>
  <c r="S100" i="21"/>
  <c r="U105" i="21"/>
  <c r="U100" i="21"/>
  <c r="U99" i="21" s="1"/>
  <c r="W105" i="21"/>
  <c r="W100" i="21"/>
  <c r="Y105" i="21"/>
  <c r="Y100" i="21"/>
  <c r="Y99" i="21" s="1"/>
  <c r="AA105" i="21"/>
  <c r="AA100" i="21"/>
  <c r="AC105" i="21"/>
  <c r="AC100" i="21"/>
  <c r="AC99" i="21" s="1"/>
  <c r="AE105" i="21"/>
  <c r="AE100" i="21"/>
  <c r="E107" i="21"/>
  <c r="G10" i="21"/>
  <c r="I101" i="21"/>
  <c r="K101" i="21"/>
  <c r="M101" i="21"/>
  <c r="O101" i="21"/>
  <c r="Q101" i="21"/>
  <c r="S101" i="21"/>
  <c r="U101" i="21"/>
  <c r="W101" i="21"/>
  <c r="Y101" i="21"/>
  <c r="AA101" i="21"/>
  <c r="AC101" i="21"/>
  <c r="AE101" i="21"/>
  <c r="C11" i="21"/>
  <c r="F108" i="21"/>
  <c r="G11" i="21"/>
  <c r="I102" i="21"/>
  <c r="K102" i="21"/>
  <c r="M102" i="21"/>
  <c r="O102" i="21"/>
  <c r="Q102" i="21"/>
  <c r="S102" i="21"/>
  <c r="U102" i="21"/>
  <c r="W102" i="21"/>
  <c r="Y102" i="21"/>
  <c r="AA102" i="21"/>
  <c r="AC102" i="21"/>
  <c r="AE102" i="21"/>
  <c r="G109" i="21"/>
  <c r="F109" i="21"/>
  <c r="G12" i="21"/>
  <c r="E110" i="21"/>
  <c r="G110" i="21" s="1"/>
  <c r="G13" i="21"/>
  <c r="E43" i="21"/>
  <c r="F46" i="21"/>
  <c r="D46" i="21"/>
  <c r="D43" i="21" s="1"/>
  <c r="E50" i="21"/>
  <c r="F53" i="21"/>
  <c r="D53" i="21"/>
  <c r="D108" i="21" s="1"/>
  <c r="D105" i="21" s="1"/>
  <c r="B100" i="21"/>
  <c r="E112" i="21"/>
  <c r="E100" i="21"/>
  <c r="D59" i="21"/>
  <c r="I111" i="21"/>
  <c r="K111" i="21"/>
  <c r="M111" i="21"/>
  <c r="O111" i="21"/>
  <c r="Q111" i="21"/>
  <c r="S111" i="21"/>
  <c r="U111" i="21"/>
  <c r="W111" i="21"/>
  <c r="Y111" i="21"/>
  <c r="AA111" i="21"/>
  <c r="AC111" i="21"/>
  <c r="AE111" i="21"/>
  <c r="C60" i="21"/>
  <c r="E61" i="21"/>
  <c r="E115" i="21"/>
  <c r="G115" i="21" s="1"/>
  <c r="E103" i="21"/>
  <c r="D62" i="21"/>
  <c r="G63" i="21"/>
  <c r="G65" i="21"/>
  <c r="G68" i="21"/>
  <c r="F70" i="21"/>
  <c r="D70" i="21"/>
  <c r="E72" i="21"/>
  <c r="F75" i="21"/>
  <c r="D75" i="21"/>
  <c r="D72" i="21" s="1"/>
  <c r="G77" i="21"/>
  <c r="G79" i="21"/>
  <c r="G84" i="21"/>
  <c r="G86" i="21"/>
  <c r="G91" i="21"/>
  <c r="G93" i="21"/>
  <c r="G98" i="21"/>
  <c r="N105" i="21"/>
  <c r="V105" i="21"/>
  <c r="AD105" i="21"/>
  <c r="R111" i="21"/>
  <c r="L111" i="21"/>
  <c r="N111" i="21"/>
  <c r="T111" i="21"/>
  <c r="V111" i="21"/>
  <c r="AB111" i="21"/>
  <c r="AD111" i="21"/>
  <c r="B102" i="21"/>
  <c r="B104" i="21"/>
  <c r="F72" i="21" l="1"/>
  <c r="G72" i="21"/>
  <c r="D115" i="21"/>
  <c r="F115" i="21" s="1"/>
  <c r="D103" i="21"/>
  <c r="C113" i="21"/>
  <c r="C101" i="21"/>
  <c r="C58" i="21"/>
  <c r="G100" i="21"/>
  <c r="F100" i="21"/>
  <c r="B99" i="21"/>
  <c r="D50" i="21"/>
  <c r="G43" i="21"/>
  <c r="F43" i="21"/>
  <c r="AE99" i="21"/>
  <c r="AA99" i="21"/>
  <c r="W99" i="21"/>
  <c r="S99" i="21"/>
  <c r="O99" i="21"/>
  <c r="K99" i="21"/>
  <c r="E105" i="21"/>
  <c r="D116" i="21"/>
  <c r="F116" i="21" s="1"/>
  <c r="D104" i="21"/>
  <c r="F104" i="21" s="1"/>
  <c r="D101" i="21"/>
  <c r="D113" i="21"/>
  <c r="F113" i="21" s="1"/>
  <c r="G113" i="21"/>
  <c r="C111" i="21"/>
  <c r="G103" i="21"/>
  <c r="F103" i="21"/>
  <c r="E114" i="21"/>
  <c r="G114" i="21" s="1"/>
  <c r="E102" i="21"/>
  <c r="F61" i="21"/>
  <c r="D61" i="21"/>
  <c r="G61" i="21"/>
  <c r="D112" i="21"/>
  <c r="D100" i="21"/>
  <c r="G112" i="21"/>
  <c r="E111" i="21"/>
  <c r="G111" i="21" s="1"/>
  <c r="E58" i="21"/>
  <c r="F50" i="21"/>
  <c r="G50" i="21"/>
  <c r="C108" i="21"/>
  <c r="G108" i="21" s="1"/>
  <c r="C8" i="21"/>
  <c r="G8" i="21" s="1"/>
  <c r="G107" i="21"/>
  <c r="F107" i="21"/>
  <c r="G106" i="21"/>
  <c r="G116" i="21"/>
  <c r="G101" i="21"/>
  <c r="F101" i="21"/>
  <c r="C99" i="21"/>
  <c r="F112" i="21" l="1"/>
  <c r="D111" i="21"/>
  <c r="F111" i="21" s="1"/>
  <c r="D114" i="21"/>
  <c r="F114" i="21" s="1"/>
  <c r="D102" i="21"/>
  <c r="D99" i="21" s="1"/>
  <c r="G102" i="21"/>
  <c r="F102" i="21"/>
  <c r="C105" i="21"/>
  <c r="E99" i="21"/>
  <c r="F58" i="21"/>
  <c r="G58" i="21"/>
  <c r="D58" i="21"/>
  <c r="G105" i="21"/>
  <c r="F105" i="21"/>
  <c r="F99" i="21" l="1"/>
  <c r="G99" i="21"/>
</calcChain>
</file>

<file path=xl/sharedStrings.xml><?xml version="1.0" encoding="utf-8"?>
<sst xmlns="http://schemas.openxmlformats.org/spreadsheetml/2006/main" count="175" uniqueCount="65">
  <si>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</si>
  <si>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</si>
  <si>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</si>
  <si>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</si>
  <si>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</si>
  <si>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</si>
  <si>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</si>
  <si>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</si>
  <si>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</si>
  <si>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</si>
  <si>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</si>
  <si>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</si>
  <si>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</si>
  <si>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</si>
  <si>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</si>
  <si>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</si>
  <si>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</si>
  <si>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</si>
  <si>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</si>
  <si>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</si>
  <si>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</si>
  <si>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</si>
  <si>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</si>
  <si>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</si>
  <si>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</si>
  <si>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</si>
  <si>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</si>
  <si>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</si>
  <si>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>И.А.Цыганкова, тел. 93-790</t>
  </si>
  <si>
    <t xml:space="preserve">
План на
</t>
  </si>
  <si>
    <t>Директор 
МКУ "УЖКХ г.Когалыма"</t>
  </si>
  <si>
    <t>План на 2022</t>
  </si>
  <si>
    <t>1.1. Портфель проектов "Жилье и городская среда", региональный проект "Формирование комфортной городской среды" (I, II, 1, 2, 3, 4, 5)</t>
  </si>
  <si>
    <t>1.1.1. Благоустройство дворовых территорий в городе Когалыме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</si>
  <si>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</si>
  <si>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1.1.2.1. Объект благоустройства "Этнодеревня в городе Когалыме"</t>
  </si>
  <si>
    <t>1.2.  Содержание, ремонт и реконструкция объектов благоустройства на территории города Когалыма (6)</t>
  </si>
  <si>
    <t>__________________________Э.Н.Голубцов</t>
  </si>
  <si>
    <t>ПРОЕКТНАЯ ЧАСТЬ</t>
  </si>
  <si>
    <t>ПРОЦЕССНАЯ ЧАСТЬ</t>
  </si>
  <si>
    <t>1.2.1. Выполнение ремонтных работ на объекте "Рябиновый бульвар в городе Когалыме"</t>
  </si>
  <si>
    <t>ОАиГ</t>
  </si>
  <si>
    <t>1.2.2. Обустройство покрытия детской игровой площадки по презду Солнечный, д.13, 15, 17 в городе Когалыме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</si>
  <si>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</si>
  <si>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</si>
  <si>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</si>
  <si>
    <t>1.2.3. Устройство архитектурных объектов на территориии города Когалыма (в том числе ПИР и СМР)</t>
  </si>
  <si>
    <t xml:space="preserve">1.3. Благоустройство дворовых территорий многоквартирных домов города Когалыма </t>
  </si>
  <si>
    <t>1.1.2.2. Проведение рейтингового голосования по выбору общественной территории</t>
  </si>
  <si>
    <t>1.1.3. Комплексное информационное обслуживание реализации приоритетного проекта «Формирование комфортной городской среды»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</si>
  <si>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На основании письма от 16.06.2022 №29-исх-1446 с ОАиГ Администрации г.Когалыма перераспределены плановые ассигнования в сумме 14 715,0 тыс.руб. на устройство фундамента и благоустройство архитектурной композиции "Обелиск".
Заключены договоры:
- от 15.06.2022 №2210377 с ООО "Дорстройсервис" на выполнение работ по устройству фундамента и благоустройству архитектурной композиции "Обелиск" на территории г. Когалыма на сумму 1 500,00 тыс.руб.;
- от 15.06.2022 №10 с ООО ХПМ "Валькирия" на выполнение работ по устройству архитектурной композиции "Обелиск" на территории г. Когалыма на сумму 13 215,00 тыс.руб.</t>
    </r>
    <r>
      <rPr>
        <b/>
        <sz val="14"/>
        <color theme="1"/>
        <rFont val="Times New Roman"/>
        <family val="1"/>
        <charset val="204"/>
      </rPr>
      <t xml:space="preserve">
ОАиГ:
</t>
    </r>
    <r>
      <rPr>
        <sz val="14"/>
        <color theme="1"/>
        <rFont val="Times New Roman"/>
        <family val="1"/>
        <charset val="204"/>
      </rPr>
      <t>В рамках соглашения с ПАО "НК "ЛУКОЙЛ" запланировано проведение работ по установке двух постаментов на территории сквера им.Грайфера</t>
    </r>
  </si>
  <si>
    <t>1.2.4. Объект благоустройства "Набережная реки Ингу-Ягун"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</si>
  <si>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Перераспределение экономии плановых ассигнований по итогам электронного аукциона на выполнение работ по благоустройству дворовых территорий согласно постановлению Администрации г.Когалыма от 25.07.2022 №1658.
Перераспределена экономия плановых ассигнований по итогам электронного аукциона на выполнение работ по благоустройству дворовых территорий (письмо от 12.07.2022 №29-Исх-1675) согласно постановлению Администрации г.Когалыма от 25.07.2022 №1658 в сумме 1 100,514 тыс.руб.
С ООО "Строительная компания "Медведь" заключен МК от 01.08.2022 №0187300013722000123 на выполнение работ по благоустройству дворовой территории по ул. Югорская, д.44 на сумму 15 671,436 тыс.руб. (в т.ч. за счет средств МБ 12 602,036 тыс.руб.)</t>
    </r>
  </si>
  <si>
    <t>1.2.П. Реализация инициативного проекта "Югорский двор"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</si>
  <si>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Выделение дополнительных плановых ассигнований на инициативный проект "Югорский двор" на основании приказа КФ Администрации г.Когалыма от 18.05.2022 №47-О.
На основании решения Думы г.Когалыма от 22.06.2022 №124-ГД произведена корректировка мероприятия (с п. 1.4 на п.1.2.П.).
Заключен МК  от 21.06.2022 №0187300013722000097 с ООО "ПО МКМС" на поставку, монтаж и установку игрового оборудования досуговой площадки на сумму 1 050,72 тыс.руб. Рабыоты выполнены, 25.08.2022 состоялась общественная приемка досуговой площадки</t>
    </r>
  </si>
  <si>
    <t>Отчет о ходе реализации муниципальной программы "Формирование комфортной городской среды в городе Когалыме" по состоянию на 01.10.2022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</si>
  <si>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01.10.2022</t>
  </si>
  <si>
    <t>Профинансировано на 01.10.2022</t>
  </si>
  <si>
    <t>Кассовый расход на  01.10.2022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</si>
  <si>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№0187300013722000034 от 11.04.2022 на строительство объекта 1 этап:
- цена контракта 22 617,42 тыс. руб.
- срок окончания выполнения работ 31.08.2022
- работы ведутся с нарушением сроков
Изменены существенные условия контракта - установлен размер аванса в размере 40% от цены контракта, что составило 9 046,97 тыс. руб., аванс перечислен в полном объеме. Ведется исполнение контракта с нарушением сроков выполнения работ.
2. Муниципальный контракт №0187300013722000160 от 30.09.2022 на строительство объекта 2 этап (проведены опережающие торги на 2023 год):
- цена контракта 18 500,00 тыс. руб.
- выполнение работ с 01.05.2023 по 14.08.2023.
</t>
    </r>
    <r>
      <rPr>
        <b/>
        <sz val="14"/>
        <color theme="1"/>
        <rFont val="Times New Roman"/>
        <family val="1"/>
        <charset val="204"/>
      </rPr>
      <t>ОАиГ:</t>
    </r>
    <r>
      <rPr>
        <sz val="14"/>
        <color theme="1"/>
        <rFont val="Times New Roman"/>
        <family val="1"/>
        <charset val="204"/>
      </rPr>
      <t xml:space="preserve">
Заключен контракт на выполнение ПИР на сумму 2 108,30 тыс.руб., работы по контрату выполнены с нарушением сроков (окончание 17.12.2021), оплата произведена.</t>
    </r>
  </si>
  <si>
    <r>
      <t xml:space="preserve">ОАиГ:
</t>
    </r>
    <r>
      <rPr>
        <sz val="14"/>
        <color theme="1"/>
        <rFont val="Times New Roman"/>
        <family val="1"/>
        <charset val="204"/>
      </rPr>
      <t>Между МКУ Администрация города Когалыма и ООО «Когалымская городская типография» заключен прямой контракт на оказание полиграфических услуг от 04.07.2022 №19. Акт оказанных услуг принят 12.07.2022. Оплата по контракту прошла в полном объеме в июле 2022 года.</t>
    </r>
  </si>
  <si>
    <r>
      <t xml:space="preserve">ОАиГ:
</t>
    </r>
    <r>
      <rPr>
        <sz val="14"/>
        <color theme="1"/>
        <rFont val="Times New Roman"/>
        <family val="1"/>
        <charset val="204"/>
      </rPr>
      <t>Между МКУ Администрация города Когалыма и общество с ограниченной ответственностью «ЕвроМедиа» заключен прямой контракт на комплексное информационное обслуживание от 05.08.2022 №23. Акт оказанных услуг №126 принят от 29.08.2022. Оплата по контракту прошла в полном объеме в сентябре 2022 года.</t>
    </r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</si>
  <si>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На основании решения Думы города Когалыма от 02.02.2022 №60-ГД выделены плановые ассигнования на обустройство резинового бесшовного покрытия детской игровой площадки по адресу пр.Солнечный д.13, 15, 17 (письмо №29-Исх-2763 от 15.11.2021). 
Перераспределены дополнительные плановые ассигнования на обустройство покрытия детской игровой площадки по проезду Солнечный, д.13, 15, 17 (письмо от 12.07.2022 №29-Исх-1673)  согласно постановлению Администрации г.Когалыма от 25.07.2022 №1658
С ООО "Трэйд" заключен МК от 23.08.2022 №018730013722000141 на выполнение работ по обустройству резинового бесшовного покрытия детской игровой площадки на сумму  4 286,818 тыс.руб., дата окончания исполнения контракта - 31.10.2022.</t>
    </r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</si>
  <si>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1. Муниципальный контракт №09/2022 от 30.06.2022 на выполнение проектных работ для строительства сетей электроснабжения беседок и инфопоинта на объекте:
Цена контракта 179,17 тыс руб., срок окончания выполнения работ 26.07.2022. Работы выполнены и оплачены в полном объеме.
2. Муниципальный контракт №10/2022 от 30.06.2022 на выполнение работ по устройству дополнительного ограждения пирсов на объекте:
Цена контракта 316,72 тыс руб., срок окончания выполнения работ 29.07.2022. Работы выполнены и оплачены в полном объеме.
3. Муниципальный контракт №22/2022 от 05.09.2022 на выполнение работ по строительству сетей электроснабжения беседок и инфопоинта на объекте (1 этап):
Цена контракта 289,51 тыс руб., срок окончания выполнения работ 20.10.2022, ведется выполнение работ.
4. Муниципальный контракт №21/2022 от 02.09.2022 на выполнение работ по строительству сетей электроснабжения беседок и инфопоинта на объекте (2 этап):
Цена контракта 311,16 тыс руб., срок окончания выполнения работ 20.10.2022, ведется выполнение работ.</t>
    </r>
  </si>
  <si>
    <r>
      <rPr>
        <b/>
        <sz val="14"/>
        <color theme="1"/>
        <rFont val="Times New Roman"/>
        <family val="1"/>
        <charset val="204"/>
      </rPr>
      <t>МКУ "УЖКХ г.Когалыма":</t>
    </r>
    <r>
      <rPr>
        <sz val="14"/>
        <color theme="1"/>
        <rFont val="Times New Roman"/>
        <family val="1"/>
        <charset val="204"/>
      </rPr>
      <t xml:space="preserve">
В соответствии с распоряжением Правительства ХМАО-Югры от 15.03.2022 №107-рп, на основании приказа КФ Администрации г.Когалыма от 25.03.2022 №27-О выделены плановые ассигнования на благоустройство дворовых территорий города Когалыма в сумме 42 195,00 тыс.руб.
С ООО "Дорстройсервис" заключен договор от 11.05.2022 №22ДО336 на выполнение работ по благоустройству дворовых территорий многоквартирных домов (ул.Олимпийская, д.13, 15; ул.Прибалтийская, д.15, 17; ул.Прибалтийская д.25; ул.Прибалтийская, д.5) на сумму 42 195,00 тыс.руб.
На основании приказа КФ Администрации г.Когалыма от 30.06.2022 №69-О выделены плановые ассигнования на благоустройство дворовой территории по адресу: ул.Югорская, д.44 в сумме 3 069,4 тыс.руб.. 
С ООО "Строительная компания "Медведь" заключен МК от 01.08.2022 №0187300013722000123 на выполнение работ по благоустройству дворовых территорий многоквартирных домов в городе Когалыме на сумму 15 671,436 тыс.руб. (в т.ч. за счет средств депутатов ХМАО-Югры  3069,4 тыс.руб.).
Работы по контракту №22Д0336 выполнены. В ООО "ЛУКОЙЛ-Западная Сибирь" направлено письмо от 23.09.2022 №1-Исх-5117 о перечислении денежных средств в бюджет города Когалыма. Расчет с подрядчиком будет произведен при поступлении денежных средств, ориентировочно 10.10.2022.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</si>
</sst>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43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8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169" fontId="17" fillId="5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6" fillId="0" borderId="0" xfId="0" applyFont="1"/>
    <xf numFmtId="0" fontId="13" fillId="3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right" vertical="center" wrapText="1"/>
    </xf>
    <xf numFmtId="0" fontId="37" fillId="0" borderId="1" xfId="0" applyFont="1" applyBorder="1" applyAlignment="1">
      <alignment horizontal="right" vertical="center" wrapText="1"/>
    </xf>
    <xf numFmtId="169" fontId="38" fillId="0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8" fillId="0" borderId="1" xfId="0" applyFont="1" applyBorder="1" applyAlignment="1">
      <alignment horizont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top"/>
    </xf>
    <xf numFmtId="0" fontId="28" fillId="0" borderId="3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34" fillId="2" borderId="6" xfId="0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34" fillId="3" borderId="5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>
      <alignment horizontal="left" vertical="top"/>
    </xf>
    <xf numFmtId="0" fontId="28" fillId="5" borderId="4" xfId="0" applyFont="1" applyFill="1" applyBorder="1" applyAlignment="1">
      <alignment horizontal="left" vertical="top"/>
    </xf>
    <xf numFmtId="0" fontId="28" fillId="5" borderId="2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left" vertical="top" wrapText="1"/>
    </xf>
    <xf numFmtId="0" fontId="28" fillId="5" borderId="4" xfId="0" applyFont="1" applyFill="1" applyBorder="1" applyAlignment="1">
      <alignment horizontal="left" vertical="top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2"/>
  <sheetViews>
    <sheetView tabSelected="1" zoomScale="60" zoomScaleNormal="60" workbookViewId="0">
      <selection activeCell="L20" sqref="L20"/>
    </sheetView>
  </sheetViews>
  <sheetFormatPr defaultColWidth="9.140625" defaultRowHeight="15" x14ac:dyDescent="0.25"/>
  <cols>
    <col min="1" max="1" width="25.85546875" customWidth="1"/>
    <col min="2" max="2" width="18.7109375" customWidth="1"/>
    <col min="3" max="3" width="14.7109375" customWidth="1"/>
    <col min="4" max="4" width="23.85546875" customWidth="1"/>
    <col min="5" max="5" width="14.42578125" customWidth="1"/>
    <col min="6" max="6" width="16.42578125" customWidth="1"/>
    <col min="7" max="7" width="16" customWidth="1"/>
    <col min="8" max="8" width="15.28515625" customWidth="1"/>
    <col min="9" max="25" width="13.42578125" customWidth="1"/>
    <col min="26" max="26" width="16" customWidth="1"/>
    <col min="27" max="27" width="13.42578125" customWidth="1"/>
    <col min="28" max="28" width="15.140625" customWidth="1"/>
    <col min="29" max="30" width="13.42578125" customWidth="1"/>
    <col min="31" max="31" width="13" customWidth="1"/>
    <col min="32" max="32" width="88.42578125" customWidth="1"/>
  </cols>
  <sheetData>
    <row r="1" spans="1:41" ht="26.25" customHeight="1" x14ac:dyDescent="0.25">
      <c r="A1" s="121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51"/>
      <c r="AA1" s="51"/>
      <c r="AB1" s="51"/>
      <c r="AC1" s="51"/>
      <c r="AD1" s="51"/>
      <c r="AE1" s="51"/>
      <c r="AF1" s="51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6.5" customHeight="1" x14ac:dyDescent="0.25">
      <c r="A2" s="7"/>
      <c r="B2" s="37" t="s">
        <v>29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41" ht="15.75" customHeight="1" x14ac:dyDescent="0.25">
      <c r="A3" s="102" t="s">
        <v>25</v>
      </c>
      <c r="B3" s="94" t="s">
        <v>31</v>
      </c>
      <c r="C3" s="97" t="s">
        <v>56</v>
      </c>
      <c r="D3" s="97" t="s">
        <v>57</v>
      </c>
      <c r="E3" s="97" t="s">
        <v>58</v>
      </c>
      <c r="F3" s="105" t="s">
        <v>0</v>
      </c>
      <c r="G3" s="101"/>
      <c r="H3" s="100" t="s">
        <v>1</v>
      </c>
      <c r="I3" s="101"/>
      <c r="J3" s="100" t="s">
        <v>2</v>
      </c>
      <c r="K3" s="101"/>
      <c r="L3" s="100" t="s">
        <v>3</v>
      </c>
      <c r="M3" s="101"/>
      <c r="N3" s="100" t="s">
        <v>4</v>
      </c>
      <c r="O3" s="101"/>
      <c r="P3" s="100" t="s">
        <v>5</v>
      </c>
      <c r="Q3" s="101"/>
      <c r="R3" s="100" t="s">
        <v>6</v>
      </c>
      <c r="S3" s="101"/>
      <c r="T3" s="100" t="s">
        <v>7</v>
      </c>
      <c r="U3" s="101"/>
      <c r="V3" s="100" t="s">
        <v>8</v>
      </c>
      <c r="W3" s="101"/>
      <c r="X3" s="100" t="s">
        <v>9</v>
      </c>
      <c r="Y3" s="101"/>
      <c r="Z3" s="100" t="s">
        <v>10</v>
      </c>
      <c r="AA3" s="101"/>
      <c r="AB3" s="100" t="s">
        <v>11</v>
      </c>
      <c r="AC3" s="101"/>
      <c r="AD3" s="100" t="s">
        <v>12</v>
      </c>
      <c r="AE3" s="101"/>
      <c r="AF3" s="97" t="s">
        <v>13</v>
      </c>
    </row>
    <row r="4" spans="1:41" ht="15" customHeight="1" x14ac:dyDescent="0.25">
      <c r="A4" s="103"/>
      <c r="B4" s="95"/>
      <c r="C4" s="98"/>
      <c r="D4" s="98"/>
      <c r="E4" s="98"/>
      <c r="F4" s="106" t="s">
        <v>14</v>
      </c>
      <c r="G4" s="92" t="s">
        <v>15</v>
      </c>
      <c r="H4" s="11"/>
      <c r="I4" s="11"/>
      <c r="J4" s="11"/>
      <c r="K4" s="11"/>
      <c r="L4" s="11"/>
      <c r="M4" s="11"/>
      <c r="N4" s="92" t="s">
        <v>20</v>
      </c>
      <c r="O4" s="92" t="s">
        <v>16</v>
      </c>
      <c r="P4" s="92" t="s">
        <v>20</v>
      </c>
      <c r="Q4" s="92" t="s">
        <v>16</v>
      </c>
      <c r="R4" s="92" t="s">
        <v>20</v>
      </c>
      <c r="S4" s="92" t="s">
        <v>16</v>
      </c>
      <c r="T4" s="92" t="s">
        <v>20</v>
      </c>
      <c r="U4" s="92" t="s">
        <v>16</v>
      </c>
      <c r="V4" s="92" t="s">
        <v>20</v>
      </c>
      <c r="W4" s="92" t="s">
        <v>16</v>
      </c>
      <c r="X4" s="92" t="s">
        <v>20</v>
      </c>
      <c r="Y4" s="92" t="s">
        <v>16</v>
      </c>
      <c r="Z4" s="92" t="s">
        <v>16</v>
      </c>
      <c r="AA4" s="92" t="s">
        <v>16</v>
      </c>
      <c r="AB4" s="92" t="s">
        <v>20</v>
      </c>
      <c r="AC4" s="92" t="s">
        <v>16</v>
      </c>
      <c r="AD4" s="92" t="s">
        <v>20</v>
      </c>
      <c r="AE4" s="92" t="s">
        <v>16</v>
      </c>
      <c r="AF4" s="98"/>
    </row>
    <row r="5" spans="1:41" ht="37.5" customHeight="1" x14ac:dyDescent="0.25">
      <c r="A5" s="104"/>
      <c r="B5" s="96"/>
      <c r="C5" s="99"/>
      <c r="D5" s="99"/>
      <c r="E5" s="99"/>
      <c r="F5" s="107"/>
      <c r="G5" s="93"/>
      <c r="H5" s="12" t="s">
        <v>20</v>
      </c>
      <c r="I5" s="12" t="s">
        <v>16</v>
      </c>
      <c r="J5" s="12" t="s">
        <v>20</v>
      </c>
      <c r="K5" s="43" t="s">
        <v>16</v>
      </c>
      <c r="L5" s="12" t="s">
        <v>20</v>
      </c>
      <c r="M5" s="12" t="s">
        <v>16</v>
      </c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9"/>
    </row>
    <row r="6" spans="1:41" ht="40.5" x14ac:dyDescent="0.25">
      <c r="A6" s="64" t="s">
        <v>38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  <c r="AF6" s="61"/>
    </row>
    <row r="7" spans="1:41" ht="20.25" x14ac:dyDescent="0.25">
      <c r="A7" s="83" t="s">
        <v>32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5"/>
      <c r="AF7" s="89"/>
    </row>
    <row r="8" spans="1:41" ht="23.25" customHeight="1" x14ac:dyDescent="0.25">
      <c r="A8" s="13" t="s">
        <v>17</v>
      </c>
      <c r="B8" s="14">
        <f>B9+B10+B11+B13</f>
        <v>40572.42</v>
      </c>
      <c r="C8" s="14">
        <f>C9+C10+C11+C13</f>
        <v>23816.71</v>
      </c>
      <c r="D8" s="14">
        <f t="shared" ref="D8:AE8" si="0">D9+D10+D11+D13</f>
        <v>23948.91</v>
      </c>
      <c r="E8" s="14">
        <f t="shared" si="0"/>
        <v>23948.91</v>
      </c>
      <c r="F8" s="14">
        <f>E8/B8%</f>
        <v>59.027561087063575</v>
      </c>
      <c r="G8" s="14">
        <f>IFERROR(E8/C8%,)</f>
        <v>100.5550724680277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2108.3000000000002</v>
      </c>
      <c r="M8" s="14">
        <f t="shared" si="0"/>
        <v>2108.3000000000002</v>
      </c>
      <c r="N8" s="14">
        <f t="shared" si="0"/>
        <v>0</v>
      </c>
      <c r="O8" s="14">
        <f t="shared" si="0"/>
        <v>0</v>
      </c>
      <c r="P8" s="14">
        <f t="shared" si="0"/>
        <v>2261.7399999999998</v>
      </c>
      <c r="Q8" s="14">
        <f t="shared" si="0"/>
        <v>2261.7399999999998</v>
      </c>
      <c r="R8" s="14">
        <f t="shared" si="0"/>
        <v>9867.64</v>
      </c>
      <c r="S8" s="14">
        <f t="shared" si="0"/>
        <v>9867.64</v>
      </c>
      <c r="T8" s="14">
        <f t="shared" si="0"/>
        <v>6062.5599999999995</v>
      </c>
      <c r="U8" s="14">
        <f t="shared" si="0"/>
        <v>6062.5599999999995</v>
      </c>
      <c r="V8" s="14">
        <f t="shared" si="0"/>
        <v>1020.3299999999999</v>
      </c>
      <c r="W8" s="14">
        <f t="shared" si="0"/>
        <v>1020.3299999999999</v>
      </c>
      <c r="X8" s="14">
        <f t="shared" si="0"/>
        <v>2628.34</v>
      </c>
      <c r="Y8" s="14">
        <f t="shared" si="0"/>
        <v>2628.34</v>
      </c>
      <c r="Z8" s="14">
        <f t="shared" si="0"/>
        <v>1724.03</v>
      </c>
      <c r="AA8" s="14">
        <f t="shared" si="0"/>
        <v>0</v>
      </c>
      <c r="AB8" s="14">
        <f t="shared" si="0"/>
        <v>14899.48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90"/>
    </row>
    <row r="9" spans="1:41" ht="24.75" customHeight="1" x14ac:dyDescent="0.25">
      <c r="A9" s="15" t="s">
        <v>19</v>
      </c>
      <c r="B9" s="16">
        <f>H9+J9+L9+N9+P9+R9+T9+V9+X9+Z9+AB9+AD9</f>
        <v>5217.1999999999989</v>
      </c>
      <c r="C9" s="17">
        <f>C16+C23+C44</f>
        <v>5217.1999999999989</v>
      </c>
      <c r="D9" s="16">
        <f>E9</f>
        <v>5217.1999999999989</v>
      </c>
      <c r="E9" s="16">
        <f>I9+K9+M9+O9+Q9+S9+U9+W9+Y9+AA9+AC9+AE9</f>
        <v>5217.1999999999989</v>
      </c>
      <c r="F9" s="18">
        <f>IFERROR(E9/B9%,0)</f>
        <v>100</v>
      </c>
      <c r="G9" s="18">
        <f>IFERROR(E9/C9%,0)</f>
        <v>100</v>
      </c>
      <c r="H9" s="17">
        <f t="shared" ref="H9:AE13" si="1">H16+H23+H44</f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3078.7</v>
      </c>
      <c r="S9" s="17">
        <f t="shared" si="1"/>
        <v>3078.7</v>
      </c>
      <c r="T9" s="17">
        <f t="shared" si="1"/>
        <v>1850.27</v>
      </c>
      <c r="U9" s="17">
        <f t="shared" si="1"/>
        <v>1850.27</v>
      </c>
      <c r="V9" s="17">
        <f t="shared" si="1"/>
        <v>288.23</v>
      </c>
      <c r="W9" s="17">
        <f t="shared" si="1"/>
        <v>288.23</v>
      </c>
      <c r="X9" s="17">
        <f t="shared" si="1"/>
        <v>0</v>
      </c>
      <c r="Y9" s="17">
        <f t="shared" si="1"/>
        <v>0</v>
      </c>
      <c r="Z9" s="17">
        <f t="shared" si="1"/>
        <v>0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90"/>
    </row>
    <row r="10" spans="1:41" ht="21" customHeight="1" x14ac:dyDescent="0.25">
      <c r="A10" s="15" t="s">
        <v>23</v>
      </c>
      <c r="B10" s="16">
        <f>H10+J10+L10+N10+P10+R10+T10+V10+X10+Z10+AB10+AD10</f>
        <v>8160.2400000000007</v>
      </c>
      <c r="C10" s="17">
        <f>C17+C24+C45</f>
        <v>8160.2400000000007</v>
      </c>
      <c r="D10" s="16">
        <f>E10</f>
        <v>8160.2400000000007</v>
      </c>
      <c r="E10" s="16">
        <f>I10+K10+M10+O10+Q10+S10+U10+W10+Y10+AA10+AC10+AE10</f>
        <v>8160.2400000000007</v>
      </c>
      <c r="F10" s="18">
        <f>IFERROR(E10/B10%,0)</f>
        <v>100</v>
      </c>
      <c r="G10" s="18">
        <f>IFERROR(E10/C10%,0)</f>
        <v>100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4815.41</v>
      </c>
      <c r="S10" s="17">
        <f t="shared" si="1"/>
        <v>4815.41</v>
      </c>
      <c r="T10" s="17">
        <f t="shared" si="1"/>
        <v>2894.02</v>
      </c>
      <c r="U10" s="17">
        <f t="shared" si="1"/>
        <v>2894.02</v>
      </c>
      <c r="V10" s="17">
        <f t="shared" si="1"/>
        <v>450.81</v>
      </c>
      <c r="W10" s="17">
        <f t="shared" si="1"/>
        <v>450.81</v>
      </c>
      <c r="X10" s="17">
        <f t="shared" si="1"/>
        <v>0</v>
      </c>
      <c r="Y10" s="17">
        <f t="shared" si="1"/>
        <v>0</v>
      </c>
      <c r="Z10" s="17">
        <f t="shared" si="1"/>
        <v>0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90"/>
    </row>
    <row r="11" spans="1:41" ht="34.5" customHeight="1" x14ac:dyDescent="0.25">
      <c r="A11" s="15" t="s">
        <v>18</v>
      </c>
      <c r="B11" s="16">
        <f>H11+J11+L11+N11+P11+R11+T11+V11+X11+Z11+AB11+AD11</f>
        <v>27194.980000000003</v>
      </c>
      <c r="C11" s="17">
        <f>C18+C25+C46</f>
        <v>10439.27</v>
      </c>
      <c r="D11" s="16">
        <f>E11</f>
        <v>10571.470000000001</v>
      </c>
      <c r="E11" s="16">
        <f>I11+K11+M11+O11+Q11+S11+U11+W11+Y11+AA11+AC11+AE11</f>
        <v>10571.470000000001</v>
      </c>
      <c r="F11" s="18">
        <f>IFERROR(E11/B11%,0)</f>
        <v>38.872872861094216</v>
      </c>
      <c r="G11" s="18">
        <f>IFERROR(E11/C11%,0)</f>
        <v>101.26637207390939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2108.3000000000002</v>
      </c>
      <c r="M11" s="17">
        <f t="shared" si="1"/>
        <v>2108.3000000000002</v>
      </c>
      <c r="N11" s="17">
        <f t="shared" si="1"/>
        <v>0</v>
      </c>
      <c r="O11" s="17">
        <f t="shared" si="1"/>
        <v>0</v>
      </c>
      <c r="P11" s="17">
        <f t="shared" si="1"/>
        <v>2261.7399999999998</v>
      </c>
      <c r="Q11" s="17">
        <f t="shared" si="1"/>
        <v>2261.7399999999998</v>
      </c>
      <c r="R11" s="17">
        <f t="shared" si="1"/>
        <v>1973.53</v>
      </c>
      <c r="S11" s="17">
        <f t="shared" si="1"/>
        <v>1973.53</v>
      </c>
      <c r="T11" s="17">
        <f t="shared" si="1"/>
        <v>1318.27</v>
      </c>
      <c r="U11" s="17">
        <f t="shared" si="1"/>
        <v>1318.27</v>
      </c>
      <c r="V11" s="17">
        <f t="shared" si="1"/>
        <v>281.29000000000002</v>
      </c>
      <c r="W11" s="17">
        <f t="shared" si="1"/>
        <v>281.29000000000002</v>
      </c>
      <c r="X11" s="17">
        <f t="shared" si="1"/>
        <v>2628.34</v>
      </c>
      <c r="Y11" s="17">
        <f t="shared" si="1"/>
        <v>2628.34</v>
      </c>
      <c r="Z11" s="17">
        <f t="shared" si="1"/>
        <v>1724.03</v>
      </c>
      <c r="AA11" s="17">
        <f t="shared" si="1"/>
        <v>0</v>
      </c>
      <c r="AB11" s="17">
        <f t="shared" si="1"/>
        <v>14899.48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90"/>
    </row>
    <row r="12" spans="1:41" ht="34.5" customHeight="1" x14ac:dyDescent="0.25">
      <c r="A12" s="19" t="s">
        <v>22</v>
      </c>
      <c r="B12" s="16">
        <f>H12+J12+L12+N12+P12+R12+T12+V12+X12+Z12+AB12+AD12</f>
        <v>3344.3599999999997</v>
      </c>
      <c r="C12" s="17">
        <f>C19+C26+C47</f>
        <v>3344.3599999999997</v>
      </c>
      <c r="D12" s="16">
        <f>E12</f>
        <v>3344.3599999999997</v>
      </c>
      <c r="E12" s="16">
        <f>I12+K12+M12+O12+Q12+S12+U12+W12+Y12+AA12+AC12+AE12</f>
        <v>3344.3599999999997</v>
      </c>
      <c r="F12" s="18">
        <f>IFERROR(E12/B12%,0)</f>
        <v>100</v>
      </c>
      <c r="G12" s="18">
        <f>IFERROR(E12/C12%,0)</f>
        <v>100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1973.53</v>
      </c>
      <c r="S12" s="17">
        <f t="shared" si="1"/>
        <v>1973.53</v>
      </c>
      <c r="T12" s="17">
        <f t="shared" si="1"/>
        <v>1186.07</v>
      </c>
      <c r="U12" s="17">
        <f t="shared" si="1"/>
        <v>1186.07</v>
      </c>
      <c r="V12" s="17">
        <f t="shared" si="1"/>
        <v>184.76</v>
      </c>
      <c r="W12" s="17">
        <f t="shared" si="1"/>
        <v>184.76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90"/>
    </row>
    <row r="13" spans="1:41" ht="34.5" customHeight="1" x14ac:dyDescent="0.25">
      <c r="A13" s="15" t="s">
        <v>26</v>
      </c>
      <c r="B13" s="16">
        <f>H13+J13+L13+N13+P13+R13+T13+V13+X13+Z13+AB13+AD13</f>
        <v>0</v>
      </c>
      <c r="C13" s="17">
        <f>C20+C27+C48</f>
        <v>0</v>
      </c>
      <c r="D13" s="16">
        <f>E13</f>
        <v>0</v>
      </c>
      <c r="E13" s="16">
        <f>I13+K13+M13+O13+Q13+S13+U13+W13+Y13+AA13+AC13+AE13</f>
        <v>0</v>
      </c>
      <c r="F13" s="18">
        <f>IFERROR(E13/B13%,0)</f>
        <v>0</v>
      </c>
      <c r="G13" s="18">
        <f>IFERROR(E13/C13%,0)</f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  <c r="U13" s="17">
        <f t="shared" si="1"/>
        <v>0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91"/>
    </row>
    <row r="14" spans="1:41" ht="52.5" customHeight="1" x14ac:dyDescent="0.25">
      <c r="A14" s="77" t="s">
        <v>33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125" t="s">
        <v>52</v>
      </c>
    </row>
    <row r="15" spans="1:41" ht="18.75" customHeight="1" x14ac:dyDescent="0.25">
      <c r="A15" s="13" t="s">
        <v>17</v>
      </c>
      <c r="B15" s="14">
        <f t="shared" ref="B15:AE15" si="2">B16+B17+B18+B20</f>
        <v>14899.48</v>
      </c>
      <c r="C15" s="14">
        <f t="shared" si="2"/>
        <v>0</v>
      </c>
      <c r="D15" s="14">
        <f t="shared" si="2"/>
        <v>0</v>
      </c>
      <c r="E15" s="42">
        <f t="shared" si="2"/>
        <v>0</v>
      </c>
      <c r="F15" s="14">
        <f>E15/B15%</f>
        <v>0</v>
      </c>
      <c r="G15" s="14">
        <f>IFERROR(E15/C15%,0)</f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  <c r="Q15" s="14">
        <f t="shared" si="2"/>
        <v>0</v>
      </c>
      <c r="R15" s="14">
        <f t="shared" si="2"/>
        <v>0</v>
      </c>
      <c r="S15" s="14">
        <f t="shared" si="2"/>
        <v>0</v>
      </c>
      <c r="T15" s="14">
        <f t="shared" si="2"/>
        <v>0</v>
      </c>
      <c r="U15" s="14">
        <f t="shared" si="2"/>
        <v>0</v>
      </c>
      <c r="V15" s="14">
        <f t="shared" si="2"/>
        <v>0</v>
      </c>
      <c r="W15" s="14">
        <f t="shared" si="2"/>
        <v>0</v>
      </c>
      <c r="X15" s="14">
        <f t="shared" si="2"/>
        <v>0</v>
      </c>
      <c r="Y15" s="14">
        <f t="shared" si="2"/>
        <v>0</v>
      </c>
      <c r="Z15" s="14">
        <f>Z16+Z17+Z18+Z20</f>
        <v>0</v>
      </c>
      <c r="AA15" s="14">
        <f t="shared" si="2"/>
        <v>0</v>
      </c>
      <c r="AB15" s="14">
        <f t="shared" si="2"/>
        <v>14899.48</v>
      </c>
      <c r="AC15" s="14">
        <f t="shared" si="2"/>
        <v>0</v>
      </c>
      <c r="AD15" s="14">
        <f t="shared" si="2"/>
        <v>0</v>
      </c>
      <c r="AE15" s="14">
        <f t="shared" si="2"/>
        <v>0</v>
      </c>
      <c r="AF15" s="115"/>
    </row>
    <row r="16" spans="1:41" ht="19.5" customHeight="1" x14ac:dyDescent="0.25">
      <c r="A16" s="15" t="s">
        <v>19</v>
      </c>
      <c r="B16" s="16">
        <f>H16+J16+L16+N16+P16+R16+T16+V16+X16+Z16+AB16+AD16</f>
        <v>0</v>
      </c>
      <c r="C16" s="16">
        <f>H16+J16+L16+N16+P16+R16+T16+V16+X16</f>
        <v>0</v>
      </c>
      <c r="D16" s="16">
        <f>E16</f>
        <v>0</v>
      </c>
      <c r="E16" s="16">
        <f>I16+K16+M16+O16+Q16+S16+U16+W16+Y16+AA16+AC16+AE16</f>
        <v>0</v>
      </c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15"/>
    </row>
    <row r="17" spans="1:32" ht="23.25" customHeight="1" x14ac:dyDescent="0.25">
      <c r="A17" s="15" t="s">
        <v>23</v>
      </c>
      <c r="B17" s="16">
        <f>H17+J17+L17+N17+P17+R17+T17+V17+X17+Z17+AB17+AD17</f>
        <v>0</v>
      </c>
      <c r="C17" s="16">
        <f t="shared" ref="C17:C20" si="3">H17+J17+L17+N17+P17+R17+T17+V17+X17</f>
        <v>0</v>
      </c>
      <c r="D17" s="16">
        <f>E17</f>
        <v>0</v>
      </c>
      <c r="E17" s="16">
        <f>I17+K17+M17+O17+Q17+S17+U17+W17+Y17+AA17+AC17+AE17</f>
        <v>0</v>
      </c>
      <c r="F17" s="18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15"/>
    </row>
    <row r="18" spans="1:32" ht="90" customHeight="1" x14ac:dyDescent="0.25">
      <c r="A18" s="15" t="s">
        <v>18</v>
      </c>
      <c r="B18" s="16">
        <f>H18+J18+L18+N18+P18+R18+T18+V18+X18+Z18+AB18+AD18</f>
        <v>14899.48</v>
      </c>
      <c r="C18" s="16">
        <f t="shared" si="3"/>
        <v>0</v>
      </c>
      <c r="D18" s="16">
        <f>E18</f>
        <v>0</v>
      </c>
      <c r="E18" s="16">
        <f>I18+K18+M18+O18+Q18+S18+U18+W18+Y18+AA18+AC18+AE18</f>
        <v>0</v>
      </c>
      <c r="F18" s="18">
        <f>IFERROR(E18/B18%,0)</f>
        <v>0</v>
      </c>
      <c r="G18" s="18">
        <f>IFERROR(E18/C18%,0)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14899.48</v>
      </c>
      <c r="AC18" s="16"/>
      <c r="AD18" s="16"/>
      <c r="AE18" s="16"/>
      <c r="AF18" s="115"/>
    </row>
    <row r="19" spans="1:32" ht="30.75" customHeight="1" x14ac:dyDescent="0.25">
      <c r="A19" s="19" t="s">
        <v>22</v>
      </c>
      <c r="B19" s="16">
        <f>H19+J19+L19+N19+P19+R19+T19+V19+X19+Z19+AB19+AD19</f>
        <v>0</v>
      </c>
      <c r="C19" s="16">
        <f t="shared" si="3"/>
        <v>0</v>
      </c>
      <c r="D19" s="16">
        <f>E19</f>
        <v>0</v>
      </c>
      <c r="E19" s="16">
        <f>I19+K19+M19+O19+Q19+S19+U19+W19+Y19+AA19+AC19+AE19</f>
        <v>0</v>
      </c>
      <c r="F19" s="18"/>
      <c r="G19" s="18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6"/>
      <c r="AA19" s="20"/>
      <c r="AB19" s="20"/>
      <c r="AC19" s="20"/>
      <c r="AD19" s="20"/>
      <c r="AE19" s="20"/>
      <c r="AF19" s="115"/>
    </row>
    <row r="20" spans="1:32" ht="36.75" customHeight="1" x14ac:dyDescent="0.25">
      <c r="A20" s="15" t="s">
        <v>26</v>
      </c>
      <c r="B20" s="16">
        <f>H20+J20+L20+N20+P20+R20+T20+V20+X20+Z20+AB20+AD20</f>
        <v>0</v>
      </c>
      <c r="C20" s="16">
        <f t="shared" si="3"/>
        <v>0</v>
      </c>
      <c r="D20" s="16">
        <f>E20</f>
        <v>0</v>
      </c>
      <c r="E20" s="16">
        <f>I20+K20+M20+O20+Q20+S20+U20+W20+Y20+AA20+AC20+AE20</f>
        <v>0</v>
      </c>
      <c r="F20" s="18"/>
      <c r="G20" s="18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16"/>
    </row>
    <row r="21" spans="1:32" ht="18.75" x14ac:dyDescent="0.25">
      <c r="A21" s="77" t="s">
        <v>34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9"/>
      <c r="AF21" s="80"/>
    </row>
    <row r="22" spans="1:32" ht="21" customHeight="1" x14ac:dyDescent="0.25">
      <c r="A22" s="13" t="s">
        <v>17</v>
      </c>
      <c r="B22" s="23">
        <f t="shared" ref="B22:AE22" si="4">B23+B24+B25+B27</f>
        <v>25617.940000000002</v>
      </c>
      <c r="C22" s="14">
        <f t="shared" si="4"/>
        <v>23761.71</v>
      </c>
      <c r="D22" s="14">
        <f t="shared" si="4"/>
        <v>23893.91</v>
      </c>
      <c r="E22" s="42">
        <f t="shared" si="4"/>
        <v>23893.91</v>
      </c>
      <c r="F22" s="14">
        <f>E22/B22%</f>
        <v>93.270223913398169</v>
      </c>
      <c r="G22" s="14">
        <f t="shared" ref="G22:G27" si="5">IFERROR(E22/C22%,0)</f>
        <v>100.55635726553351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2108.3000000000002</v>
      </c>
      <c r="M22" s="14">
        <f t="shared" si="4"/>
        <v>2108.3000000000002</v>
      </c>
      <c r="N22" s="14">
        <f t="shared" si="4"/>
        <v>0</v>
      </c>
      <c r="O22" s="14">
        <f t="shared" si="4"/>
        <v>0</v>
      </c>
      <c r="P22" s="14">
        <f t="shared" si="4"/>
        <v>2261.7399999999998</v>
      </c>
      <c r="Q22" s="14">
        <f t="shared" si="4"/>
        <v>2261.7399999999998</v>
      </c>
      <c r="R22" s="14">
        <f t="shared" si="4"/>
        <v>9867.64</v>
      </c>
      <c r="S22" s="14">
        <f t="shared" si="4"/>
        <v>9867.64</v>
      </c>
      <c r="T22" s="14">
        <f t="shared" si="4"/>
        <v>6062.5599999999995</v>
      </c>
      <c r="U22" s="14">
        <f t="shared" si="4"/>
        <v>6062.5599999999995</v>
      </c>
      <c r="V22" s="14">
        <f t="shared" si="4"/>
        <v>1020.3299999999999</v>
      </c>
      <c r="W22" s="14">
        <f t="shared" si="4"/>
        <v>1020.3299999999999</v>
      </c>
      <c r="X22" s="14">
        <f t="shared" si="4"/>
        <v>2573.34</v>
      </c>
      <c r="Y22" s="14">
        <f t="shared" si="4"/>
        <v>2573.34</v>
      </c>
      <c r="Z22" s="14">
        <f t="shared" si="4"/>
        <v>1724.03</v>
      </c>
      <c r="AA22" s="14">
        <f t="shared" si="4"/>
        <v>0</v>
      </c>
      <c r="AB22" s="14">
        <f t="shared" si="4"/>
        <v>0</v>
      </c>
      <c r="AC22" s="14">
        <f t="shared" si="4"/>
        <v>0</v>
      </c>
      <c r="AD22" s="14">
        <f t="shared" si="4"/>
        <v>0</v>
      </c>
      <c r="AE22" s="14">
        <f t="shared" si="4"/>
        <v>0</v>
      </c>
      <c r="AF22" s="81"/>
    </row>
    <row r="23" spans="1:32" ht="21.75" customHeight="1" x14ac:dyDescent="0.25">
      <c r="A23" s="15" t="s">
        <v>19</v>
      </c>
      <c r="B23" s="16">
        <f>B30+B37</f>
        <v>5217.1999999999989</v>
      </c>
      <c r="C23" s="16">
        <f>C30</f>
        <v>5217.1999999999989</v>
      </c>
      <c r="D23" s="16">
        <f>E23</f>
        <v>5217.1999999999989</v>
      </c>
      <c r="E23" s="16">
        <f>I23+K23+M23+O23+Q23+S23+U23+W23+Y23+AA23+AC23+AE23</f>
        <v>5217.1999999999989</v>
      </c>
      <c r="F23" s="18">
        <f>IFERROR(E23/B23%,0)</f>
        <v>100</v>
      </c>
      <c r="G23" s="18">
        <f t="shared" si="5"/>
        <v>100</v>
      </c>
      <c r="H23" s="16">
        <f t="shared" ref="H23:AE27" si="6">H30+H37</f>
        <v>0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16">
        <f t="shared" si="6"/>
        <v>0</v>
      </c>
      <c r="P23" s="16">
        <f t="shared" si="6"/>
        <v>0</v>
      </c>
      <c r="Q23" s="16">
        <f t="shared" si="6"/>
        <v>0</v>
      </c>
      <c r="R23" s="16">
        <f t="shared" si="6"/>
        <v>3078.7</v>
      </c>
      <c r="S23" s="16">
        <f t="shared" si="6"/>
        <v>3078.7</v>
      </c>
      <c r="T23" s="16">
        <f t="shared" si="6"/>
        <v>1850.27</v>
      </c>
      <c r="U23" s="16">
        <f t="shared" si="6"/>
        <v>1850.27</v>
      </c>
      <c r="V23" s="16">
        <f t="shared" si="6"/>
        <v>288.23</v>
      </c>
      <c r="W23" s="16">
        <f t="shared" si="6"/>
        <v>288.23</v>
      </c>
      <c r="X23" s="16">
        <f t="shared" si="6"/>
        <v>0</v>
      </c>
      <c r="Y23" s="16">
        <f t="shared" si="6"/>
        <v>0</v>
      </c>
      <c r="Z23" s="16">
        <f t="shared" si="6"/>
        <v>0</v>
      </c>
      <c r="AA23" s="16">
        <f t="shared" si="6"/>
        <v>0</v>
      </c>
      <c r="AB23" s="16">
        <f t="shared" si="6"/>
        <v>0</v>
      </c>
      <c r="AC23" s="16">
        <f t="shared" si="6"/>
        <v>0</v>
      </c>
      <c r="AD23" s="16">
        <f t="shared" si="6"/>
        <v>0</v>
      </c>
      <c r="AE23" s="16">
        <f t="shared" si="6"/>
        <v>0</v>
      </c>
      <c r="AF23" s="81"/>
    </row>
    <row r="24" spans="1:32" ht="21.75" customHeight="1" x14ac:dyDescent="0.25">
      <c r="A24" s="15" t="s">
        <v>23</v>
      </c>
      <c r="B24" s="16">
        <f>B31+B38</f>
        <v>8160.2400000000007</v>
      </c>
      <c r="C24" s="16">
        <f t="shared" ref="C24:C27" si="7">C31</f>
        <v>8160.2400000000007</v>
      </c>
      <c r="D24" s="16">
        <f>E24</f>
        <v>8160.2400000000007</v>
      </c>
      <c r="E24" s="16">
        <f>I24+K24+M24+O24+Q24+S24+U24+W24+Y24+AA24+AC24+AE24</f>
        <v>8160.2400000000007</v>
      </c>
      <c r="F24" s="18">
        <f>IFERROR(E24/B24%,0)</f>
        <v>100</v>
      </c>
      <c r="G24" s="18">
        <f t="shared" si="5"/>
        <v>100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16">
        <f t="shared" si="6"/>
        <v>0</v>
      </c>
      <c r="R24" s="16">
        <f t="shared" si="6"/>
        <v>4815.41</v>
      </c>
      <c r="S24" s="16">
        <f t="shared" si="6"/>
        <v>4815.41</v>
      </c>
      <c r="T24" s="16">
        <f t="shared" si="6"/>
        <v>2894.02</v>
      </c>
      <c r="U24" s="16">
        <f t="shared" si="6"/>
        <v>2894.02</v>
      </c>
      <c r="V24" s="16">
        <f t="shared" si="6"/>
        <v>450.81</v>
      </c>
      <c r="W24" s="16">
        <f t="shared" si="6"/>
        <v>450.81</v>
      </c>
      <c r="X24" s="16">
        <f t="shared" si="6"/>
        <v>0</v>
      </c>
      <c r="Y24" s="16">
        <f t="shared" si="6"/>
        <v>0</v>
      </c>
      <c r="Z24" s="16">
        <f t="shared" si="6"/>
        <v>0</v>
      </c>
      <c r="AA24" s="16">
        <f t="shared" si="6"/>
        <v>0</v>
      </c>
      <c r="AB24" s="16">
        <f t="shared" si="6"/>
        <v>0</v>
      </c>
      <c r="AC24" s="16">
        <f t="shared" si="6"/>
        <v>0</v>
      </c>
      <c r="AD24" s="16">
        <f t="shared" si="6"/>
        <v>0</v>
      </c>
      <c r="AE24" s="16">
        <f t="shared" si="6"/>
        <v>0</v>
      </c>
      <c r="AF24" s="81"/>
    </row>
    <row r="25" spans="1:32" ht="33" customHeight="1" x14ac:dyDescent="0.25">
      <c r="A25" s="15" t="s">
        <v>18</v>
      </c>
      <c r="B25" s="16">
        <f>B32+B39</f>
        <v>12240.500000000002</v>
      </c>
      <c r="C25" s="16">
        <f t="shared" si="7"/>
        <v>10384.27</v>
      </c>
      <c r="D25" s="16">
        <f>E25</f>
        <v>10516.470000000001</v>
      </c>
      <c r="E25" s="16">
        <f>I25+K25+M25+O25+Q25+S25+U25+W25+Y25+AA25+AC25+AE25</f>
        <v>10516.470000000001</v>
      </c>
      <c r="F25" s="18">
        <f>IFERROR(E25/B25%,0)</f>
        <v>85.915362934520644</v>
      </c>
      <c r="G25" s="18">
        <f t="shared" si="5"/>
        <v>101.27307937871416</v>
      </c>
      <c r="H25" s="16">
        <f t="shared" si="6"/>
        <v>0</v>
      </c>
      <c r="I25" s="16">
        <f t="shared" si="6"/>
        <v>0</v>
      </c>
      <c r="J25" s="16">
        <f t="shared" si="6"/>
        <v>0</v>
      </c>
      <c r="K25" s="16">
        <f t="shared" si="6"/>
        <v>0</v>
      </c>
      <c r="L25" s="16">
        <f t="shared" si="6"/>
        <v>2108.3000000000002</v>
      </c>
      <c r="M25" s="16">
        <f t="shared" si="6"/>
        <v>2108.3000000000002</v>
      </c>
      <c r="N25" s="16">
        <f t="shared" si="6"/>
        <v>0</v>
      </c>
      <c r="O25" s="16">
        <f t="shared" si="6"/>
        <v>0</v>
      </c>
      <c r="P25" s="16">
        <f t="shared" si="6"/>
        <v>2261.7399999999998</v>
      </c>
      <c r="Q25" s="16">
        <f t="shared" si="6"/>
        <v>2261.7399999999998</v>
      </c>
      <c r="R25" s="16">
        <f t="shared" si="6"/>
        <v>1973.53</v>
      </c>
      <c r="S25" s="16">
        <f t="shared" si="6"/>
        <v>1973.53</v>
      </c>
      <c r="T25" s="16">
        <f t="shared" si="6"/>
        <v>1318.27</v>
      </c>
      <c r="U25" s="16">
        <f t="shared" si="6"/>
        <v>1318.27</v>
      </c>
      <c r="V25" s="16">
        <f t="shared" si="6"/>
        <v>281.29000000000002</v>
      </c>
      <c r="W25" s="16">
        <f t="shared" si="6"/>
        <v>281.29000000000002</v>
      </c>
      <c r="X25" s="16">
        <f t="shared" si="6"/>
        <v>2573.34</v>
      </c>
      <c r="Y25" s="16">
        <f t="shared" si="6"/>
        <v>2573.34</v>
      </c>
      <c r="Z25" s="16">
        <f t="shared" si="6"/>
        <v>1724.03</v>
      </c>
      <c r="AA25" s="16">
        <f t="shared" si="6"/>
        <v>0</v>
      </c>
      <c r="AB25" s="16">
        <f t="shared" si="6"/>
        <v>0</v>
      </c>
      <c r="AC25" s="16">
        <f t="shared" si="6"/>
        <v>0</v>
      </c>
      <c r="AD25" s="16">
        <f t="shared" si="6"/>
        <v>0</v>
      </c>
      <c r="AE25" s="16">
        <f t="shared" si="6"/>
        <v>0</v>
      </c>
      <c r="AF25" s="81"/>
    </row>
    <row r="26" spans="1:32" ht="30.75" customHeight="1" x14ac:dyDescent="0.25">
      <c r="A26" s="24" t="s">
        <v>22</v>
      </c>
      <c r="B26" s="16">
        <f>B33+B40</f>
        <v>3344.3599999999997</v>
      </c>
      <c r="C26" s="16">
        <f t="shared" si="7"/>
        <v>3344.3599999999997</v>
      </c>
      <c r="D26" s="25">
        <f>E26</f>
        <v>3344.3599999999997</v>
      </c>
      <c r="E26" s="25">
        <f>I26+K26+M26+O26+Q26+S26+U26+W26+Y26+AA26+AC26+AE26</f>
        <v>3344.3599999999997</v>
      </c>
      <c r="F26" s="18">
        <f>IFERROR(E26/B26%,0)</f>
        <v>100</v>
      </c>
      <c r="G26" s="18">
        <f t="shared" si="5"/>
        <v>100</v>
      </c>
      <c r="H26" s="16">
        <f t="shared" si="6"/>
        <v>0</v>
      </c>
      <c r="I26" s="16">
        <f t="shared" si="6"/>
        <v>0</v>
      </c>
      <c r="J26" s="16">
        <f t="shared" si="6"/>
        <v>0</v>
      </c>
      <c r="K26" s="16">
        <f t="shared" si="6"/>
        <v>0</v>
      </c>
      <c r="L26" s="16">
        <f t="shared" si="6"/>
        <v>0</v>
      </c>
      <c r="M26" s="16">
        <f t="shared" si="6"/>
        <v>0</v>
      </c>
      <c r="N26" s="16">
        <f t="shared" si="6"/>
        <v>0</v>
      </c>
      <c r="O26" s="16">
        <f t="shared" si="6"/>
        <v>0</v>
      </c>
      <c r="P26" s="16">
        <f t="shared" si="6"/>
        <v>0</v>
      </c>
      <c r="Q26" s="16">
        <f t="shared" si="6"/>
        <v>0</v>
      </c>
      <c r="R26" s="16">
        <f t="shared" si="6"/>
        <v>1973.53</v>
      </c>
      <c r="S26" s="16">
        <f t="shared" si="6"/>
        <v>1973.53</v>
      </c>
      <c r="T26" s="16">
        <f t="shared" si="6"/>
        <v>1186.07</v>
      </c>
      <c r="U26" s="16">
        <f t="shared" si="6"/>
        <v>1186.07</v>
      </c>
      <c r="V26" s="16">
        <f t="shared" si="6"/>
        <v>184.76</v>
      </c>
      <c r="W26" s="16">
        <f t="shared" si="6"/>
        <v>184.76</v>
      </c>
      <c r="X26" s="16">
        <f t="shared" si="6"/>
        <v>0</v>
      </c>
      <c r="Y26" s="16">
        <f t="shared" si="6"/>
        <v>0</v>
      </c>
      <c r="Z26" s="16">
        <f t="shared" si="6"/>
        <v>0</v>
      </c>
      <c r="AA26" s="16">
        <f t="shared" si="6"/>
        <v>0</v>
      </c>
      <c r="AB26" s="16">
        <f t="shared" si="6"/>
        <v>0</v>
      </c>
      <c r="AC26" s="16">
        <f t="shared" si="6"/>
        <v>0</v>
      </c>
      <c r="AD26" s="16">
        <f t="shared" si="6"/>
        <v>0</v>
      </c>
      <c r="AE26" s="16">
        <f t="shared" si="6"/>
        <v>0</v>
      </c>
      <c r="AF26" s="81"/>
    </row>
    <row r="27" spans="1:32" ht="34.5" customHeight="1" x14ac:dyDescent="0.25">
      <c r="A27" s="15" t="s">
        <v>26</v>
      </c>
      <c r="B27" s="16">
        <f>B34+B41</f>
        <v>0</v>
      </c>
      <c r="C27" s="16">
        <f t="shared" si="7"/>
        <v>0</v>
      </c>
      <c r="D27" s="16">
        <f>E27</f>
        <v>0</v>
      </c>
      <c r="E27" s="16">
        <f>I27+K27+M27+O27+Q27+S27+U27+W27+Y27+AA27+AC27+AE27</f>
        <v>0</v>
      </c>
      <c r="F27" s="18">
        <f>IFERROR(E27/B27%,0)</f>
        <v>0</v>
      </c>
      <c r="G27" s="18">
        <f t="shared" si="5"/>
        <v>0</v>
      </c>
      <c r="H27" s="16">
        <f t="shared" si="6"/>
        <v>0</v>
      </c>
      <c r="I27" s="16">
        <f t="shared" si="6"/>
        <v>0</v>
      </c>
      <c r="J27" s="16">
        <f t="shared" si="6"/>
        <v>0</v>
      </c>
      <c r="K27" s="16">
        <f t="shared" si="6"/>
        <v>0</v>
      </c>
      <c r="L27" s="16">
        <f t="shared" si="6"/>
        <v>0</v>
      </c>
      <c r="M27" s="16">
        <f t="shared" si="6"/>
        <v>0</v>
      </c>
      <c r="N27" s="16">
        <f t="shared" si="6"/>
        <v>0</v>
      </c>
      <c r="O27" s="16">
        <f t="shared" si="6"/>
        <v>0</v>
      </c>
      <c r="P27" s="16">
        <f t="shared" si="6"/>
        <v>0</v>
      </c>
      <c r="Q27" s="16">
        <f t="shared" si="6"/>
        <v>0</v>
      </c>
      <c r="R27" s="16">
        <f t="shared" si="6"/>
        <v>0</v>
      </c>
      <c r="S27" s="16">
        <f t="shared" si="6"/>
        <v>0</v>
      </c>
      <c r="T27" s="16">
        <f t="shared" si="6"/>
        <v>0</v>
      </c>
      <c r="U27" s="16">
        <f t="shared" si="6"/>
        <v>0</v>
      </c>
      <c r="V27" s="16">
        <f t="shared" si="6"/>
        <v>0</v>
      </c>
      <c r="W27" s="16">
        <f t="shared" si="6"/>
        <v>0</v>
      </c>
      <c r="X27" s="16">
        <f t="shared" si="6"/>
        <v>0</v>
      </c>
      <c r="Y27" s="16">
        <f t="shared" si="6"/>
        <v>0</v>
      </c>
      <c r="Z27" s="16">
        <f t="shared" si="6"/>
        <v>0</v>
      </c>
      <c r="AA27" s="16">
        <f t="shared" si="6"/>
        <v>0</v>
      </c>
      <c r="AB27" s="16">
        <f t="shared" si="6"/>
        <v>0</v>
      </c>
      <c r="AC27" s="16">
        <f t="shared" si="6"/>
        <v>0</v>
      </c>
      <c r="AD27" s="16">
        <f t="shared" si="6"/>
        <v>0</v>
      </c>
      <c r="AE27" s="16">
        <f t="shared" si="6"/>
        <v>0</v>
      </c>
      <c r="AF27" s="82"/>
    </row>
    <row r="28" spans="1:32" ht="184.5" customHeight="1" x14ac:dyDescent="0.25">
      <c r="A28" s="77" t="s">
        <v>35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9"/>
      <c r="AF28" s="114" t="s">
        <v>59</v>
      </c>
    </row>
    <row r="29" spans="1:32" ht="20.25" customHeight="1" x14ac:dyDescent="0.25">
      <c r="A29" s="54" t="s">
        <v>17</v>
      </c>
      <c r="B29" s="14">
        <f>B30+B31+B32+B34</f>
        <v>25485.739999999998</v>
      </c>
      <c r="C29" s="14">
        <f t="shared" ref="C29:AE29" si="8">C30+C31+C32+C34</f>
        <v>23761.71</v>
      </c>
      <c r="D29" s="14">
        <f t="shared" si="8"/>
        <v>23761.71</v>
      </c>
      <c r="E29" s="14">
        <f t="shared" si="8"/>
        <v>23761.71</v>
      </c>
      <c r="F29" s="14">
        <f>E29/B29%</f>
        <v>93.23531512131882</v>
      </c>
      <c r="G29" s="14">
        <f t="shared" ref="G29:G34" si="9">IFERROR(E29/C29%,0)</f>
        <v>100</v>
      </c>
      <c r="H29" s="14">
        <f t="shared" si="8"/>
        <v>0</v>
      </c>
      <c r="I29" s="14">
        <f t="shared" si="8"/>
        <v>0</v>
      </c>
      <c r="J29" s="14">
        <f t="shared" si="8"/>
        <v>0</v>
      </c>
      <c r="K29" s="14">
        <f t="shared" si="8"/>
        <v>0</v>
      </c>
      <c r="L29" s="14">
        <f t="shared" si="8"/>
        <v>2108.3000000000002</v>
      </c>
      <c r="M29" s="14">
        <f t="shared" si="8"/>
        <v>2108.3000000000002</v>
      </c>
      <c r="N29" s="14">
        <f t="shared" si="8"/>
        <v>0</v>
      </c>
      <c r="O29" s="14">
        <f t="shared" si="8"/>
        <v>0</v>
      </c>
      <c r="P29" s="14">
        <f t="shared" si="8"/>
        <v>2261.7399999999998</v>
      </c>
      <c r="Q29" s="14">
        <f t="shared" si="8"/>
        <v>2261.7399999999998</v>
      </c>
      <c r="R29" s="14">
        <f t="shared" si="8"/>
        <v>9867.64</v>
      </c>
      <c r="S29" s="14">
        <f t="shared" si="8"/>
        <v>9867.64</v>
      </c>
      <c r="T29" s="14">
        <f t="shared" si="8"/>
        <v>5930.36</v>
      </c>
      <c r="U29" s="14">
        <f t="shared" si="8"/>
        <v>5930.36</v>
      </c>
      <c r="V29" s="14">
        <f t="shared" si="8"/>
        <v>1020.3299999999999</v>
      </c>
      <c r="W29" s="14">
        <f t="shared" si="8"/>
        <v>1020.3299999999999</v>
      </c>
      <c r="X29" s="14">
        <f t="shared" si="8"/>
        <v>2573.34</v>
      </c>
      <c r="Y29" s="14">
        <f t="shared" si="8"/>
        <v>2573.34</v>
      </c>
      <c r="Z29" s="14">
        <f t="shared" si="8"/>
        <v>1724.03</v>
      </c>
      <c r="AA29" s="14">
        <f t="shared" si="8"/>
        <v>0</v>
      </c>
      <c r="AB29" s="14">
        <f t="shared" si="8"/>
        <v>0</v>
      </c>
      <c r="AC29" s="14">
        <f t="shared" si="8"/>
        <v>0</v>
      </c>
      <c r="AD29" s="14">
        <f t="shared" si="8"/>
        <v>0</v>
      </c>
      <c r="AE29" s="14">
        <f t="shared" si="8"/>
        <v>0</v>
      </c>
      <c r="AF29" s="115"/>
    </row>
    <row r="30" spans="1:32" ht="23.25" customHeight="1" x14ac:dyDescent="0.25">
      <c r="A30" s="15" t="s">
        <v>19</v>
      </c>
      <c r="B30" s="16">
        <f>H30+J30+L30+N30+P30+R30+T30+V30+X30+Z30+AB30+AD30</f>
        <v>5217.1999999999989</v>
      </c>
      <c r="C30" s="16">
        <f>H30+J30+L30+N30+P30+R30+T30+V30+X30</f>
        <v>5217.1999999999989</v>
      </c>
      <c r="D30" s="16">
        <f>E30</f>
        <v>5217.1999999999989</v>
      </c>
      <c r="E30" s="16">
        <f>I30+K30+M30+O30+Q30+S30+U30+W30+Y30+AA30+AC30+AE30</f>
        <v>5217.1999999999989</v>
      </c>
      <c r="F30" s="18">
        <f>IFERROR(E30/B30%,0)</f>
        <v>100</v>
      </c>
      <c r="G30" s="18">
        <f t="shared" si="9"/>
        <v>100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>
        <v>3078.7</v>
      </c>
      <c r="S30" s="16">
        <v>3078.7</v>
      </c>
      <c r="T30" s="16">
        <v>1850.27</v>
      </c>
      <c r="U30" s="16">
        <v>1850.27</v>
      </c>
      <c r="V30" s="16">
        <v>288.23</v>
      </c>
      <c r="W30" s="16">
        <v>288.23</v>
      </c>
      <c r="X30" s="16"/>
      <c r="Y30" s="16"/>
      <c r="Z30" s="16"/>
      <c r="AA30" s="16"/>
      <c r="AB30" s="16"/>
      <c r="AC30" s="16"/>
      <c r="AD30" s="16"/>
      <c r="AE30" s="16"/>
      <c r="AF30" s="115"/>
    </row>
    <row r="31" spans="1:32" ht="21.75" customHeight="1" x14ac:dyDescent="0.25">
      <c r="A31" s="15" t="s">
        <v>23</v>
      </c>
      <c r="B31" s="16">
        <f>H31+J31+L31+N31+P31+R31+T31+V31+X31+Z31+AB31+AD31</f>
        <v>8160.2400000000007</v>
      </c>
      <c r="C31" s="16">
        <f t="shared" ref="C31:C34" si="10">H31+J31+L31+N31+P31+R31+T31+V31+X31</f>
        <v>8160.2400000000007</v>
      </c>
      <c r="D31" s="16">
        <f>E31</f>
        <v>8160.2400000000007</v>
      </c>
      <c r="E31" s="16">
        <f>I31+K31+M31+O31+Q31+S31+U31+W31+Y31+AA31+AC31+AE31</f>
        <v>8160.2400000000007</v>
      </c>
      <c r="F31" s="18">
        <f>IFERROR(E31/B31%,0)</f>
        <v>100</v>
      </c>
      <c r="G31" s="18">
        <f t="shared" si="9"/>
        <v>100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4815.41</v>
      </c>
      <c r="S31" s="16">
        <v>4815.41</v>
      </c>
      <c r="T31" s="16">
        <v>2894.02</v>
      </c>
      <c r="U31" s="16">
        <v>2894.02</v>
      </c>
      <c r="V31" s="16">
        <v>450.81</v>
      </c>
      <c r="W31" s="16">
        <v>450.81</v>
      </c>
      <c r="X31" s="16"/>
      <c r="Y31" s="16"/>
      <c r="Z31" s="16"/>
      <c r="AA31" s="16"/>
      <c r="AB31" s="16"/>
      <c r="AC31" s="16"/>
      <c r="AD31" s="16"/>
      <c r="AE31" s="16"/>
      <c r="AF31" s="115"/>
    </row>
    <row r="32" spans="1:32" ht="57.75" customHeight="1" x14ac:dyDescent="0.25">
      <c r="A32" s="15" t="s">
        <v>18</v>
      </c>
      <c r="B32" s="16">
        <f>H32+J32+L32+N32+P32+R32+T32+V32+X32+Z32+AB32+AD32</f>
        <v>12108.300000000001</v>
      </c>
      <c r="C32" s="16">
        <f t="shared" si="10"/>
        <v>10384.27</v>
      </c>
      <c r="D32" s="16">
        <f>E32</f>
        <v>10384.27</v>
      </c>
      <c r="E32" s="16">
        <f>I32+K32+M32+O32+Q32+S32+U32+W32+Y32+AA32+AC32+AE32</f>
        <v>10384.27</v>
      </c>
      <c r="F32" s="18">
        <f>IFERROR(E32/B32%,0)</f>
        <v>85.761585028451549</v>
      </c>
      <c r="G32" s="18">
        <f t="shared" si="9"/>
        <v>100</v>
      </c>
      <c r="H32" s="16"/>
      <c r="I32" s="16"/>
      <c r="J32" s="16"/>
      <c r="K32" s="16"/>
      <c r="L32" s="16">
        <v>2108.3000000000002</v>
      </c>
      <c r="M32" s="16">
        <v>2108.3000000000002</v>
      </c>
      <c r="N32" s="16"/>
      <c r="O32" s="16"/>
      <c r="P32" s="16">
        <v>2261.7399999999998</v>
      </c>
      <c r="Q32" s="16">
        <v>2261.7399999999998</v>
      </c>
      <c r="R32" s="16">
        <v>1973.53</v>
      </c>
      <c r="S32" s="16">
        <v>1973.53</v>
      </c>
      <c r="T32" s="16">
        <v>1186.07</v>
      </c>
      <c r="U32" s="16">
        <v>1186.07</v>
      </c>
      <c r="V32" s="16">
        <v>281.29000000000002</v>
      </c>
      <c r="W32" s="16">
        <v>281.29000000000002</v>
      </c>
      <c r="X32" s="16">
        <v>2573.34</v>
      </c>
      <c r="Y32" s="16">
        <v>2573.34</v>
      </c>
      <c r="Z32" s="16">
        <v>1724.03</v>
      </c>
      <c r="AA32" s="16"/>
      <c r="AB32" s="16"/>
      <c r="AC32" s="16"/>
      <c r="AD32" s="16"/>
      <c r="AE32" s="16"/>
      <c r="AF32" s="115"/>
    </row>
    <row r="33" spans="1:32" ht="27.75" customHeight="1" x14ac:dyDescent="0.25">
      <c r="A33" s="24" t="s">
        <v>22</v>
      </c>
      <c r="B33" s="25">
        <f>H33+J33+L33+N33+P33+R33+T33+V33+X33+Z33+AB33+AD33</f>
        <v>3344.3599999999997</v>
      </c>
      <c r="C33" s="16">
        <f t="shared" si="10"/>
        <v>3344.3599999999997</v>
      </c>
      <c r="D33" s="25">
        <f>E33</f>
        <v>3344.3599999999997</v>
      </c>
      <c r="E33" s="25">
        <f>I33+K33+M33+O33+Q33+S33+U33+W33+Y33+AA33+AC33+AE33</f>
        <v>3344.3599999999997</v>
      </c>
      <c r="F33" s="18">
        <f>IFERROR(E33/B33%,0)</f>
        <v>100</v>
      </c>
      <c r="G33" s="18">
        <f t="shared" si="9"/>
        <v>100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>
        <v>1973.53</v>
      </c>
      <c r="S33" s="25">
        <v>1973.53</v>
      </c>
      <c r="T33" s="25">
        <v>1186.07</v>
      </c>
      <c r="U33" s="25">
        <v>1186.07</v>
      </c>
      <c r="V33" s="25">
        <v>184.76</v>
      </c>
      <c r="W33" s="25">
        <v>184.76</v>
      </c>
      <c r="X33" s="25"/>
      <c r="Y33" s="25"/>
      <c r="Z33" s="25"/>
      <c r="AA33" s="25"/>
      <c r="AB33" s="25"/>
      <c r="AC33" s="25"/>
      <c r="AD33" s="25"/>
      <c r="AE33" s="25"/>
      <c r="AF33" s="115"/>
    </row>
    <row r="34" spans="1:32" ht="33.75" customHeight="1" x14ac:dyDescent="0.25">
      <c r="A34" s="15" t="s">
        <v>26</v>
      </c>
      <c r="B34" s="16">
        <f>H34+J34+L34+N34+P34+R34+T34+V34+X34+Z34+AB34+AD34</f>
        <v>0</v>
      </c>
      <c r="C34" s="16">
        <f t="shared" si="10"/>
        <v>0</v>
      </c>
      <c r="D34" s="16">
        <f>E34</f>
        <v>0</v>
      </c>
      <c r="E34" s="16">
        <f>I34+K34+M34+O34+Q34+S34+U34+W34+Y34+AA34+AC34+AE34</f>
        <v>0</v>
      </c>
      <c r="F34" s="18">
        <f>IFERROR(E34/B34%,0)</f>
        <v>0</v>
      </c>
      <c r="G34" s="18">
        <f t="shared" si="9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16"/>
    </row>
    <row r="35" spans="1:32" ht="51" customHeight="1" x14ac:dyDescent="0.25">
      <c r="A35" s="77" t="s">
        <v>48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125" t="s">
        <v>60</v>
      </c>
    </row>
    <row r="36" spans="1:32" ht="33.75" customHeight="1" x14ac:dyDescent="0.25">
      <c r="A36" s="54" t="s">
        <v>17</v>
      </c>
      <c r="B36" s="23">
        <f>B37+B38+B39+B41</f>
        <v>132.19999999999999</v>
      </c>
      <c r="C36" s="23">
        <f>C37+C38+C39+C41</f>
        <v>132.19999999999999</v>
      </c>
      <c r="D36" s="23">
        <f>D37+D38+D39+D41</f>
        <v>132.19999999999999</v>
      </c>
      <c r="E36" s="23">
        <f>E37+E38+E39+E41</f>
        <v>132.19999999999999</v>
      </c>
      <c r="F36" s="14">
        <f>E36/B36%</f>
        <v>100</v>
      </c>
      <c r="G36" s="14">
        <f t="shared" ref="G36:G41" si="11">IFERROR(E36/C36%,0)</f>
        <v>100</v>
      </c>
      <c r="H36" s="23">
        <f t="shared" ref="H36:AE36" si="12">H37+H38+H39+H41</f>
        <v>0</v>
      </c>
      <c r="I36" s="23">
        <f t="shared" si="12"/>
        <v>0</v>
      </c>
      <c r="J36" s="23">
        <f t="shared" si="12"/>
        <v>0</v>
      </c>
      <c r="K36" s="23">
        <f t="shared" si="12"/>
        <v>0</v>
      </c>
      <c r="L36" s="23">
        <f t="shared" si="12"/>
        <v>0</v>
      </c>
      <c r="M36" s="23">
        <f t="shared" si="12"/>
        <v>0</v>
      </c>
      <c r="N36" s="23">
        <f t="shared" si="12"/>
        <v>0</v>
      </c>
      <c r="O36" s="23">
        <f t="shared" si="12"/>
        <v>0</v>
      </c>
      <c r="P36" s="23">
        <f t="shared" si="12"/>
        <v>0</v>
      </c>
      <c r="Q36" s="23">
        <f t="shared" si="12"/>
        <v>0</v>
      </c>
      <c r="R36" s="23">
        <f t="shared" si="12"/>
        <v>0</v>
      </c>
      <c r="S36" s="23">
        <f t="shared" si="12"/>
        <v>0</v>
      </c>
      <c r="T36" s="23">
        <f t="shared" si="12"/>
        <v>132.19999999999999</v>
      </c>
      <c r="U36" s="23">
        <f t="shared" si="12"/>
        <v>132.19999999999999</v>
      </c>
      <c r="V36" s="23">
        <f t="shared" si="12"/>
        <v>0</v>
      </c>
      <c r="W36" s="23">
        <f t="shared" si="12"/>
        <v>0</v>
      </c>
      <c r="X36" s="23">
        <f t="shared" si="12"/>
        <v>0</v>
      </c>
      <c r="Y36" s="23">
        <f t="shared" si="12"/>
        <v>0</v>
      </c>
      <c r="Z36" s="23">
        <f t="shared" si="12"/>
        <v>0</v>
      </c>
      <c r="AA36" s="23">
        <f t="shared" si="12"/>
        <v>0</v>
      </c>
      <c r="AB36" s="23">
        <f t="shared" si="12"/>
        <v>0</v>
      </c>
      <c r="AC36" s="23">
        <f t="shared" si="12"/>
        <v>0</v>
      </c>
      <c r="AD36" s="23">
        <f t="shared" si="12"/>
        <v>0</v>
      </c>
      <c r="AE36" s="23">
        <f t="shared" si="12"/>
        <v>0</v>
      </c>
      <c r="AF36" s="126"/>
    </row>
    <row r="37" spans="1:32" ht="33.75" customHeight="1" x14ac:dyDescent="0.25">
      <c r="A37" s="15" t="s">
        <v>19</v>
      </c>
      <c r="B37" s="16">
        <f>H37+J37+L37+N37+P37+R37+T37+V37+X37+Z37+AB37+AD37</f>
        <v>0</v>
      </c>
      <c r="C37" s="16">
        <f>H37+J37+L37+N37+P37+R37+T37+V37+X37</f>
        <v>0</v>
      </c>
      <c r="D37" s="16">
        <f>E37</f>
        <v>0</v>
      </c>
      <c r="E37" s="16">
        <f>I37+K37+M37+O37+Q37+S37+U37+W37+Y37+AA37+AC37+AE37</f>
        <v>0</v>
      </c>
      <c r="F37" s="18">
        <f>IFERROR(E37/B37%,0)</f>
        <v>0</v>
      </c>
      <c r="G37" s="18">
        <f t="shared" si="11"/>
        <v>0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26"/>
    </row>
    <row r="38" spans="1:32" ht="33.75" customHeight="1" x14ac:dyDescent="0.25">
      <c r="A38" s="15" t="s">
        <v>23</v>
      </c>
      <c r="B38" s="16">
        <f>H38+J38+L38+N38+P38+R38+T38+V38+X38+Z38+AB38+AD38</f>
        <v>0</v>
      </c>
      <c r="C38" s="16">
        <f t="shared" ref="C38:C41" si="13">H38+J38+L38+N38+P38+R38+T38+V38+X38</f>
        <v>0</v>
      </c>
      <c r="D38" s="16">
        <f>E38</f>
        <v>0</v>
      </c>
      <c r="E38" s="16">
        <f>I38+K38+M38+O38+Q38+S38+U38+W38+Y38+AA38+AC38+AE38</f>
        <v>0</v>
      </c>
      <c r="F38" s="18">
        <f>IFERROR(E38/B38%,0)</f>
        <v>0</v>
      </c>
      <c r="G38" s="18">
        <f t="shared" si="11"/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26"/>
    </row>
    <row r="39" spans="1:32" ht="33.75" customHeight="1" x14ac:dyDescent="0.25">
      <c r="A39" s="15" t="s">
        <v>18</v>
      </c>
      <c r="B39" s="16">
        <f>H39+J39+L39+N39+P39+R39+T39+V39+X39+Z39+AB39+AD39</f>
        <v>132.19999999999999</v>
      </c>
      <c r="C39" s="16">
        <f t="shared" si="13"/>
        <v>132.19999999999999</v>
      </c>
      <c r="D39" s="16">
        <f>E39</f>
        <v>132.19999999999999</v>
      </c>
      <c r="E39" s="16">
        <f>I39+K39+M39+O39+Q39+S39+U39+W39+Y39+AA39+AC39+AE39</f>
        <v>132.19999999999999</v>
      </c>
      <c r="F39" s="18">
        <f>IFERROR(E39/B39%,0)</f>
        <v>100</v>
      </c>
      <c r="G39" s="18">
        <f t="shared" si="11"/>
        <v>100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>
        <v>132.19999999999999</v>
      </c>
      <c r="U39" s="16">
        <v>132.19999999999999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26"/>
    </row>
    <row r="40" spans="1:32" ht="33.75" customHeight="1" x14ac:dyDescent="0.25">
      <c r="A40" s="65" t="s">
        <v>22</v>
      </c>
      <c r="B40" s="25">
        <f>H40+J40+L40+N40+P40+R40+T40+V40+X40+Z40+AB40+AD40</f>
        <v>0</v>
      </c>
      <c r="C40" s="16">
        <f t="shared" si="13"/>
        <v>0</v>
      </c>
      <c r="D40" s="25">
        <f>E40</f>
        <v>0</v>
      </c>
      <c r="E40" s="25">
        <f>I40+K40+M40+O40+Q40+S40+U40+W40+Y40+AA40+AC40+AE40</f>
        <v>0</v>
      </c>
      <c r="F40" s="18">
        <f>IFERROR(E40/B40%,0)</f>
        <v>0</v>
      </c>
      <c r="G40" s="18">
        <f t="shared" si="11"/>
        <v>0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126"/>
    </row>
    <row r="41" spans="1:32" ht="33.75" customHeight="1" x14ac:dyDescent="0.25">
      <c r="A41" s="15" t="s">
        <v>26</v>
      </c>
      <c r="B41" s="16">
        <f>H41+J41+L41+N41+P41+R41+T41+V41+X41+Z41+AB41+AD41</f>
        <v>0</v>
      </c>
      <c r="C41" s="16">
        <f t="shared" si="13"/>
        <v>0</v>
      </c>
      <c r="D41" s="16">
        <f>E41</f>
        <v>0</v>
      </c>
      <c r="E41" s="16">
        <f>I41+K41+M41+O41+Q41+S41+U41+W41+Y41+AA41+AC41+AE41</f>
        <v>0</v>
      </c>
      <c r="F41" s="18">
        <f>IFERROR(E41/B41%,0)</f>
        <v>0</v>
      </c>
      <c r="G41" s="18">
        <f t="shared" si="11"/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27"/>
    </row>
    <row r="42" spans="1:32" ht="33.75" customHeight="1" x14ac:dyDescent="0.25">
      <c r="A42" s="77" t="s">
        <v>49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125" t="s">
        <v>61</v>
      </c>
    </row>
    <row r="43" spans="1:32" ht="33.75" customHeight="1" x14ac:dyDescent="0.25">
      <c r="A43" s="13" t="s">
        <v>17</v>
      </c>
      <c r="B43" s="23">
        <f>B44+B45+B46+B48</f>
        <v>55</v>
      </c>
      <c r="C43" s="23">
        <f>C44+C45+C46+C48</f>
        <v>55</v>
      </c>
      <c r="D43" s="23">
        <f>D44+D45+D46+D48</f>
        <v>55</v>
      </c>
      <c r="E43" s="42">
        <f>E44+E45+E46+E48</f>
        <v>55</v>
      </c>
      <c r="F43" s="14">
        <f>E43/B43%</f>
        <v>99.999999999999986</v>
      </c>
      <c r="G43" s="14">
        <f>IFERROR(E43/C43%,0)</f>
        <v>99.999999999999986</v>
      </c>
      <c r="H43" s="23">
        <f t="shared" ref="H43:AE43" si="14">H44+H45+H46+H48</f>
        <v>0</v>
      </c>
      <c r="I43" s="23">
        <f t="shared" si="14"/>
        <v>0</v>
      </c>
      <c r="J43" s="23">
        <f t="shared" si="14"/>
        <v>0</v>
      </c>
      <c r="K43" s="23">
        <f t="shared" si="14"/>
        <v>0</v>
      </c>
      <c r="L43" s="23">
        <f t="shared" si="14"/>
        <v>0</v>
      </c>
      <c r="M43" s="23">
        <f t="shared" si="14"/>
        <v>0</v>
      </c>
      <c r="N43" s="23">
        <f t="shared" si="14"/>
        <v>0</v>
      </c>
      <c r="O43" s="23">
        <f t="shared" si="14"/>
        <v>0</v>
      </c>
      <c r="P43" s="23">
        <f t="shared" si="14"/>
        <v>0</v>
      </c>
      <c r="Q43" s="23">
        <f t="shared" si="14"/>
        <v>0</v>
      </c>
      <c r="R43" s="23">
        <f t="shared" si="14"/>
        <v>0</v>
      </c>
      <c r="S43" s="23">
        <f t="shared" si="14"/>
        <v>0</v>
      </c>
      <c r="T43" s="23">
        <f t="shared" si="14"/>
        <v>0</v>
      </c>
      <c r="U43" s="23">
        <f t="shared" si="14"/>
        <v>0</v>
      </c>
      <c r="V43" s="23">
        <f t="shared" si="14"/>
        <v>0</v>
      </c>
      <c r="W43" s="23">
        <f t="shared" si="14"/>
        <v>0</v>
      </c>
      <c r="X43" s="23">
        <f t="shared" si="14"/>
        <v>55</v>
      </c>
      <c r="Y43" s="23">
        <f t="shared" si="14"/>
        <v>55</v>
      </c>
      <c r="Z43" s="23">
        <f t="shared" si="14"/>
        <v>0</v>
      </c>
      <c r="AA43" s="23">
        <f t="shared" si="14"/>
        <v>0</v>
      </c>
      <c r="AB43" s="23">
        <f t="shared" si="14"/>
        <v>0</v>
      </c>
      <c r="AC43" s="23">
        <f t="shared" si="14"/>
        <v>0</v>
      </c>
      <c r="AD43" s="23">
        <f t="shared" si="14"/>
        <v>0</v>
      </c>
      <c r="AE43" s="23">
        <f t="shared" si="14"/>
        <v>0</v>
      </c>
      <c r="AF43" s="126"/>
    </row>
    <row r="44" spans="1:32" ht="33.75" customHeight="1" x14ac:dyDescent="0.25">
      <c r="A44" s="15" t="s">
        <v>19</v>
      </c>
      <c r="B44" s="16">
        <f>H44+J44+L44+N44+P44+R44+T44+V44+X44+Z44+AB44+AD44</f>
        <v>0</v>
      </c>
      <c r="C44" s="16">
        <f>H44+J44+L44+N44+P44+R44+T44+V44+X44</f>
        <v>0</v>
      </c>
      <c r="D44" s="16">
        <f>E44</f>
        <v>0</v>
      </c>
      <c r="E44" s="16">
        <f>I44+K44+M44+O44+Q44+S44+U44+W44+Y44+AA44+AC44+AE44</f>
        <v>0</v>
      </c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26"/>
    </row>
    <row r="45" spans="1:32" ht="33.75" customHeight="1" x14ac:dyDescent="0.25">
      <c r="A45" s="15" t="s">
        <v>23</v>
      </c>
      <c r="B45" s="16">
        <f>H45+J45+L45+N45+P45+R45+T45+V45+X45+Z45+AB45+AD45</f>
        <v>0</v>
      </c>
      <c r="C45" s="16">
        <f t="shared" ref="C45:C48" si="15">H45+J45+L45+N45+P45+R45+T45+V45+X45</f>
        <v>0</v>
      </c>
      <c r="D45" s="16">
        <f>E45</f>
        <v>0</v>
      </c>
      <c r="E45" s="16">
        <f>I45+K45+M45+O45+Q45+S45+U45+W45+Y45+AA45+AC45+AE45</f>
        <v>0</v>
      </c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26"/>
    </row>
    <row r="46" spans="1:32" ht="33.75" customHeight="1" x14ac:dyDescent="0.25">
      <c r="A46" s="15" t="s">
        <v>18</v>
      </c>
      <c r="B46" s="16">
        <f>H46+J46+L46+N46+P46+R46+T46+V46+X46+Z46+AB46+AD46</f>
        <v>55</v>
      </c>
      <c r="C46" s="16">
        <f t="shared" si="15"/>
        <v>55</v>
      </c>
      <c r="D46" s="16">
        <f>E46</f>
        <v>55</v>
      </c>
      <c r="E46" s="16">
        <f>I46+K46+M46+O46+Q46+S46+U46+W46+Y46+AA46+AC46+AE46</f>
        <v>55</v>
      </c>
      <c r="F46" s="18">
        <f>IFERROR(E46/B46%,0)</f>
        <v>99.999999999999986</v>
      </c>
      <c r="G46" s="18">
        <f>IFERROR(E46/C46%,0)</f>
        <v>99.999999999999986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>
        <v>55</v>
      </c>
      <c r="Y46" s="16">
        <v>55</v>
      </c>
      <c r="Z46" s="16"/>
      <c r="AA46" s="16"/>
      <c r="AB46" s="16"/>
      <c r="AC46" s="16"/>
      <c r="AD46" s="16"/>
      <c r="AE46" s="16"/>
      <c r="AF46" s="126"/>
    </row>
    <row r="47" spans="1:32" ht="33.75" customHeight="1" x14ac:dyDescent="0.25">
      <c r="A47" s="66" t="s">
        <v>22</v>
      </c>
      <c r="B47" s="16">
        <f>H47+J47+L47+N47+P47+R47+T47+V47+X47+Z47+AB47+AD47</f>
        <v>0</v>
      </c>
      <c r="C47" s="16">
        <f t="shared" si="15"/>
        <v>0</v>
      </c>
      <c r="D47" s="16">
        <f>E47</f>
        <v>0</v>
      </c>
      <c r="E47" s="16">
        <f>I47+K47+M47+O47+Q47+S47+U47+W47+Y47+AA47+AC47+AE47</f>
        <v>0</v>
      </c>
      <c r="F47" s="18"/>
      <c r="G47" s="18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16"/>
      <c r="AA47" s="67"/>
      <c r="AB47" s="67"/>
      <c r="AC47" s="67"/>
      <c r="AD47" s="67"/>
      <c r="AE47" s="67"/>
      <c r="AF47" s="126"/>
    </row>
    <row r="48" spans="1:32" ht="33.75" customHeight="1" x14ac:dyDescent="0.25">
      <c r="A48" s="15" t="s">
        <v>26</v>
      </c>
      <c r="B48" s="16">
        <f>H48+J48+L48+N48+P48+R48+T48+V48+X48+Z48+AB48+AD48</f>
        <v>0</v>
      </c>
      <c r="C48" s="16">
        <f t="shared" si="15"/>
        <v>0</v>
      </c>
      <c r="D48" s="16">
        <f>E48</f>
        <v>0</v>
      </c>
      <c r="E48" s="16">
        <f>I48+K48+M48+O48+Q48+S48+U48+W48+Y48+AA48+AC48+AE48</f>
        <v>0</v>
      </c>
      <c r="F48" s="18"/>
      <c r="G48" s="18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27"/>
    </row>
    <row r="49" spans="1:32" ht="33.75" customHeight="1" x14ac:dyDescent="0.25">
      <c r="A49" s="77" t="s">
        <v>53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125" t="s">
        <v>54</v>
      </c>
    </row>
    <row r="50" spans="1:32" ht="33.75" customHeight="1" x14ac:dyDescent="0.25">
      <c r="A50" s="13" t="s">
        <v>17</v>
      </c>
      <c r="B50" s="23">
        <f>B51+B52+B53+B55</f>
        <v>1056</v>
      </c>
      <c r="C50" s="23">
        <f>C51+C52+C53+C55</f>
        <v>1050.72</v>
      </c>
      <c r="D50" s="23">
        <f>D51+D52+D53+D55</f>
        <v>1050.72</v>
      </c>
      <c r="E50" s="42">
        <f>E51+E52+E53+E55</f>
        <v>1050.72</v>
      </c>
      <c r="F50" s="14">
        <f>E50/B50%</f>
        <v>99.5</v>
      </c>
      <c r="G50" s="14">
        <f>IFERROR(E50/C50%,0)</f>
        <v>100</v>
      </c>
      <c r="H50" s="23">
        <f t="shared" ref="H50:AE50" si="16">H51+H52+H53+H55</f>
        <v>0</v>
      </c>
      <c r="I50" s="23">
        <f t="shared" si="16"/>
        <v>0</v>
      </c>
      <c r="J50" s="23">
        <f t="shared" si="16"/>
        <v>0</v>
      </c>
      <c r="K50" s="23">
        <f t="shared" si="16"/>
        <v>0</v>
      </c>
      <c r="L50" s="23">
        <f t="shared" si="16"/>
        <v>0</v>
      </c>
      <c r="M50" s="23">
        <f t="shared" si="16"/>
        <v>0</v>
      </c>
      <c r="N50" s="23">
        <f t="shared" si="16"/>
        <v>0</v>
      </c>
      <c r="O50" s="23">
        <f t="shared" si="16"/>
        <v>0</v>
      </c>
      <c r="P50" s="23">
        <f t="shared" si="16"/>
        <v>0</v>
      </c>
      <c r="Q50" s="23">
        <f t="shared" si="16"/>
        <v>0</v>
      </c>
      <c r="R50" s="23">
        <f t="shared" si="16"/>
        <v>0</v>
      </c>
      <c r="S50" s="23">
        <f t="shared" si="16"/>
        <v>0</v>
      </c>
      <c r="T50" s="23">
        <f t="shared" si="16"/>
        <v>0</v>
      </c>
      <c r="U50" s="23">
        <f t="shared" si="16"/>
        <v>0</v>
      </c>
      <c r="V50" s="23">
        <f t="shared" si="16"/>
        <v>0</v>
      </c>
      <c r="W50" s="23">
        <f t="shared" si="16"/>
        <v>0</v>
      </c>
      <c r="X50" s="23">
        <f t="shared" si="16"/>
        <v>1050.72</v>
      </c>
      <c r="Y50" s="23">
        <f t="shared" si="16"/>
        <v>1050.72</v>
      </c>
      <c r="Z50" s="23">
        <f t="shared" si="16"/>
        <v>5.28</v>
      </c>
      <c r="AA50" s="23">
        <f t="shared" si="16"/>
        <v>0</v>
      </c>
      <c r="AB50" s="23">
        <f t="shared" si="16"/>
        <v>0</v>
      </c>
      <c r="AC50" s="23">
        <f t="shared" si="16"/>
        <v>0</v>
      </c>
      <c r="AD50" s="23">
        <f t="shared" si="16"/>
        <v>0</v>
      </c>
      <c r="AE50" s="23">
        <f t="shared" si="16"/>
        <v>0</v>
      </c>
      <c r="AF50" s="126"/>
    </row>
    <row r="51" spans="1:32" ht="33.75" customHeight="1" x14ac:dyDescent="0.25">
      <c r="A51" s="15" t="s">
        <v>19</v>
      </c>
      <c r="B51" s="16">
        <f>H51+J51+L51+N51+P51+R51+T51+V51+X51+Z51+AB51+AD51</f>
        <v>0</v>
      </c>
      <c r="C51" s="16">
        <f>H51+J51+L51+N51+P51+R51+T51+V51+X51</f>
        <v>0</v>
      </c>
      <c r="D51" s="16">
        <f>E51</f>
        <v>0</v>
      </c>
      <c r="E51" s="16">
        <f>I51+K51+M51+O51+Q51+S51+U51+W51+Y51+AA51+AC51+AE51</f>
        <v>0</v>
      </c>
      <c r="F51" s="18"/>
      <c r="G51" s="18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26"/>
    </row>
    <row r="52" spans="1:32" ht="33.75" customHeight="1" x14ac:dyDescent="0.25">
      <c r="A52" s="15" t="s">
        <v>23</v>
      </c>
      <c r="B52" s="16">
        <f>H52+J52+L52+N52+P52+R52+T52+V52+X52+Z52+AB52+AD52</f>
        <v>738.1</v>
      </c>
      <c r="C52" s="16">
        <f t="shared" ref="C52:C55" si="17">H52+J52+L52+N52+P52+R52+T52+V52+X52</f>
        <v>734.45</v>
      </c>
      <c r="D52" s="16">
        <f>E52</f>
        <v>734.45</v>
      </c>
      <c r="E52" s="16">
        <f>I52+K52+M52+O52+Q52+S52+U52+W52+Y52+AA52+AC52+AE52</f>
        <v>734.45</v>
      </c>
      <c r="F52" s="18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>
        <v>734.45</v>
      </c>
      <c r="Y52" s="16">
        <v>734.45</v>
      </c>
      <c r="Z52" s="16">
        <v>3.65</v>
      </c>
      <c r="AA52" s="16"/>
      <c r="AB52" s="16"/>
      <c r="AC52" s="16"/>
      <c r="AD52" s="16"/>
      <c r="AE52" s="16"/>
      <c r="AF52" s="126"/>
    </row>
    <row r="53" spans="1:32" ht="33.75" customHeight="1" x14ac:dyDescent="0.25">
      <c r="A53" s="15" t="s">
        <v>18</v>
      </c>
      <c r="B53" s="16">
        <f>H53+J53+L53+N53+P53+R53+T53+V53+X53+Z53+AB53+AD53</f>
        <v>194.3</v>
      </c>
      <c r="C53" s="16">
        <f t="shared" si="17"/>
        <v>193.33</v>
      </c>
      <c r="D53" s="16">
        <f>E53</f>
        <v>193.33</v>
      </c>
      <c r="E53" s="16">
        <f>I53+K53+M53+O53+Q53+S53+U53+W53+Y53+AA53+AC53+AE53</f>
        <v>193.33</v>
      </c>
      <c r="F53" s="18">
        <f>IFERROR(E53/B53%,0)</f>
        <v>99.500772002058682</v>
      </c>
      <c r="G53" s="18">
        <f>IFERROR(E53/C53%,0)</f>
        <v>100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>
        <v>193.33</v>
      </c>
      <c r="Y53" s="16">
        <v>193.33</v>
      </c>
      <c r="Z53" s="16">
        <v>0.97</v>
      </c>
      <c r="AA53" s="16"/>
      <c r="AB53" s="16"/>
      <c r="AC53" s="16"/>
      <c r="AD53" s="16"/>
      <c r="AE53" s="16"/>
      <c r="AF53" s="126"/>
    </row>
    <row r="54" spans="1:32" ht="33.75" customHeight="1" x14ac:dyDescent="0.25">
      <c r="A54" s="66" t="s">
        <v>22</v>
      </c>
      <c r="B54" s="16">
        <f>H54+J54+L54+N54+P54+R54+T54+V54+X54+Z54+AB54+AD54</f>
        <v>194.3</v>
      </c>
      <c r="C54" s="16">
        <f t="shared" si="17"/>
        <v>193.33</v>
      </c>
      <c r="D54" s="16">
        <f>E54</f>
        <v>193.33</v>
      </c>
      <c r="E54" s="16">
        <f>I54+K54+M54+O54+Q54+S54+U54+W54+Y54+AA54+AC54+AE54</f>
        <v>193.33</v>
      </c>
      <c r="F54" s="18"/>
      <c r="G54" s="18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>
        <v>193.33</v>
      </c>
      <c r="Y54" s="67">
        <v>193.33</v>
      </c>
      <c r="Z54" s="16">
        <v>0.97</v>
      </c>
      <c r="AA54" s="67"/>
      <c r="AB54" s="67"/>
      <c r="AC54" s="67"/>
      <c r="AD54" s="67"/>
      <c r="AE54" s="67"/>
      <c r="AF54" s="126"/>
    </row>
    <row r="55" spans="1:32" ht="33.75" customHeight="1" x14ac:dyDescent="0.25">
      <c r="A55" s="15" t="s">
        <v>26</v>
      </c>
      <c r="B55" s="16">
        <f>H55+J55+L55+N55+P55+R55+T55+V55+X55+Z55+AB55+AD55</f>
        <v>123.6</v>
      </c>
      <c r="C55" s="16">
        <f t="shared" si="17"/>
        <v>122.94</v>
      </c>
      <c r="D55" s="16">
        <f>E55</f>
        <v>122.94</v>
      </c>
      <c r="E55" s="16">
        <f>I55+K55+M55+O55+Q55+S55+U55+W55+Y55+AA55+AC55+AE55</f>
        <v>122.94</v>
      </c>
      <c r="F55" s="18"/>
      <c r="G55" s="18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16"/>
      <c r="W55" s="16"/>
      <c r="X55" s="16">
        <v>122.94</v>
      </c>
      <c r="Y55" s="16">
        <v>122.94</v>
      </c>
      <c r="Z55" s="16">
        <v>0.66</v>
      </c>
      <c r="AA55" s="16"/>
      <c r="AB55" s="16"/>
      <c r="AC55" s="16"/>
      <c r="AD55" s="16"/>
      <c r="AE55" s="16"/>
      <c r="AF55" s="126"/>
    </row>
    <row r="56" spans="1:32" ht="20.25" customHeight="1" x14ac:dyDescent="0.25">
      <c r="A56" s="122" t="s">
        <v>39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8"/>
      <c r="AF56" s="60"/>
    </row>
    <row r="57" spans="1:32" ht="20.25" x14ac:dyDescent="0.25">
      <c r="A57" s="83" t="s">
        <v>36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5"/>
      <c r="AF57" s="86"/>
    </row>
    <row r="58" spans="1:32" ht="24" customHeight="1" x14ac:dyDescent="0.25">
      <c r="A58" s="13" t="s">
        <v>17</v>
      </c>
      <c r="B58" s="22">
        <f>B59+B60+B61+B63</f>
        <v>30278.43</v>
      </c>
      <c r="C58" s="22">
        <f>C59+C60+C61+C63</f>
        <v>19299.400000000001</v>
      </c>
      <c r="D58" s="22">
        <f>D59+D60+D61+D63</f>
        <v>15210.89</v>
      </c>
      <c r="E58" s="22">
        <f>E59+E60+E61+E63</f>
        <v>15210.89</v>
      </c>
      <c r="F58" s="14">
        <f>IFERROR(E58/B58%,0)</f>
        <v>50.236719671396429</v>
      </c>
      <c r="G58" s="14">
        <f>IFERROR(E58/C58%,0)</f>
        <v>78.815351772593957</v>
      </c>
      <c r="H58" s="22">
        <f t="shared" ref="H58:AE58" si="18">H59+H60+H61+H63</f>
        <v>0</v>
      </c>
      <c r="I58" s="22">
        <f t="shared" si="18"/>
        <v>0</v>
      </c>
      <c r="J58" s="22">
        <f t="shared" si="18"/>
        <v>0</v>
      </c>
      <c r="K58" s="22">
        <f t="shared" si="18"/>
        <v>0</v>
      </c>
      <c r="L58" s="22">
        <f t="shared" si="18"/>
        <v>0</v>
      </c>
      <c r="M58" s="22">
        <f t="shared" si="18"/>
        <v>0</v>
      </c>
      <c r="N58" s="22">
        <f t="shared" si="18"/>
        <v>0</v>
      </c>
      <c r="O58" s="22">
        <f t="shared" si="18"/>
        <v>0</v>
      </c>
      <c r="P58" s="22">
        <f t="shared" si="18"/>
        <v>0</v>
      </c>
      <c r="Q58" s="22">
        <f t="shared" si="18"/>
        <v>0</v>
      </c>
      <c r="R58" s="22">
        <f t="shared" si="18"/>
        <v>5000</v>
      </c>
      <c r="S58" s="22">
        <f t="shared" si="18"/>
        <v>5000</v>
      </c>
      <c r="T58" s="22">
        <f t="shared" si="18"/>
        <v>1679.17</v>
      </c>
      <c r="U58" s="22">
        <f t="shared" si="18"/>
        <v>179.17</v>
      </c>
      <c r="V58" s="22">
        <f t="shared" si="18"/>
        <v>8215.0300000000007</v>
      </c>
      <c r="W58" s="22">
        <f t="shared" si="18"/>
        <v>8215</v>
      </c>
      <c r="X58" s="22">
        <f t="shared" si="18"/>
        <v>4405.2</v>
      </c>
      <c r="Y58" s="22">
        <f t="shared" si="18"/>
        <v>1816.72</v>
      </c>
      <c r="Z58" s="22">
        <f t="shared" si="18"/>
        <v>9933.52</v>
      </c>
      <c r="AA58" s="22">
        <f t="shared" si="18"/>
        <v>0</v>
      </c>
      <c r="AB58" s="22">
        <f t="shared" si="18"/>
        <v>1045.51</v>
      </c>
      <c r="AC58" s="22">
        <f t="shared" si="18"/>
        <v>0</v>
      </c>
      <c r="AD58" s="22">
        <f t="shared" si="18"/>
        <v>0</v>
      </c>
      <c r="AE58" s="22">
        <f t="shared" si="18"/>
        <v>0</v>
      </c>
      <c r="AF58" s="87"/>
    </row>
    <row r="59" spans="1:32" ht="22.5" customHeight="1" x14ac:dyDescent="0.25">
      <c r="A59" s="15" t="s">
        <v>19</v>
      </c>
      <c r="B59" s="16">
        <f>H59+J59+L59+N59+P59+R59+T59+V59+X59+Z59+AB59+AD59</f>
        <v>0</v>
      </c>
      <c r="C59" s="16">
        <f>C66+C73+C80+C87</f>
        <v>0</v>
      </c>
      <c r="D59" s="16">
        <f>E59</f>
        <v>0</v>
      </c>
      <c r="E59" s="16">
        <f>I59+K59+M59+O59+Q59+S59+U59+W59+Y59+AA59+AC59+AE59</f>
        <v>0</v>
      </c>
      <c r="F59" s="18"/>
      <c r="G59" s="18"/>
      <c r="H59" s="16">
        <f>H66+H73+H80+H87</f>
        <v>0</v>
      </c>
      <c r="I59" s="16">
        <f t="shared" ref="I59:AE63" si="19">I66+I73+I80+I87</f>
        <v>0</v>
      </c>
      <c r="J59" s="16">
        <f t="shared" si="19"/>
        <v>0</v>
      </c>
      <c r="K59" s="16">
        <f t="shared" si="19"/>
        <v>0</v>
      </c>
      <c r="L59" s="16">
        <f t="shared" si="19"/>
        <v>0</v>
      </c>
      <c r="M59" s="16">
        <f t="shared" si="19"/>
        <v>0</v>
      </c>
      <c r="N59" s="16">
        <f t="shared" si="19"/>
        <v>0</v>
      </c>
      <c r="O59" s="16">
        <f t="shared" si="19"/>
        <v>0</v>
      </c>
      <c r="P59" s="16">
        <f t="shared" si="19"/>
        <v>0</v>
      </c>
      <c r="Q59" s="16">
        <f t="shared" si="19"/>
        <v>0</v>
      </c>
      <c r="R59" s="16">
        <f t="shared" si="19"/>
        <v>0</v>
      </c>
      <c r="S59" s="16">
        <f t="shared" si="19"/>
        <v>0</v>
      </c>
      <c r="T59" s="16">
        <f t="shared" si="19"/>
        <v>0</v>
      </c>
      <c r="U59" s="16">
        <f t="shared" si="19"/>
        <v>0</v>
      </c>
      <c r="V59" s="16">
        <f t="shared" si="19"/>
        <v>0</v>
      </c>
      <c r="W59" s="16">
        <f t="shared" si="19"/>
        <v>0</v>
      </c>
      <c r="X59" s="16">
        <f t="shared" si="19"/>
        <v>0</v>
      </c>
      <c r="Y59" s="16">
        <f t="shared" si="19"/>
        <v>0</v>
      </c>
      <c r="Z59" s="16">
        <f t="shared" si="19"/>
        <v>0</v>
      </c>
      <c r="AA59" s="16">
        <f t="shared" si="19"/>
        <v>0</v>
      </c>
      <c r="AB59" s="16">
        <f t="shared" si="19"/>
        <v>0</v>
      </c>
      <c r="AC59" s="16">
        <f t="shared" si="19"/>
        <v>0</v>
      </c>
      <c r="AD59" s="16">
        <f t="shared" si="19"/>
        <v>0</v>
      </c>
      <c r="AE59" s="16">
        <f t="shared" si="19"/>
        <v>0</v>
      </c>
      <c r="AF59" s="87"/>
    </row>
    <row r="60" spans="1:32" ht="21" customHeight="1" x14ac:dyDescent="0.25">
      <c r="A60" s="15" t="s">
        <v>23</v>
      </c>
      <c r="B60" s="16">
        <f>H60+J60+L60+N60+P60+R60+T60+V60+X60+Z60+AB60+AD60</f>
        <v>0</v>
      </c>
      <c r="C60" s="16">
        <f t="shared" ref="C60:C63" si="20">C67+C74+C81+C88</f>
        <v>0</v>
      </c>
      <c r="D60" s="16">
        <f>E60</f>
        <v>0</v>
      </c>
      <c r="E60" s="16">
        <f>I60+K60+M60+O60+Q60+S60+U60+W60+Y60+AA60+AC60+AE60</f>
        <v>0</v>
      </c>
      <c r="F60" s="18"/>
      <c r="G60" s="18"/>
      <c r="H60" s="16">
        <f t="shared" ref="H60:W63" si="21">H67+H74+H81+H88</f>
        <v>0</v>
      </c>
      <c r="I60" s="16">
        <f t="shared" si="21"/>
        <v>0</v>
      </c>
      <c r="J60" s="16">
        <f t="shared" si="21"/>
        <v>0</v>
      </c>
      <c r="K60" s="16">
        <f t="shared" si="21"/>
        <v>0</v>
      </c>
      <c r="L60" s="16">
        <f t="shared" si="21"/>
        <v>0</v>
      </c>
      <c r="M60" s="16">
        <f t="shared" si="21"/>
        <v>0</v>
      </c>
      <c r="N60" s="16">
        <f t="shared" si="21"/>
        <v>0</v>
      </c>
      <c r="O60" s="16">
        <f t="shared" si="21"/>
        <v>0</v>
      </c>
      <c r="P60" s="16">
        <f t="shared" si="21"/>
        <v>0</v>
      </c>
      <c r="Q60" s="16">
        <f t="shared" si="21"/>
        <v>0</v>
      </c>
      <c r="R60" s="16">
        <f t="shared" si="21"/>
        <v>0</v>
      </c>
      <c r="S60" s="16">
        <f t="shared" si="21"/>
        <v>0</v>
      </c>
      <c r="T60" s="16">
        <f t="shared" si="21"/>
        <v>0</v>
      </c>
      <c r="U60" s="16">
        <f t="shared" si="21"/>
        <v>0</v>
      </c>
      <c r="V60" s="16">
        <f t="shared" si="21"/>
        <v>0</v>
      </c>
      <c r="W60" s="16">
        <f t="shared" si="21"/>
        <v>0</v>
      </c>
      <c r="X60" s="16">
        <f t="shared" si="19"/>
        <v>0</v>
      </c>
      <c r="Y60" s="16">
        <f t="shared" si="19"/>
        <v>0</v>
      </c>
      <c r="Z60" s="16">
        <f t="shared" si="19"/>
        <v>0</v>
      </c>
      <c r="AA60" s="16">
        <f t="shared" si="19"/>
        <v>0</v>
      </c>
      <c r="AB60" s="16">
        <f t="shared" si="19"/>
        <v>0</v>
      </c>
      <c r="AC60" s="16">
        <f t="shared" si="19"/>
        <v>0</v>
      </c>
      <c r="AD60" s="16">
        <f t="shared" si="19"/>
        <v>0</v>
      </c>
      <c r="AE60" s="16">
        <f t="shared" si="19"/>
        <v>0</v>
      </c>
      <c r="AF60" s="87"/>
    </row>
    <row r="61" spans="1:32" ht="33.75" customHeight="1" x14ac:dyDescent="0.25">
      <c r="A61" s="15" t="s">
        <v>18</v>
      </c>
      <c r="B61" s="16">
        <f>H61+J61+L61+N61+P61+R61+T61+V61+X61+Z61+AB61+AD61</f>
        <v>6587.71</v>
      </c>
      <c r="C61" s="16">
        <f t="shared" si="20"/>
        <v>4584.3999999999996</v>
      </c>
      <c r="D61" s="16">
        <f>E61</f>
        <v>495.89</v>
      </c>
      <c r="E61" s="16">
        <f>I61+K61+M61+O61+Q61+S61+U61+W61+Y61+AA61+AC61+AE61</f>
        <v>495.89</v>
      </c>
      <c r="F61" s="18">
        <f>IFERROR(E61/B61%,0)</f>
        <v>7.5275019695766812</v>
      </c>
      <c r="G61" s="18">
        <f>IFERROR(E61/C61%,0)</f>
        <v>10.816900793997034</v>
      </c>
      <c r="H61" s="16">
        <f t="shared" si="21"/>
        <v>0</v>
      </c>
      <c r="I61" s="16">
        <f t="shared" si="21"/>
        <v>0</v>
      </c>
      <c r="J61" s="16">
        <f t="shared" si="21"/>
        <v>0</v>
      </c>
      <c r="K61" s="16">
        <f t="shared" si="21"/>
        <v>0</v>
      </c>
      <c r="L61" s="16">
        <f t="shared" si="21"/>
        <v>0</v>
      </c>
      <c r="M61" s="16">
        <f t="shared" si="21"/>
        <v>0</v>
      </c>
      <c r="N61" s="16">
        <f t="shared" si="21"/>
        <v>0</v>
      </c>
      <c r="O61" s="16">
        <f t="shared" si="21"/>
        <v>0</v>
      </c>
      <c r="P61" s="16">
        <f t="shared" si="21"/>
        <v>0</v>
      </c>
      <c r="Q61" s="16">
        <f t="shared" si="21"/>
        <v>0</v>
      </c>
      <c r="R61" s="16">
        <f t="shared" si="21"/>
        <v>0</v>
      </c>
      <c r="S61" s="16">
        <f t="shared" si="21"/>
        <v>0</v>
      </c>
      <c r="T61" s="16">
        <f t="shared" si="21"/>
        <v>179.17</v>
      </c>
      <c r="U61" s="16">
        <f t="shared" si="21"/>
        <v>179.17</v>
      </c>
      <c r="V61" s="16">
        <f t="shared" si="21"/>
        <v>0.03</v>
      </c>
      <c r="W61" s="16">
        <f t="shared" si="21"/>
        <v>0</v>
      </c>
      <c r="X61" s="16">
        <f t="shared" si="19"/>
        <v>4405.2</v>
      </c>
      <c r="Y61" s="16">
        <f t="shared" si="19"/>
        <v>316.72000000000003</v>
      </c>
      <c r="Z61" s="16">
        <f t="shared" si="19"/>
        <v>957.8</v>
      </c>
      <c r="AA61" s="16">
        <f t="shared" si="19"/>
        <v>0</v>
      </c>
      <c r="AB61" s="16">
        <f t="shared" si="19"/>
        <v>1045.51</v>
      </c>
      <c r="AC61" s="16">
        <f t="shared" si="19"/>
        <v>0</v>
      </c>
      <c r="AD61" s="16">
        <f t="shared" si="19"/>
        <v>0</v>
      </c>
      <c r="AE61" s="16">
        <f t="shared" si="19"/>
        <v>0</v>
      </c>
      <c r="AF61" s="87"/>
    </row>
    <row r="62" spans="1:32" ht="32.25" customHeight="1" x14ac:dyDescent="0.25">
      <c r="A62" s="55" t="s">
        <v>22</v>
      </c>
      <c r="B62" s="16">
        <f>H62+J62+L62+N62+P62+R62+T62+V62+X62+Z62+AB62+AD62</f>
        <v>0</v>
      </c>
      <c r="C62" s="16">
        <f t="shared" si="20"/>
        <v>0</v>
      </c>
      <c r="D62" s="16">
        <f>E62</f>
        <v>0</v>
      </c>
      <c r="E62" s="16">
        <f>I62+K62+M62+O62+Q62+S62+U62+W62+Y62+AA62+AC62+AE62</f>
        <v>0</v>
      </c>
      <c r="F62" s="18"/>
      <c r="G62" s="18"/>
      <c r="H62" s="16">
        <f t="shared" si="21"/>
        <v>0</v>
      </c>
      <c r="I62" s="16">
        <f t="shared" si="21"/>
        <v>0</v>
      </c>
      <c r="J62" s="16">
        <f t="shared" si="21"/>
        <v>0</v>
      </c>
      <c r="K62" s="16">
        <f t="shared" si="21"/>
        <v>0</v>
      </c>
      <c r="L62" s="16">
        <f t="shared" si="21"/>
        <v>0</v>
      </c>
      <c r="M62" s="16">
        <f t="shared" si="21"/>
        <v>0</v>
      </c>
      <c r="N62" s="16">
        <f t="shared" si="21"/>
        <v>0</v>
      </c>
      <c r="O62" s="16">
        <f t="shared" si="21"/>
        <v>0</v>
      </c>
      <c r="P62" s="16">
        <f t="shared" si="21"/>
        <v>0</v>
      </c>
      <c r="Q62" s="16">
        <f t="shared" si="21"/>
        <v>0</v>
      </c>
      <c r="R62" s="16">
        <f t="shared" si="21"/>
        <v>0</v>
      </c>
      <c r="S62" s="16">
        <f t="shared" si="21"/>
        <v>0</v>
      </c>
      <c r="T62" s="16">
        <f t="shared" si="21"/>
        <v>0</v>
      </c>
      <c r="U62" s="16">
        <f t="shared" si="21"/>
        <v>0</v>
      </c>
      <c r="V62" s="16">
        <f t="shared" si="21"/>
        <v>0</v>
      </c>
      <c r="W62" s="16">
        <f t="shared" si="21"/>
        <v>0</v>
      </c>
      <c r="X62" s="16">
        <f t="shared" si="19"/>
        <v>0</v>
      </c>
      <c r="Y62" s="16">
        <f t="shared" si="19"/>
        <v>0</v>
      </c>
      <c r="Z62" s="16">
        <f t="shared" si="19"/>
        <v>0</v>
      </c>
      <c r="AA62" s="16">
        <f t="shared" si="19"/>
        <v>0</v>
      </c>
      <c r="AB62" s="16">
        <f t="shared" si="19"/>
        <v>0</v>
      </c>
      <c r="AC62" s="16">
        <f t="shared" si="19"/>
        <v>0</v>
      </c>
      <c r="AD62" s="16">
        <f t="shared" si="19"/>
        <v>0</v>
      </c>
      <c r="AE62" s="16">
        <f t="shared" si="19"/>
        <v>0</v>
      </c>
      <c r="AF62" s="87"/>
    </row>
    <row r="63" spans="1:32" ht="32.25" customHeight="1" x14ac:dyDescent="0.25">
      <c r="A63" s="15" t="s">
        <v>26</v>
      </c>
      <c r="B63" s="16">
        <f>H63+J63+L63+N63+P63+R63+T63+V63+X63+Z63+AB63+AD63</f>
        <v>23690.720000000001</v>
      </c>
      <c r="C63" s="16">
        <f t="shared" si="20"/>
        <v>14715</v>
      </c>
      <c r="D63" s="16">
        <f>E63</f>
        <v>14715</v>
      </c>
      <c r="E63" s="16">
        <f>I63+K63+M63+O63+Q63+S63+U63+W63+Y63+AA63+AC63+AE63</f>
        <v>14715</v>
      </c>
      <c r="F63" s="18">
        <f>IFERROR(E63/B63%,0)</f>
        <v>62.112928606644282</v>
      </c>
      <c r="G63" s="18">
        <f>IFERROR(E63/C63%,0)</f>
        <v>100</v>
      </c>
      <c r="H63" s="16">
        <f t="shared" si="21"/>
        <v>0</v>
      </c>
      <c r="I63" s="16">
        <f t="shared" si="21"/>
        <v>0</v>
      </c>
      <c r="J63" s="16">
        <f t="shared" si="21"/>
        <v>0</v>
      </c>
      <c r="K63" s="16">
        <f t="shared" si="21"/>
        <v>0</v>
      </c>
      <c r="L63" s="16">
        <f t="shared" si="21"/>
        <v>0</v>
      </c>
      <c r="M63" s="16">
        <f t="shared" si="21"/>
        <v>0</v>
      </c>
      <c r="N63" s="16">
        <f t="shared" si="21"/>
        <v>0</v>
      </c>
      <c r="O63" s="16">
        <f t="shared" si="21"/>
        <v>0</v>
      </c>
      <c r="P63" s="16">
        <f t="shared" si="21"/>
        <v>0</v>
      </c>
      <c r="Q63" s="16">
        <f t="shared" si="21"/>
        <v>0</v>
      </c>
      <c r="R63" s="16">
        <f t="shared" si="21"/>
        <v>5000</v>
      </c>
      <c r="S63" s="16">
        <f t="shared" si="21"/>
        <v>5000</v>
      </c>
      <c r="T63" s="16">
        <f t="shared" si="21"/>
        <v>1500</v>
      </c>
      <c r="U63" s="16">
        <f t="shared" si="21"/>
        <v>0</v>
      </c>
      <c r="V63" s="16">
        <f t="shared" si="21"/>
        <v>8215</v>
      </c>
      <c r="W63" s="16">
        <f t="shared" si="21"/>
        <v>8215</v>
      </c>
      <c r="X63" s="16">
        <f t="shared" si="19"/>
        <v>0</v>
      </c>
      <c r="Y63" s="16">
        <f t="shared" si="19"/>
        <v>1500</v>
      </c>
      <c r="Z63" s="16">
        <f t="shared" si="19"/>
        <v>8975.7200000000012</v>
      </c>
      <c r="AA63" s="16">
        <f t="shared" si="19"/>
        <v>0</v>
      </c>
      <c r="AB63" s="16">
        <f t="shared" si="19"/>
        <v>0</v>
      </c>
      <c r="AC63" s="16">
        <f t="shared" si="19"/>
        <v>0</v>
      </c>
      <c r="AD63" s="16">
        <f t="shared" si="19"/>
        <v>0</v>
      </c>
      <c r="AE63" s="16">
        <f t="shared" si="19"/>
        <v>0</v>
      </c>
      <c r="AF63" s="88"/>
    </row>
    <row r="64" spans="1:32" ht="21" customHeight="1" x14ac:dyDescent="0.25">
      <c r="A64" s="77" t="s">
        <v>40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108" t="s">
        <v>41</v>
      </c>
    </row>
    <row r="65" spans="1:32" ht="23.25" customHeight="1" x14ac:dyDescent="0.25">
      <c r="A65" s="13" t="s">
        <v>17</v>
      </c>
      <c r="B65" s="22">
        <f>B66+B67+B68+B70</f>
        <v>4497.72</v>
      </c>
      <c r="C65" s="22">
        <f>C66+C67+C68+C70</f>
        <v>0</v>
      </c>
      <c r="D65" s="22">
        <f>D66+D67+D68+D70</f>
        <v>0</v>
      </c>
      <c r="E65" s="22">
        <f>E66+E67+E68+E70</f>
        <v>0</v>
      </c>
      <c r="F65" s="14">
        <f>IFERROR(E65/B65%,0)</f>
        <v>0</v>
      </c>
      <c r="G65" s="14">
        <f>IFERROR(E65/C65%,0)</f>
        <v>0</v>
      </c>
      <c r="H65" s="22">
        <f t="shared" ref="H65:AE65" si="22">H66+H67+H68+H70</f>
        <v>0</v>
      </c>
      <c r="I65" s="22">
        <f t="shared" si="22"/>
        <v>0</v>
      </c>
      <c r="J65" s="22">
        <f t="shared" si="22"/>
        <v>0</v>
      </c>
      <c r="K65" s="22">
        <f t="shared" si="22"/>
        <v>0</v>
      </c>
      <c r="L65" s="22">
        <f t="shared" si="22"/>
        <v>0</v>
      </c>
      <c r="M65" s="22">
        <f t="shared" si="22"/>
        <v>0</v>
      </c>
      <c r="N65" s="22">
        <f t="shared" si="22"/>
        <v>0</v>
      </c>
      <c r="O65" s="22">
        <f t="shared" si="22"/>
        <v>0</v>
      </c>
      <c r="P65" s="22">
        <f t="shared" si="22"/>
        <v>0</v>
      </c>
      <c r="Q65" s="22">
        <f t="shared" si="22"/>
        <v>0</v>
      </c>
      <c r="R65" s="22">
        <f t="shared" si="22"/>
        <v>0</v>
      </c>
      <c r="S65" s="22">
        <f t="shared" si="22"/>
        <v>0</v>
      </c>
      <c r="T65" s="22">
        <f t="shared" si="22"/>
        <v>0</v>
      </c>
      <c r="U65" s="22">
        <f t="shared" si="22"/>
        <v>0</v>
      </c>
      <c r="V65" s="22">
        <f t="shared" si="22"/>
        <v>0</v>
      </c>
      <c r="W65" s="22">
        <f t="shared" si="22"/>
        <v>0</v>
      </c>
      <c r="X65" s="22">
        <f t="shared" si="22"/>
        <v>0</v>
      </c>
      <c r="Y65" s="22">
        <f t="shared" si="22"/>
        <v>0</v>
      </c>
      <c r="Z65" s="22">
        <f t="shared" si="22"/>
        <v>4497.72</v>
      </c>
      <c r="AA65" s="22">
        <f t="shared" si="22"/>
        <v>0</v>
      </c>
      <c r="AB65" s="22">
        <f t="shared" si="22"/>
        <v>0</v>
      </c>
      <c r="AC65" s="22">
        <f t="shared" si="22"/>
        <v>0</v>
      </c>
      <c r="AD65" s="22">
        <f t="shared" si="22"/>
        <v>0</v>
      </c>
      <c r="AE65" s="22">
        <f t="shared" si="22"/>
        <v>0</v>
      </c>
      <c r="AF65" s="109"/>
    </row>
    <row r="66" spans="1:32" ht="19.5" customHeight="1" x14ac:dyDescent="0.25">
      <c r="A66" s="15" t="s">
        <v>19</v>
      </c>
      <c r="B66" s="16">
        <f>H66+J66+L66+N66+P66+R66+T66+V66+X66+Z66+AB66+AD66</f>
        <v>0</v>
      </c>
      <c r="C66" s="16">
        <f>H66+J66+L66+N66+P66+R66+T66+V66+X66</f>
        <v>0</v>
      </c>
      <c r="D66" s="16">
        <f>E66</f>
        <v>0</v>
      </c>
      <c r="E66" s="16">
        <f>I66+K66+M66+O66+Q66+S66+U66+W66+Y66+AA66+AC66+AE66</f>
        <v>0</v>
      </c>
      <c r="F66" s="18"/>
      <c r="G66" s="18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09"/>
    </row>
    <row r="67" spans="1:32" ht="21" customHeight="1" x14ac:dyDescent="0.25">
      <c r="A67" s="15" t="s">
        <v>23</v>
      </c>
      <c r="B67" s="16">
        <f>H67+J67+L67+N67+P67+R67+T67+V67+X67+Z67+AB67+AD67</f>
        <v>0</v>
      </c>
      <c r="C67" s="16">
        <f t="shared" ref="C67:C70" si="23">H67+J67+L67+N67+P67+R67+T67+V67+X67</f>
        <v>0</v>
      </c>
      <c r="D67" s="16">
        <f>E67</f>
        <v>0</v>
      </c>
      <c r="E67" s="16">
        <f>I67+K67+M67+O67+Q67+S67+U67+W67+Y67+AA67+AC67+AE67</f>
        <v>0</v>
      </c>
      <c r="F67" s="18"/>
      <c r="G67" s="18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09"/>
    </row>
    <row r="68" spans="1:32" ht="32.25" customHeight="1" x14ac:dyDescent="0.25">
      <c r="A68" s="56" t="s">
        <v>18</v>
      </c>
      <c r="B68" s="16">
        <f>H68+J68+L68+N68+P68+R68+T68+V68+X68+Z68+AB68+AD68</f>
        <v>0</v>
      </c>
      <c r="C68" s="16">
        <f t="shared" si="23"/>
        <v>0</v>
      </c>
      <c r="D68" s="16">
        <f>E68</f>
        <v>0</v>
      </c>
      <c r="E68" s="16">
        <f>I68+K68+M68+O68+Q68+S68+U68+W68+Y68+AA68+AC68+AE68</f>
        <v>0</v>
      </c>
      <c r="F68" s="18">
        <f>IFERROR(E68/B68%,0)</f>
        <v>0</v>
      </c>
      <c r="G68" s="18">
        <f>IFERROR(E68/C68%,0)</f>
        <v>0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09"/>
    </row>
    <row r="69" spans="1:32" ht="32.25" customHeight="1" x14ac:dyDescent="0.25">
      <c r="A69" s="44" t="s">
        <v>22</v>
      </c>
      <c r="B69" s="16">
        <f>H69+J69+L69+N69+P69+R69+T69+V69+X69+Z69+AB69+AD69</f>
        <v>0</v>
      </c>
      <c r="C69" s="16">
        <f t="shared" si="23"/>
        <v>0</v>
      </c>
      <c r="D69" s="16">
        <f>E69</f>
        <v>0</v>
      </c>
      <c r="E69" s="16">
        <f>I69+K69+M69+O69+Q69+S69+U69+W69+Y69+AA69+AC69+AE69</f>
        <v>0</v>
      </c>
      <c r="F69" s="18"/>
      <c r="G69" s="18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09"/>
    </row>
    <row r="70" spans="1:32" ht="32.25" customHeight="1" x14ac:dyDescent="0.25">
      <c r="A70" s="15" t="s">
        <v>26</v>
      </c>
      <c r="B70" s="16">
        <f>H70+J70+L70+N70+P70+R70+T70+V70+X70+Z70+AB70+AD70</f>
        <v>4497.72</v>
      </c>
      <c r="C70" s="16">
        <f t="shared" si="23"/>
        <v>0</v>
      </c>
      <c r="D70" s="16">
        <f>E70</f>
        <v>0</v>
      </c>
      <c r="E70" s="16">
        <f>I70+K70+M70+O70+Q70+S70+U70+W70+Y70+AA70+AC70+AE70</f>
        <v>0</v>
      </c>
      <c r="F70" s="18">
        <f>IFERROR(E70/B70%,0)</f>
        <v>0</v>
      </c>
      <c r="G70" s="18">
        <f>IFERROR(E70/C70%,0)</f>
        <v>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41">
        <v>4497.72</v>
      </c>
      <c r="AA70" s="16"/>
      <c r="AB70" s="16"/>
      <c r="AC70" s="16"/>
      <c r="AD70" s="16"/>
      <c r="AE70" s="16"/>
      <c r="AF70" s="110"/>
    </row>
    <row r="71" spans="1:32" ht="73.5" customHeight="1" x14ac:dyDescent="0.25">
      <c r="A71" s="77" t="s">
        <v>42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9"/>
      <c r="AF71" s="125" t="s">
        <v>62</v>
      </c>
    </row>
    <row r="72" spans="1:32" ht="22.5" customHeight="1" x14ac:dyDescent="0.25">
      <c r="A72" s="13" t="s">
        <v>17</v>
      </c>
      <c r="B72" s="22">
        <f>B73+B74+B75+B77</f>
        <v>5133.91</v>
      </c>
      <c r="C72" s="22">
        <f>C73+C74+C75+C77</f>
        <v>4088.4</v>
      </c>
      <c r="D72" s="22">
        <f>D73+D74+D75+D77</f>
        <v>0</v>
      </c>
      <c r="E72" s="22">
        <f>E73+E74+E75+E77</f>
        <v>0</v>
      </c>
      <c r="F72" s="14">
        <f>IFERROR(E72/B72%,0)</f>
        <v>0</v>
      </c>
      <c r="G72" s="14">
        <f>IFERROR(E72/C72%,0)</f>
        <v>0</v>
      </c>
      <c r="H72" s="22">
        <f t="shared" ref="H72:AE72" si="24">H73+H74+H75+H77</f>
        <v>0</v>
      </c>
      <c r="I72" s="22">
        <f t="shared" si="24"/>
        <v>0</v>
      </c>
      <c r="J72" s="22">
        <f t="shared" si="24"/>
        <v>0</v>
      </c>
      <c r="K72" s="22">
        <f t="shared" si="24"/>
        <v>0</v>
      </c>
      <c r="L72" s="22">
        <f t="shared" si="24"/>
        <v>0</v>
      </c>
      <c r="M72" s="22">
        <f t="shared" si="24"/>
        <v>0</v>
      </c>
      <c r="N72" s="22">
        <f t="shared" si="24"/>
        <v>0</v>
      </c>
      <c r="O72" s="22">
        <f t="shared" si="24"/>
        <v>0</v>
      </c>
      <c r="P72" s="22">
        <f t="shared" si="24"/>
        <v>0</v>
      </c>
      <c r="Q72" s="22">
        <f t="shared" si="24"/>
        <v>0</v>
      </c>
      <c r="R72" s="22">
        <f t="shared" si="24"/>
        <v>0</v>
      </c>
      <c r="S72" s="22">
        <f t="shared" si="24"/>
        <v>0</v>
      </c>
      <c r="T72" s="22">
        <f t="shared" si="24"/>
        <v>0</v>
      </c>
      <c r="U72" s="22">
        <f t="shared" si="24"/>
        <v>0</v>
      </c>
      <c r="V72" s="22">
        <f t="shared" si="24"/>
        <v>0</v>
      </c>
      <c r="W72" s="22">
        <f t="shared" si="24"/>
        <v>0</v>
      </c>
      <c r="X72" s="22">
        <f t="shared" si="24"/>
        <v>4088.4</v>
      </c>
      <c r="Y72" s="22">
        <f t="shared" si="24"/>
        <v>0</v>
      </c>
      <c r="Z72" s="22">
        <f t="shared" si="24"/>
        <v>0</v>
      </c>
      <c r="AA72" s="22">
        <f t="shared" si="24"/>
        <v>0</v>
      </c>
      <c r="AB72" s="22">
        <f t="shared" si="24"/>
        <v>1045.51</v>
      </c>
      <c r="AC72" s="22">
        <f t="shared" si="24"/>
        <v>0</v>
      </c>
      <c r="AD72" s="22">
        <f t="shared" si="24"/>
        <v>0</v>
      </c>
      <c r="AE72" s="22">
        <f t="shared" si="24"/>
        <v>0</v>
      </c>
      <c r="AF72" s="123"/>
    </row>
    <row r="73" spans="1:32" ht="24.75" customHeight="1" x14ac:dyDescent="0.25">
      <c r="A73" s="15" t="s">
        <v>19</v>
      </c>
      <c r="B73" s="16">
        <f>H73+J73+L73+N73+P73+R73+T73+V73+X73+Z73+AB73+AD73</f>
        <v>0</v>
      </c>
      <c r="C73" s="16">
        <f>H73+J73+L73+N73+P73+R73+T73+V73+X73</f>
        <v>0</v>
      </c>
      <c r="D73" s="16">
        <f>E73</f>
        <v>0</v>
      </c>
      <c r="E73" s="16">
        <f>I73+K73+M73+O73+Q73+S73+U73+W73+Y73+AA73+AC73+AE73</f>
        <v>0</v>
      </c>
      <c r="F73" s="18"/>
      <c r="G73" s="18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23"/>
    </row>
    <row r="74" spans="1:32" ht="23.25" customHeight="1" x14ac:dyDescent="0.25">
      <c r="A74" s="15" t="s">
        <v>23</v>
      </c>
      <c r="B74" s="16">
        <f>H74+J74+L74+N74+P74+R74+T74+V74+X74+Z74+AB74+AD74</f>
        <v>0</v>
      </c>
      <c r="C74" s="16">
        <f t="shared" ref="C74:C77" si="25">H74+J74+L74+N74+P74+R74+T74+V74+X74</f>
        <v>0</v>
      </c>
      <c r="D74" s="16">
        <f>E74</f>
        <v>0</v>
      </c>
      <c r="E74" s="16">
        <f>I74+K74+M74+O74+Q74+S74+U74+W74+Y74+AA74+AC74+AE74</f>
        <v>0</v>
      </c>
      <c r="F74" s="18"/>
      <c r="G74" s="18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23"/>
    </row>
    <row r="75" spans="1:32" ht="39.75" customHeight="1" x14ac:dyDescent="0.25">
      <c r="A75" s="15" t="s">
        <v>18</v>
      </c>
      <c r="B75" s="16">
        <f>H75+J75+L75+N75+P75+R75+T75+V75+X75+Z75+AB75+AD75</f>
        <v>5133.91</v>
      </c>
      <c r="C75" s="16">
        <f t="shared" si="25"/>
        <v>4088.4</v>
      </c>
      <c r="D75" s="16">
        <f>E75</f>
        <v>0</v>
      </c>
      <c r="E75" s="16">
        <f>I75+K75+M75+O75+Q75+S75+U75+W75+Y75+AA75+AC75+AE75</f>
        <v>0</v>
      </c>
      <c r="F75" s="18">
        <f>IFERROR(E75/B75%,0)</f>
        <v>0</v>
      </c>
      <c r="G75" s="18">
        <f>IFERROR(E75/C75%,0)</f>
        <v>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>
        <v>4088.4</v>
      </c>
      <c r="Y75" s="16"/>
      <c r="Z75" s="16"/>
      <c r="AA75" s="16"/>
      <c r="AB75" s="16">
        <v>1045.51</v>
      </c>
      <c r="AC75" s="16"/>
      <c r="AD75" s="16"/>
      <c r="AE75" s="16"/>
      <c r="AF75" s="123"/>
    </row>
    <row r="76" spans="1:32" ht="32.25" customHeight="1" x14ac:dyDescent="0.25">
      <c r="A76" s="44" t="s">
        <v>22</v>
      </c>
      <c r="B76" s="16">
        <f>H76+J76+L76+N76+P76+R76+T76+V76+X76+Z76+AB76+AD76</f>
        <v>0</v>
      </c>
      <c r="C76" s="16">
        <f t="shared" si="25"/>
        <v>0</v>
      </c>
      <c r="D76" s="16">
        <f>E76</f>
        <v>0</v>
      </c>
      <c r="E76" s="16">
        <f>I76+K76+M76+O76+Q76+S76+U76+W76+Y76+AA76+AC76+AE76</f>
        <v>0</v>
      </c>
      <c r="F76" s="18"/>
      <c r="G76" s="18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23"/>
    </row>
    <row r="77" spans="1:32" ht="36.75" customHeight="1" x14ac:dyDescent="0.25">
      <c r="A77" s="15" t="s">
        <v>26</v>
      </c>
      <c r="B77" s="16">
        <f>H77+J77+L77+N77+P77+R77+T77+V77+X77+Z77+AB77+AD77</f>
        <v>0</v>
      </c>
      <c r="C77" s="16">
        <f t="shared" si="25"/>
        <v>0</v>
      </c>
      <c r="D77" s="16">
        <f>E77</f>
        <v>0</v>
      </c>
      <c r="E77" s="16">
        <f>I77+K77+M77+O77+Q77+S77+U77+W77+Y77+AA77+AC77+AE77</f>
        <v>0</v>
      </c>
      <c r="F77" s="18">
        <f>IFERROR(E77/B77%,0)</f>
        <v>0</v>
      </c>
      <c r="G77" s="18">
        <f>IFERROR(E77/C77%,0)</f>
        <v>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24"/>
    </row>
    <row r="78" spans="1:32" ht="129" customHeight="1" x14ac:dyDescent="0.25">
      <c r="A78" s="77" t="s">
        <v>46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9"/>
      <c r="AF78" s="125" t="s">
        <v>50</v>
      </c>
    </row>
    <row r="79" spans="1:32" ht="23.25" customHeight="1" x14ac:dyDescent="0.25">
      <c r="A79" s="13" t="s">
        <v>17</v>
      </c>
      <c r="B79" s="22">
        <f>B80+B81+B82+B84</f>
        <v>19193</v>
      </c>
      <c r="C79" s="22">
        <f>C80+C81+C82+C84</f>
        <v>14715</v>
      </c>
      <c r="D79" s="22">
        <f>D80+D81+D82+D84</f>
        <v>14715</v>
      </c>
      <c r="E79" s="22">
        <f>E80+E81+E82+E84</f>
        <v>14715</v>
      </c>
      <c r="F79" s="14">
        <f>IFERROR(E79/B79%,0)</f>
        <v>76.668577085395711</v>
      </c>
      <c r="G79" s="14">
        <f>IFERROR(E79/C79%,0)</f>
        <v>100</v>
      </c>
      <c r="H79" s="22">
        <f t="shared" ref="H79:AE79" si="26">H80+H81+H82+H84</f>
        <v>0</v>
      </c>
      <c r="I79" s="22">
        <f t="shared" si="26"/>
        <v>0</v>
      </c>
      <c r="J79" s="22">
        <f t="shared" si="26"/>
        <v>0</v>
      </c>
      <c r="K79" s="22">
        <f t="shared" si="26"/>
        <v>0</v>
      </c>
      <c r="L79" s="22">
        <f t="shared" si="26"/>
        <v>0</v>
      </c>
      <c r="M79" s="22">
        <f t="shared" si="26"/>
        <v>0</v>
      </c>
      <c r="N79" s="22">
        <f t="shared" si="26"/>
        <v>0</v>
      </c>
      <c r="O79" s="22">
        <f t="shared" si="26"/>
        <v>0</v>
      </c>
      <c r="P79" s="22">
        <f t="shared" si="26"/>
        <v>0</v>
      </c>
      <c r="Q79" s="22">
        <f t="shared" si="26"/>
        <v>0</v>
      </c>
      <c r="R79" s="22">
        <f t="shared" si="26"/>
        <v>5000</v>
      </c>
      <c r="S79" s="22">
        <f t="shared" si="26"/>
        <v>5000</v>
      </c>
      <c r="T79" s="22">
        <f t="shared" si="26"/>
        <v>1500</v>
      </c>
      <c r="U79" s="22">
        <f t="shared" si="26"/>
        <v>0</v>
      </c>
      <c r="V79" s="22">
        <f t="shared" si="26"/>
        <v>8215</v>
      </c>
      <c r="W79" s="22">
        <f t="shared" si="26"/>
        <v>8215</v>
      </c>
      <c r="X79" s="22">
        <f t="shared" si="26"/>
        <v>0</v>
      </c>
      <c r="Y79" s="22">
        <f t="shared" si="26"/>
        <v>1500</v>
      </c>
      <c r="Z79" s="22">
        <f t="shared" si="26"/>
        <v>4478</v>
      </c>
      <c r="AA79" s="22">
        <f t="shared" si="26"/>
        <v>0</v>
      </c>
      <c r="AB79" s="22">
        <f t="shared" si="26"/>
        <v>0</v>
      </c>
      <c r="AC79" s="22">
        <f t="shared" si="26"/>
        <v>0</v>
      </c>
      <c r="AD79" s="22">
        <f t="shared" si="26"/>
        <v>0</v>
      </c>
      <c r="AE79" s="22">
        <f t="shared" si="26"/>
        <v>0</v>
      </c>
      <c r="AF79" s="123"/>
    </row>
    <row r="80" spans="1:32" ht="24.75" customHeight="1" x14ac:dyDescent="0.25">
      <c r="A80" s="15" t="s">
        <v>19</v>
      </c>
      <c r="B80" s="16">
        <f>H80+J80+L80+N80+P80+R80+T80+V80+X80+Z80+AB80+AD80</f>
        <v>0</v>
      </c>
      <c r="C80" s="16">
        <f>H80+J80+L80+N80+P80+R80+T80+V80+X80</f>
        <v>0</v>
      </c>
      <c r="D80" s="16">
        <f>E80</f>
        <v>0</v>
      </c>
      <c r="E80" s="16">
        <f>I80+K80+M80+O80+Q80+S80+U80+W80+Y80+AA80+AC80+AE80</f>
        <v>0</v>
      </c>
      <c r="F80" s="18"/>
      <c r="G80" s="18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23"/>
    </row>
    <row r="81" spans="1:32" ht="23.25" customHeight="1" x14ac:dyDescent="0.25">
      <c r="A81" s="15" t="s">
        <v>23</v>
      </c>
      <c r="B81" s="16">
        <f>H81+J81+L81+N81+P81+R81+T81+V81+X81+Z81+AB81+AD81</f>
        <v>0</v>
      </c>
      <c r="C81" s="16">
        <f t="shared" ref="C81:C84" si="27">H81+J81+L81+N81+P81+R81+T81+V81+X81</f>
        <v>0</v>
      </c>
      <c r="D81" s="16">
        <f>E81</f>
        <v>0</v>
      </c>
      <c r="E81" s="16">
        <f>I81+K81+M81+O81+Q81+S81+U81+W81+Y81+AA81+AC81+AE81</f>
        <v>0</v>
      </c>
      <c r="F81" s="18"/>
      <c r="G81" s="18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23"/>
    </row>
    <row r="82" spans="1:32" ht="32.25" customHeight="1" x14ac:dyDescent="0.25">
      <c r="A82" s="15" t="s">
        <v>18</v>
      </c>
      <c r="B82" s="16">
        <f>H82+J82+L82+N82+P82+R82+T82+V82+X82+Z82+AB82+AD82</f>
        <v>0</v>
      </c>
      <c r="C82" s="16">
        <f t="shared" si="27"/>
        <v>0</v>
      </c>
      <c r="D82" s="16">
        <f>E82</f>
        <v>0</v>
      </c>
      <c r="E82" s="16">
        <f>I82+K82+M82+O82+Q82+S82+U82+W82+Y82+AA82+AC82+AE82</f>
        <v>0</v>
      </c>
      <c r="F82" s="18"/>
      <c r="G82" s="18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23"/>
    </row>
    <row r="83" spans="1:32" ht="32.25" customHeight="1" x14ac:dyDescent="0.25">
      <c r="A83" s="44" t="s">
        <v>22</v>
      </c>
      <c r="B83" s="16">
        <f>H83+J83+L83+N83+P83+R83+T83+V83+X83+Z83+AB83+AD83</f>
        <v>0</v>
      </c>
      <c r="C83" s="16">
        <f t="shared" si="27"/>
        <v>0</v>
      </c>
      <c r="D83" s="16">
        <f>E83</f>
        <v>0</v>
      </c>
      <c r="E83" s="16">
        <f>I83+K83+M83+O83+Q83+S83+U83+W83+Y83+AA83+AC83+AE83</f>
        <v>0</v>
      </c>
      <c r="F83" s="18"/>
      <c r="G83" s="18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23"/>
    </row>
    <row r="84" spans="1:32" ht="41.25" customHeight="1" x14ac:dyDescent="0.25">
      <c r="A84" s="15" t="s">
        <v>26</v>
      </c>
      <c r="B84" s="16">
        <f>H84+J84+L84+N84+P84+R84+T84+V84+X84+Z84+AB84+AD84</f>
        <v>19193</v>
      </c>
      <c r="C84" s="16">
        <f t="shared" si="27"/>
        <v>14715</v>
      </c>
      <c r="D84" s="16">
        <f>E84</f>
        <v>14715</v>
      </c>
      <c r="E84" s="16">
        <f>I84+K84+M84+O84+Q84+S84+U84+W84+Y84+AA84+AC84+AE84</f>
        <v>14715</v>
      </c>
      <c r="F84" s="18">
        <f>IFERROR(E84/B84%,0)</f>
        <v>76.668577085395711</v>
      </c>
      <c r="G84" s="18">
        <f>IFERROR(E84/C84%,0)</f>
        <v>100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5000</v>
      </c>
      <c r="S84" s="16">
        <v>5000</v>
      </c>
      <c r="T84" s="16">
        <v>1500</v>
      </c>
      <c r="U84" s="16"/>
      <c r="V84" s="16">
        <v>8215</v>
      </c>
      <c r="W84" s="16">
        <v>8215</v>
      </c>
      <c r="X84" s="16"/>
      <c r="Y84" s="16">
        <v>1500</v>
      </c>
      <c r="Z84" s="41">
        <v>4478</v>
      </c>
      <c r="AA84" s="16"/>
      <c r="AB84" s="16"/>
      <c r="AC84" s="16"/>
      <c r="AD84" s="16"/>
      <c r="AE84" s="16"/>
      <c r="AF84" s="124"/>
    </row>
    <row r="85" spans="1:32" ht="216.75" customHeight="1" x14ac:dyDescent="0.25">
      <c r="A85" s="77" t="s">
        <v>51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9"/>
      <c r="AF85" s="111" t="s">
        <v>63</v>
      </c>
    </row>
    <row r="86" spans="1:32" ht="23.25" customHeight="1" x14ac:dyDescent="0.25">
      <c r="A86" s="13" t="s">
        <v>17</v>
      </c>
      <c r="B86" s="22">
        <f>B87+B88+B89+B91</f>
        <v>1453.8</v>
      </c>
      <c r="C86" s="22">
        <f>C87+C88+C89+C91</f>
        <v>496</v>
      </c>
      <c r="D86" s="22">
        <f>D87+D88+D89+D91</f>
        <v>495.89</v>
      </c>
      <c r="E86" s="22">
        <f>E87+E88+E89+E91</f>
        <v>495.89</v>
      </c>
      <c r="F86" s="14">
        <f>IFERROR(E86/B86%,0)</f>
        <v>34.109918833402119</v>
      </c>
      <c r="G86" s="14">
        <f>IFERROR(E86/C86%,0)</f>
        <v>99.977822580645153</v>
      </c>
      <c r="H86" s="22">
        <f t="shared" ref="H86:AE86" si="28">H87+H88+H89+H91</f>
        <v>0</v>
      </c>
      <c r="I86" s="22">
        <f t="shared" si="28"/>
        <v>0</v>
      </c>
      <c r="J86" s="22">
        <f t="shared" si="28"/>
        <v>0</v>
      </c>
      <c r="K86" s="22">
        <f t="shared" si="28"/>
        <v>0</v>
      </c>
      <c r="L86" s="22">
        <f t="shared" si="28"/>
        <v>0</v>
      </c>
      <c r="M86" s="22">
        <f t="shared" si="28"/>
        <v>0</v>
      </c>
      <c r="N86" s="22">
        <f t="shared" si="28"/>
        <v>0</v>
      </c>
      <c r="O86" s="22">
        <f t="shared" si="28"/>
        <v>0</v>
      </c>
      <c r="P86" s="22">
        <f t="shared" si="28"/>
        <v>0</v>
      </c>
      <c r="Q86" s="22">
        <f t="shared" si="28"/>
        <v>0</v>
      </c>
      <c r="R86" s="22">
        <f t="shared" si="28"/>
        <v>0</v>
      </c>
      <c r="S86" s="22">
        <f t="shared" si="28"/>
        <v>0</v>
      </c>
      <c r="T86" s="22">
        <f t="shared" si="28"/>
        <v>179.17</v>
      </c>
      <c r="U86" s="22">
        <f t="shared" si="28"/>
        <v>179.17</v>
      </c>
      <c r="V86" s="22">
        <f t="shared" si="28"/>
        <v>0.03</v>
      </c>
      <c r="W86" s="22">
        <f t="shared" si="28"/>
        <v>0</v>
      </c>
      <c r="X86" s="22">
        <f t="shared" si="28"/>
        <v>316.8</v>
      </c>
      <c r="Y86" s="22">
        <f t="shared" si="28"/>
        <v>316.72000000000003</v>
      </c>
      <c r="Z86" s="22">
        <f t="shared" si="28"/>
        <v>957.8</v>
      </c>
      <c r="AA86" s="22">
        <f t="shared" si="28"/>
        <v>0</v>
      </c>
      <c r="AB86" s="22">
        <f t="shared" si="28"/>
        <v>0</v>
      </c>
      <c r="AC86" s="22">
        <f t="shared" si="28"/>
        <v>0</v>
      </c>
      <c r="AD86" s="22">
        <f t="shared" si="28"/>
        <v>0</v>
      </c>
      <c r="AE86" s="22">
        <f t="shared" si="28"/>
        <v>0</v>
      </c>
      <c r="AF86" s="119"/>
    </row>
    <row r="87" spans="1:32" ht="24.75" customHeight="1" x14ac:dyDescent="0.25">
      <c r="A87" s="15" t="s">
        <v>19</v>
      </c>
      <c r="B87" s="16">
        <f>H87+J87+L87+N87+P87+R87+T87+V87+X87+Z87+AB87+AD87</f>
        <v>0</v>
      </c>
      <c r="C87" s="16">
        <f>H87+J87+L87+N87+P87+R87+T87+V87+X87</f>
        <v>0</v>
      </c>
      <c r="D87" s="16">
        <f>E87</f>
        <v>0</v>
      </c>
      <c r="E87" s="16">
        <f>I87+K87+M87+O87+Q87+S87+U87+W87+Y87+AA87+AC87+AE87</f>
        <v>0</v>
      </c>
      <c r="F87" s="18"/>
      <c r="G87" s="18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19"/>
    </row>
    <row r="88" spans="1:32" ht="23.25" customHeight="1" x14ac:dyDescent="0.25">
      <c r="A88" s="15" t="s">
        <v>23</v>
      </c>
      <c r="B88" s="16">
        <f>H88+J88+L88+N88+P88+R88+T88+V88+X88+Z88+AB88+AD88</f>
        <v>0</v>
      </c>
      <c r="C88" s="16">
        <f t="shared" ref="C88:C91" si="29">H88+J88+L88+N88+P88+R88+T88+V88+X88</f>
        <v>0</v>
      </c>
      <c r="D88" s="16">
        <f>E88</f>
        <v>0</v>
      </c>
      <c r="E88" s="16">
        <f>I88+K88+M88+O88+Q88+S88+U88+W88+Y88+AA88+AC88+AE88</f>
        <v>0</v>
      </c>
      <c r="F88" s="18"/>
      <c r="G88" s="18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19"/>
    </row>
    <row r="89" spans="1:32" ht="32.25" customHeight="1" x14ac:dyDescent="0.25">
      <c r="A89" s="15" t="s">
        <v>18</v>
      </c>
      <c r="B89" s="16">
        <f>H89+J89+L89+N89+P89+R89+T89+V89+X89+Z89+AB89+AD89</f>
        <v>1453.8</v>
      </c>
      <c r="C89" s="16">
        <f t="shared" si="29"/>
        <v>496</v>
      </c>
      <c r="D89" s="16">
        <f>E89</f>
        <v>495.89</v>
      </c>
      <c r="E89" s="16">
        <f>I89+K89+M89+O89+Q89+S89+U89+W89+Y89+AA89+AC89+AE89</f>
        <v>495.89</v>
      </c>
      <c r="F89" s="18"/>
      <c r="G89" s="18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>
        <v>179.17</v>
      </c>
      <c r="U89" s="16">
        <v>179.17</v>
      </c>
      <c r="V89" s="16">
        <v>0.03</v>
      </c>
      <c r="W89" s="16"/>
      <c r="X89" s="16">
        <v>316.8</v>
      </c>
      <c r="Y89" s="16">
        <v>316.72000000000003</v>
      </c>
      <c r="Z89" s="16">
        <v>957.8</v>
      </c>
      <c r="AA89" s="16"/>
      <c r="AB89" s="16"/>
      <c r="AC89" s="16"/>
      <c r="AD89" s="16"/>
      <c r="AE89" s="16"/>
      <c r="AF89" s="119"/>
    </row>
    <row r="90" spans="1:32" ht="32.25" customHeight="1" x14ac:dyDescent="0.25">
      <c r="A90" s="44" t="s">
        <v>22</v>
      </c>
      <c r="B90" s="16">
        <f>H90+J90+L90+N90+P90+R90+T90+V90+X90+Z90+AB90+AD90</f>
        <v>0</v>
      </c>
      <c r="C90" s="16">
        <f t="shared" si="29"/>
        <v>0</v>
      </c>
      <c r="D90" s="16">
        <f>E90</f>
        <v>0</v>
      </c>
      <c r="E90" s="16">
        <f>I90+K90+M90+O90+Q90+S90+U90+W90+Y90+AA90+AC90+AE90</f>
        <v>0</v>
      </c>
      <c r="F90" s="18"/>
      <c r="G90" s="18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19"/>
    </row>
    <row r="91" spans="1:32" ht="32.25" customHeight="1" x14ac:dyDescent="0.25">
      <c r="A91" s="15" t="s">
        <v>26</v>
      </c>
      <c r="B91" s="16">
        <f>H91+J91+L91+N91+P91+R91+T91+V91+X91+Z91+AB91+AD91</f>
        <v>0</v>
      </c>
      <c r="C91" s="16">
        <f t="shared" si="29"/>
        <v>0</v>
      </c>
      <c r="D91" s="16">
        <f>E91</f>
        <v>0</v>
      </c>
      <c r="E91" s="16">
        <f>I91+K91+M91+O91+Q91+S91+U91+W91+Y91+AA91+AC91+AE91</f>
        <v>0</v>
      </c>
      <c r="F91" s="18">
        <f>IFERROR(E91/B91%,0)</f>
        <v>0</v>
      </c>
      <c r="G91" s="18">
        <f>IFERROR(E91/C91%,0)</f>
        <v>0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20"/>
    </row>
    <row r="92" spans="1:32" s="68" customFormat="1" ht="247.5" customHeight="1" x14ac:dyDescent="0.25">
      <c r="A92" s="83" t="s">
        <v>47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5"/>
      <c r="AF92" s="111" t="s">
        <v>64</v>
      </c>
    </row>
    <row r="93" spans="1:32" ht="24.75" customHeight="1" x14ac:dyDescent="0.25">
      <c r="A93" s="54" t="s">
        <v>17</v>
      </c>
      <c r="B93" s="22">
        <f>B94+B95+B96+B98</f>
        <v>45264.4</v>
      </c>
      <c r="C93" s="22">
        <f>C94+C95+C96+C98</f>
        <v>0</v>
      </c>
      <c r="D93" s="22">
        <f>D94+D95+D96+D98</f>
        <v>0</v>
      </c>
      <c r="E93" s="22">
        <f>E94+E95+E96+E98</f>
        <v>0</v>
      </c>
      <c r="F93" s="14">
        <f>IFERROR(E93/B93%,0)</f>
        <v>0</v>
      </c>
      <c r="G93" s="14">
        <f>IFERROR(E93/C93%,0)</f>
        <v>0</v>
      </c>
      <c r="H93" s="22">
        <f t="shared" ref="H93:AE93" si="30">H94+H95+H96+H98</f>
        <v>0</v>
      </c>
      <c r="I93" s="22">
        <f t="shared" si="30"/>
        <v>0</v>
      </c>
      <c r="J93" s="22">
        <f t="shared" si="30"/>
        <v>0</v>
      </c>
      <c r="K93" s="22">
        <f t="shared" si="30"/>
        <v>0</v>
      </c>
      <c r="L93" s="22">
        <f t="shared" si="30"/>
        <v>0</v>
      </c>
      <c r="M93" s="22">
        <f t="shared" si="30"/>
        <v>0</v>
      </c>
      <c r="N93" s="22">
        <f t="shared" si="30"/>
        <v>0</v>
      </c>
      <c r="O93" s="22">
        <f t="shared" si="30"/>
        <v>0</v>
      </c>
      <c r="P93" s="22">
        <f t="shared" si="30"/>
        <v>0</v>
      </c>
      <c r="Q93" s="22">
        <f t="shared" si="30"/>
        <v>0</v>
      </c>
      <c r="R93" s="22">
        <f t="shared" si="30"/>
        <v>0</v>
      </c>
      <c r="S93" s="22">
        <f t="shared" si="30"/>
        <v>0</v>
      </c>
      <c r="T93" s="22">
        <f t="shared" si="30"/>
        <v>0</v>
      </c>
      <c r="U93" s="22">
        <f t="shared" si="30"/>
        <v>0</v>
      </c>
      <c r="V93" s="22">
        <f t="shared" si="30"/>
        <v>0</v>
      </c>
      <c r="W93" s="22">
        <f t="shared" si="30"/>
        <v>0</v>
      </c>
      <c r="X93" s="22">
        <f t="shared" si="30"/>
        <v>0</v>
      </c>
      <c r="Y93" s="22">
        <f t="shared" si="30"/>
        <v>0</v>
      </c>
      <c r="Z93" s="22">
        <f t="shared" si="30"/>
        <v>45264.4</v>
      </c>
      <c r="AA93" s="22">
        <f t="shared" si="30"/>
        <v>0</v>
      </c>
      <c r="AB93" s="22">
        <f t="shared" si="30"/>
        <v>0</v>
      </c>
      <c r="AC93" s="22">
        <f t="shared" si="30"/>
        <v>0</v>
      </c>
      <c r="AD93" s="22">
        <f t="shared" si="30"/>
        <v>0</v>
      </c>
      <c r="AE93" s="22">
        <f t="shared" si="30"/>
        <v>0</v>
      </c>
      <c r="AF93" s="112"/>
    </row>
    <row r="94" spans="1:32" ht="18.75" customHeight="1" x14ac:dyDescent="0.25">
      <c r="A94" s="15" t="s">
        <v>19</v>
      </c>
      <c r="B94" s="16">
        <f>H94+J94+L94+N94+P94+R94+T94+V94+X94+Z94+AB94+AD94</f>
        <v>0</v>
      </c>
      <c r="C94" s="16">
        <f>H94+J94+L94+N94+P94+R94+T94+V94+X94</f>
        <v>0</v>
      </c>
      <c r="D94" s="16">
        <f>E94</f>
        <v>0</v>
      </c>
      <c r="E94" s="16">
        <f>I94+K94+M94+O94+Q94+S94+U94+W94+Y94+AA94+AC94+AE94</f>
        <v>0</v>
      </c>
      <c r="F94" s="18"/>
      <c r="G94" s="18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12"/>
    </row>
    <row r="95" spans="1:32" ht="45" customHeight="1" x14ac:dyDescent="0.25">
      <c r="A95" s="15" t="s">
        <v>23</v>
      </c>
      <c r="B95" s="16">
        <f>H95+J95+L95+N95+P95+R95+T95+V95+X95+Z95+AB95+AD95</f>
        <v>3069.4</v>
      </c>
      <c r="C95" s="16">
        <f t="shared" ref="C95:C98" si="31">H95+J95+L95+N95+P95+R95+T95+V95+X95</f>
        <v>0</v>
      </c>
      <c r="D95" s="16">
        <f>E95</f>
        <v>0</v>
      </c>
      <c r="E95" s="16">
        <f>I95+K95+M95+O95+Q95+S95+U95+W95+Y95+AA95+AC95+AE95</f>
        <v>0</v>
      </c>
      <c r="F95" s="18"/>
      <c r="G95" s="18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>
        <v>3069.4</v>
      </c>
      <c r="AA95" s="16"/>
      <c r="AB95" s="16"/>
      <c r="AC95" s="16"/>
      <c r="AD95" s="16"/>
      <c r="AE95" s="16"/>
      <c r="AF95" s="112"/>
    </row>
    <row r="96" spans="1:32" ht="32.25" customHeight="1" x14ac:dyDescent="0.25">
      <c r="A96" s="15" t="s">
        <v>18</v>
      </c>
      <c r="B96" s="16">
        <f>H96+J96+L96+N96+P96+R96+T96+V96+X96+Z96+AB96+AD96</f>
        <v>0</v>
      </c>
      <c r="C96" s="16">
        <f t="shared" si="31"/>
        <v>0</v>
      </c>
      <c r="D96" s="16">
        <f>E96</f>
        <v>0</v>
      </c>
      <c r="E96" s="16">
        <f>I96+K96+M96+O96+Q96+S96+U96+W96+Y96+AA96+AC96+AE96</f>
        <v>0</v>
      </c>
      <c r="F96" s="18"/>
      <c r="G96" s="18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12"/>
    </row>
    <row r="97" spans="1:32" ht="32.25" customHeight="1" x14ac:dyDescent="0.25">
      <c r="A97" s="44" t="s">
        <v>22</v>
      </c>
      <c r="B97" s="16">
        <f>H97+J97+L97+N97+P97+R97+T97+V97+X97+Z97+AB97+AD97</f>
        <v>0</v>
      </c>
      <c r="C97" s="16">
        <f t="shared" si="31"/>
        <v>0</v>
      </c>
      <c r="D97" s="16">
        <f>E97</f>
        <v>0</v>
      </c>
      <c r="E97" s="16">
        <f>I97+K97+M97+O97+Q97+S97+U97+W97+Y97+AA97+AC97+AE97</f>
        <v>0</v>
      </c>
      <c r="F97" s="18"/>
      <c r="G97" s="18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12"/>
    </row>
    <row r="98" spans="1:32" ht="52.5" customHeight="1" x14ac:dyDescent="0.25">
      <c r="A98" s="15" t="s">
        <v>26</v>
      </c>
      <c r="B98" s="16">
        <f>H98+J98+L98+N98+P98+R98+T98+V98+X98+Z98+AB98+AD98</f>
        <v>42195</v>
      </c>
      <c r="C98" s="16">
        <f t="shared" si="31"/>
        <v>0</v>
      </c>
      <c r="D98" s="16">
        <f>E98</f>
        <v>0</v>
      </c>
      <c r="E98" s="16">
        <f>I98+K98+M98+O98+Q98+S98+U98+W98+Y98+AA98+AC98+AE98</f>
        <v>0</v>
      </c>
      <c r="F98" s="18">
        <f>IFERROR(E98/B98%,0)</f>
        <v>0</v>
      </c>
      <c r="G98" s="18">
        <f>IFERROR(E98/C98%,0)</f>
        <v>0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>
        <v>42195</v>
      </c>
      <c r="AA98" s="16"/>
      <c r="AB98" s="16"/>
      <c r="AC98" s="16"/>
      <c r="AD98" s="16"/>
      <c r="AE98" s="16"/>
      <c r="AF98" s="113"/>
    </row>
    <row r="99" spans="1:32" ht="16.5" x14ac:dyDescent="0.25">
      <c r="A99" s="53" t="s">
        <v>27</v>
      </c>
      <c r="B99" s="45">
        <f>B100+B101+B102+B104</f>
        <v>117171.25000000001</v>
      </c>
      <c r="C99" s="45">
        <f>C100+C101+C102+C104</f>
        <v>44166.83</v>
      </c>
      <c r="D99" s="45">
        <f t="shared" ref="D99:AE99" si="32">D100+D101+D102+D104</f>
        <v>40210.520000000004</v>
      </c>
      <c r="E99" s="45">
        <f t="shared" si="32"/>
        <v>40210.520000000004</v>
      </c>
      <c r="F99" s="45">
        <f>E99/B99%</f>
        <v>34.317735792696588</v>
      </c>
      <c r="G99" s="45">
        <f t="shared" ref="G99:G116" si="33">IFERROR(E99/C99%,0)</f>
        <v>91.042350107535455</v>
      </c>
      <c r="H99" s="45">
        <f>H100+H101+H102+H104</f>
        <v>0</v>
      </c>
      <c r="I99" s="45">
        <f t="shared" si="32"/>
        <v>0</v>
      </c>
      <c r="J99" s="45">
        <f t="shared" si="32"/>
        <v>0</v>
      </c>
      <c r="K99" s="45">
        <f t="shared" si="32"/>
        <v>0</v>
      </c>
      <c r="L99" s="45">
        <f t="shared" si="32"/>
        <v>2108.3000000000002</v>
      </c>
      <c r="M99" s="45">
        <f t="shared" si="32"/>
        <v>2108.3000000000002</v>
      </c>
      <c r="N99" s="45">
        <f t="shared" si="32"/>
        <v>0</v>
      </c>
      <c r="O99" s="45">
        <f t="shared" si="32"/>
        <v>0</v>
      </c>
      <c r="P99" s="45">
        <f t="shared" si="32"/>
        <v>2261.7399999999998</v>
      </c>
      <c r="Q99" s="45">
        <f t="shared" si="32"/>
        <v>2261.7399999999998</v>
      </c>
      <c r="R99" s="45">
        <f>R100+R101+R102+R104</f>
        <v>14867.64</v>
      </c>
      <c r="S99" s="45">
        <f t="shared" si="32"/>
        <v>14867.64</v>
      </c>
      <c r="T99" s="45">
        <f t="shared" si="32"/>
        <v>7741.73</v>
      </c>
      <c r="U99" s="45">
        <f t="shared" si="32"/>
        <v>6241.73</v>
      </c>
      <c r="V99" s="45">
        <f t="shared" si="32"/>
        <v>9235.36</v>
      </c>
      <c r="W99" s="45">
        <f t="shared" si="32"/>
        <v>9235.33</v>
      </c>
      <c r="X99" s="45">
        <f t="shared" si="32"/>
        <v>8084.2599999999993</v>
      </c>
      <c r="Y99" s="45">
        <f t="shared" si="32"/>
        <v>5495.7800000000007</v>
      </c>
      <c r="Z99" s="45">
        <f t="shared" si="32"/>
        <v>56927.23</v>
      </c>
      <c r="AA99" s="45">
        <f t="shared" si="32"/>
        <v>0</v>
      </c>
      <c r="AB99" s="45">
        <f t="shared" si="32"/>
        <v>15944.99</v>
      </c>
      <c r="AC99" s="45">
        <f t="shared" si="32"/>
        <v>0</v>
      </c>
      <c r="AD99" s="45">
        <f t="shared" si="32"/>
        <v>0</v>
      </c>
      <c r="AE99" s="45">
        <f t="shared" si="32"/>
        <v>0</v>
      </c>
      <c r="AF99" s="72"/>
    </row>
    <row r="100" spans="1:32" ht="27" customHeight="1" x14ac:dyDescent="0.25">
      <c r="A100" s="57" t="s">
        <v>19</v>
      </c>
      <c r="B100" s="16">
        <f t="shared" ref="B100:E104" si="34">B59+B9+B94+B51</f>
        <v>5217.1999999999989</v>
      </c>
      <c r="C100" s="16">
        <f t="shared" si="34"/>
        <v>5217.1999999999989</v>
      </c>
      <c r="D100" s="16">
        <f t="shared" si="34"/>
        <v>5217.1999999999989</v>
      </c>
      <c r="E100" s="16">
        <f t="shared" si="34"/>
        <v>5217.1999999999989</v>
      </c>
      <c r="F100" s="18">
        <f>E100/B100%</f>
        <v>100</v>
      </c>
      <c r="G100" s="38">
        <f t="shared" si="33"/>
        <v>100</v>
      </c>
      <c r="H100" s="16">
        <f t="shared" ref="H100:AE104" si="35">H106+H112</f>
        <v>0</v>
      </c>
      <c r="I100" s="16">
        <f t="shared" si="35"/>
        <v>0</v>
      </c>
      <c r="J100" s="16">
        <f t="shared" si="35"/>
        <v>0</v>
      </c>
      <c r="K100" s="16">
        <f t="shared" si="35"/>
        <v>0</v>
      </c>
      <c r="L100" s="16">
        <f t="shared" si="35"/>
        <v>0</v>
      </c>
      <c r="M100" s="16">
        <f t="shared" si="35"/>
        <v>0</v>
      </c>
      <c r="N100" s="16">
        <f t="shared" si="35"/>
        <v>0</v>
      </c>
      <c r="O100" s="16">
        <f t="shared" si="35"/>
        <v>0</v>
      </c>
      <c r="P100" s="16">
        <f t="shared" si="35"/>
        <v>0</v>
      </c>
      <c r="Q100" s="16">
        <f t="shared" si="35"/>
        <v>0</v>
      </c>
      <c r="R100" s="16">
        <f t="shared" si="35"/>
        <v>3078.7</v>
      </c>
      <c r="S100" s="16">
        <f t="shared" si="35"/>
        <v>3078.7</v>
      </c>
      <c r="T100" s="16">
        <f t="shared" si="35"/>
        <v>1850.27</v>
      </c>
      <c r="U100" s="16">
        <f t="shared" si="35"/>
        <v>1850.27</v>
      </c>
      <c r="V100" s="16">
        <f t="shared" si="35"/>
        <v>288.23</v>
      </c>
      <c r="W100" s="16">
        <f t="shared" si="35"/>
        <v>288.23</v>
      </c>
      <c r="X100" s="16">
        <f t="shared" si="35"/>
        <v>0</v>
      </c>
      <c r="Y100" s="16">
        <f t="shared" si="35"/>
        <v>0</v>
      </c>
      <c r="Z100" s="16">
        <f t="shared" si="35"/>
        <v>0</v>
      </c>
      <c r="AA100" s="16">
        <f t="shared" si="35"/>
        <v>0</v>
      </c>
      <c r="AB100" s="16">
        <f t="shared" si="35"/>
        <v>0</v>
      </c>
      <c r="AC100" s="16">
        <f t="shared" si="35"/>
        <v>0</v>
      </c>
      <c r="AD100" s="16">
        <f t="shared" si="35"/>
        <v>0</v>
      </c>
      <c r="AE100" s="16">
        <f t="shared" si="35"/>
        <v>0</v>
      </c>
      <c r="AF100" s="72"/>
    </row>
    <row r="101" spans="1:32" ht="23.25" customHeight="1" x14ac:dyDescent="0.25">
      <c r="A101" s="57" t="s">
        <v>23</v>
      </c>
      <c r="B101" s="16">
        <f t="shared" si="34"/>
        <v>11967.740000000002</v>
      </c>
      <c r="C101" s="16">
        <f t="shared" si="34"/>
        <v>8894.69</v>
      </c>
      <c r="D101" s="16">
        <f t="shared" si="34"/>
        <v>8894.69</v>
      </c>
      <c r="E101" s="16">
        <f t="shared" si="34"/>
        <v>8894.69</v>
      </c>
      <c r="F101" s="18">
        <f>E101/B101%</f>
        <v>74.322219566935772</v>
      </c>
      <c r="G101" s="38">
        <f t="shared" si="33"/>
        <v>100</v>
      </c>
      <c r="H101" s="16">
        <f t="shared" si="35"/>
        <v>0</v>
      </c>
      <c r="I101" s="16">
        <f t="shared" si="35"/>
        <v>0</v>
      </c>
      <c r="J101" s="16">
        <f t="shared" si="35"/>
        <v>0</v>
      </c>
      <c r="K101" s="16">
        <f t="shared" si="35"/>
        <v>0</v>
      </c>
      <c r="L101" s="16">
        <f t="shared" si="35"/>
        <v>0</v>
      </c>
      <c r="M101" s="16">
        <f t="shared" si="35"/>
        <v>0</v>
      </c>
      <c r="N101" s="16">
        <f t="shared" si="35"/>
        <v>0</v>
      </c>
      <c r="O101" s="16">
        <f t="shared" si="35"/>
        <v>0</v>
      </c>
      <c r="P101" s="16">
        <f t="shared" si="35"/>
        <v>0</v>
      </c>
      <c r="Q101" s="16">
        <f t="shared" si="35"/>
        <v>0</v>
      </c>
      <c r="R101" s="16">
        <f t="shared" si="35"/>
        <v>4815.41</v>
      </c>
      <c r="S101" s="16">
        <f t="shared" si="35"/>
        <v>4815.41</v>
      </c>
      <c r="T101" s="16">
        <f t="shared" si="35"/>
        <v>2894.02</v>
      </c>
      <c r="U101" s="16">
        <f t="shared" si="35"/>
        <v>2894.02</v>
      </c>
      <c r="V101" s="16">
        <f t="shared" si="35"/>
        <v>450.81</v>
      </c>
      <c r="W101" s="16">
        <f t="shared" si="35"/>
        <v>450.81</v>
      </c>
      <c r="X101" s="16">
        <f t="shared" si="35"/>
        <v>734.45</v>
      </c>
      <c r="Y101" s="16">
        <f t="shared" si="35"/>
        <v>734.45</v>
      </c>
      <c r="Z101" s="16">
        <f t="shared" si="35"/>
        <v>3073.05</v>
      </c>
      <c r="AA101" s="16">
        <f t="shared" si="35"/>
        <v>0</v>
      </c>
      <c r="AB101" s="16">
        <f t="shared" si="35"/>
        <v>0</v>
      </c>
      <c r="AC101" s="16">
        <f t="shared" si="35"/>
        <v>0</v>
      </c>
      <c r="AD101" s="16">
        <f t="shared" si="35"/>
        <v>0</v>
      </c>
      <c r="AE101" s="16">
        <f t="shared" si="35"/>
        <v>0</v>
      </c>
      <c r="AF101" s="72"/>
    </row>
    <row r="102" spans="1:32" ht="35.25" customHeight="1" x14ac:dyDescent="0.25">
      <c r="A102" s="57" t="s">
        <v>18</v>
      </c>
      <c r="B102" s="16">
        <f t="shared" si="34"/>
        <v>33976.990000000005</v>
      </c>
      <c r="C102" s="16">
        <f t="shared" si="34"/>
        <v>15217</v>
      </c>
      <c r="D102" s="16">
        <f t="shared" si="34"/>
        <v>11260.69</v>
      </c>
      <c r="E102" s="16">
        <f t="shared" si="34"/>
        <v>11260.69</v>
      </c>
      <c r="F102" s="18">
        <f>E102/B102%</f>
        <v>33.142105878125165</v>
      </c>
      <c r="G102" s="38">
        <f t="shared" si="33"/>
        <v>74.0007228757311</v>
      </c>
      <c r="H102" s="16">
        <f t="shared" si="35"/>
        <v>0</v>
      </c>
      <c r="I102" s="16">
        <f t="shared" si="35"/>
        <v>0</v>
      </c>
      <c r="J102" s="16">
        <f t="shared" si="35"/>
        <v>0</v>
      </c>
      <c r="K102" s="16">
        <f t="shared" si="35"/>
        <v>0</v>
      </c>
      <c r="L102" s="16">
        <f t="shared" si="35"/>
        <v>2108.3000000000002</v>
      </c>
      <c r="M102" s="16">
        <f t="shared" si="35"/>
        <v>2108.3000000000002</v>
      </c>
      <c r="N102" s="16">
        <f t="shared" si="35"/>
        <v>0</v>
      </c>
      <c r="O102" s="16">
        <f t="shared" si="35"/>
        <v>0</v>
      </c>
      <c r="P102" s="16">
        <f t="shared" si="35"/>
        <v>2261.7399999999998</v>
      </c>
      <c r="Q102" s="16">
        <f t="shared" si="35"/>
        <v>2261.7399999999998</v>
      </c>
      <c r="R102" s="16">
        <f t="shared" si="35"/>
        <v>1973.53</v>
      </c>
      <c r="S102" s="16">
        <f t="shared" si="35"/>
        <v>1973.53</v>
      </c>
      <c r="T102" s="16">
        <f t="shared" si="35"/>
        <v>1497.44</v>
      </c>
      <c r="U102" s="16">
        <f t="shared" si="35"/>
        <v>1497.44</v>
      </c>
      <c r="V102" s="16">
        <f t="shared" si="35"/>
        <v>281.32</v>
      </c>
      <c r="W102" s="16">
        <f t="shared" si="35"/>
        <v>281.29000000000002</v>
      </c>
      <c r="X102" s="16">
        <f t="shared" si="35"/>
        <v>7226.87</v>
      </c>
      <c r="Y102" s="16">
        <f t="shared" si="35"/>
        <v>3138.3900000000003</v>
      </c>
      <c r="Z102" s="16">
        <f t="shared" si="35"/>
        <v>2682.8</v>
      </c>
      <c r="AA102" s="16">
        <f t="shared" si="35"/>
        <v>0</v>
      </c>
      <c r="AB102" s="16">
        <f t="shared" si="35"/>
        <v>15944.99</v>
      </c>
      <c r="AC102" s="16">
        <f t="shared" si="35"/>
        <v>0</v>
      </c>
      <c r="AD102" s="16">
        <f t="shared" si="35"/>
        <v>0</v>
      </c>
      <c r="AE102" s="16">
        <f t="shared" si="35"/>
        <v>0</v>
      </c>
      <c r="AF102" s="72"/>
    </row>
    <row r="103" spans="1:32" ht="35.25" customHeight="1" x14ac:dyDescent="0.25">
      <c r="A103" s="39" t="s">
        <v>22</v>
      </c>
      <c r="B103" s="16">
        <f t="shared" si="34"/>
        <v>3538.66</v>
      </c>
      <c r="C103" s="16">
        <f t="shared" si="34"/>
        <v>3537.6899999999996</v>
      </c>
      <c r="D103" s="16">
        <f t="shared" si="34"/>
        <v>3537.6899999999996</v>
      </c>
      <c r="E103" s="16">
        <f t="shared" si="34"/>
        <v>3537.6899999999996</v>
      </c>
      <c r="F103" s="21">
        <f>E103/B103%</f>
        <v>99.972588493949672</v>
      </c>
      <c r="G103" s="38">
        <f t="shared" si="33"/>
        <v>99.999999999999986</v>
      </c>
      <c r="H103" s="16">
        <f t="shared" si="35"/>
        <v>0</v>
      </c>
      <c r="I103" s="16">
        <f t="shared" si="35"/>
        <v>0</v>
      </c>
      <c r="J103" s="16">
        <f t="shared" si="35"/>
        <v>0</v>
      </c>
      <c r="K103" s="16">
        <f t="shared" si="35"/>
        <v>0</v>
      </c>
      <c r="L103" s="16">
        <f t="shared" si="35"/>
        <v>0</v>
      </c>
      <c r="M103" s="16">
        <f t="shared" si="35"/>
        <v>0</v>
      </c>
      <c r="N103" s="16">
        <f t="shared" si="35"/>
        <v>0</v>
      </c>
      <c r="O103" s="16">
        <f t="shared" si="35"/>
        <v>0</v>
      </c>
      <c r="P103" s="16">
        <f t="shared" si="35"/>
        <v>0</v>
      </c>
      <c r="Q103" s="16">
        <f t="shared" si="35"/>
        <v>0</v>
      </c>
      <c r="R103" s="16">
        <f t="shared" si="35"/>
        <v>1973.53</v>
      </c>
      <c r="S103" s="16">
        <f t="shared" si="35"/>
        <v>1973.53</v>
      </c>
      <c r="T103" s="16">
        <f t="shared" si="35"/>
        <v>1186.07</v>
      </c>
      <c r="U103" s="16">
        <f t="shared" si="35"/>
        <v>1186.07</v>
      </c>
      <c r="V103" s="16">
        <f t="shared" si="35"/>
        <v>184.76</v>
      </c>
      <c r="W103" s="16">
        <f t="shared" si="35"/>
        <v>184.76</v>
      </c>
      <c r="X103" s="16">
        <f t="shared" si="35"/>
        <v>193.33</v>
      </c>
      <c r="Y103" s="16">
        <f t="shared" si="35"/>
        <v>193.33</v>
      </c>
      <c r="Z103" s="16">
        <f t="shared" si="35"/>
        <v>0.97</v>
      </c>
      <c r="AA103" s="16">
        <f t="shared" si="35"/>
        <v>0</v>
      </c>
      <c r="AB103" s="16">
        <f t="shared" si="35"/>
        <v>0</v>
      </c>
      <c r="AC103" s="16">
        <f t="shared" si="35"/>
        <v>0</v>
      </c>
      <c r="AD103" s="16">
        <f t="shared" si="35"/>
        <v>0</v>
      </c>
      <c r="AE103" s="16">
        <f t="shared" si="35"/>
        <v>0</v>
      </c>
      <c r="AF103" s="72"/>
    </row>
    <row r="104" spans="1:32" ht="34.5" customHeight="1" x14ac:dyDescent="0.25">
      <c r="A104" s="57" t="s">
        <v>26</v>
      </c>
      <c r="B104" s="16">
        <f t="shared" si="34"/>
        <v>66009.320000000007</v>
      </c>
      <c r="C104" s="16">
        <f t="shared" si="34"/>
        <v>14837.94</v>
      </c>
      <c r="D104" s="16">
        <f t="shared" si="34"/>
        <v>14837.94</v>
      </c>
      <c r="E104" s="16">
        <f t="shared" si="34"/>
        <v>14837.94</v>
      </c>
      <c r="F104" s="46">
        <f>IFERROR(D104/B104%,0)</f>
        <v>22.478553028572328</v>
      </c>
      <c r="G104" s="46">
        <f t="shared" si="33"/>
        <v>100</v>
      </c>
      <c r="H104" s="16">
        <f t="shared" si="35"/>
        <v>0</v>
      </c>
      <c r="I104" s="16">
        <f t="shared" si="35"/>
        <v>0</v>
      </c>
      <c r="J104" s="16">
        <f t="shared" si="35"/>
        <v>0</v>
      </c>
      <c r="K104" s="16">
        <f t="shared" si="35"/>
        <v>0</v>
      </c>
      <c r="L104" s="16">
        <f t="shared" si="35"/>
        <v>0</v>
      </c>
      <c r="M104" s="16">
        <f t="shared" si="35"/>
        <v>0</v>
      </c>
      <c r="N104" s="16">
        <f t="shared" si="35"/>
        <v>0</v>
      </c>
      <c r="O104" s="16">
        <f t="shared" si="35"/>
        <v>0</v>
      </c>
      <c r="P104" s="16">
        <f t="shared" si="35"/>
        <v>0</v>
      </c>
      <c r="Q104" s="16">
        <f t="shared" si="35"/>
        <v>0</v>
      </c>
      <c r="R104" s="16">
        <f t="shared" si="35"/>
        <v>5000</v>
      </c>
      <c r="S104" s="16">
        <f t="shared" si="35"/>
        <v>5000</v>
      </c>
      <c r="T104" s="16">
        <f t="shared" si="35"/>
        <v>1500</v>
      </c>
      <c r="U104" s="16">
        <f t="shared" si="35"/>
        <v>0</v>
      </c>
      <c r="V104" s="16">
        <f t="shared" si="35"/>
        <v>8215</v>
      </c>
      <c r="W104" s="16">
        <f t="shared" si="35"/>
        <v>8215</v>
      </c>
      <c r="X104" s="16">
        <f t="shared" si="35"/>
        <v>122.94</v>
      </c>
      <c r="Y104" s="16">
        <f t="shared" si="35"/>
        <v>1622.94</v>
      </c>
      <c r="Z104" s="16">
        <f t="shared" si="35"/>
        <v>51171.380000000005</v>
      </c>
      <c r="AA104" s="16">
        <f t="shared" si="35"/>
        <v>0</v>
      </c>
      <c r="AB104" s="16">
        <f t="shared" si="35"/>
        <v>0</v>
      </c>
      <c r="AC104" s="16">
        <f t="shared" si="35"/>
        <v>0</v>
      </c>
      <c r="AD104" s="16">
        <f t="shared" si="35"/>
        <v>0</v>
      </c>
      <c r="AE104" s="16">
        <f t="shared" si="35"/>
        <v>0</v>
      </c>
      <c r="AF104" s="72"/>
    </row>
    <row r="105" spans="1:32" ht="40.5" customHeight="1" x14ac:dyDescent="0.3">
      <c r="A105" s="53" t="s">
        <v>43</v>
      </c>
      <c r="B105" s="26">
        <f>B106+B107+B108+B110</f>
        <v>41628.42</v>
      </c>
      <c r="C105" s="26">
        <f>C106+C107+C108+C110</f>
        <v>24867.429999999997</v>
      </c>
      <c r="D105" s="26">
        <f>D106+D107+D108+D110</f>
        <v>24999.63</v>
      </c>
      <c r="E105" s="26">
        <f>E106+E107+E108+E110</f>
        <v>24999.63</v>
      </c>
      <c r="F105" s="47">
        <f>E105/B105%</f>
        <v>60.054236985213471</v>
      </c>
      <c r="G105" s="47">
        <f t="shared" si="33"/>
        <v>100.53161906960231</v>
      </c>
      <c r="H105" s="47">
        <f>H106+H107+H108+H110</f>
        <v>0</v>
      </c>
      <c r="I105" s="47">
        <f t="shared" ref="I105:AE105" si="36">I106+I107+I108+I110</f>
        <v>0</v>
      </c>
      <c r="J105" s="47">
        <f t="shared" si="36"/>
        <v>0</v>
      </c>
      <c r="K105" s="47">
        <f t="shared" si="36"/>
        <v>0</v>
      </c>
      <c r="L105" s="47">
        <f t="shared" si="36"/>
        <v>2108.3000000000002</v>
      </c>
      <c r="M105" s="47">
        <f t="shared" si="36"/>
        <v>2108.3000000000002</v>
      </c>
      <c r="N105" s="47">
        <f t="shared" si="36"/>
        <v>0</v>
      </c>
      <c r="O105" s="47">
        <f t="shared" si="36"/>
        <v>0</v>
      </c>
      <c r="P105" s="47">
        <f t="shared" si="36"/>
        <v>2261.7399999999998</v>
      </c>
      <c r="Q105" s="47">
        <f t="shared" si="36"/>
        <v>2261.7399999999998</v>
      </c>
      <c r="R105" s="47">
        <f t="shared" si="36"/>
        <v>9867.64</v>
      </c>
      <c r="S105" s="47">
        <f t="shared" si="36"/>
        <v>9867.64</v>
      </c>
      <c r="T105" s="47">
        <f t="shared" si="36"/>
        <v>6062.5599999999995</v>
      </c>
      <c r="U105" s="47">
        <f t="shared" si="36"/>
        <v>6062.5599999999995</v>
      </c>
      <c r="V105" s="47">
        <f t="shared" si="36"/>
        <v>1020.3299999999999</v>
      </c>
      <c r="W105" s="47">
        <f t="shared" si="36"/>
        <v>1020.3299999999999</v>
      </c>
      <c r="X105" s="47">
        <f t="shared" si="36"/>
        <v>3679.06</v>
      </c>
      <c r="Y105" s="47">
        <f t="shared" si="36"/>
        <v>3679.06</v>
      </c>
      <c r="Z105" s="47">
        <f t="shared" si="36"/>
        <v>1729.3100000000002</v>
      </c>
      <c r="AA105" s="47">
        <f t="shared" si="36"/>
        <v>0</v>
      </c>
      <c r="AB105" s="47">
        <f t="shared" si="36"/>
        <v>14899.48</v>
      </c>
      <c r="AC105" s="47">
        <f t="shared" si="36"/>
        <v>0</v>
      </c>
      <c r="AD105" s="47">
        <f t="shared" si="36"/>
        <v>0</v>
      </c>
      <c r="AE105" s="47">
        <f t="shared" si="36"/>
        <v>0</v>
      </c>
      <c r="AF105" s="58"/>
    </row>
    <row r="106" spans="1:32" ht="27" customHeight="1" x14ac:dyDescent="0.25">
      <c r="A106" s="15" t="s">
        <v>19</v>
      </c>
      <c r="B106" s="16">
        <f t="shared" ref="B106:E110" si="37">B9+B51</f>
        <v>5217.1999999999989</v>
      </c>
      <c r="C106" s="16">
        <f t="shared" si="37"/>
        <v>5217.1999999999989</v>
      </c>
      <c r="D106" s="16">
        <f t="shared" si="37"/>
        <v>5217.1999999999989</v>
      </c>
      <c r="E106" s="16">
        <f t="shared" si="37"/>
        <v>5217.1999999999989</v>
      </c>
      <c r="F106" s="48">
        <f>E106/B106%</f>
        <v>100</v>
      </c>
      <c r="G106" s="46">
        <f t="shared" si="33"/>
        <v>100</v>
      </c>
      <c r="H106" s="16">
        <f t="shared" ref="H106:AE110" si="38">H9+H51</f>
        <v>0</v>
      </c>
      <c r="I106" s="16">
        <f t="shared" si="38"/>
        <v>0</v>
      </c>
      <c r="J106" s="16">
        <f t="shared" si="38"/>
        <v>0</v>
      </c>
      <c r="K106" s="16">
        <f t="shared" si="38"/>
        <v>0</v>
      </c>
      <c r="L106" s="16">
        <f t="shared" si="38"/>
        <v>0</v>
      </c>
      <c r="M106" s="16">
        <f t="shared" si="38"/>
        <v>0</v>
      </c>
      <c r="N106" s="16">
        <f t="shared" si="38"/>
        <v>0</v>
      </c>
      <c r="O106" s="16">
        <f t="shared" si="38"/>
        <v>0</v>
      </c>
      <c r="P106" s="16">
        <f t="shared" si="38"/>
        <v>0</v>
      </c>
      <c r="Q106" s="16">
        <f t="shared" si="38"/>
        <v>0</v>
      </c>
      <c r="R106" s="16">
        <f t="shared" si="38"/>
        <v>3078.7</v>
      </c>
      <c r="S106" s="16">
        <f t="shared" si="38"/>
        <v>3078.7</v>
      </c>
      <c r="T106" s="16">
        <f t="shared" si="38"/>
        <v>1850.27</v>
      </c>
      <c r="U106" s="16">
        <f t="shared" si="38"/>
        <v>1850.27</v>
      </c>
      <c r="V106" s="16">
        <f t="shared" si="38"/>
        <v>288.23</v>
      </c>
      <c r="W106" s="16">
        <f t="shared" si="38"/>
        <v>288.23</v>
      </c>
      <c r="X106" s="16">
        <f t="shared" si="38"/>
        <v>0</v>
      </c>
      <c r="Y106" s="16">
        <f t="shared" si="38"/>
        <v>0</v>
      </c>
      <c r="Z106" s="16">
        <f t="shared" si="38"/>
        <v>0</v>
      </c>
      <c r="AA106" s="16">
        <f t="shared" si="38"/>
        <v>0</v>
      </c>
      <c r="AB106" s="16">
        <f t="shared" si="38"/>
        <v>0</v>
      </c>
      <c r="AC106" s="16">
        <f t="shared" si="38"/>
        <v>0</v>
      </c>
      <c r="AD106" s="16">
        <f t="shared" si="38"/>
        <v>0</v>
      </c>
      <c r="AE106" s="16">
        <f t="shared" si="38"/>
        <v>0</v>
      </c>
      <c r="AF106" s="72"/>
    </row>
    <row r="107" spans="1:32" ht="23.25" customHeight="1" x14ac:dyDescent="0.25">
      <c r="A107" s="15" t="s">
        <v>23</v>
      </c>
      <c r="B107" s="16">
        <f t="shared" si="37"/>
        <v>8898.34</v>
      </c>
      <c r="C107" s="16">
        <f t="shared" si="37"/>
        <v>8894.69</v>
      </c>
      <c r="D107" s="16">
        <f t="shared" si="37"/>
        <v>8894.69</v>
      </c>
      <c r="E107" s="16">
        <f t="shared" si="37"/>
        <v>8894.69</v>
      </c>
      <c r="F107" s="48">
        <f>E107/B107%</f>
        <v>99.958981113331248</v>
      </c>
      <c r="G107" s="46">
        <f t="shared" si="33"/>
        <v>100</v>
      </c>
      <c r="H107" s="16">
        <f t="shared" si="38"/>
        <v>0</v>
      </c>
      <c r="I107" s="16">
        <f t="shared" si="38"/>
        <v>0</v>
      </c>
      <c r="J107" s="16">
        <f t="shared" si="38"/>
        <v>0</v>
      </c>
      <c r="K107" s="16">
        <f t="shared" si="38"/>
        <v>0</v>
      </c>
      <c r="L107" s="16">
        <f t="shared" si="38"/>
        <v>0</v>
      </c>
      <c r="M107" s="16">
        <f t="shared" si="38"/>
        <v>0</v>
      </c>
      <c r="N107" s="16">
        <f t="shared" si="38"/>
        <v>0</v>
      </c>
      <c r="O107" s="16">
        <f t="shared" si="38"/>
        <v>0</v>
      </c>
      <c r="P107" s="16">
        <f t="shared" si="38"/>
        <v>0</v>
      </c>
      <c r="Q107" s="16">
        <f t="shared" si="38"/>
        <v>0</v>
      </c>
      <c r="R107" s="16">
        <f t="shared" si="38"/>
        <v>4815.41</v>
      </c>
      <c r="S107" s="16">
        <f t="shared" si="38"/>
        <v>4815.41</v>
      </c>
      <c r="T107" s="16">
        <f t="shared" si="38"/>
        <v>2894.02</v>
      </c>
      <c r="U107" s="16">
        <f t="shared" si="38"/>
        <v>2894.02</v>
      </c>
      <c r="V107" s="16">
        <f t="shared" si="38"/>
        <v>450.81</v>
      </c>
      <c r="W107" s="16">
        <f t="shared" si="38"/>
        <v>450.81</v>
      </c>
      <c r="X107" s="16">
        <f t="shared" si="38"/>
        <v>734.45</v>
      </c>
      <c r="Y107" s="16">
        <f t="shared" si="38"/>
        <v>734.45</v>
      </c>
      <c r="Z107" s="16">
        <f t="shared" si="38"/>
        <v>3.65</v>
      </c>
      <c r="AA107" s="16">
        <f t="shared" si="38"/>
        <v>0</v>
      </c>
      <c r="AB107" s="16">
        <f t="shared" si="38"/>
        <v>0</v>
      </c>
      <c r="AC107" s="16">
        <f t="shared" si="38"/>
        <v>0</v>
      </c>
      <c r="AD107" s="16">
        <f t="shared" si="38"/>
        <v>0</v>
      </c>
      <c r="AE107" s="16">
        <f t="shared" si="38"/>
        <v>0</v>
      </c>
      <c r="AF107" s="72"/>
    </row>
    <row r="108" spans="1:32" ht="35.25" customHeight="1" x14ac:dyDescent="0.25">
      <c r="A108" s="15" t="s">
        <v>18</v>
      </c>
      <c r="B108" s="16">
        <f t="shared" si="37"/>
        <v>27389.280000000002</v>
      </c>
      <c r="C108" s="16">
        <f t="shared" si="37"/>
        <v>10632.6</v>
      </c>
      <c r="D108" s="16">
        <f t="shared" si="37"/>
        <v>10764.800000000001</v>
      </c>
      <c r="E108" s="16">
        <f t="shared" si="37"/>
        <v>10764.800000000001</v>
      </c>
      <c r="F108" s="48">
        <f>E108/B108%</f>
        <v>39.302968168568142</v>
      </c>
      <c r="G108" s="46">
        <f t="shared" si="33"/>
        <v>101.24334593608337</v>
      </c>
      <c r="H108" s="16">
        <f t="shared" si="38"/>
        <v>0</v>
      </c>
      <c r="I108" s="16">
        <f t="shared" si="38"/>
        <v>0</v>
      </c>
      <c r="J108" s="16">
        <f t="shared" si="38"/>
        <v>0</v>
      </c>
      <c r="K108" s="16">
        <f t="shared" si="38"/>
        <v>0</v>
      </c>
      <c r="L108" s="16">
        <f t="shared" si="38"/>
        <v>2108.3000000000002</v>
      </c>
      <c r="M108" s="16">
        <f t="shared" si="38"/>
        <v>2108.3000000000002</v>
      </c>
      <c r="N108" s="16">
        <f t="shared" si="38"/>
        <v>0</v>
      </c>
      <c r="O108" s="16">
        <f t="shared" si="38"/>
        <v>0</v>
      </c>
      <c r="P108" s="16">
        <f t="shared" si="38"/>
        <v>2261.7399999999998</v>
      </c>
      <c r="Q108" s="16">
        <f t="shared" si="38"/>
        <v>2261.7399999999998</v>
      </c>
      <c r="R108" s="16">
        <f t="shared" si="38"/>
        <v>1973.53</v>
      </c>
      <c r="S108" s="16">
        <f t="shared" si="38"/>
        <v>1973.53</v>
      </c>
      <c r="T108" s="16">
        <f t="shared" si="38"/>
        <v>1318.27</v>
      </c>
      <c r="U108" s="16">
        <f t="shared" si="38"/>
        <v>1318.27</v>
      </c>
      <c r="V108" s="16">
        <f t="shared" si="38"/>
        <v>281.29000000000002</v>
      </c>
      <c r="W108" s="16">
        <f t="shared" si="38"/>
        <v>281.29000000000002</v>
      </c>
      <c r="X108" s="16">
        <f t="shared" si="38"/>
        <v>2821.67</v>
      </c>
      <c r="Y108" s="16">
        <f t="shared" si="38"/>
        <v>2821.67</v>
      </c>
      <c r="Z108" s="16">
        <f t="shared" si="38"/>
        <v>1725</v>
      </c>
      <c r="AA108" s="16">
        <f t="shared" si="38"/>
        <v>0</v>
      </c>
      <c r="AB108" s="16">
        <f t="shared" si="38"/>
        <v>14899.48</v>
      </c>
      <c r="AC108" s="16">
        <f t="shared" si="38"/>
        <v>0</v>
      </c>
      <c r="AD108" s="16">
        <f t="shared" si="38"/>
        <v>0</v>
      </c>
      <c r="AE108" s="16">
        <f t="shared" si="38"/>
        <v>0</v>
      </c>
      <c r="AF108" s="72"/>
    </row>
    <row r="109" spans="1:32" ht="35.25" customHeight="1" x14ac:dyDescent="0.25">
      <c r="A109" s="39" t="s">
        <v>22</v>
      </c>
      <c r="B109" s="16">
        <f t="shared" si="37"/>
        <v>3538.66</v>
      </c>
      <c r="C109" s="16">
        <f t="shared" si="37"/>
        <v>3537.6899999999996</v>
      </c>
      <c r="D109" s="16">
        <f t="shared" si="37"/>
        <v>3537.6899999999996</v>
      </c>
      <c r="E109" s="16">
        <f t="shared" si="37"/>
        <v>3537.6899999999996</v>
      </c>
      <c r="F109" s="49">
        <f>E109/B109%</f>
        <v>99.972588493949672</v>
      </c>
      <c r="G109" s="46">
        <f t="shared" si="33"/>
        <v>99.999999999999986</v>
      </c>
      <c r="H109" s="16">
        <f t="shared" si="38"/>
        <v>0</v>
      </c>
      <c r="I109" s="16">
        <f t="shared" si="38"/>
        <v>0</v>
      </c>
      <c r="J109" s="16">
        <f t="shared" si="38"/>
        <v>0</v>
      </c>
      <c r="K109" s="16">
        <f t="shared" si="38"/>
        <v>0</v>
      </c>
      <c r="L109" s="16">
        <f t="shared" si="38"/>
        <v>0</v>
      </c>
      <c r="M109" s="16">
        <f t="shared" si="38"/>
        <v>0</v>
      </c>
      <c r="N109" s="16">
        <f t="shared" si="38"/>
        <v>0</v>
      </c>
      <c r="O109" s="16">
        <f t="shared" si="38"/>
        <v>0</v>
      </c>
      <c r="P109" s="16">
        <f t="shared" si="38"/>
        <v>0</v>
      </c>
      <c r="Q109" s="16">
        <f t="shared" si="38"/>
        <v>0</v>
      </c>
      <c r="R109" s="16">
        <f t="shared" si="38"/>
        <v>1973.53</v>
      </c>
      <c r="S109" s="16">
        <f t="shared" si="38"/>
        <v>1973.53</v>
      </c>
      <c r="T109" s="16">
        <f t="shared" si="38"/>
        <v>1186.07</v>
      </c>
      <c r="U109" s="16">
        <f t="shared" si="38"/>
        <v>1186.07</v>
      </c>
      <c r="V109" s="16">
        <f t="shared" si="38"/>
        <v>184.76</v>
      </c>
      <c r="W109" s="16">
        <f t="shared" si="38"/>
        <v>184.76</v>
      </c>
      <c r="X109" s="16">
        <f t="shared" si="38"/>
        <v>193.33</v>
      </c>
      <c r="Y109" s="16">
        <f t="shared" si="38"/>
        <v>193.33</v>
      </c>
      <c r="Z109" s="16">
        <f t="shared" si="38"/>
        <v>0.97</v>
      </c>
      <c r="AA109" s="16">
        <f t="shared" si="38"/>
        <v>0</v>
      </c>
      <c r="AB109" s="16">
        <f t="shared" si="38"/>
        <v>0</v>
      </c>
      <c r="AC109" s="16">
        <f t="shared" si="38"/>
        <v>0</v>
      </c>
      <c r="AD109" s="16">
        <f t="shared" si="38"/>
        <v>0</v>
      </c>
      <c r="AE109" s="16">
        <f t="shared" si="38"/>
        <v>0</v>
      </c>
      <c r="AF109" s="72"/>
    </row>
    <row r="110" spans="1:32" ht="34.5" customHeight="1" x14ac:dyDescent="0.25">
      <c r="A110" s="15" t="s">
        <v>26</v>
      </c>
      <c r="B110" s="16">
        <f t="shared" si="37"/>
        <v>123.6</v>
      </c>
      <c r="C110" s="16">
        <f t="shared" si="37"/>
        <v>122.94</v>
      </c>
      <c r="D110" s="16">
        <f t="shared" si="37"/>
        <v>122.94</v>
      </c>
      <c r="E110" s="16">
        <f t="shared" si="37"/>
        <v>122.94</v>
      </c>
      <c r="F110" s="46">
        <f t="shared" ref="F110:F116" si="39">IFERROR(D110/B110%,0)</f>
        <v>99.466019417475721</v>
      </c>
      <c r="G110" s="46">
        <f t="shared" si="33"/>
        <v>100</v>
      </c>
      <c r="H110" s="16">
        <f t="shared" si="38"/>
        <v>0</v>
      </c>
      <c r="I110" s="16">
        <f t="shared" si="38"/>
        <v>0</v>
      </c>
      <c r="J110" s="16">
        <f t="shared" si="38"/>
        <v>0</v>
      </c>
      <c r="K110" s="16">
        <f t="shared" si="38"/>
        <v>0</v>
      </c>
      <c r="L110" s="16">
        <f t="shared" si="38"/>
        <v>0</v>
      </c>
      <c r="M110" s="16">
        <f t="shared" si="38"/>
        <v>0</v>
      </c>
      <c r="N110" s="16">
        <f t="shared" si="38"/>
        <v>0</v>
      </c>
      <c r="O110" s="16">
        <f t="shared" si="38"/>
        <v>0</v>
      </c>
      <c r="P110" s="16">
        <f t="shared" si="38"/>
        <v>0</v>
      </c>
      <c r="Q110" s="16">
        <f t="shared" si="38"/>
        <v>0</v>
      </c>
      <c r="R110" s="16">
        <f t="shared" si="38"/>
        <v>0</v>
      </c>
      <c r="S110" s="16">
        <f t="shared" si="38"/>
        <v>0</v>
      </c>
      <c r="T110" s="16">
        <f t="shared" si="38"/>
        <v>0</v>
      </c>
      <c r="U110" s="16">
        <f t="shared" si="38"/>
        <v>0</v>
      </c>
      <c r="V110" s="16">
        <f t="shared" si="38"/>
        <v>0</v>
      </c>
      <c r="W110" s="16">
        <f t="shared" si="38"/>
        <v>0</v>
      </c>
      <c r="X110" s="16">
        <f t="shared" si="38"/>
        <v>122.94</v>
      </c>
      <c r="Y110" s="16">
        <f t="shared" si="38"/>
        <v>122.94</v>
      </c>
      <c r="Z110" s="16">
        <f t="shared" si="38"/>
        <v>0.66</v>
      </c>
      <c r="AA110" s="16">
        <f t="shared" si="38"/>
        <v>0</v>
      </c>
      <c r="AB110" s="16">
        <f t="shared" si="38"/>
        <v>0</v>
      </c>
      <c r="AC110" s="16">
        <f t="shared" si="38"/>
        <v>0</v>
      </c>
      <c r="AD110" s="16">
        <f t="shared" si="38"/>
        <v>0</v>
      </c>
      <c r="AE110" s="16">
        <f t="shared" si="38"/>
        <v>0</v>
      </c>
      <c r="AF110" s="72"/>
    </row>
    <row r="111" spans="1:32" ht="33" x14ac:dyDescent="0.3">
      <c r="A111" s="53" t="s">
        <v>44</v>
      </c>
      <c r="B111" s="26">
        <f>B112+B113+B114+B116</f>
        <v>75542.83</v>
      </c>
      <c r="C111" s="26">
        <f>C112+C113+C114+C116</f>
        <v>19299.400000000001</v>
      </c>
      <c r="D111" s="26">
        <f>D112+D113+D114+D116</f>
        <v>15210.89</v>
      </c>
      <c r="E111" s="26">
        <f>E112+E113+E114+E116</f>
        <v>15210.89</v>
      </c>
      <c r="F111" s="50">
        <f t="shared" si="39"/>
        <v>20.135451637170593</v>
      </c>
      <c r="G111" s="47">
        <f t="shared" si="33"/>
        <v>78.815351772593957</v>
      </c>
      <c r="H111" s="47">
        <f t="shared" ref="H111:AE111" si="40">H112+H113+H114+H116</f>
        <v>0</v>
      </c>
      <c r="I111" s="47">
        <f t="shared" si="40"/>
        <v>0</v>
      </c>
      <c r="J111" s="47">
        <f t="shared" si="40"/>
        <v>0</v>
      </c>
      <c r="K111" s="47">
        <f t="shared" si="40"/>
        <v>0</v>
      </c>
      <c r="L111" s="47">
        <f t="shared" si="40"/>
        <v>0</v>
      </c>
      <c r="M111" s="47">
        <f t="shared" si="40"/>
        <v>0</v>
      </c>
      <c r="N111" s="47">
        <f t="shared" si="40"/>
        <v>0</v>
      </c>
      <c r="O111" s="47">
        <f t="shared" si="40"/>
        <v>0</v>
      </c>
      <c r="P111" s="47">
        <f t="shared" si="40"/>
        <v>0</v>
      </c>
      <c r="Q111" s="47">
        <f t="shared" si="40"/>
        <v>0</v>
      </c>
      <c r="R111" s="47">
        <f t="shared" si="40"/>
        <v>5000</v>
      </c>
      <c r="S111" s="47">
        <f t="shared" si="40"/>
        <v>5000</v>
      </c>
      <c r="T111" s="47">
        <f t="shared" si="40"/>
        <v>1679.17</v>
      </c>
      <c r="U111" s="47">
        <f t="shared" si="40"/>
        <v>179.17</v>
      </c>
      <c r="V111" s="47">
        <f t="shared" si="40"/>
        <v>8215.0300000000007</v>
      </c>
      <c r="W111" s="47">
        <f t="shared" si="40"/>
        <v>8215</v>
      </c>
      <c r="X111" s="47">
        <f t="shared" si="40"/>
        <v>4405.2</v>
      </c>
      <c r="Y111" s="47">
        <f t="shared" si="40"/>
        <v>1816.72</v>
      </c>
      <c r="Z111" s="47">
        <f t="shared" si="40"/>
        <v>55197.919999999998</v>
      </c>
      <c r="AA111" s="47">
        <f t="shared" si="40"/>
        <v>0</v>
      </c>
      <c r="AB111" s="47">
        <f t="shared" si="40"/>
        <v>1045.51</v>
      </c>
      <c r="AC111" s="47">
        <f t="shared" si="40"/>
        <v>0</v>
      </c>
      <c r="AD111" s="47">
        <f t="shared" si="40"/>
        <v>0</v>
      </c>
      <c r="AE111" s="47">
        <f t="shared" si="40"/>
        <v>0</v>
      </c>
      <c r="AF111" s="58"/>
    </row>
    <row r="112" spans="1:32" ht="27" customHeight="1" x14ac:dyDescent="0.25">
      <c r="A112" s="15" t="s">
        <v>19</v>
      </c>
      <c r="B112" s="16">
        <f t="shared" ref="B112:E116" si="41">B59+B94</f>
        <v>0</v>
      </c>
      <c r="C112" s="16">
        <f t="shared" si="41"/>
        <v>0</v>
      </c>
      <c r="D112" s="16">
        <f t="shared" si="41"/>
        <v>0</v>
      </c>
      <c r="E112" s="16">
        <f t="shared" si="41"/>
        <v>0</v>
      </c>
      <c r="F112" s="46">
        <f t="shared" si="39"/>
        <v>0</v>
      </c>
      <c r="G112" s="46">
        <f t="shared" si="33"/>
        <v>0</v>
      </c>
      <c r="H112" s="16">
        <f t="shared" ref="H112:AE116" si="42">H59+H94</f>
        <v>0</v>
      </c>
      <c r="I112" s="16">
        <f t="shared" si="42"/>
        <v>0</v>
      </c>
      <c r="J112" s="16">
        <f t="shared" si="42"/>
        <v>0</v>
      </c>
      <c r="K112" s="16">
        <f t="shared" si="42"/>
        <v>0</v>
      </c>
      <c r="L112" s="16">
        <f t="shared" si="42"/>
        <v>0</v>
      </c>
      <c r="M112" s="16">
        <f t="shared" si="42"/>
        <v>0</v>
      </c>
      <c r="N112" s="16">
        <f t="shared" si="42"/>
        <v>0</v>
      </c>
      <c r="O112" s="16">
        <f t="shared" si="42"/>
        <v>0</v>
      </c>
      <c r="P112" s="16">
        <f t="shared" si="42"/>
        <v>0</v>
      </c>
      <c r="Q112" s="16">
        <f t="shared" si="42"/>
        <v>0</v>
      </c>
      <c r="R112" s="16">
        <f t="shared" si="42"/>
        <v>0</v>
      </c>
      <c r="S112" s="16">
        <f t="shared" si="42"/>
        <v>0</v>
      </c>
      <c r="T112" s="16">
        <f t="shared" si="42"/>
        <v>0</v>
      </c>
      <c r="U112" s="16">
        <f t="shared" si="42"/>
        <v>0</v>
      </c>
      <c r="V112" s="16">
        <f t="shared" si="42"/>
        <v>0</v>
      </c>
      <c r="W112" s="16">
        <f t="shared" si="42"/>
        <v>0</v>
      </c>
      <c r="X112" s="16">
        <f t="shared" si="42"/>
        <v>0</v>
      </c>
      <c r="Y112" s="16">
        <f t="shared" si="42"/>
        <v>0</v>
      </c>
      <c r="Z112" s="16">
        <f t="shared" si="42"/>
        <v>0</v>
      </c>
      <c r="AA112" s="16">
        <f t="shared" si="42"/>
        <v>0</v>
      </c>
      <c r="AB112" s="16">
        <f t="shared" si="42"/>
        <v>0</v>
      </c>
      <c r="AC112" s="16">
        <f t="shared" si="42"/>
        <v>0</v>
      </c>
      <c r="AD112" s="16">
        <f t="shared" si="42"/>
        <v>0</v>
      </c>
      <c r="AE112" s="16">
        <f t="shared" si="42"/>
        <v>0</v>
      </c>
      <c r="AF112" s="72"/>
    </row>
    <row r="113" spans="1:32" ht="23.25" customHeight="1" x14ac:dyDescent="0.25">
      <c r="A113" s="15" t="s">
        <v>23</v>
      </c>
      <c r="B113" s="16">
        <f t="shared" si="41"/>
        <v>3069.4</v>
      </c>
      <c r="C113" s="16">
        <f t="shared" si="41"/>
        <v>0</v>
      </c>
      <c r="D113" s="16">
        <f t="shared" si="41"/>
        <v>0</v>
      </c>
      <c r="E113" s="16">
        <f t="shared" si="41"/>
        <v>0</v>
      </c>
      <c r="F113" s="46">
        <f t="shared" si="39"/>
        <v>0</v>
      </c>
      <c r="G113" s="46">
        <f t="shared" si="33"/>
        <v>0</v>
      </c>
      <c r="H113" s="16">
        <f t="shared" si="42"/>
        <v>0</v>
      </c>
      <c r="I113" s="16">
        <f t="shared" si="42"/>
        <v>0</v>
      </c>
      <c r="J113" s="16">
        <f t="shared" si="42"/>
        <v>0</v>
      </c>
      <c r="K113" s="16">
        <f t="shared" si="42"/>
        <v>0</v>
      </c>
      <c r="L113" s="16">
        <f t="shared" si="42"/>
        <v>0</v>
      </c>
      <c r="M113" s="16">
        <f t="shared" si="42"/>
        <v>0</v>
      </c>
      <c r="N113" s="16">
        <f t="shared" si="42"/>
        <v>0</v>
      </c>
      <c r="O113" s="16">
        <f t="shared" si="42"/>
        <v>0</v>
      </c>
      <c r="P113" s="16">
        <f t="shared" si="42"/>
        <v>0</v>
      </c>
      <c r="Q113" s="16">
        <f t="shared" si="42"/>
        <v>0</v>
      </c>
      <c r="R113" s="16">
        <f t="shared" si="42"/>
        <v>0</v>
      </c>
      <c r="S113" s="16">
        <f t="shared" si="42"/>
        <v>0</v>
      </c>
      <c r="T113" s="16">
        <f t="shared" si="42"/>
        <v>0</v>
      </c>
      <c r="U113" s="16">
        <f t="shared" si="42"/>
        <v>0</v>
      </c>
      <c r="V113" s="16">
        <f t="shared" si="42"/>
        <v>0</v>
      </c>
      <c r="W113" s="16">
        <f t="shared" si="42"/>
        <v>0</v>
      </c>
      <c r="X113" s="16">
        <f t="shared" si="42"/>
        <v>0</v>
      </c>
      <c r="Y113" s="16">
        <f t="shared" si="42"/>
        <v>0</v>
      </c>
      <c r="Z113" s="16">
        <f t="shared" si="42"/>
        <v>3069.4</v>
      </c>
      <c r="AA113" s="16">
        <f t="shared" si="42"/>
        <v>0</v>
      </c>
      <c r="AB113" s="16">
        <f t="shared" si="42"/>
        <v>0</v>
      </c>
      <c r="AC113" s="16">
        <f t="shared" si="42"/>
        <v>0</v>
      </c>
      <c r="AD113" s="16">
        <f t="shared" si="42"/>
        <v>0</v>
      </c>
      <c r="AE113" s="16">
        <f t="shared" si="42"/>
        <v>0</v>
      </c>
      <c r="AF113" s="72"/>
    </row>
    <row r="114" spans="1:32" ht="35.25" customHeight="1" x14ac:dyDescent="0.25">
      <c r="A114" s="15" t="s">
        <v>18</v>
      </c>
      <c r="B114" s="16">
        <f t="shared" si="41"/>
        <v>6587.71</v>
      </c>
      <c r="C114" s="16">
        <f t="shared" si="41"/>
        <v>4584.3999999999996</v>
      </c>
      <c r="D114" s="16">
        <f t="shared" si="41"/>
        <v>495.89</v>
      </c>
      <c r="E114" s="16">
        <f t="shared" si="41"/>
        <v>495.89</v>
      </c>
      <c r="F114" s="46">
        <f t="shared" si="39"/>
        <v>7.5275019695766812</v>
      </c>
      <c r="G114" s="46">
        <f t="shared" si="33"/>
        <v>10.816900793997034</v>
      </c>
      <c r="H114" s="16">
        <f t="shared" si="42"/>
        <v>0</v>
      </c>
      <c r="I114" s="16">
        <f t="shared" si="42"/>
        <v>0</v>
      </c>
      <c r="J114" s="16">
        <f t="shared" si="42"/>
        <v>0</v>
      </c>
      <c r="K114" s="16">
        <f t="shared" si="42"/>
        <v>0</v>
      </c>
      <c r="L114" s="16">
        <f t="shared" si="42"/>
        <v>0</v>
      </c>
      <c r="M114" s="16">
        <f t="shared" si="42"/>
        <v>0</v>
      </c>
      <c r="N114" s="16">
        <f t="shared" si="42"/>
        <v>0</v>
      </c>
      <c r="O114" s="16">
        <f t="shared" si="42"/>
        <v>0</v>
      </c>
      <c r="P114" s="16">
        <f t="shared" si="42"/>
        <v>0</v>
      </c>
      <c r="Q114" s="16">
        <f t="shared" si="42"/>
        <v>0</v>
      </c>
      <c r="R114" s="16">
        <f t="shared" si="42"/>
        <v>0</v>
      </c>
      <c r="S114" s="16">
        <f t="shared" si="42"/>
        <v>0</v>
      </c>
      <c r="T114" s="16">
        <f t="shared" si="42"/>
        <v>179.17</v>
      </c>
      <c r="U114" s="16">
        <f t="shared" si="42"/>
        <v>179.17</v>
      </c>
      <c r="V114" s="16">
        <f t="shared" si="42"/>
        <v>0.03</v>
      </c>
      <c r="W114" s="16">
        <f t="shared" si="42"/>
        <v>0</v>
      </c>
      <c r="X114" s="16">
        <f t="shared" si="42"/>
        <v>4405.2</v>
      </c>
      <c r="Y114" s="16">
        <f t="shared" si="42"/>
        <v>316.72000000000003</v>
      </c>
      <c r="Z114" s="16">
        <f t="shared" si="42"/>
        <v>957.8</v>
      </c>
      <c r="AA114" s="16">
        <f t="shared" si="42"/>
        <v>0</v>
      </c>
      <c r="AB114" s="16">
        <f t="shared" si="42"/>
        <v>1045.51</v>
      </c>
      <c r="AC114" s="16">
        <f t="shared" si="42"/>
        <v>0</v>
      </c>
      <c r="AD114" s="16">
        <f t="shared" si="42"/>
        <v>0</v>
      </c>
      <c r="AE114" s="16">
        <f t="shared" si="42"/>
        <v>0</v>
      </c>
      <c r="AF114" s="72"/>
    </row>
    <row r="115" spans="1:32" ht="35.25" customHeight="1" x14ac:dyDescent="0.25">
      <c r="A115" s="39" t="s">
        <v>22</v>
      </c>
      <c r="B115" s="16">
        <f t="shared" si="41"/>
        <v>0</v>
      </c>
      <c r="C115" s="16">
        <f t="shared" si="41"/>
        <v>0</v>
      </c>
      <c r="D115" s="16">
        <f t="shared" si="41"/>
        <v>0</v>
      </c>
      <c r="E115" s="16">
        <f t="shared" si="41"/>
        <v>0</v>
      </c>
      <c r="F115" s="46">
        <f t="shared" si="39"/>
        <v>0</v>
      </c>
      <c r="G115" s="46">
        <f t="shared" si="33"/>
        <v>0</v>
      </c>
      <c r="H115" s="16">
        <f t="shared" si="42"/>
        <v>0</v>
      </c>
      <c r="I115" s="16">
        <f t="shared" si="42"/>
        <v>0</v>
      </c>
      <c r="J115" s="16">
        <f t="shared" si="42"/>
        <v>0</v>
      </c>
      <c r="K115" s="16">
        <f t="shared" si="42"/>
        <v>0</v>
      </c>
      <c r="L115" s="16">
        <f t="shared" si="42"/>
        <v>0</v>
      </c>
      <c r="M115" s="16">
        <f t="shared" si="42"/>
        <v>0</v>
      </c>
      <c r="N115" s="16">
        <f t="shared" si="42"/>
        <v>0</v>
      </c>
      <c r="O115" s="16">
        <f t="shared" si="42"/>
        <v>0</v>
      </c>
      <c r="P115" s="16">
        <f t="shared" si="42"/>
        <v>0</v>
      </c>
      <c r="Q115" s="16">
        <f t="shared" si="42"/>
        <v>0</v>
      </c>
      <c r="R115" s="16">
        <f t="shared" si="42"/>
        <v>0</v>
      </c>
      <c r="S115" s="16">
        <f t="shared" si="42"/>
        <v>0</v>
      </c>
      <c r="T115" s="16">
        <f t="shared" si="42"/>
        <v>0</v>
      </c>
      <c r="U115" s="16">
        <f t="shared" si="42"/>
        <v>0</v>
      </c>
      <c r="V115" s="16">
        <f t="shared" si="42"/>
        <v>0</v>
      </c>
      <c r="W115" s="16">
        <f t="shared" si="42"/>
        <v>0</v>
      </c>
      <c r="X115" s="16">
        <f t="shared" si="42"/>
        <v>0</v>
      </c>
      <c r="Y115" s="16">
        <f t="shared" si="42"/>
        <v>0</v>
      </c>
      <c r="Z115" s="16">
        <f t="shared" si="42"/>
        <v>0</v>
      </c>
      <c r="AA115" s="16">
        <f t="shared" si="42"/>
        <v>0</v>
      </c>
      <c r="AB115" s="16">
        <f t="shared" si="42"/>
        <v>0</v>
      </c>
      <c r="AC115" s="16">
        <f t="shared" si="42"/>
        <v>0</v>
      </c>
      <c r="AD115" s="16">
        <f t="shared" si="42"/>
        <v>0</v>
      </c>
      <c r="AE115" s="16">
        <f t="shared" si="42"/>
        <v>0</v>
      </c>
      <c r="AF115" s="72"/>
    </row>
    <row r="116" spans="1:32" ht="34.5" customHeight="1" x14ac:dyDescent="0.25">
      <c r="A116" s="15" t="s">
        <v>26</v>
      </c>
      <c r="B116" s="16">
        <f t="shared" si="41"/>
        <v>65885.72</v>
      </c>
      <c r="C116" s="16">
        <f t="shared" si="41"/>
        <v>14715</v>
      </c>
      <c r="D116" s="16">
        <f t="shared" si="41"/>
        <v>14715</v>
      </c>
      <c r="E116" s="16">
        <f t="shared" si="41"/>
        <v>14715</v>
      </c>
      <c r="F116" s="46">
        <f t="shared" si="39"/>
        <v>22.334126423753126</v>
      </c>
      <c r="G116" s="46">
        <f t="shared" si="33"/>
        <v>100</v>
      </c>
      <c r="H116" s="16">
        <f t="shared" si="42"/>
        <v>0</v>
      </c>
      <c r="I116" s="16">
        <f t="shared" si="42"/>
        <v>0</v>
      </c>
      <c r="J116" s="16">
        <f t="shared" si="42"/>
        <v>0</v>
      </c>
      <c r="K116" s="16">
        <f t="shared" si="42"/>
        <v>0</v>
      </c>
      <c r="L116" s="16">
        <f t="shared" si="42"/>
        <v>0</v>
      </c>
      <c r="M116" s="16">
        <f t="shared" si="42"/>
        <v>0</v>
      </c>
      <c r="N116" s="16">
        <f t="shared" si="42"/>
        <v>0</v>
      </c>
      <c r="O116" s="16">
        <f t="shared" si="42"/>
        <v>0</v>
      </c>
      <c r="P116" s="16">
        <f t="shared" si="42"/>
        <v>0</v>
      </c>
      <c r="Q116" s="16">
        <f t="shared" si="42"/>
        <v>0</v>
      </c>
      <c r="R116" s="16">
        <f t="shared" si="42"/>
        <v>5000</v>
      </c>
      <c r="S116" s="16">
        <f t="shared" si="42"/>
        <v>5000</v>
      </c>
      <c r="T116" s="16">
        <f t="shared" si="42"/>
        <v>1500</v>
      </c>
      <c r="U116" s="16">
        <f t="shared" si="42"/>
        <v>0</v>
      </c>
      <c r="V116" s="16">
        <f t="shared" si="42"/>
        <v>8215</v>
      </c>
      <c r="W116" s="16">
        <f t="shared" si="42"/>
        <v>8215</v>
      </c>
      <c r="X116" s="16">
        <f t="shared" si="42"/>
        <v>0</v>
      </c>
      <c r="Y116" s="16">
        <f t="shared" si="42"/>
        <v>1500</v>
      </c>
      <c r="Z116" s="16">
        <f t="shared" si="42"/>
        <v>51170.720000000001</v>
      </c>
      <c r="AA116" s="16">
        <f t="shared" si="42"/>
        <v>0</v>
      </c>
      <c r="AB116" s="16">
        <f t="shared" si="42"/>
        <v>0</v>
      </c>
      <c r="AC116" s="16">
        <f t="shared" si="42"/>
        <v>0</v>
      </c>
      <c r="AD116" s="16">
        <f t="shared" si="42"/>
        <v>0</v>
      </c>
      <c r="AE116" s="16">
        <f t="shared" si="42"/>
        <v>0</v>
      </c>
      <c r="AF116" s="72"/>
    </row>
    <row r="117" spans="1:32" ht="16.5" x14ac:dyDescent="0.25">
      <c r="A117" s="7"/>
      <c r="B117" s="27"/>
      <c r="C117" s="27"/>
      <c r="D117" s="27"/>
      <c r="E117" s="27"/>
      <c r="F117" s="27"/>
      <c r="G117" s="27"/>
      <c r="H117" s="27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9"/>
      <c r="AF117" s="7"/>
    </row>
    <row r="118" spans="1:32" ht="41.25" customHeight="1" x14ac:dyDescent="0.3">
      <c r="A118" s="75" t="s">
        <v>30</v>
      </c>
      <c r="B118" s="75"/>
      <c r="C118" s="75"/>
      <c r="D118" s="75"/>
      <c r="E118" s="1"/>
      <c r="F118" s="30"/>
      <c r="G118" s="75" t="s">
        <v>45</v>
      </c>
      <c r="H118" s="75"/>
      <c r="I118" s="75"/>
      <c r="J118" s="75"/>
      <c r="K118" s="31"/>
      <c r="L118" s="31"/>
      <c r="M118" s="31"/>
      <c r="N118" s="31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3"/>
    </row>
    <row r="119" spans="1:32" ht="22.5" customHeight="1" x14ac:dyDescent="0.3">
      <c r="A119" s="59"/>
      <c r="B119" s="59"/>
      <c r="C119" s="59"/>
      <c r="D119" s="59"/>
      <c r="E119" s="1"/>
      <c r="F119" s="30"/>
      <c r="G119" s="40"/>
      <c r="H119" s="2"/>
      <c r="I119" s="2"/>
      <c r="J119" s="2"/>
      <c r="K119" s="31"/>
      <c r="L119" s="31"/>
      <c r="M119" s="31"/>
      <c r="N119" s="31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</row>
    <row r="120" spans="1:32" ht="18.75" x14ac:dyDescent="0.3">
      <c r="A120" s="76" t="s">
        <v>37</v>
      </c>
      <c r="B120" s="76"/>
      <c r="C120" s="76"/>
      <c r="D120" s="76"/>
      <c r="E120" s="1"/>
      <c r="F120" s="3"/>
      <c r="G120" s="73"/>
      <c r="H120" s="73"/>
      <c r="I120" s="74" t="s">
        <v>28</v>
      </c>
      <c r="J120" s="74"/>
      <c r="K120" s="74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"/>
      <c r="AF120" s="34"/>
    </row>
    <row r="121" spans="1:32" ht="15.75" x14ac:dyDescent="0.25">
      <c r="A121" s="4" t="s">
        <v>21</v>
      </c>
      <c r="B121" s="5"/>
      <c r="C121" s="6"/>
      <c r="D121" s="6"/>
      <c r="E121" s="6"/>
      <c r="F121" s="6"/>
      <c r="G121" s="69" t="s">
        <v>21</v>
      </c>
      <c r="H121" s="6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35"/>
    </row>
    <row r="122" spans="1:32" ht="18.75" x14ac:dyDescent="0.3">
      <c r="A122" s="70"/>
      <c r="B122" s="7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6"/>
      <c r="AF122" s="36"/>
    </row>
  </sheetData>
  <mergeCells count="77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V4:V5"/>
    <mergeCell ref="W4:W5"/>
    <mergeCell ref="Z3:AA3"/>
    <mergeCell ref="AB3:AC3"/>
    <mergeCell ref="AD3:AE3"/>
    <mergeCell ref="AD4:AD5"/>
    <mergeCell ref="AE4:AE5"/>
    <mergeCell ref="A7:AE7"/>
    <mergeCell ref="AF7:AF13"/>
    <mergeCell ref="A14:AE14"/>
    <mergeCell ref="AF14:AF20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A57:AE57"/>
    <mergeCell ref="AF57:AF63"/>
    <mergeCell ref="A21:AE21"/>
    <mergeCell ref="AF21:AF27"/>
    <mergeCell ref="A28:AE28"/>
    <mergeCell ref="AF28:AF34"/>
    <mergeCell ref="A35:AE35"/>
    <mergeCell ref="AF35:AF41"/>
    <mergeCell ref="A42:AE42"/>
    <mergeCell ref="AF42:AF48"/>
    <mergeCell ref="A49:AE49"/>
    <mergeCell ref="AF49:AF55"/>
    <mergeCell ref="A56:AE56"/>
    <mergeCell ref="AF106:AF110"/>
    <mergeCell ref="A64:AE64"/>
    <mergeCell ref="AF64:AF70"/>
    <mergeCell ref="A71:AE71"/>
    <mergeCell ref="AF71:AF77"/>
    <mergeCell ref="A78:AE78"/>
    <mergeCell ref="AF78:AF84"/>
    <mergeCell ref="A85:AE85"/>
    <mergeCell ref="AF85:AF91"/>
    <mergeCell ref="A92:AE92"/>
    <mergeCell ref="AF92:AF98"/>
    <mergeCell ref="AF99:AF104"/>
    <mergeCell ref="G121:H121"/>
    <mergeCell ref="A122:B122"/>
    <mergeCell ref="AF112:AF116"/>
    <mergeCell ref="A118:D118"/>
    <mergeCell ref="G118:J118"/>
    <mergeCell ref="A120:D120"/>
    <mergeCell ref="G120:H120"/>
    <mergeCell ref="I120:K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2022-10-12T03:54:54Z</dcterms:modified>
</cp:coreProperties>
</file>