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39.xml" ContentType="application/vnd.openxmlformats-officedocument.spreadsheetml.revisionLog+xml"/>
  <Override PartName="/xl/revisions/revisionLog38.xml" ContentType="application/vnd.openxmlformats-officedocument.spreadsheetml.revisionLog+xml"/>
  <Override PartName="/xl/revisions/revisionLog37.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ukmanovaEN\Desktop\Эльвира\Сетевые графики\Управление экономики\июль 2023\"/>
    </mc:Choice>
  </mc:AlternateContent>
  <bookViews>
    <workbookView xWindow="0" yWindow="0" windowWidth="19200" windowHeight="11190" tabRatio="836"/>
  </bookViews>
  <sheets>
    <sheet name="МП Экстремизм" sheetId="1" r:id="rId1"/>
    <sheet name="МП РО" sheetId="2" state="hidden" r:id="rId2"/>
    <sheet name="МП СОГХ" sheetId="3" state="hidden" r:id="rId3"/>
    <sheet name="МП ФКГС" sheetId="4" state="hidden" r:id="rId4"/>
    <sheet name="МП КП" sheetId="5" state="hidden" r:id="rId5"/>
    <sheet name="МП РФКиС" sheetId="6" state="hidden" r:id="rId6"/>
    <sheet name="МП СЗН" sheetId="7" state="hidden" r:id="rId7"/>
    <sheet name="МП АПК" sheetId="8" state="hidden" r:id="rId8"/>
    <sheet name="МП РЖС" sheetId="9" state="hidden" r:id="rId9"/>
    <sheet name="МП РЖКК" sheetId="10" state="hidden" r:id="rId10"/>
    <sheet name="МП ППиООПГ" sheetId="11" state="hidden" r:id="rId11"/>
    <sheet name="МП БЖД" sheetId="12" state="hidden" r:id="rId12"/>
    <sheet name="МП ЭБ" sheetId="13" state="hidden" r:id="rId13"/>
    <sheet name="МП СЭР" sheetId="14" state="hidden" r:id="rId14"/>
    <sheet name="МП РТС" sheetId="15" state="hidden" r:id="rId15"/>
    <sheet name="МП УМФ" sheetId="16" state="hidden" r:id="rId16"/>
    <sheet name="МП РИГО" sheetId="17" state="hidden" r:id="rId17"/>
    <sheet name="МП УМИ" sheetId="18" state="hidden" r:id="rId18"/>
    <sheet name="МП РМС" sheetId="19" state="hidden" r:id="rId19"/>
  </sheets>
  <definedNames>
    <definedName name="_ftnref1" localSheetId="7">'МП АПК'!$C$8</definedName>
    <definedName name="_ftnref2" localSheetId="7">'МП АПК'!$C$9</definedName>
    <definedName name="_ftnref3" localSheetId="7">'МП АПК'!$C$13</definedName>
    <definedName name="Z_06A69783_2FAA_4B05_9CD3_C97C7DF94659_.wvu.Cols" localSheetId="7" hidden="1">'МП АПК'!$S:$S</definedName>
    <definedName name="Z_06A69783_2FAA_4B05_9CD3_C97C7DF94659_.wvu.Cols" localSheetId="11" hidden="1">'МП БЖД'!$S:$S</definedName>
    <definedName name="Z_06A69783_2FAA_4B05_9CD3_C97C7DF94659_.wvu.Cols" localSheetId="4" hidden="1">'МП КП'!$S:$S</definedName>
    <definedName name="Z_06A69783_2FAA_4B05_9CD3_C97C7DF94659_.wvu.Cols" localSheetId="10" hidden="1">'МП ППиООПГ'!$S:$S</definedName>
    <definedName name="Z_06A69783_2FAA_4B05_9CD3_C97C7DF94659_.wvu.Cols" localSheetId="9" hidden="1">'МП РЖКК'!$S:$S</definedName>
    <definedName name="Z_06A69783_2FAA_4B05_9CD3_C97C7DF94659_.wvu.Cols" localSheetId="8" hidden="1">'МП РЖС'!$S:$S</definedName>
    <definedName name="Z_06A69783_2FAA_4B05_9CD3_C97C7DF94659_.wvu.Cols" localSheetId="16" hidden="1">'МП РИГО'!$S:$S</definedName>
    <definedName name="Z_06A69783_2FAA_4B05_9CD3_C97C7DF94659_.wvu.Cols" localSheetId="18" hidden="1">'МП РМС'!$S:$S</definedName>
    <definedName name="Z_06A69783_2FAA_4B05_9CD3_C97C7DF94659_.wvu.Cols" localSheetId="1" hidden="1">'МП РО'!$S:$S</definedName>
    <definedName name="Z_06A69783_2FAA_4B05_9CD3_C97C7DF94659_.wvu.Cols" localSheetId="14" hidden="1">'МП РТС'!$S:$S</definedName>
    <definedName name="Z_06A69783_2FAA_4B05_9CD3_C97C7DF94659_.wvu.Cols" localSheetId="5" hidden="1">'МП РФКиС'!$S:$S</definedName>
    <definedName name="Z_06A69783_2FAA_4B05_9CD3_C97C7DF94659_.wvu.Cols" localSheetId="6" hidden="1">'МП СЗН'!$S:$S</definedName>
    <definedName name="Z_06A69783_2FAA_4B05_9CD3_C97C7DF94659_.wvu.Cols" localSheetId="2" hidden="1">'МП СОГХ'!$S:$S</definedName>
    <definedName name="Z_06A69783_2FAA_4B05_9CD3_C97C7DF94659_.wvu.Cols" localSheetId="13" hidden="1">'МП СЭР'!$S:$S</definedName>
    <definedName name="Z_06A69783_2FAA_4B05_9CD3_C97C7DF94659_.wvu.Cols" localSheetId="17" hidden="1">'МП УМИ'!$S:$S</definedName>
    <definedName name="Z_06A69783_2FAA_4B05_9CD3_C97C7DF94659_.wvu.Cols" localSheetId="15" hidden="1">'МП УМФ'!$S:$S</definedName>
    <definedName name="Z_06A69783_2FAA_4B05_9CD3_C97C7DF94659_.wvu.Cols" localSheetId="3" hidden="1">'МП ФКГС'!$S:$S</definedName>
    <definedName name="Z_06A69783_2FAA_4B05_9CD3_C97C7DF94659_.wvu.Cols" localSheetId="12" hidden="1">'МП ЭБ'!$S:$S</definedName>
    <definedName name="Z_06A69783_2FAA_4B05_9CD3_C97C7DF94659_.wvu.Cols" localSheetId="0" hidden="1">'МП Экстремизм'!$S:$S</definedName>
    <definedName name="Z_0E67524B_A824_49FB_A67D_C1771603425D_.wvu.Cols" localSheetId="7" hidden="1">'МП АПК'!$S:$S</definedName>
    <definedName name="Z_0E67524B_A824_49FB_A67D_C1771603425D_.wvu.Cols" localSheetId="11" hidden="1">'МП БЖД'!$S:$S</definedName>
    <definedName name="Z_0E67524B_A824_49FB_A67D_C1771603425D_.wvu.Cols" localSheetId="4" hidden="1">'МП КП'!$S:$S</definedName>
    <definedName name="Z_0E67524B_A824_49FB_A67D_C1771603425D_.wvu.Cols" localSheetId="10" hidden="1">'МП ППиООПГ'!$S:$S</definedName>
    <definedName name="Z_0E67524B_A824_49FB_A67D_C1771603425D_.wvu.Cols" localSheetId="9" hidden="1">'МП РЖКК'!$S:$S</definedName>
    <definedName name="Z_0E67524B_A824_49FB_A67D_C1771603425D_.wvu.Cols" localSheetId="8" hidden="1">'МП РЖС'!$S:$S</definedName>
    <definedName name="Z_0E67524B_A824_49FB_A67D_C1771603425D_.wvu.Cols" localSheetId="16" hidden="1">'МП РИГО'!$S:$S</definedName>
    <definedName name="Z_0E67524B_A824_49FB_A67D_C1771603425D_.wvu.Cols" localSheetId="18" hidden="1">'МП РМС'!$S:$S</definedName>
    <definedName name="Z_0E67524B_A824_49FB_A67D_C1771603425D_.wvu.Cols" localSheetId="1" hidden="1">'МП РО'!$S:$S</definedName>
    <definedName name="Z_0E67524B_A824_49FB_A67D_C1771603425D_.wvu.Cols" localSheetId="14" hidden="1">'МП РТС'!$S:$S</definedName>
    <definedName name="Z_0E67524B_A824_49FB_A67D_C1771603425D_.wvu.Cols" localSheetId="5" hidden="1">'МП РФКиС'!$S:$S</definedName>
    <definedName name="Z_0E67524B_A824_49FB_A67D_C1771603425D_.wvu.Cols" localSheetId="6" hidden="1">'МП СЗН'!$A:$A,'МП СЗН'!$S:$S</definedName>
    <definedName name="Z_0E67524B_A824_49FB_A67D_C1771603425D_.wvu.Cols" localSheetId="2" hidden="1">'МП СОГХ'!$S:$S</definedName>
    <definedName name="Z_0E67524B_A824_49FB_A67D_C1771603425D_.wvu.Cols" localSheetId="13" hidden="1">'МП СЭР'!$S:$S</definedName>
    <definedName name="Z_0E67524B_A824_49FB_A67D_C1771603425D_.wvu.Cols" localSheetId="17" hidden="1">'МП УМИ'!$S:$S</definedName>
    <definedName name="Z_0E67524B_A824_49FB_A67D_C1771603425D_.wvu.Cols" localSheetId="15" hidden="1">'МП УМФ'!$A:$A,'МП УМФ'!$S:$S</definedName>
    <definedName name="Z_0E67524B_A824_49FB_A67D_C1771603425D_.wvu.Cols" localSheetId="3" hidden="1">'МП ФКГС'!$S:$S</definedName>
    <definedName name="Z_0E67524B_A824_49FB_A67D_C1771603425D_.wvu.Cols" localSheetId="12" hidden="1">'МП ЭБ'!$S:$S</definedName>
    <definedName name="Z_0E67524B_A824_49FB_A67D_C1771603425D_.wvu.Cols" localSheetId="0" hidden="1">'МП Экстремизм'!$S:$S</definedName>
    <definedName name="Z_2632A833_96F5_4A25_97EB_81ED19BC2F66_.wvu.Cols" localSheetId="7" hidden="1">'МП АПК'!$S:$S</definedName>
    <definedName name="Z_2632A833_96F5_4A25_97EB_81ED19BC2F66_.wvu.Cols" localSheetId="11" hidden="1">'МП БЖД'!$S:$S</definedName>
    <definedName name="Z_2632A833_96F5_4A25_97EB_81ED19BC2F66_.wvu.Cols" localSheetId="4" hidden="1">'МП КП'!$S:$S</definedName>
    <definedName name="Z_2632A833_96F5_4A25_97EB_81ED19BC2F66_.wvu.Cols" localSheetId="10" hidden="1">'МП ППиООПГ'!$S:$S</definedName>
    <definedName name="Z_2632A833_96F5_4A25_97EB_81ED19BC2F66_.wvu.Cols" localSheetId="9" hidden="1">'МП РЖКК'!$S:$S</definedName>
    <definedName name="Z_2632A833_96F5_4A25_97EB_81ED19BC2F66_.wvu.Cols" localSheetId="8" hidden="1">'МП РЖС'!$S:$S</definedName>
    <definedName name="Z_2632A833_96F5_4A25_97EB_81ED19BC2F66_.wvu.Cols" localSheetId="16" hidden="1">'МП РИГО'!$S:$S</definedName>
    <definedName name="Z_2632A833_96F5_4A25_97EB_81ED19BC2F66_.wvu.Cols" localSheetId="18" hidden="1">'МП РМС'!$S:$S</definedName>
    <definedName name="Z_2632A833_96F5_4A25_97EB_81ED19BC2F66_.wvu.Cols" localSheetId="1" hidden="1">'МП РО'!$S:$S</definedName>
    <definedName name="Z_2632A833_96F5_4A25_97EB_81ED19BC2F66_.wvu.Cols" localSheetId="14" hidden="1">'МП РТС'!$S:$S</definedName>
    <definedName name="Z_2632A833_96F5_4A25_97EB_81ED19BC2F66_.wvu.Cols" localSheetId="5" hidden="1">'МП РФКиС'!$S:$S</definedName>
    <definedName name="Z_2632A833_96F5_4A25_97EB_81ED19BC2F66_.wvu.Cols" localSheetId="6" hidden="1">'МП СЗН'!$S:$S</definedName>
    <definedName name="Z_2632A833_96F5_4A25_97EB_81ED19BC2F66_.wvu.Cols" localSheetId="2" hidden="1">'МП СОГХ'!$S:$S</definedName>
    <definedName name="Z_2632A833_96F5_4A25_97EB_81ED19BC2F66_.wvu.Cols" localSheetId="13" hidden="1">'МП СЭР'!$S:$S</definedName>
    <definedName name="Z_2632A833_96F5_4A25_97EB_81ED19BC2F66_.wvu.Cols" localSheetId="17" hidden="1">'МП УМИ'!$S:$S</definedName>
    <definedName name="Z_2632A833_96F5_4A25_97EB_81ED19BC2F66_.wvu.Cols" localSheetId="15" hidden="1">'МП УМФ'!$S:$S</definedName>
    <definedName name="Z_2632A833_96F5_4A25_97EB_81ED19BC2F66_.wvu.Cols" localSheetId="3" hidden="1">'МП ФКГС'!$S:$S</definedName>
    <definedName name="Z_2632A833_96F5_4A25_97EB_81ED19BC2F66_.wvu.Cols" localSheetId="12" hidden="1">'МП ЭБ'!$S:$S</definedName>
    <definedName name="Z_2632A833_96F5_4A25_97EB_81ED19BC2F66_.wvu.Cols" localSheetId="0" hidden="1">'МП Экстремизм'!$S:$S</definedName>
    <definedName name="Z_29B41C1A_DE4D_4DEA_B90B_19C46C754CB5_.wvu.Cols" localSheetId="7" hidden="1">'МП АПК'!$S:$S</definedName>
    <definedName name="Z_29B41C1A_DE4D_4DEA_B90B_19C46C754CB5_.wvu.Cols" localSheetId="11" hidden="1">'МП БЖД'!$S:$S</definedName>
    <definedName name="Z_29B41C1A_DE4D_4DEA_B90B_19C46C754CB5_.wvu.Cols" localSheetId="4" hidden="1">'МП КП'!$S:$S</definedName>
    <definedName name="Z_29B41C1A_DE4D_4DEA_B90B_19C46C754CB5_.wvu.Cols" localSheetId="10" hidden="1">'МП ППиООПГ'!$S:$S</definedName>
    <definedName name="Z_29B41C1A_DE4D_4DEA_B90B_19C46C754CB5_.wvu.Cols" localSheetId="9" hidden="1">'МП РЖКК'!$S:$S</definedName>
    <definedName name="Z_29B41C1A_DE4D_4DEA_B90B_19C46C754CB5_.wvu.Cols" localSheetId="8" hidden="1">'МП РЖС'!$S:$S</definedName>
    <definedName name="Z_29B41C1A_DE4D_4DEA_B90B_19C46C754CB5_.wvu.Cols" localSheetId="16" hidden="1">'МП РИГО'!$S:$S</definedName>
    <definedName name="Z_29B41C1A_DE4D_4DEA_B90B_19C46C754CB5_.wvu.Cols" localSheetId="18" hidden="1">'МП РМС'!$S:$S</definedName>
    <definedName name="Z_29B41C1A_DE4D_4DEA_B90B_19C46C754CB5_.wvu.Cols" localSheetId="1" hidden="1">'МП РО'!$S:$S</definedName>
    <definedName name="Z_29B41C1A_DE4D_4DEA_B90B_19C46C754CB5_.wvu.Cols" localSheetId="14" hidden="1">'МП РТС'!$S:$S</definedName>
    <definedName name="Z_29B41C1A_DE4D_4DEA_B90B_19C46C754CB5_.wvu.Cols" localSheetId="5" hidden="1">'МП РФКиС'!$S:$S</definedName>
    <definedName name="Z_29B41C1A_DE4D_4DEA_B90B_19C46C754CB5_.wvu.Cols" localSheetId="6" hidden="1">'МП СЗН'!$S:$S</definedName>
    <definedName name="Z_29B41C1A_DE4D_4DEA_B90B_19C46C754CB5_.wvu.Cols" localSheetId="2" hidden="1">'МП СОГХ'!$S:$S</definedName>
    <definedName name="Z_29B41C1A_DE4D_4DEA_B90B_19C46C754CB5_.wvu.Cols" localSheetId="13" hidden="1">'МП СЭР'!$S:$S</definedName>
    <definedName name="Z_29B41C1A_DE4D_4DEA_B90B_19C46C754CB5_.wvu.Cols" localSheetId="17" hidden="1">'МП УМИ'!$S:$S</definedName>
    <definedName name="Z_29B41C1A_DE4D_4DEA_B90B_19C46C754CB5_.wvu.Cols" localSheetId="15" hidden="1">'МП УМФ'!$S:$S</definedName>
    <definedName name="Z_29B41C1A_DE4D_4DEA_B90B_19C46C754CB5_.wvu.Cols" localSheetId="3" hidden="1">'МП ФКГС'!$S:$S</definedName>
    <definedName name="Z_29B41C1A_DE4D_4DEA_B90B_19C46C754CB5_.wvu.Cols" localSheetId="12" hidden="1">'МП ЭБ'!$S:$S</definedName>
    <definedName name="Z_29B41C1A_DE4D_4DEA_B90B_19C46C754CB5_.wvu.Cols" localSheetId="0" hidden="1">'МП Экстремизм'!$S:$S</definedName>
    <definedName name="Z_29B41C1A_DE4D_4DEA_B90B_19C46C754CB5_.wvu.PrintArea" localSheetId="2" hidden="1">'МП СОГХ'!$A$1:$T$18</definedName>
    <definedName name="Z_29B41C1A_DE4D_4DEA_B90B_19C46C754CB5_.wvu.PrintArea" localSheetId="3" hidden="1">'МП ФКГС'!$A$1:$T$11</definedName>
    <definedName name="Z_3A1AD47D_D360_494C_B851_D14B33F8032B_.wvu.Cols" localSheetId="7" hidden="1">'МП АПК'!$S:$S</definedName>
    <definedName name="Z_3A1AD47D_D360_494C_B851_D14B33F8032B_.wvu.Cols" localSheetId="11" hidden="1">'МП БЖД'!$S:$S</definedName>
    <definedName name="Z_3A1AD47D_D360_494C_B851_D14B33F8032B_.wvu.Cols" localSheetId="4" hidden="1">'МП КП'!$S:$S</definedName>
    <definedName name="Z_3A1AD47D_D360_494C_B851_D14B33F8032B_.wvu.Cols" localSheetId="10" hidden="1">'МП ППиООПГ'!$S:$S</definedName>
    <definedName name="Z_3A1AD47D_D360_494C_B851_D14B33F8032B_.wvu.Cols" localSheetId="9" hidden="1">'МП РЖКК'!$S:$S</definedName>
    <definedName name="Z_3A1AD47D_D360_494C_B851_D14B33F8032B_.wvu.Cols" localSheetId="8" hidden="1">'МП РЖС'!$S:$S</definedName>
    <definedName name="Z_3A1AD47D_D360_494C_B851_D14B33F8032B_.wvu.Cols" localSheetId="16" hidden="1">'МП РИГО'!$S:$S</definedName>
    <definedName name="Z_3A1AD47D_D360_494C_B851_D14B33F8032B_.wvu.Cols" localSheetId="18" hidden="1">'МП РМС'!$S:$S</definedName>
    <definedName name="Z_3A1AD47D_D360_494C_B851_D14B33F8032B_.wvu.Cols" localSheetId="1" hidden="1">'МП РО'!$S:$S</definedName>
    <definedName name="Z_3A1AD47D_D360_494C_B851_D14B33F8032B_.wvu.Cols" localSheetId="14" hidden="1">'МП РТС'!$S:$S</definedName>
    <definedName name="Z_3A1AD47D_D360_494C_B851_D14B33F8032B_.wvu.Cols" localSheetId="5" hidden="1">'МП РФКиС'!$S:$S</definedName>
    <definedName name="Z_3A1AD47D_D360_494C_B851_D14B33F8032B_.wvu.Cols" localSheetId="6" hidden="1">'МП СЗН'!$A:$A,'МП СЗН'!$S:$S</definedName>
    <definedName name="Z_3A1AD47D_D360_494C_B851_D14B33F8032B_.wvu.Cols" localSheetId="2" hidden="1">'МП СОГХ'!$S:$S</definedName>
    <definedName name="Z_3A1AD47D_D360_494C_B851_D14B33F8032B_.wvu.Cols" localSheetId="13" hidden="1">'МП СЭР'!$S:$S</definedName>
    <definedName name="Z_3A1AD47D_D360_494C_B851_D14B33F8032B_.wvu.Cols" localSheetId="17" hidden="1">'МП УМИ'!$S:$S</definedName>
    <definedName name="Z_3A1AD47D_D360_494C_B851_D14B33F8032B_.wvu.Cols" localSheetId="15" hidden="1">'МП УМФ'!$A:$A,'МП УМФ'!$S:$S</definedName>
    <definedName name="Z_3A1AD47D_D360_494C_B851_D14B33F8032B_.wvu.Cols" localSheetId="3" hidden="1">'МП ФКГС'!$S:$S</definedName>
    <definedName name="Z_3A1AD47D_D360_494C_B851_D14B33F8032B_.wvu.Cols" localSheetId="12" hidden="1">'МП ЭБ'!$S:$S</definedName>
    <definedName name="Z_3A1AD47D_D360_494C_B851_D14B33F8032B_.wvu.Cols" localSheetId="0" hidden="1">'МП Экстремизм'!$S:$S</definedName>
    <definedName name="Z_5F1BE36F_0832_42CE_A3FC_1A76BC593CBA_.wvu.Cols" localSheetId="7" hidden="1">'МП АПК'!$S:$S</definedName>
    <definedName name="Z_5F1BE36F_0832_42CE_A3FC_1A76BC593CBA_.wvu.Cols" localSheetId="11" hidden="1">'МП БЖД'!$S:$S</definedName>
    <definedName name="Z_5F1BE36F_0832_42CE_A3FC_1A76BC593CBA_.wvu.Cols" localSheetId="4" hidden="1">'МП КП'!$S:$S</definedName>
    <definedName name="Z_5F1BE36F_0832_42CE_A3FC_1A76BC593CBA_.wvu.Cols" localSheetId="10" hidden="1">'МП ППиООПГ'!$S:$S</definedName>
    <definedName name="Z_5F1BE36F_0832_42CE_A3FC_1A76BC593CBA_.wvu.Cols" localSheetId="9" hidden="1">'МП РЖКК'!$S:$S</definedName>
    <definedName name="Z_5F1BE36F_0832_42CE_A3FC_1A76BC593CBA_.wvu.Cols" localSheetId="8" hidden="1">'МП РЖС'!$S:$S</definedName>
    <definedName name="Z_5F1BE36F_0832_42CE_A3FC_1A76BC593CBA_.wvu.Cols" localSheetId="16" hidden="1">'МП РИГО'!$S:$S</definedName>
    <definedName name="Z_5F1BE36F_0832_42CE_A3FC_1A76BC593CBA_.wvu.Cols" localSheetId="18" hidden="1">'МП РМС'!$S:$S</definedName>
    <definedName name="Z_5F1BE36F_0832_42CE_A3FC_1A76BC593CBA_.wvu.Cols" localSheetId="1" hidden="1">'МП РО'!$S:$S</definedName>
    <definedName name="Z_5F1BE36F_0832_42CE_A3FC_1A76BC593CBA_.wvu.Cols" localSheetId="14" hidden="1">'МП РТС'!$S:$S</definedName>
    <definedName name="Z_5F1BE36F_0832_42CE_A3FC_1A76BC593CBA_.wvu.Cols" localSheetId="5" hidden="1">'МП РФКиС'!$S:$S</definedName>
    <definedName name="Z_5F1BE36F_0832_42CE_A3FC_1A76BC593CBA_.wvu.Cols" localSheetId="6" hidden="1">'МП СЗН'!$S:$S</definedName>
    <definedName name="Z_5F1BE36F_0832_42CE_A3FC_1A76BC593CBA_.wvu.Cols" localSheetId="2" hidden="1">'МП СОГХ'!$S:$S</definedName>
    <definedName name="Z_5F1BE36F_0832_42CE_A3FC_1A76BC593CBA_.wvu.Cols" localSheetId="13" hidden="1">'МП СЭР'!$S:$S</definedName>
    <definedName name="Z_5F1BE36F_0832_42CE_A3FC_1A76BC593CBA_.wvu.Cols" localSheetId="17" hidden="1">'МП УМИ'!$S:$S</definedName>
    <definedName name="Z_5F1BE36F_0832_42CE_A3FC_1A76BC593CBA_.wvu.Cols" localSheetId="15" hidden="1">'МП УМФ'!$S:$S</definedName>
    <definedName name="Z_5F1BE36F_0832_42CE_A3FC_1A76BC593CBA_.wvu.Cols" localSheetId="3" hidden="1">'МП ФКГС'!$S:$S</definedName>
    <definedName name="Z_5F1BE36F_0832_42CE_A3FC_1A76BC593CBA_.wvu.Cols" localSheetId="12" hidden="1">'МП ЭБ'!$S:$S</definedName>
    <definedName name="Z_5F1BE36F_0832_42CE_A3FC_1A76BC593CBA_.wvu.Cols" localSheetId="0" hidden="1">'МП Экстремизм'!$S:$S</definedName>
    <definedName name="Z_6A6C9703_C16B_46D2_8CEE_AD24BCFE6CF3_.wvu.Cols" localSheetId="7" hidden="1">'МП АПК'!$S:$S</definedName>
    <definedName name="Z_6A6C9703_C16B_46D2_8CEE_AD24BCFE6CF3_.wvu.Cols" localSheetId="11" hidden="1">'МП БЖД'!$S:$S</definedName>
    <definedName name="Z_6A6C9703_C16B_46D2_8CEE_AD24BCFE6CF3_.wvu.Cols" localSheetId="4" hidden="1">'МП КП'!$S:$S</definedName>
    <definedName name="Z_6A6C9703_C16B_46D2_8CEE_AD24BCFE6CF3_.wvu.Cols" localSheetId="10" hidden="1">'МП ППиООПГ'!$S:$S</definedName>
    <definedName name="Z_6A6C9703_C16B_46D2_8CEE_AD24BCFE6CF3_.wvu.Cols" localSheetId="9" hidden="1">'МП РЖКК'!$S:$S</definedName>
    <definedName name="Z_6A6C9703_C16B_46D2_8CEE_AD24BCFE6CF3_.wvu.Cols" localSheetId="8" hidden="1">'МП РЖС'!$S:$S</definedName>
    <definedName name="Z_6A6C9703_C16B_46D2_8CEE_AD24BCFE6CF3_.wvu.Cols" localSheetId="16" hidden="1">'МП РИГО'!$S:$S</definedName>
    <definedName name="Z_6A6C9703_C16B_46D2_8CEE_AD24BCFE6CF3_.wvu.Cols" localSheetId="18" hidden="1">'МП РМС'!$S:$S</definedName>
    <definedName name="Z_6A6C9703_C16B_46D2_8CEE_AD24BCFE6CF3_.wvu.Cols" localSheetId="1" hidden="1">'МП РО'!$S:$S</definedName>
    <definedName name="Z_6A6C9703_C16B_46D2_8CEE_AD24BCFE6CF3_.wvu.Cols" localSheetId="14" hidden="1">'МП РТС'!$S:$S</definedName>
    <definedName name="Z_6A6C9703_C16B_46D2_8CEE_AD24BCFE6CF3_.wvu.Cols" localSheetId="5" hidden="1">'МП РФКиС'!$S:$S</definedName>
    <definedName name="Z_6A6C9703_C16B_46D2_8CEE_AD24BCFE6CF3_.wvu.Cols" localSheetId="6" hidden="1">'МП СЗН'!$S:$S</definedName>
    <definedName name="Z_6A6C9703_C16B_46D2_8CEE_AD24BCFE6CF3_.wvu.Cols" localSheetId="2" hidden="1">'МП СОГХ'!$S:$S</definedName>
    <definedName name="Z_6A6C9703_C16B_46D2_8CEE_AD24BCFE6CF3_.wvu.Cols" localSheetId="13" hidden="1">'МП СЭР'!$S:$S</definedName>
    <definedName name="Z_6A6C9703_C16B_46D2_8CEE_AD24BCFE6CF3_.wvu.Cols" localSheetId="17" hidden="1">'МП УМИ'!$S:$S</definedName>
    <definedName name="Z_6A6C9703_C16B_46D2_8CEE_AD24BCFE6CF3_.wvu.Cols" localSheetId="15" hidden="1">'МП УМФ'!$S:$S</definedName>
    <definedName name="Z_6A6C9703_C16B_46D2_8CEE_AD24BCFE6CF3_.wvu.Cols" localSheetId="3" hidden="1">'МП ФКГС'!$S:$S</definedName>
    <definedName name="Z_6A6C9703_C16B_46D2_8CEE_AD24BCFE6CF3_.wvu.Cols" localSheetId="12" hidden="1">'МП ЭБ'!$S:$S</definedName>
    <definedName name="Z_6A6C9703_C16B_46D2_8CEE_AD24BCFE6CF3_.wvu.Cols" localSheetId="0" hidden="1">'МП Экстремизм'!$S:$S</definedName>
    <definedName name="Z_6A6C9703_C16B_46D2_8CEE_AD24BCFE6CF3_.wvu.PrintArea" localSheetId="2" hidden="1">'МП СОГХ'!$A$1:$T$18</definedName>
    <definedName name="Z_6A6C9703_C16B_46D2_8CEE_AD24BCFE6CF3_.wvu.PrintArea" localSheetId="3" hidden="1">'МП ФКГС'!$A$1:$T$11</definedName>
    <definedName name="Z_6AC0ED22_CCBF_444B_9F29_F3EDD4234483_.wvu.Cols" localSheetId="7" hidden="1">'МП АПК'!$S:$S</definedName>
    <definedName name="Z_6AC0ED22_CCBF_444B_9F29_F3EDD4234483_.wvu.Cols" localSheetId="11" hidden="1">'МП БЖД'!$S:$S</definedName>
    <definedName name="Z_6AC0ED22_CCBF_444B_9F29_F3EDD4234483_.wvu.Cols" localSheetId="4" hidden="1">'МП КП'!$S:$S</definedName>
    <definedName name="Z_6AC0ED22_CCBF_444B_9F29_F3EDD4234483_.wvu.Cols" localSheetId="10" hidden="1">'МП ППиООПГ'!$S:$S</definedName>
    <definedName name="Z_6AC0ED22_CCBF_444B_9F29_F3EDD4234483_.wvu.Cols" localSheetId="9" hidden="1">'МП РЖКК'!$S:$S</definedName>
    <definedName name="Z_6AC0ED22_CCBF_444B_9F29_F3EDD4234483_.wvu.Cols" localSheetId="8" hidden="1">'МП РЖС'!$S:$S</definedName>
    <definedName name="Z_6AC0ED22_CCBF_444B_9F29_F3EDD4234483_.wvu.Cols" localSheetId="16" hidden="1">'МП РИГО'!$S:$S</definedName>
    <definedName name="Z_6AC0ED22_CCBF_444B_9F29_F3EDD4234483_.wvu.Cols" localSheetId="18" hidden="1">'МП РМС'!$S:$S</definedName>
    <definedName name="Z_6AC0ED22_CCBF_444B_9F29_F3EDD4234483_.wvu.Cols" localSheetId="1" hidden="1">'МП РО'!$S:$S</definedName>
    <definedName name="Z_6AC0ED22_CCBF_444B_9F29_F3EDD4234483_.wvu.Cols" localSheetId="14" hidden="1">'МП РТС'!$S:$S</definedName>
    <definedName name="Z_6AC0ED22_CCBF_444B_9F29_F3EDD4234483_.wvu.Cols" localSheetId="5" hidden="1">'МП РФКиС'!$S:$S</definedName>
    <definedName name="Z_6AC0ED22_CCBF_444B_9F29_F3EDD4234483_.wvu.Cols" localSheetId="6" hidden="1">'МП СЗН'!$S:$S</definedName>
    <definedName name="Z_6AC0ED22_CCBF_444B_9F29_F3EDD4234483_.wvu.Cols" localSheetId="2" hidden="1">'МП СОГХ'!$S:$S</definedName>
    <definedName name="Z_6AC0ED22_CCBF_444B_9F29_F3EDD4234483_.wvu.Cols" localSheetId="13" hidden="1">'МП СЭР'!$S:$S</definedName>
    <definedName name="Z_6AC0ED22_CCBF_444B_9F29_F3EDD4234483_.wvu.Cols" localSheetId="17" hidden="1">'МП УМИ'!$S:$S</definedName>
    <definedName name="Z_6AC0ED22_CCBF_444B_9F29_F3EDD4234483_.wvu.Cols" localSheetId="15" hidden="1">'МП УМФ'!$S:$S</definedName>
    <definedName name="Z_6AC0ED22_CCBF_444B_9F29_F3EDD4234483_.wvu.Cols" localSheetId="3" hidden="1">'МП ФКГС'!$S:$S</definedName>
    <definedName name="Z_6AC0ED22_CCBF_444B_9F29_F3EDD4234483_.wvu.Cols" localSheetId="12" hidden="1">'МП ЭБ'!$S:$S</definedName>
    <definedName name="Z_6AC0ED22_CCBF_444B_9F29_F3EDD4234483_.wvu.Cols" localSheetId="0" hidden="1">'МП Экстремизм'!$S:$S</definedName>
    <definedName name="Z_73C3B9D4_9210_43F5_9883_0E949EA0E341_.wvu.Cols" localSheetId="7" hidden="1">'МП АПК'!$S:$S</definedName>
    <definedName name="Z_73C3B9D4_9210_43F5_9883_0E949EA0E341_.wvu.Cols" localSheetId="11" hidden="1">'МП БЖД'!$S:$S</definedName>
    <definedName name="Z_73C3B9D4_9210_43F5_9883_0E949EA0E341_.wvu.Cols" localSheetId="4" hidden="1">'МП КП'!$S:$S</definedName>
    <definedName name="Z_73C3B9D4_9210_43F5_9883_0E949EA0E341_.wvu.Cols" localSheetId="10" hidden="1">'МП ППиООПГ'!$S:$S</definedName>
    <definedName name="Z_73C3B9D4_9210_43F5_9883_0E949EA0E341_.wvu.Cols" localSheetId="9" hidden="1">'МП РЖКК'!$S:$S</definedName>
    <definedName name="Z_73C3B9D4_9210_43F5_9883_0E949EA0E341_.wvu.Cols" localSheetId="8" hidden="1">'МП РЖС'!$S:$S</definedName>
    <definedName name="Z_73C3B9D4_9210_43F5_9883_0E949EA0E341_.wvu.Cols" localSheetId="16" hidden="1">'МП РИГО'!$S:$S</definedName>
    <definedName name="Z_73C3B9D4_9210_43F5_9883_0E949EA0E341_.wvu.Cols" localSheetId="18" hidden="1">'МП РМС'!$S:$S</definedName>
    <definedName name="Z_73C3B9D4_9210_43F5_9883_0E949EA0E341_.wvu.Cols" localSheetId="1" hidden="1">'МП РО'!$S:$S</definedName>
    <definedName name="Z_73C3B9D4_9210_43F5_9883_0E949EA0E341_.wvu.Cols" localSheetId="14" hidden="1">'МП РТС'!$S:$S</definedName>
    <definedName name="Z_73C3B9D4_9210_43F5_9883_0E949EA0E341_.wvu.Cols" localSheetId="5" hidden="1">'МП РФКиС'!$S:$S</definedName>
    <definedName name="Z_73C3B9D4_9210_43F5_9883_0E949EA0E341_.wvu.Cols" localSheetId="6" hidden="1">'МП СЗН'!$S:$S</definedName>
    <definedName name="Z_73C3B9D4_9210_43F5_9883_0E949EA0E341_.wvu.Cols" localSheetId="2" hidden="1">'МП СОГХ'!$S:$S</definedName>
    <definedName name="Z_73C3B9D4_9210_43F5_9883_0E949EA0E341_.wvu.Cols" localSheetId="13" hidden="1">'МП СЭР'!$S:$S</definedName>
    <definedName name="Z_73C3B9D4_9210_43F5_9883_0E949EA0E341_.wvu.Cols" localSheetId="17" hidden="1">'МП УМИ'!$S:$S</definedName>
    <definedName name="Z_73C3B9D4_9210_43F5_9883_0E949EA0E341_.wvu.Cols" localSheetId="15" hidden="1">'МП УМФ'!$S:$S</definedName>
    <definedName name="Z_73C3B9D4_9210_43F5_9883_0E949EA0E341_.wvu.Cols" localSheetId="3" hidden="1">'МП ФКГС'!$S:$S</definedName>
    <definedName name="Z_73C3B9D4_9210_43F5_9883_0E949EA0E341_.wvu.Cols" localSheetId="12" hidden="1">'МП ЭБ'!$S:$S</definedName>
    <definedName name="Z_73C3B9D4_9210_43F5_9883_0E949EA0E341_.wvu.Cols" localSheetId="0" hidden="1">'МП Экстремизм'!$S:$S</definedName>
    <definedName name="Z_73C3B9D4_9210_43F5_9883_0E949EA0E341_.wvu.PrintArea" localSheetId="18" hidden="1">'МП РМС'!$A$1:$T$11</definedName>
    <definedName name="Z_7ECADF5B_4174_4035_8137_3D83A4A93CD5_.wvu.Cols" localSheetId="7" hidden="1">'МП АПК'!$S:$S</definedName>
    <definedName name="Z_7ECADF5B_4174_4035_8137_3D83A4A93CD5_.wvu.Cols" localSheetId="11" hidden="1">'МП БЖД'!$S:$S</definedName>
    <definedName name="Z_7ECADF5B_4174_4035_8137_3D83A4A93CD5_.wvu.Cols" localSheetId="4" hidden="1">'МП КП'!$S:$S</definedName>
    <definedName name="Z_7ECADF5B_4174_4035_8137_3D83A4A93CD5_.wvu.Cols" localSheetId="10" hidden="1">'МП ППиООПГ'!$S:$S</definedName>
    <definedName name="Z_7ECADF5B_4174_4035_8137_3D83A4A93CD5_.wvu.Cols" localSheetId="9" hidden="1">'МП РЖКК'!$S:$S</definedName>
    <definedName name="Z_7ECADF5B_4174_4035_8137_3D83A4A93CD5_.wvu.Cols" localSheetId="8" hidden="1">'МП РЖС'!$S:$S</definedName>
    <definedName name="Z_7ECADF5B_4174_4035_8137_3D83A4A93CD5_.wvu.Cols" localSheetId="16" hidden="1">'МП РИГО'!$S:$S</definedName>
    <definedName name="Z_7ECADF5B_4174_4035_8137_3D83A4A93CD5_.wvu.Cols" localSheetId="18" hidden="1">'МП РМС'!$S:$S</definedName>
    <definedName name="Z_7ECADF5B_4174_4035_8137_3D83A4A93CD5_.wvu.Cols" localSheetId="1" hidden="1">'МП РО'!$S:$S</definedName>
    <definedName name="Z_7ECADF5B_4174_4035_8137_3D83A4A93CD5_.wvu.Cols" localSheetId="14" hidden="1">'МП РТС'!$S:$S</definedName>
    <definedName name="Z_7ECADF5B_4174_4035_8137_3D83A4A93CD5_.wvu.Cols" localSheetId="5" hidden="1">'МП РФКиС'!$S:$S</definedName>
    <definedName name="Z_7ECADF5B_4174_4035_8137_3D83A4A93CD5_.wvu.Cols" localSheetId="6" hidden="1">'МП СЗН'!$S:$S</definedName>
    <definedName name="Z_7ECADF5B_4174_4035_8137_3D83A4A93CD5_.wvu.Cols" localSheetId="2" hidden="1">'МП СОГХ'!$S:$S</definedName>
    <definedName name="Z_7ECADF5B_4174_4035_8137_3D83A4A93CD5_.wvu.Cols" localSheetId="13" hidden="1">'МП СЭР'!$S:$S</definedName>
    <definedName name="Z_7ECADF5B_4174_4035_8137_3D83A4A93CD5_.wvu.Cols" localSheetId="17" hidden="1">'МП УМИ'!$S:$S</definedName>
    <definedName name="Z_7ECADF5B_4174_4035_8137_3D83A4A93CD5_.wvu.Cols" localSheetId="15" hidden="1">'МП УМФ'!$S:$S</definedName>
    <definedName name="Z_7ECADF5B_4174_4035_8137_3D83A4A93CD5_.wvu.Cols" localSheetId="3" hidden="1">'МП ФКГС'!$S:$S</definedName>
    <definedName name="Z_7ECADF5B_4174_4035_8137_3D83A4A93CD5_.wvu.Cols" localSheetId="12" hidden="1">'МП ЭБ'!$S:$S</definedName>
    <definedName name="Z_7ECADF5B_4174_4035_8137_3D83A4A93CD5_.wvu.Cols" localSheetId="0" hidden="1">'МП Экстремизм'!$S:$S</definedName>
    <definedName name="Z_80AD08A8_345A_453A_A104_5E3DA1078B6F_.wvu.Cols" localSheetId="7" hidden="1">'МП АПК'!$S:$S</definedName>
    <definedName name="Z_80AD08A8_345A_453A_A104_5E3DA1078B6F_.wvu.Cols" localSheetId="11" hidden="1">'МП БЖД'!$S:$S</definedName>
    <definedName name="Z_80AD08A8_345A_453A_A104_5E3DA1078B6F_.wvu.Cols" localSheetId="4" hidden="1">'МП КП'!$S:$S</definedName>
    <definedName name="Z_80AD08A8_345A_453A_A104_5E3DA1078B6F_.wvu.Cols" localSheetId="10" hidden="1">'МП ППиООПГ'!$S:$S</definedName>
    <definedName name="Z_80AD08A8_345A_453A_A104_5E3DA1078B6F_.wvu.Cols" localSheetId="9" hidden="1">'МП РЖКК'!$S:$S</definedName>
    <definedName name="Z_80AD08A8_345A_453A_A104_5E3DA1078B6F_.wvu.Cols" localSheetId="8" hidden="1">'МП РЖС'!$S:$S</definedName>
    <definedName name="Z_80AD08A8_345A_453A_A104_5E3DA1078B6F_.wvu.Cols" localSheetId="16" hidden="1">'МП РИГО'!$S:$S</definedName>
    <definedName name="Z_80AD08A8_345A_453A_A104_5E3DA1078B6F_.wvu.Cols" localSheetId="18" hidden="1">'МП РМС'!$S:$S</definedName>
    <definedName name="Z_80AD08A8_345A_453A_A104_5E3DA1078B6F_.wvu.Cols" localSheetId="1" hidden="1">'МП РО'!$S:$S</definedName>
    <definedName name="Z_80AD08A8_345A_453A_A104_5E3DA1078B6F_.wvu.Cols" localSheetId="14" hidden="1">'МП РТС'!$S:$S</definedName>
    <definedName name="Z_80AD08A8_345A_453A_A104_5E3DA1078B6F_.wvu.Cols" localSheetId="5" hidden="1">'МП РФКиС'!$S:$S</definedName>
    <definedName name="Z_80AD08A8_345A_453A_A104_5E3DA1078B6F_.wvu.Cols" localSheetId="6" hidden="1">'МП СЗН'!$A:$A,'МП СЗН'!$S:$S</definedName>
    <definedName name="Z_80AD08A8_345A_453A_A104_5E3DA1078B6F_.wvu.Cols" localSheetId="2" hidden="1">'МП СОГХ'!$S:$S</definedName>
    <definedName name="Z_80AD08A8_345A_453A_A104_5E3DA1078B6F_.wvu.Cols" localSheetId="13" hidden="1">'МП СЭР'!$S:$S</definedName>
    <definedName name="Z_80AD08A8_345A_453A_A104_5E3DA1078B6F_.wvu.Cols" localSheetId="17" hidden="1">'МП УМИ'!$S:$S</definedName>
    <definedName name="Z_80AD08A8_345A_453A_A104_5E3DA1078B6F_.wvu.Cols" localSheetId="15" hidden="1">'МП УМФ'!$A:$A,'МП УМФ'!$S:$S</definedName>
    <definedName name="Z_80AD08A8_345A_453A_A104_5E3DA1078B6F_.wvu.Cols" localSheetId="3" hidden="1">'МП ФКГС'!$S:$S</definedName>
    <definedName name="Z_80AD08A8_345A_453A_A104_5E3DA1078B6F_.wvu.Cols" localSheetId="12" hidden="1">'МП ЭБ'!$S:$S</definedName>
    <definedName name="Z_80AD08A8_345A_453A_A104_5E3DA1078B6F_.wvu.Cols" localSheetId="0" hidden="1">'МП Экстремизм'!$S:$S</definedName>
    <definedName name="Z_8E7CBF92_2A8A_4486_AE31_320A2A4BD935_.wvu.Cols" localSheetId="7" hidden="1">'МП АПК'!$S:$S</definedName>
    <definedName name="Z_8E7CBF92_2A8A_4486_AE31_320A2A4BD935_.wvu.Cols" localSheetId="11" hidden="1">'МП БЖД'!$S:$S</definedName>
    <definedName name="Z_8E7CBF92_2A8A_4486_AE31_320A2A4BD935_.wvu.Cols" localSheetId="4" hidden="1">'МП КП'!$S:$S</definedName>
    <definedName name="Z_8E7CBF92_2A8A_4486_AE31_320A2A4BD935_.wvu.Cols" localSheetId="10" hidden="1">'МП ППиООПГ'!$S:$S</definedName>
    <definedName name="Z_8E7CBF92_2A8A_4486_AE31_320A2A4BD935_.wvu.Cols" localSheetId="9" hidden="1">'МП РЖКК'!$S:$S</definedName>
    <definedName name="Z_8E7CBF92_2A8A_4486_AE31_320A2A4BD935_.wvu.Cols" localSheetId="8" hidden="1">'МП РЖС'!$S:$S</definedName>
    <definedName name="Z_8E7CBF92_2A8A_4486_AE31_320A2A4BD935_.wvu.Cols" localSheetId="16" hidden="1">'МП РИГО'!$S:$S</definedName>
    <definedName name="Z_8E7CBF92_2A8A_4486_AE31_320A2A4BD935_.wvu.Cols" localSheetId="18" hidden="1">'МП РМС'!$S:$S</definedName>
    <definedName name="Z_8E7CBF92_2A8A_4486_AE31_320A2A4BD935_.wvu.Cols" localSheetId="1" hidden="1">'МП РО'!$S:$S</definedName>
    <definedName name="Z_8E7CBF92_2A8A_4486_AE31_320A2A4BD935_.wvu.Cols" localSheetId="14" hidden="1">'МП РТС'!$S:$S</definedName>
    <definedName name="Z_8E7CBF92_2A8A_4486_AE31_320A2A4BD935_.wvu.Cols" localSheetId="5" hidden="1">'МП РФКиС'!$S:$S</definedName>
    <definedName name="Z_8E7CBF92_2A8A_4486_AE31_320A2A4BD935_.wvu.Cols" localSheetId="6" hidden="1">'МП СЗН'!$S:$S</definedName>
    <definedName name="Z_8E7CBF92_2A8A_4486_AE31_320A2A4BD935_.wvu.Cols" localSheetId="2" hidden="1">'МП СОГХ'!$S:$S</definedName>
    <definedName name="Z_8E7CBF92_2A8A_4486_AE31_320A2A4BD935_.wvu.Cols" localSheetId="13" hidden="1">'МП СЭР'!$S:$S</definedName>
    <definedName name="Z_8E7CBF92_2A8A_4486_AE31_320A2A4BD935_.wvu.Cols" localSheetId="17" hidden="1">'МП УМИ'!$S:$S</definedName>
    <definedName name="Z_8E7CBF92_2A8A_4486_AE31_320A2A4BD935_.wvu.Cols" localSheetId="15" hidden="1">'МП УМФ'!$S:$S</definedName>
    <definedName name="Z_8E7CBF92_2A8A_4486_AE31_320A2A4BD935_.wvu.Cols" localSheetId="3" hidden="1">'МП ФКГС'!$S:$S</definedName>
    <definedName name="Z_8E7CBF92_2A8A_4486_AE31_320A2A4BD935_.wvu.Cols" localSheetId="12" hidden="1">'МП ЭБ'!$S:$S</definedName>
    <definedName name="Z_8E7CBF92_2A8A_4486_AE31_320A2A4BD935_.wvu.Cols" localSheetId="0" hidden="1">'МП Экстремизм'!$S:$S</definedName>
    <definedName name="Z_8E7CBF92_2A8A_4486_AE31_320A2A4BD935_.wvu.PrintArea" localSheetId="18" hidden="1">'МП РМС'!$A$1:$T$11</definedName>
    <definedName name="Z_AA1E88D6_B765_4D8A_BB20_FCE31C48857F_.wvu.Cols" localSheetId="7" hidden="1">'МП АПК'!$S:$S</definedName>
    <definedName name="Z_AA1E88D6_B765_4D8A_BB20_FCE31C48857F_.wvu.Cols" localSheetId="11" hidden="1">'МП БЖД'!$S:$S</definedName>
    <definedName name="Z_AA1E88D6_B765_4D8A_BB20_FCE31C48857F_.wvu.Cols" localSheetId="4" hidden="1">'МП КП'!$S:$S</definedName>
    <definedName name="Z_AA1E88D6_B765_4D8A_BB20_FCE31C48857F_.wvu.Cols" localSheetId="10" hidden="1">'МП ППиООПГ'!$S:$S</definedName>
    <definedName name="Z_AA1E88D6_B765_4D8A_BB20_FCE31C48857F_.wvu.Cols" localSheetId="9" hidden="1">'МП РЖКК'!$S:$S</definedName>
    <definedName name="Z_AA1E88D6_B765_4D8A_BB20_FCE31C48857F_.wvu.Cols" localSheetId="8" hidden="1">'МП РЖС'!$S:$S</definedName>
    <definedName name="Z_AA1E88D6_B765_4D8A_BB20_FCE31C48857F_.wvu.Cols" localSheetId="16" hidden="1">'МП РИГО'!$S:$S</definedName>
    <definedName name="Z_AA1E88D6_B765_4D8A_BB20_FCE31C48857F_.wvu.Cols" localSheetId="18" hidden="1">'МП РМС'!$S:$S</definedName>
    <definedName name="Z_AA1E88D6_B765_4D8A_BB20_FCE31C48857F_.wvu.Cols" localSheetId="1" hidden="1">'МП РО'!$S:$S</definedName>
    <definedName name="Z_AA1E88D6_B765_4D8A_BB20_FCE31C48857F_.wvu.Cols" localSheetId="14" hidden="1">'МП РТС'!$S:$S</definedName>
    <definedName name="Z_AA1E88D6_B765_4D8A_BB20_FCE31C48857F_.wvu.Cols" localSheetId="5" hidden="1">'МП РФКиС'!$S:$S</definedName>
    <definedName name="Z_AA1E88D6_B765_4D8A_BB20_FCE31C48857F_.wvu.Cols" localSheetId="6" hidden="1">'МП СЗН'!$A:$A,'МП СЗН'!$S:$S</definedName>
    <definedName name="Z_AA1E88D6_B765_4D8A_BB20_FCE31C48857F_.wvu.Cols" localSheetId="2" hidden="1">'МП СОГХ'!$S:$S</definedName>
    <definedName name="Z_AA1E88D6_B765_4D8A_BB20_FCE31C48857F_.wvu.Cols" localSheetId="13" hidden="1">'МП СЭР'!$S:$S</definedName>
    <definedName name="Z_AA1E88D6_B765_4D8A_BB20_FCE31C48857F_.wvu.Cols" localSheetId="17" hidden="1">'МП УМИ'!$S:$S</definedName>
    <definedName name="Z_AA1E88D6_B765_4D8A_BB20_FCE31C48857F_.wvu.Cols" localSheetId="15" hidden="1">'МП УМФ'!$S:$S</definedName>
    <definedName name="Z_AA1E88D6_B765_4D8A_BB20_FCE31C48857F_.wvu.Cols" localSheetId="3" hidden="1">'МП ФКГС'!$S:$S</definedName>
    <definedName name="Z_AA1E88D6_B765_4D8A_BB20_FCE31C48857F_.wvu.Cols" localSheetId="12" hidden="1">'МП ЭБ'!$S:$S</definedName>
    <definedName name="Z_AA1E88D6_B765_4D8A_BB20_FCE31C48857F_.wvu.Cols" localSheetId="0" hidden="1">'МП Экстремизм'!$S:$S</definedName>
    <definedName name="Z_AF8A7EC1_5680_4411_8CA7_5C7F5D245B03_.wvu.Cols" localSheetId="7" hidden="1">'МП АПК'!$S:$S</definedName>
    <definedName name="Z_AF8A7EC1_5680_4411_8CA7_5C7F5D245B03_.wvu.Cols" localSheetId="11" hidden="1">'МП БЖД'!$S:$S</definedName>
    <definedName name="Z_AF8A7EC1_5680_4411_8CA7_5C7F5D245B03_.wvu.Cols" localSheetId="4" hidden="1">'МП КП'!$S:$S</definedName>
    <definedName name="Z_AF8A7EC1_5680_4411_8CA7_5C7F5D245B03_.wvu.Cols" localSheetId="10" hidden="1">'МП ППиООПГ'!$S:$S</definedName>
    <definedName name="Z_AF8A7EC1_5680_4411_8CA7_5C7F5D245B03_.wvu.Cols" localSheetId="9" hidden="1">'МП РЖКК'!$S:$S</definedName>
    <definedName name="Z_AF8A7EC1_5680_4411_8CA7_5C7F5D245B03_.wvu.Cols" localSheetId="8" hidden="1">'МП РЖС'!$S:$S</definedName>
    <definedName name="Z_AF8A7EC1_5680_4411_8CA7_5C7F5D245B03_.wvu.Cols" localSheetId="16" hidden="1">'МП РИГО'!$S:$S</definedName>
    <definedName name="Z_AF8A7EC1_5680_4411_8CA7_5C7F5D245B03_.wvu.Cols" localSheetId="18" hidden="1">'МП РМС'!$S:$S</definedName>
    <definedName name="Z_AF8A7EC1_5680_4411_8CA7_5C7F5D245B03_.wvu.Cols" localSheetId="1" hidden="1">'МП РО'!$S:$S</definedName>
    <definedName name="Z_AF8A7EC1_5680_4411_8CA7_5C7F5D245B03_.wvu.Cols" localSheetId="14" hidden="1">'МП РТС'!$S:$S</definedName>
    <definedName name="Z_AF8A7EC1_5680_4411_8CA7_5C7F5D245B03_.wvu.Cols" localSheetId="5" hidden="1">'МП РФКиС'!$S:$S</definedName>
    <definedName name="Z_AF8A7EC1_5680_4411_8CA7_5C7F5D245B03_.wvu.Cols" localSheetId="6" hidden="1">'МП СЗН'!$S:$S</definedName>
    <definedName name="Z_AF8A7EC1_5680_4411_8CA7_5C7F5D245B03_.wvu.Cols" localSheetId="2" hidden="1">'МП СОГХ'!$S:$S</definedName>
    <definedName name="Z_AF8A7EC1_5680_4411_8CA7_5C7F5D245B03_.wvu.Cols" localSheetId="13" hidden="1">'МП СЭР'!$S:$S</definedName>
    <definedName name="Z_AF8A7EC1_5680_4411_8CA7_5C7F5D245B03_.wvu.Cols" localSheetId="17" hidden="1">'МП УМИ'!$S:$S</definedName>
    <definedName name="Z_AF8A7EC1_5680_4411_8CA7_5C7F5D245B03_.wvu.Cols" localSheetId="15" hidden="1">'МП УМФ'!$S:$S</definedName>
    <definedName name="Z_AF8A7EC1_5680_4411_8CA7_5C7F5D245B03_.wvu.Cols" localSheetId="3" hidden="1">'МП ФКГС'!$S:$S</definedName>
    <definedName name="Z_AF8A7EC1_5680_4411_8CA7_5C7F5D245B03_.wvu.Cols" localSheetId="12" hidden="1">'МП ЭБ'!$S:$S</definedName>
    <definedName name="Z_AF8A7EC1_5680_4411_8CA7_5C7F5D245B03_.wvu.Cols" localSheetId="0" hidden="1">'МП Экстремизм'!$S:$S</definedName>
    <definedName name="Z_AF8A7EC1_5680_4411_8CA7_5C7F5D245B03_.wvu.PrintArea" localSheetId="18" hidden="1">'МП РМС'!$A$1:$T$11</definedName>
    <definedName name="Z_B08D60EB_17AC_43BC_A2EA_BCC34DA15115_.wvu.Cols" localSheetId="7" hidden="1">'МП АПК'!$S:$S</definedName>
    <definedName name="Z_B08D60EB_17AC_43BC_A2EA_BCC34DA15115_.wvu.Cols" localSheetId="11" hidden="1">'МП БЖД'!$S:$S</definedName>
    <definedName name="Z_B08D60EB_17AC_43BC_A2EA_BCC34DA15115_.wvu.Cols" localSheetId="4" hidden="1">'МП КП'!$S:$S</definedName>
    <definedName name="Z_B08D60EB_17AC_43BC_A2EA_BCC34DA15115_.wvu.Cols" localSheetId="10" hidden="1">'МП ППиООПГ'!$S:$S</definedName>
    <definedName name="Z_B08D60EB_17AC_43BC_A2EA_BCC34DA15115_.wvu.Cols" localSheetId="9" hidden="1">'МП РЖКК'!$S:$S</definedName>
    <definedName name="Z_B08D60EB_17AC_43BC_A2EA_BCC34DA15115_.wvu.Cols" localSheetId="8" hidden="1">'МП РЖС'!$S:$S</definedName>
    <definedName name="Z_B08D60EB_17AC_43BC_A2EA_BCC34DA15115_.wvu.Cols" localSheetId="16" hidden="1">'МП РИГО'!$S:$S</definedName>
    <definedName name="Z_B08D60EB_17AC_43BC_A2EA_BCC34DA15115_.wvu.Cols" localSheetId="18" hidden="1">'МП РМС'!$S:$S</definedName>
    <definedName name="Z_B08D60EB_17AC_43BC_A2EA_BCC34DA15115_.wvu.Cols" localSheetId="1" hidden="1">'МП РО'!$S:$S</definedName>
    <definedName name="Z_B08D60EB_17AC_43BC_A2EA_BCC34DA15115_.wvu.Cols" localSheetId="14" hidden="1">'МП РТС'!$S:$S</definedName>
    <definedName name="Z_B08D60EB_17AC_43BC_A2EA_BCC34DA15115_.wvu.Cols" localSheetId="5" hidden="1">'МП РФКиС'!$S:$S</definedName>
    <definedName name="Z_B08D60EB_17AC_43BC_A2EA_BCC34DA15115_.wvu.Cols" localSheetId="6" hidden="1">'МП СЗН'!$S:$S</definedName>
    <definedName name="Z_B08D60EB_17AC_43BC_A2EA_BCC34DA15115_.wvu.Cols" localSheetId="2" hidden="1">'МП СОГХ'!$S:$S</definedName>
    <definedName name="Z_B08D60EB_17AC_43BC_A2EA_BCC34DA15115_.wvu.Cols" localSheetId="13" hidden="1">'МП СЭР'!$S:$S</definedName>
    <definedName name="Z_B08D60EB_17AC_43BC_A2EA_BCC34DA15115_.wvu.Cols" localSheetId="17" hidden="1">'МП УМИ'!$S:$S</definedName>
    <definedName name="Z_B08D60EB_17AC_43BC_A2EA_BCC34DA15115_.wvu.Cols" localSheetId="15" hidden="1">'МП УМФ'!$S:$S</definedName>
    <definedName name="Z_B08D60EB_17AC_43BC_A2EA_BCC34DA15115_.wvu.Cols" localSheetId="3" hidden="1">'МП ФКГС'!$S:$S</definedName>
    <definedName name="Z_B08D60EB_17AC_43BC_A2EA_BCC34DA15115_.wvu.Cols" localSheetId="12" hidden="1">'МП ЭБ'!$S:$S</definedName>
    <definedName name="Z_B08D60EB_17AC_43BC_A2EA_BCC34DA15115_.wvu.Cols" localSheetId="0" hidden="1">'МП Экстремизм'!$S:$S</definedName>
    <definedName name="Z_BC0D032C_B7DF_4F2E_B1DC_6C55D32E50A7_.wvu.Cols" localSheetId="7" hidden="1">'МП АПК'!$S:$S</definedName>
    <definedName name="Z_BC0D032C_B7DF_4F2E_B1DC_6C55D32E50A7_.wvu.Cols" localSheetId="11" hidden="1">'МП БЖД'!$S:$S</definedName>
    <definedName name="Z_BC0D032C_B7DF_4F2E_B1DC_6C55D32E50A7_.wvu.Cols" localSheetId="4" hidden="1">'МП КП'!$S:$S</definedName>
    <definedName name="Z_BC0D032C_B7DF_4F2E_B1DC_6C55D32E50A7_.wvu.Cols" localSheetId="10" hidden="1">'МП ППиООПГ'!$S:$S</definedName>
    <definedName name="Z_BC0D032C_B7DF_4F2E_B1DC_6C55D32E50A7_.wvu.Cols" localSheetId="9" hidden="1">'МП РЖКК'!$S:$S</definedName>
    <definedName name="Z_BC0D032C_B7DF_4F2E_B1DC_6C55D32E50A7_.wvu.Cols" localSheetId="8" hidden="1">'МП РЖС'!$S:$S</definedName>
    <definedName name="Z_BC0D032C_B7DF_4F2E_B1DC_6C55D32E50A7_.wvu.Cols" localSheetId="16" hidden="1">'МП РИГО'!$S:$S</definedName>
    <definedName name="Z_BC0D032C_B7DF_4F2E_B1DC_6C55D32E50A7_.wvu.Cols" localSheetId="18" hidden="1">'МП РМС'!$S:$S</definedName>
    <definedName name="Z_BC0D032C_B7DF_4F2E_B1DC_6C55D32E50A7_.wvu.Cols" localSheetId="1" hidden="1">'МП РО'!$S:$S</definedName>
    <definedName name="Z_BC0D032C_B7DF_4F2E_B1DC_6C55D32E50A7_.wvu.Cols" localSheetId="14" hidden="1">'МП РТС'!$S:$S</definedName>
    <definedName name="Z_BC0D032C_B7DF_4F2E_B1DC_6C55D32E50A7_.wvu.Cols" localSheetId="5" hidden="1">'МП РФКиС'!$S:$S</definedName>
    <definedName name="Z_BC0D032C_B7DF_4F2E_B1DC_6C55D32E50A7_.wvu.Cols" localSheetId="6" hidden="1">'МП СЗН'!$S:$S</definedName>
    <definedName name="Z_BC0D032C_B7DF_4F2E_B1DC_6C55D32E50A7_.wvu.Cols" localSheetId="2" hidden="1">'МП СОГХ'!$S:$S</definedName>
    <definedName name="Z_BC0D032C_B7DF_4F2E_B1DC_6C55D32E50A7_.wvu.Cols" localSheetId="13" hidden="1">'МП СЭР'!$S:$S</definedName>
    <definedName name="Z_BC0D032C_B7DF_4F2E_B1DC_6C55D32E50A7_.wvu.Cols" localSheetId="17" hidden="1">'МП УМИ'!$S:$S</definedName>
    <definedName name="Z_BC0D032C_B7DF_4F2E_B1DC_6C55D32E50A7_.wvu.Cols" localSheetId="15" hidden="1">'МП УМФ'!$S:$S</definedName>
    <definedName name="Z_BC0D032C_B7DF_4F2E_B1DC_6C55D32E50A7_.wvu.Cols" localSheetId="3" hidden="1">'МП ФКГС'!$S:$S</definedName>
    <definedName name="Z_BC0D032C_B7DF_4F2E_B1DC_6C55D32E50A7_.wvu.Cols" localSheetId="12" hidden="1">'МП ЭБ'!$S:$S</definedName>
    <definedName name="Z_BC0D032C_B7DF_4F2E_B1DC_6C55D32E50A7_.wvu.Cols" localSheetId="0" hidden="1">'МП Экстремизм'!$S:$S</definedName>
    <definedName name="Z_BEF67C10_7FC6_4F33_B3F9_204F29E3E218_.wvu.Cols" localSheetId="7" hidden="1">'МП АПК'!$S:$S</definedName>
    <definedName name="Z_BEF67C10_7FC6_4F33_B3F9_204F29E3E218_.wvu.Cols" localSheetId="11" hidden="1">'МП БЖД'!$S:$S</definedName>
    <definedName name="Z_BEF67C10_7FC6_4F33_B3F9_204F29E3E218_.wvu.Cols" localSheetId="4" hidden="1">'МП КП'!$S:$S</definedName>
    <definedName name="Z_BEF67C10_7FC6_4F33_B3F9_204F29E3E218_.wvu.Cols" localSheetId="10" hidden="1">'МП ППиООПГ'!$S:$S</definedName>
    <definedName name="Z_BEF67C10_7FC6_4F33_B3F9_204F29E3E218_.wvu.Cols" localSheetId="9" hidden="1">'МП РЖКК'!$S:$S</definedName>
    <definedName name="Z_BEF67C10_7FC6_4F33_B3F9_204F29E3E218_.wvu.Cols" localSheetId="8" hidden="1">'МП РЖС'!$S:$S</definedName>
    <definedName name="Z_BEF67C10_7FC6_4F33_B3F9_204F29E3E218_.wvu.Cols" localSheetId="16" hidden="1">'МП РИГО'!$S:$S</definedName>
    <definedName name="Z_BEF67C10_7FC6_4F33_B3F9_204F29E3E218_.wvu.Cols" localSheetId="18" hidden="1">'МП РМС'!$S:$S</definedName>
    <definedName name="Z_BEF67C10_7FC6_4F33_B3F9_204F29E3E218_.wvu.Cols" localSheetId="1" hidden="1">'МП РО'!$S:$S</definedName>
    <definedName name="Z_BEF67C10_7FC6_4F33_B3F9_204F29E3E218_.wvu.Cols" localSheetId="14" hidden="1">'МП РТС'!$S:$S</definedName>
    <definedName name="Z_BEF67C10_7FC6_4F33_B3F9_204F29E3E218_.wvu.Cols" localSheetId="5" hidden="1">'МП РФКиС'!$S:$S</definedName>
    <definedName name="Z_BEF67C10_7FC6_4F33_B3F9_204F29E3E218_.wvu.Cols" localSheetId="6" hidden="1">'МП СЗН'!$A:$A,'МП СЗН'!$S:$S</definedName>
    <definedName name="Z_BEF67C10_7FC6_4F33_B3F9_204F29E3E218_.wvu.Cols" localSheetId="2" hidden="1">'МП СОГХ'!$S:$S</definedName>
    <definedName name="Z_BEF67C10_7FC6_4F33_B3F9_204F29E3E218_.wvu.Cols" localSheetId="13" hidden="1">'МП СЭР'!$S:$S</definedName>
    <definedName name="Z_BEF67C10_7FC6_4F33_B3F9_204F29E3E218_.wvu.Cols" localSheetId="17" hidden="1">'МП УМИ'!$S:$S</definedName>
    <definedName name="Z_BEF67C10_7FC6_4F33_B3F9_204F29E3E218_.wvu.Cols" localSheetId="15" hidden="1">'МП УМФ'!$A:$A,'МП УМФ'!$S:$S</definedName>
    <definedName name="Z_BEF67C10_7FC6_4F33_B3F9_204F29E3E218_.wvu.Cols" localSheetId="3" hidden="1">'МП ФКГС'!$S:$S</definedName>
    <definedName name="Z_BEF67C10_7FC6_4F33_B3F9_204F29E3E218_.wvu.Cols" localSheetId="12" hidden="1">'МП ЭБ'!$S:$S</definedName>
    <definedName name="Z_BEF67C10_7FC6_4F33_B3F9_204F29E3E218_.wvu.Cols" localSheetId="0" hidden="1">'МП Экстремизм'!$S:$S</definedName>
    <definedName name="Z_DBB9E7F6_7701_4D52_8273_C96C8672D403_.wvu.Cols" localSheetId="7" hidden="1">'МП АПК'!$S:$S</definedName>
    <definedName name="Z_DBB9E7F6_7701_4D52_8273_C96C8672D403_.wvu.Cols" localSheetId="11" hidden="1">'МП БЖД'!$S:$S</definedName>
    <definedName name="Z_DBB9E7F6_7701_4D52_8273_C96C8672D403_.wvu.Cols" localSheetId="4" hidden="1">'МП КП'!$S:$S</definedName>
    <definedName name="Z_DBB9E7F6_7701_4D52_8273_C96C8672D403_.wvu.Cols" localSheetId="10" hidden="1">'МП ППиООПГ'!$S:$S</definedName>
    <definedName name="Z_DBB9E7F6_7701_4D52_8273_C96C8672D403_.wvu.Cols" localSheetId="9" hidden="1">'МП РЖКК'!$S:$S</definedName>
    <definedName name="Z_DBB9E7F6_7701_4D52_8273_C96C8672D403_.wvu.Cols" localSheetId="8" hidden="1">'МП РЖС'!$S:$S</definedName>
    <definedName name="Z_DBB9E7F6_7701_4D52_8273_C96C8672D403_.wvu.Cols" localSheetId="16" hidden="1">'МП РИГО'!$S:$S</definedName>
    <definedName name="Z_DBB9E7F6_7701_4D52_8273_C96C8672D403_.wvu.Cols" localSheetId="18" hidden="1">'МП РМС'!$S:$S</definedName>
    <definedName name="Z_DBB9E7F6_7701_4D52_8273_C96C8672D403_.wvu.Cols" localSheetId="1" hidden="1">'МП РО'!$S:$S</definedName>
    <definedName name="Z_DBB9E7F6_7701_4D52_8273_C96C8672D403_.wvu.Cols" localSheetId="14" hidden="1">'МП РТС'!$S:$S</definedName>
    <definedName name="Z_DBB9E7F6_7701_4D52_8273_C96C8672D403_.wvu.Cols" localSheetId="5" hidden="1">'МП РФКиС'!$S:$S</definedName>
    <definedName name="Z_DBB9E7F6_7701_4D52_8273_C96C8672D403_.wvu.Cols" localSheetId="6" hidden="1">'МП СЗН'!$S:$S</definedName>
    <definedName name="Z_DBB9E7F6_7701_4D52_8273_C96C8672D403_.wvu.Cols" localSheetId="2" hidden="1">'МП СОГХ'!$S:$S</definedName>
    <definedName name="Z_DBB9E7F6_7701_4D52_8273_C96C8672D403_.wvu.Cols" localSheetId="13" hidden="1">'МП СЭР'!$S:$S</definedName>
    <definedName name="Z_DBB9E7F6_7701_4D52_8273_C96C8672D403_.wvu.Cols" localSheetId="17" hidden="1">'МП УМИ'!$S:$S</definedName>
    <definedName name="Z_DBB9E7F6_7701_4D52_8273_C96C8672D403_.wvu.Cols" localSheetId="15" hidden="1">'МП УМФ'!$S:$S</definedName>
    <definedName name="Z_DBB9E7F6_7701_4D52_8273_C96C8672D403_.wvu.Cols" localSheetId="3" hidden="1">'МП ФКГС'!$S:$S</definedName>
    <definedName name="Z_DBB9E7F6_7701_4D52_8273_C96C8672D403_.wvu.Cols" localSheetId="12" hidden="1">'МП ЭБ'!$S:$S</definedName>
    <definedName name="Z_DBB9E7F6_7701_4D52_8273_C96C8672D403_.wvu.Cols" localSheetId="0" hidden="1">'МП Экстремизм'!$S:$S</definedName>
    <definedName name="Z_E5A2ECE4_B75B_45A2_AE22_0D04E85CEB66_.wvu.Cols" localSheetId="7" hidden="1">'МП АПК'!$S:$S</definedName>
    <definedName name="Z_E5A2ECE4_B75B_45A2_AE22_0D04E85CEB66_.wvu.Cols" localSheetId="11" hidden="1">'МП БЖД'!$S:$S</definedName>
    <definedName name="Z_E5A2ECE4_B75B_45A2_AE22_0D04E85CEB66_.wvu.Cols" localSheetId="4" hidden="1">'МП КП'!$S:$S</definedName>
    <definedName name="Z_E5A2ECE4_B75B_45A2_AE22_0D04E85CEB66_.wvu.Cols" localSheetId="10" hidden="1">'МП ППиООПГ'!$S:$S</definedName>
    <definedName name="Z_E5A2ECE4_B75B_45A2_AE22_0D04E85CEB66_.wvu.Cols" localSheetId="9" hidden="1">'МП РЖКК'!$S:$S</definedName>
    <definedName name="Z_E5A2ECE4_B75B_45A2_AE22_0D04E85CEB66_.wvu.Cols" localSheetId="8" hidden="1">'МП РЖС'!$S:$S</definedName>
    <definedName name="Z_E5A2ECE4_B75B_45A2_AE22_0D04E85CEB66_.wvu.Cols" localSheetId="16" hidden="1">'МП РИГО'!$S:$S</definedName>
    <definedName name="Z_E5A2ECE4_B75B_45A2_AE22_0D04E85CEB66_.wvu.Cols" localSheetId="18" hidden="1">'МП РМС'!$S:$S</definedName>
    <definedName name="Z_E5A2ECE4_B75B_45A2_AE22_0D04E85CEB66_.wvu.Cols" localSheetId="1" hidden="1">'МП РО'!$S:$S</definedName>
    <definedName name="Z_E5A2ECE4_B75B_45A2_AE22_0D04E85CEB66_.wvu.Cols" localSheetId="14" hidden="1">'МП РТС'!$S:$S</definedName>
    <definedName name="Z_E5A2ECE4_B75B_45A2_AE22_0D04E85CEB66_.wvu.Cols" localSheetId="5" hidden="1">'МП РФКиС'!$S:$S</definedName>
    <definedName name="Z_E5A2ECE4_B75B_45A2_AE22_0D04E85CEB66_.wvu.Cols" localSheetId="6" hidden="1">'МП СЗН'!$S:$S</definedName>
    <definedName name="Z_E5A2ECE4_B75B_45A2_AE22_0D04E85CEB66_.wvu.Cols" localSheetId="2" hidden="1">'МП СОГХ'!$S:$S</definedName>
    <definedName name="Z_E5A2ECE4_B75B_45A2_AE22_0D04E85CEB66_.wvu.Cols" localSheetId="13" hidden="1">'МП СЭР'!$S:$S</definedName>
    <definedName name="Z_E5A2ECE4_B75B_45A2_AE22_0D04E85CEB66_.wvu.Cols" localSheetId="17" hidden="1">'МП УМИ'!$S:$S</definedName>
    <definedName name="Z_E5A2ECE4_B75B_45A2_AE22_0D04E85CEB66_.wvu.Cols" localSheetId="15" hidden="1">'МП УМФ'!$S:$S</definedName>
    <definedName name="Z_E5A2ECE4_B75B_45A2_AE22_0D04E85CEB66_.wvu.Cols" localSheetId="3" hidden="1">'МП ФКГС'!$S:$S</definedName>
    <definedName name="Z_E5A2ECE4_B75B_45A2_AE22_0D04E85CEB66_.wvu.Cols" localSheetId="12" hidden="1">'МП ЭБ'!$S:$S</definedName>
    <definedName name="Z_E5A2ECE4_B75B_45A2_AE22_0D04E85CEB66_.wvu.Cols" localSheetId="0" hidden="1">'МП Экстремизм'!$S:$S</definedName>
    <definedName name="Z_E82CE51D_E642_4881_A0F3_F33C1C34AFA1_.wvu.Cols" localSheetId="7" hidden="1">'МП АПК'!$S:$S</definedName>
    <definedName name="Z_E82CE51D_E642_4881_A0F3_F33C1C34AFA1_.wvu.Cols" localSheetId="11" hidden="1">'МП БЖД'!$S:$S</definedName>
    <definedName name="Z_E82CE51D_E642_4881_A0F3_F33C1C34AFA1_.wvu.Cols" localSheetId="4" hidden="1">'МП КП'!$S:$S</definedName>
    <definedName name="Z_E82CE51D_E642_4881_A0F3_F33C1C34AFA1_.wvu.Cols" localSheetId="10" hidden="1">'МП ППиООПГ'!$S:$S</definedName>
    <definedName name="Z_E82CE51D_E642_4881_A0F3_F33C1C34AFA1_.wvu.Cols" localSheetId="9" hidden="1">'МП РЖКК'!$S:$S</definedName>
    <definedName name="Z_E82CE51D_E642_4881_A0F3_F33C1C34AFA1_.wvu.Cols" localSheetId="8" hidden="1">'МП РЖС'!$S:$S</definedName>
    <definedName name="Z_E82CE51D_E642_4881_A0F3_F33C1C34AFA1_.wvu.Cols" localSheetId="16" hidden="1">'МП РИГО'!$S:$S</definedName>
    <definedName name="Z_E82CE51D_E642_4881_A0F3_F33C1C34AFA1_.wvu.Cols" localSheetId="18" hidden="1">'МП РМС'!$S:$S</definedName>
    <definedName name="Z_E82CE51D_E642_4881_A0F3_F33C1C34AFA1_.wvu.Cols" localSheetId="1" hidden="1">'МП РО'!$S:$S</definedName>
    <definedName name="Z_E82CE51D_E642_4881_A0F3_F33C1C34AFA1_.wvu.Cols" localSheetId="14" hidden="1">'МП РТС'!$S:$S</definedName>
    <definedName name="Z_E82CE51D_E642_4881_A0F3_F33C1C34AFA1_.wvu.Cols" localSheetId="5" hidden="1">'МП РФКиС'!$S:$S</definedName>
    <definedName name="Z_E82CE51D_E642_4881_A0F3_F33C1C34AFA1_.wvu.Cols" localSheetId="6" hidden="1">'МП СЗН'!$A:$A,'МП СЗН'!$S:$S</definedName>
    <definedName name="Z_E82CE51D_E642_4881_A0F3_F33C1C34AFA1_.wvu.Cols" localSheetId="2" hidden="1">'МП СОГХ'!$S:$S</definedName>
    <definedName name="Z_E82CE51D_E642_4881_A0F3_F33C1C34AFA1_.wvu.Cols" localSheetId="13" hidden="1">'МП СЭР'!$S:$S</definedName>
    <definedName name="Z_E82CE51D_E642_4881_A0F3_F33C1C34AFA1_.wvu.Cols" localSheetId="17" hidden="1">'МП УМИ'!$S:$S</definedName>
    <definedName name="Z_E82CE51D_E642_4881_A0F3_F33C1C34AFA1_.wvu.Cols" localSheetId="15" hidden="1">'МП УМФ'!$A:$A,'МП УМФ'!$S:$S</definedName>
    <definedName name="Z_E82CE51D_E642_4881_A0F3_F33C1C34AFA1_.wvu.Cols" localSheetId="3" hidden="1">'МП ФКГС'!$S:$S</definedName>
    <definedName name="Z_E82CE51D_E642_4881_A0F3_F33C1C34AFA1_.wvu.Cols" localSheetId="12" hidden="1">'МП ЭБ'!$S:$S</definedName>
    <definedName name="Z_E82CE51D_E642_4881_A0F3_F33C1C34AFA1_.wvu.Cols" localSheetId="0" hidden="1">'МП Экстремизм'!$S:$S</definedName>
    <definedName name="Z_F1DC9DCC_06E3_4E7B_88AF_BCE58DCEC1FC_.wvu.Cols" localSheetId="7" hidden="1">'МП АПК'!$S:$S</definedName>
    <definedName name="Z_F1DC9DCC_06E3_4E7B_88AF_BCE58DCEC1FC_.wvu.Cols" localSheetId="11" hidden="1">'МП БЖД'!$S:$S</definedName>
    <definedName name="Z_F1DC9DCC_06E3_4E7B_88AF_BCE58DCEC1FC_.wvu.Cols" localSheetId="4" hidden="1">'МП КП'!$S:$S</definedName>
    <definedName name="Z_F1DC9DCC_06E3_4E7B_88AF_BCE58DCEC1FC_.wvu.Cols" localSheetId="10" hidden="1">'МП ППиООПГ'!$S:$S</definedName>
    <definedName name="Z_F1DC9DCC_06E3_4E7B_88AF_BCE58DCEC1FC_.wvu.Cols" localSheetId="9" hidden="1">'МП РЖКК'!$S:$S</definedName>
    <definedName name="Z_F1DC9DCC_06E3_4E7B_88AF_BCE58DCEC1FC_.wvu.Cols" localSheetId="8" hidden="1">'МП РЖС'!$S:$S</definedName>
    <definedName name="Z_F1DC9DCC_06E3_4E7B_88AF_BCE58DCEC1FC_.wvu.Cols" localSheetId="16" hidden="1">'МП РИГО'!$S:$S</definedName>
    <definedName name="Z_F1DC9DCC_06E3_4E7B_88AF_BCE58DCEC1FC_.wvu.Cols" localSheetId="18" hidden="1">'МП РМС'!$S:$S</definedName>
    <definedName name="Z_F1DC9DCC_06E3_4E7B_88AF_BCE58DCEC1FC_.wvu.Cols" localSheetId="1" hidden="1">'МП РО'!$S:$S</definedName>
    <definedName name="Z_F1DC9DCC_06E3_4E7B_88AF_BCE58DCEC1FC_.wvu.Cols" localSheetId="14" hidden="1">'МП РТС'!$S:$S</definedName>
    <definedName name="Z_F1DC9DCC_06E3_4E7B_88AF_BCE58DCEC1FC_.wvu.Cols" localSheetId="5" hidden="1">'МП РФКиС'!$S:$S</definedName>
    <definedName name="Z_F1DC9DCC_06E3_4E7B_88AF_BCE58DCEC1FC_.wvu.Cols" localSheetId="6" hidden="1">'МП СЗН'!$S:$S</definedName>
    <definedName name="Z_F1DC9DCC_06E3_4E7B_88AF_BCE58DCEC1FC_.wvu.Cols" localSheetId="2" hidden="1">'МП СОГХ'!$S:$S</definedName>
    <definedName name="Z_F1DC9DCC_06E3_4E7B_88AF_BCE58DCEC1FC_.wvu.Cols" localSheetId="13" hidden="1">'МП СЭР'!$S:$S</definedName>
    <definedName name="Z_F1DC9DCC_06E3_4E7B_88AF_BCE58DCEC1FC_.wvu.Cols" localSheetId="17" hidden="1">'МП УМИ'!$S:$S</definedName>
    <definedName name="Z_F1DC9DCC_06E3_4E7B_88AF_BCE58DCEC1FC_.wvu.Cols" localSheetId="15" hidden="1">'МП УМФ'!$S:$S</definedName>
    <definedName name="Z_F1DC9DCC_06E3_4E7B_88AF_BCE58DCEC1FC_.wvu.Cols" localSheetId="3" hidden="1">'МП ФКГС'!$S:$S</definedName>
    <definedName name="Z_F1DC9DCC_06E3_4E7B_88AF_BCE58DCEC1FC_.wvu.Cols" localSheetId="12" hidden="1">'МП ЭБ'!$S:$S</definedName>
    <definedName name="Z_F1DC9DCC_06E3_4E7B_88AF_BCE58DCEC1FC_.wvu.Cols" localSheetId="0" hidden="1">'МП Экстремизм'!$S:$S</definedName>
    <definedName name="Z_F1DC9DCC_06E3_4E7B_88AF_BCE58DCEC1FC_.wvu.PrintArea" localSheetId="18" hidden="1">'МП РМС'!$A$1:$T$10</definedName>
    <definedName name="Z_F48E67D2_2C8C_4D86_A2A9_F44F569AC752_.wvu.Cols" localSheetId="7" hidden="1">'МП АПК'!$S:$S</definedName>
    <definedName name="Z_F48E67D2_2C8C_4D86_A2A9_F44F569AC752_.wvu.Cols" localSheetId="11" hidden="1">'МП БЖД'!$S:$S</definedName>
    <definedName name="Z_F48E67D2_2C8C_4D86_A2A9_F44F569AC752_.wvu.Cols" localSheetId="4" hidden="1">'МП КП'!$S:$S</definedName>
    <definedName name="Z_F48E67D2_2C8C_4D86_A2A9_F44F569AC752_.wvu.Cols" localSheetId="10" hidden="1">'МП ППиООПГ'!$S:$S</definedName>
    <definedName name="Z_F48E67D2_2C8C_4D86_A2A9_F44F569AC752_.wvu.Cols" localSheetId="9" hidden="1">'МП РЖКК'!$S:$S</definedName>
    <definedName name="Z_F48E67D2_2C8C_4D86_A2A9_F44F569AC752_.wvu.Cols" localSheetId="8" hidden="1">'МП РЖС'!$S:$S</definedName>
    <definedName name="Z_F48E67D2_2C8C_4D86_A2A9_F44F569AC752_.wvu.Cols" localSheetId="16" hidden="1">'МП РИГО'!$S:$S</definedName>
    <definedName name="Z_F48E67D2_2C8C_4D86_A2A9_F44F569AC752_.wvu.Cols" localSheetId="18" hidden="1">'МП РМС'!$S:$S</definedName>
    <definedName name="Z_F48E67D2_2C8C_4D86_A2A9_F44F569AC752_.wvu.Cols" localSheetId="1" hidden="1">'МП РО'!$S:$S</definedName>
    <definedName name="Z_F48E67D2_2C8C_4D86_A2A9_F44F569AC752_.wvu.Cols" localSheetId="14" hidden="1">'МП РТС'!$S:$S</definedName>
    <definedName name="Z_F48E67D2_2C8C_4D86_A2A9_F44F569AC752_.wvu.Cols" localSheetId="5" hidden="1">'МП РФКиС'!$S:$S</definedName>
    <definedName name="Z_F48E67D2_2C8C_4D86_A2A9_F44F569AC752_.wvu.Cols" localSheetId="6" hidden="1">'МП СЗН'!$A:$A,'МП СЗН'!$S:$S</definedName>
    <definedName name="Z_F48E67D2_2C8C_4D86_A2A9_F44F569AC752_.wvu.Cols" localSheetId="2" hidden="1">'МП СОГХ'!$S:$S</definedName>
    <definedName name="Z_F48E67D2_2C8C_4D86_A2A9_F44F569AC752_.wvu.Cols" localSheetId="13" hidden="1">'МП СЭР'!$S:$S</definedName>
    <definedName name="Z_F48E67D2_2C8C_4D86_A2A9_F44F569AC752_.wvu.Cols" localSheetId="17" hidden="1">'МП УМИ'!$S:$S</definedName>
    <definedName name="Z_F48E67D2_2C8C_4D86_A2A9_F44F569AC752_.wvu.Cols" localSheetId="15" hidden="1">'МП УМФ'!$A:$A,'МП УМФ'!$S:$S</definedName>
    <definedName name="Z_F48E67D2_2C8C_4D86_A2A9_F44F569AC752_.wvu.Cols" localSheetId="3" hidden="1">'МП ФКГС'!$S:$S</definedName>
    <definedName name="Z_F48E67D2_2C8C_4D86_A2A9_F44F569AC752_.wvu.Cols" localSheetId="12" hidden="1">'МП ЭБ'!$S:$S</definedName>
    <definedName name="Z_F48E67D2_2C8C_4D86_A2A9_F44F569AC752_.wvu.Cols" localSheetId="0" hidden="1">'МП Экстремизм'!$S:$S</definedName>
    <definedName name="_xlnm.Print_Area" localSheetId="18">'МП РМС'!$A$1:$T$11</definedName>
  </definedNames>
  <calcPr calcId="162913"/>
  <customWorkbookViews>
    <customWorkbookView name="Лукманова Эльвира Наильевна - Личное представление" guid="{AF8A7EC1-5680-4411-8CA7-5C7F5D245B03}" mergeInterval="0" personalView="1" maximized="1" xWindow="-8" yWindow="-8" windowWidth="1296" windowHeight="1000" tabRatio="836" activeSheetId="1"/>
    <customWorkbookView name="Шамерзоева Татьяна Федоровна - Личное представление" guid="{6AC0ED22-CCBF-444B-9F29-F3EDD4234483}" mergeInterval="0" personalView="1" maximized="1" xWindow="-8" yWindow="-8" windowWidth="1936" windowHeight="1056" tabRatio="836" activeSheetId="8" showComments="commIndAndComment"/>
    <customWorkbookView name="Иванова Марина Валерьевна - Личное представление" guid="{06A69783-2FAA-4B05-9CD3-C97C7DF94659}" mergeInterval="0" personalView="1" maximized="1" xWindow="-8" yWindow="-8" windowWidth="1936" windowHeight="1056" tabRatio="836" activeSheetId="14"/>
    <customWorkbookView name="Мягкова Оксана Викторовна - Личное представление" guid="{8E7CBF92-2A8A-4486-AE31-320A2A4BD935}" mergeInterval="0" personalView="1" maximized="1" xWindow="-8" yWindow="-8" windowWidth="1936" windowHeight="1056" tabRatio="836" activeSheetId="6"/>
    <customWorkbookView name="Лаврентьева Александра Николаевна - Личное представление" guid="{F48E67D2-2C8C-4D86-A2A9-F44F569AC752}" mergeInterval="0" personalView="1" maximized="1" xWindow="-8" yWindow="-8" windowWidth="1936" windowHeight="1056" tabRatio="836" activeSheetId="2"/>
    <customWorkbookView name="Смекалин Дмитрий Александрович - Личное представление" guid="{B08D60EB-17AC-43BC-A2EA-BCC34DA15115}" mergeInterval="0" personalView="1" maximized="1" xWindow="54" yWindow="-8" windowWidth="1874" windowHeight="1096" tabRatio="836" activeSheetId="12"/>
    <customWorkbookView name="Корнишина Марина Геннадьевна - Личное представление" guid="{E82CE51D-E642-4881-A0F3-F33C1C34AFA1}" mergeInterval="0" personalView="1" xWindow="857" yWindow="127" windowWidth="970" windowHeight="848" tabRatio="836" activeSheetId="11"/>
    <customWorkbookView name="Мартынова Снежана Владимировна - Личное представление" guid="{AA1E88D6-B765-4D8A-BB20-FCE31C48857F}" mergeInterval="0" personalView="1" maximized="1" windowWidth="1916" windowHeight="815" tabRatio="836" activeSheetId="7"/>
    <customWorkbookView name="Дульцева Елена Владимировна - Личное представление" guid="{DBB9E7F6-7701-4D52-8273-C96C8672D403}" mergeInterval="0" personalView="1" maximized="1" xWindow="-8" yWindow="-8" windowWidth="1936" windowHeight="1056" tabRatio="836" activeSheetId="17"/>
    <customWorkbookView name="Подворчан Оксана - Личное представление" guid="{0E67524B-A824-49FB-A67D-C1771603425D}" mergeInterval="0" personalView="1" xWindow="6" yWindow="30" windowWidth="1902" windowHeight="812" tabRatio="836" activeSheetId="17"/>
    <customWorkbookView name="Крюков Сергей Александрович - Личное представление" guid="{80AD08A8-345A-453A-A104-5E3DA1078B6F}" mergeInterval="0" personalView="1" maximized="1" xWindow="-8" yWindow="-8" windowWidth="1936" windowHeight="1056" tabRatio="836" activeSheetId="6"/>
    <customWorkbookView name="Наталья В. Балабанская - Личное представление" guid="{BEF67C10-7FC6-4F33-B3F9-204F29E3E218}" mergeInterval="0" personalView="1" maximized="1" xWindow="-8" yWindow="-8" windowWidth="1936" windowHeight="1056" tabRatio="836" activeSheetId="16"/>
    <customWorkbookView name="Гончарова Анжела Васильевна - Личное представление" guid="{6A6C9703-C16B-46D2-8CEE-AD24BCFE6CF3}" mergeInterval="0" personalView="1" maximized="1" xWindow="-8" yWindow="-8" windowWidth="1936" windowHeight="1056" tabRatio="836" activeSheetId="13"/>
    <customWorkbookView name="Колесник Елена Николаевна - Личное представление" guid="{BC0D032C-B7DF-4F2E-B1DC-6C55D32E50A7}" mergeInterval="0" personalView="1" maximized="1" xWindow="-4" yWindow="-4" windowWidth="1928" windowHeight="1044" tabRatio="836" activeSheetId="11"/>
    <customWorkbookView name="Игошкина Марина Юрьевна - Личное представление" guid="{7ECADF5B-4174-4035-8137-3D83A4A93CD5}" mergeInterval="0" personalView="1" maximized="1" windowWidth="1916" windowHeight="775" tabRatio="836" activeSheetId="19" showComments="commIndAndComment"/>
    <customWorkbookView name="Спиридонова Юлия Леонидовна - Личное представление" guid="{5F1BE36F-0832-42CE-A3FC-1A76BC593CBA}" mergeInterval="0" personalView="1" maximized="1" xWindow="-8" yWindow="-8" windowWidth="1696" windowHeight="1026" tabRatio="836" activeSheetId="8"/>
    <customWorkbookView name="Долгих Алексей Валерьевич - Личное представление" guid="{2632A833-96F5-4A25-97EB-81ED19BC2F66}" mergeInterval="0" personalView="1" maximized="1" xWindow="-8" yWindow="-8" windowWidth="1936" windowHeight="1056" tabRatio="836" activeSheetId="1"/>
    <customWorkbookView name="Турилова Светлана Сергеевна - Личное представление" guid="{3A1AD47D-D360-494C-B851-D14B33F8032B}" mergeInterval="0" personalView="1" maximized="1" xWindow="-8" yWindow="-8" windowWidth="1936" windowHeight="1056" tabRatio="836" activeSheetId="13"/>
    <customWorkbookView name="Саратова Ольга Сергеевна - Личное представление" guid="{73C3B9D4-9210-43F5-9883-0E949EA0E341}" mergeInterval="0" personalView="1" xWindow="13" yWindow="56" windowWidth="1401" windowHeight="910" tabRatio="836" activeSheetId="1"/>
    <customWorkbookView name="Цыганкова Ирина Анатольевн - Личное представление" guid="{29B41C1A-DE4D-4DEA-B90B-19C46C754CB5}" mergeInterval="0" personalView="1" maximized="1" xWindow="-8" yWindow="-8" windowWidth="1936" windowHeight="1056" tabRatio="836" activeSheetId="15"/>
    <customWorkbookView name="Тихонова Лариса Анатольевна - Личное представление" guid="{E5A2ECE4-B75B-45A2-AE22-0D04E85CEB66}" mergeInterval="0" personalView="1" maximized="1" xWindow="-8" yWindow="-8" windowWidth="1936" windowHeight="1056" tabRatio="836" activeSheetId="5"/>
    <customWorkbookView name="Степаненко Наталья Алексеевна - Личное представление" guid="{F1DC9DCC-06E3-4E7B-88AF-BCE58DCEC1FC}" mergeInterval="0" personalView="1" maximized="1" xWindow="-8" yWindow="-8" windowWidth="1936" windowHeight="1056" tabRatio="836" activeSheetId="8"/>
  </customWorkbookViews>
</workbook>
</file>

<file path=xl/calcChain.xml><?xml version="1.0" encoding="utf-8"?>
<calcChain xmlns="http://schemas.openxmlformats.org/spreadsheetml/2006/main">
  <c r="S20" i="2" l="1"/>
  <c r="S14" i="10" l="1"/>
  <c r="J13" i="8" l="1"/>
  <c r="K13" i="8" s="1"/>
  <c r="L13" i="8" s="1"/>
  <c r="J9" i="8"/>
  <c r="K9" i="8" s="1"/>
  <c r="L9" i="8" s="1"/>
  <c r="J8" i="8"/>
  <c r="K8" i="8" s="1"/>
  <c r="L8" i="8" s="1"/>
  <c r="J7" i="8"/>
  <c r="K7" i="8" s="1"/>
  <c r="L7" i="8" s="1"/>
  <c r="S11" i="4" l="1"/>
  <c r="H6" i="1" l="1"/>
  <c r="S6" i="2" l="1"/>
  <c r="S7" i="2"/>
  <c r="S8" i="2"/>
  <c r="S9" i="2"/>
  <c r="S10" i="2"/>
  <c r="S11" i="2"/>
  <c r="S12" i="2"/>
  <c r="S13" i="2"/>
  <c r="S14" i="2"/>
  <c r="S15" i="2"/>
  <c r="S16" i="2"/>
  <c r="S17" i="2"/>
  <c r="S18" i="2"/>
  <c r="S19" i="2"/>
  <c r="S21" i="2"/>
  <c r="S22" i="2"/>
  <c r="S23" i="2"/>
  <c r="S24" i="2"/>
  <c r="S25" i="2"/>
  <c r="S26" i="2"/>
  <c r="S27" i="2"/>
  <c r="S28" i="2"/>
  <c r="S29" i="2"/>
  <c r="S30" i="2"/>
  <c r="S31" i="2"/>
  <c r="S32" i="2"/>
  <c r="S11" i="11" l="1"/>
  <c r="S10" i="11"/>
  <c r="S9" i="11"/>
  <c r="S8" i="11"/>
  <c r="S7" i="11"/>
  <c r="S6" i="11"/>
  <c r="S10" i="19" l="1"/>
  <c r="S9" i="19"/>
  <c r="S8" i="19"/>
  <c r="S7" i="19"/>
  <c r="S6" i="19"/>
  <c r="S9" i="1"/>
  <c r="S8" i="1"/>
  <c r="S7" i="1"/>
  <c r="S6" i="1"/>
  <c r="S10" i="18"/>
  <c r="S9" i="18"/>
  <c r="S8" i="18"/>
  <c r="S7" i="18"/>
  <c r="S6" i="18"/>
  <c r="S13" i="17"/>
  <c r="S12" i="17"/>
  <c r="S11" i="17"/>
  <c r="S9" i="17"/>
  <c r="S8" i="17"/>
  <c r="S7" i="17"/>
  <c r="S6" i="17"/>
  <c r="S7" i="16"/>
  <c r="S6" i="16"/>
  <c r="S16" i="15"/>
  <c r="S15" i="15"/>
  <c r="S14" i="15"/>
  <c r="S13" i="15"/>
  <c r="S12" i="15"/>
  <c r="S11" i="15"/>
  <c r="S9" i="15"/>
  <c r="S8" i="15"/>
  <c r="S7" i="15"/>
  <c r="S10" i="13" l="1"/>
  <c r="S9" i="13"/>
  <c r="S8" i="13"/>
  <c r="S7" i="13"/>
  <c r="S6" i="13"/>
  <c r="S9" i="12"/>
  <c r="S7" i="12"/>
  <c r="S6" i="12"/>
  <c r="S13" i="10"/>
  <c r="S11" i="10"/>
  <c r="S10" i="10"/>
  <c r="S17" i="9"/>
  <c r="S16" i="9"/>
  <c r="S15" i="9"/>
  <c r="S14" i="9"/>
  <c r="S13" i="9"/>
  <c r="S12" i="9"/>
  <c r="S11" i="9"/>
  <c r="S10" i="9"/>
  <c r="S9" i="9"/>
  <c r="S8" i="9"/>
  <c r="S7" i="9"/>
  <c r="S6" i="9"/>
  <c r="S13" i="8"/>
  <c r="S12" i="8"/>
  <c r="S11" i="8"/>
  <c r="S10" i="8"/>
  <c r="S9" i="8"/>
  <c r="S8" i="8"/>
  <c r="S7" i="8"/>
  <c r="S6" i="8"/>
  <c r="S10" i="7"/>
  <c r="S9" i="7"/>
  <c r="S8" i="7"/>
  <c r="S7" i="7"/>
  <c r="S6" i="7"/>
  <c r="S19" i="6"/>
  <c r="S18" i="6"/>
  <c r="S17" i="6"/>
  <c r="S16" i="6"/>
  <c r="S15" i="6"/>
  <c r="S14" i="6"/>
  <c r="S12" i="6"/>
  <c r="S11" i="6"/>
  <c r="S10" i="6"/>
  <c r="S9" i="6"/>
  <c r="S8" i="6"/>
  <c r="S7" i="6"/>
  <c r="S6" i="6"/>
  <c r="S14" i="5"/>
  <c r="S13" i="5"/>
  <c r="S12" i="5"/>
  <c r="S11" i="5"/>
  <c r="S10" i="5"/>
  <c r="S9" i="5"/>
  <c r="S8" i="5"/>
  <c r="S7" i="5"/>
  <c r="S6" i="5"/>
  <c r="S10" i="4"/>
  <c r="S9" i="4"/>
  <c r="S8" i="4"/>
  <c r="S7" i="4"/>
  <c r="S6" i="4"/>
  <c r="S17" i="3"/>
  <c r="S16" i="3"/>
  <c r="S15" i="3"/>
  <c r="S14" i="3"/>
  <c r="S13" i="3"/>
  <c r="S12" i="3"/>
  <c r="S11" i="3"/>
  <c r="S10" i="3"/>
  <c r="S9" i="3"/>
  <c r="S8" i="3"/>
  <c r="S7" i="3"/>
  <c r="S6" i="3"/>
  <c r="S14" i="14" l="1"/>
  <c r="S13" i="14"/>
  <c r="S12" i="14"/>
  <c r="S11" i="14"/>
  <c r="S10" i="14"/>
  <c r="S9" i="14"/>
  <c r="S8" i="14"/>
  <c r="S7" i="14"/>
  <c r="S6" i="14"/>
</calcChain>
</file>

<file path=xl/sharedStrings.xml><?xml version="1.0" encoding="utf-8"?>
<sst xmlns="http://schemas.openxmlformats.org/spreadsheetml/2006/main" count="1149" uniqueCount="351">
  <si>
    <t>№ п/п</t>
  </si>
  <si>
    <t>Наименование показателей результатов</t>
  </si>
  <si>
    <t>Единица измерения</t>
  </si>
  <si>
    <t>Базовый показатель на начало реализации программы</t>
  </si>
  <si>
    <t>Фактическое значение показателя на отчетную дату (нарастающим)</t>
  </si>
  <si>
    <t>январь</t>
  </si>
  <si>
    <t>февраль</t>
  </si>
  <si>
    <t>март</t>
  </si>
  <si>
    <t>апрель</t>
  </si>
  <si>
    <t>май</t>
  </si>
  <si>
    <t>июнь</t>
  </si>
  <si>
    <t>июль</t>
  </si>
  <si>
    <t>август</t>
  </si>
  <si>
    <t>сентябрь</t>
  </si>
  <si>
    <t>октябрь</t>
  </si>
  <si>
    <t>ноябрь</t>
  </si>
  <si>
    <t>декабрь</t>
  </si>
  <si>
    <t>Степень достижения запланированного результата за отчетный период, причины отрицательной динамики показателей, а также меры с помощью которых удалось улучшить значение целевых показателей</t>
  </si>
  <si>
    <t>Муниципальная программа "Социально-экономическое развитие и инвестиции муниципального образования город Когалым"</t>
  </si>
  <si>
    <t>I</t>
  </si>
  <si>
    <t>Объем инвестиций в основной капитал (за исключением бюджетных средств) в расчете на одного жителя</t>
  </si>
  <si>
    <t>тыс. рублей</t>
  </si>
  <si>
    <t xml:space="preserve"> -</t>
  </si>
  <si>
    <t>Показатель заполняется на основании статистических данных, которые поступают согласно графику предоставления стат.данных, по условиям контракта заключенного с органами статистики</t>
  </si>
  <si>
    <t>II</t>
  </si>
  <si>
    <t xml:space="preserve">Число субъектов малого и среднего предпринимательства в расчете на 10 тыс. населения </t>
  </si>
  <si>
    <t>единиц</t>
  </si>
  <si>
    <t>Показатель формируется на основании Единого реестра субъектов малого и среднего предпринимательства и среднегодовой численности постоянного населения</t>
  </si>
  <si>
    <t>III</t>
  </si>
  <si>
    <t xml:space="preserve">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  </t>
  </si>
  <si>
    <t>%</t>
  </si>
  <si>
    <t>Показатель формируется на основании Единого реестра субъектов малого и среднего предпринимательства</t>
  </si>
  <si>
    <t>Доля утвержденных административных регламентов предоставления муниципальных услуг</t>
  </si>
  <si>
    <t>Среднее количество поставщиков (подрядчиков, исполнителей), подавших заявки на участие в одном конкурсе, аукционе, запросе котировок, процедура определения поставщиков (подрядчиков, исполнителей), которых завершена на конец отчетного периода (штук (количество заявок))</t>
  </si>
  <si>
    <t>штук (количество заявок)</t>
  </si>
  <si>
    <t>Доля документов (исходящей корреспонденции), подписанных усиленной квалифицированной электронной подписью</t>
  </si>
  <si>
    <t xml:space="preserve"> - </t>
  </si>
  <si>
    <t xml:space="preserve">Число субъектов малого и среднего предпринимательства, включая индивидуальных предпринимателей и самозанятых </t>
  </si>
  <si>
    <t>Показатель формируется на основании Единого реестра субъектов малого и среднего предпринимательства.</t>
  </si>
  <si>
    <t>Численность занятых в сфере малого и среднего предпринимательства, включая индивидуальных предпринимателей и самозанятых</t>
  </si>
  <si>
    <t xml:space="preserve">Количество субъектов предпринимательства, самозанятых и физических лиц, получивших консультационную и информационную поддержку </t>
  </si>
  <si>
    <r>
      <t xml:space="preserve">Анализ достижения целевых показателей, предусмотренных государственными программами Ханты - Мансийского автономного округа - Югры, 
реализуемых </t>
    </r>
    <r>
      <rPr>
        <b/>
        <sz val="14"/>
        <rFont val="Times New Roman"/>
        <family val="1"/>
        <charset val="204"/>
      </rPr>
      <t>в городе Когалыме</t>
    </r>
    <r>
      <rPr>
        <sz val="14"/>
        <rFont val="Times New Roman"/>
        <family val="1"/>
        <charset val="204"/>
      </rPr>
      <t xml:space="preserve"> </t>
    </r>
    <r>
      <rPr>
        <b/>
        <sz val="14"/>
        <rFont val="Times New Roman"/>
        <family val="1"/>
        <charset val="204"/>
      </rPr>
      <t>в 2023 году</t>
    </r>
  </si>
  <si>
    <t>Утверждено программой на 2023 год</t>
  </si>
  <si>
    <t xml:space="preserve">оценка </t>
  </si>
  <si>
    <t>Показатель формируется ежеквартально,  в соответствии с приказом Депинформтехнологий Югры от 25.12.2020 №08-Пр-336 "О проведении конкурса "Лучший муниципалитет по цифровой трансформации" в 2023 году</t>
  </si>
  <si>
    <t>Муниципальная программа "Развитие образования в городе Когалыме"</t>
  </si>
  <si>
    <t xml:space="preserve">Среднее время ожидания места для получения дошкольного образования детьми в возрасте от 1,5 до 3  </t>
  </si>
  <si>
    <t>месяцев</t>
  </si>
  <si>
    <t xml:space="preserve">Доля детей в возрасте от 5 до 18 лет, охваченных дополнительным образованием </t>
  </si>
  <si>
    <t xml:space="preserve">Охват детей деятельностью региональных центров выявления, поддержки и развития способностей и талантов у детей и молодежи, технопарков «Кванториум» и центров «IТ-куб» </t>
  </si>
  <si>
    <t>IV</t>
  </si>
  <si>
    <t>Доля обучающихся по образовательным программам основного и среднего общего образования, охваченных мероприятиями, направленными на раннюю профессиональную ориентацию, в том числе в рамках программы «Билет в будущее»</t>
  </si>
  <si>
    <t>V</t>
  </si>
  <si>
    <t>VI</t>
  </si>
  <si>
    <t xml:space="preserve">Доля детей, которые обеспечены сертификатами персонифицированного дополнительного образования </t>
  </si>
  <si>
    <t>VII</t>
  </si>
  <si>
    <t xml:space="preserve">Общая численность граждан Российской Федерации, вовлеченных центрами (сообществами, объединениями) поддержки добровольчества (волонтерства) на базе образовательных организаций, некоммерческих организаций, государственных и муниципальных учреждений, в добровольческую (волонтерскую) деятельность </t>
  </si>
  <si>
    <t>млн. человек</t>
  </si>
  <si>
    <t>VIII</t>
  </si>
  <si>
    <t xml:space="preserve">Доля общеобразовательных организаций, оснащенных в целях внедрения цифровой образовательной среды </t>
  </si>
  <si>
    <t>IХ</t>
  </si>
  <si>
    <t>Доля обучающихся,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информационно-сервисной платформе цифровой образовательной среды</t>
  </si>
  <si>
    <t>Х</t>
  </si>
  <si>
    <t xml:space="preserve">Доля педагогических работников, использующих сервисы федеральной информационно-сервисной платформы цифровой образовательной среды </t>
  </si>
  <si>
    <t>ХI</t>
  </si>
  <si>
    <t xml:space="preserve">Доля образовательных организаций, использующих сервисы федеральной информационно-сервисной платформы цифровой образовательной среды при реализации основных общеобразовательных программ начального общего, основного общего и среднего общего образования </t>
  </si>
  <si>
    <t>ХII</t>
  </si>
  <si>
    <t xml:space="preserve">Доля педагогических работников общеобразовательных организаций, прошедших повышение квалификации, в том числе в центрах непрерывного повышения профессионального мастерства </t>
  </si>
  <si>
    <t>Доля детей в возрасте 1 - 6 лет, состоящих на учете для определения в муниципальные дошкольные образовательные учреждения, в общей численности детей этого возраста (%)</t>
  </si>
  <si>
    <t>ХIII</t>
  </si>
  <si>
    <t>ХIV</t>
  </si>
  <si>
    <t xml:space="preserve">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 </t>
  </si>
  <si>
    <t>ХV</t>
  </si>
  <si>
    <t xml:space="preserve">Доля муниципальных общеобразовательных организаций, соответствующих современным требованиям обучения, в общем количестве муниципальных общеобразовательных организаций </t>
  </si>
  <si>
    <t>Доля обучающихся 5-11 классов, принявших участие в школьном этапе Всероссийской олимпиады школьников (в общей численности обучающихся 5-11 классов)</t>
  </si>
  <si>
    <t>Доля педагогических работников, участвующих в профессиональных конкурсах</t>
  </si>
  <si>
    <t>Доля педагогических работников общеобразовательных организаций, получивших вознаграждение за классное руководство, в общей численности работников такой категории</t>
  </si>
  <si>
    <t>Количество учащихся кадетских классов, принявших участие во Всероссийских кадетских сборах</t>
  </si>
  <si>
    <t>человек</t>
  </si>
  <si>
    <t>Количество учащихся, принявших участие в Окружном слете юнармейских отрядов, центров, клубов, объединений патриотической направленности</t>
  </si>
  <si>
    <t>Доля молодёжи, вовлечённой в проекты, мероприятия по развитию духовно-нравственных и гражданско-патриотических качеств молодежи</t>
  </si>
  <si>
    <t>Доля обучающихся получающих начальное общее образование в муниципальных образовательных организациях, получающих бесплатное горячее питание, к общему количеству обучающихся, получающих начальное общее образование в муниципальных образовательных организациях</t>
  </si>
  <si>
    <t>Количество введенных в эксплуатацию объектов образования</t>
  </si>
  <si>
    <t>Доля детей в возрасте от 6 до 17 лет (включительно), охваченных всеми формами отдыха и оздоровления, от общей численности детей, нуждающихся в оздоровлении</t>
  </si>
  <si>
    <t>Функционирование ресурсного центра поддержки и развития добровольчества</t>
  </si>
  <si>
    <t>Доля средств бюджета города Когалыма, выделяемых немуниципальным организациям, в том числе социально-ориентированным некоммерческим организациям, на предоставление услуг (работ), в общем объеме средств бюджета города Когалыма, выделяемых на предоставление услуг в сфере образования</t>
  </si>
  <si>
    <t>Доля немуниципальных организаций (коммерческих, некоммерческих), желающих оказывать услуги (работы) в сфере образования города Когалыма, организации отдыха и оздоровления детей, охваченных методической, консультационной и информационной поддержкой</t>
  </si>
  <si>
    <t>Муниципальная программа "Содержание объектов 
городского хозяйства и инженерной 
инфраструктуры в городе Когалыме
"</t>
  </si>
  <si>
    <t>Обеспечение текущего содержания объектов благоустройства территории города Когалыма, включая озеленение территории и содержание малых архитектурных форм</t>
  </si>
  <si>
    <t>тыс. кв.м.</t>
  </si>
  <si>
    <t>Обеспечение текущего содержания территорий городского кладбища и мест захоронений</t>
  </si>
  <si>
    <t> 3289000</t>
  </si>
  <si>
    <t>-</t>
  </si>
  <si>
    <t>Покраска, отделка фасадов зданий и сооружений, количество объектов 10</t>
  </si>
  <si>
    <t>Обеспечение электроэнергией на освещение дворов, улиц и магистралей города Когалыма</t>
  </si>
  <si>
    <t>кВт*час</t>
  </si>
  <si>
    <t>Выполнение услуг по погребению умерших</t>
  </si>
  <si>
    <t>Выполнение услуг по перевозке умерших с места происшедшего летального исхода</t>
  </si>
  <si>
    <t>Поддержание эксплуатационного и технического состояния детских игровых и спортивных площадок</t>
  </si>
  <si>
    <t>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в вопросах осуществления функций заказчика в сфере жилищно-коммунального хозяйства, капитального ремонта жилищного фонда и благоустройства, реконструкции и замены инженерных сетей тепло-, водоснабжения, ритуальных услуг и содержания мест захоронения и других работ (услуг) по обслуживанию городского хозяйства в городе Когалыме</t>
  </si>
  <si>
    <t>Осуществление иных полномочий в сфере жилищно-коммунального и городского хозяйства в городе Когалыме</t>
  </si>
  <si>
    <t>м</t>
  </si>
  <si>
    <t>Выполнение работ по обустройству и ремонту пешеходных дорожек и тротуаров</t>
  </si>
  <si>
    <t>Установка ограждений в районе пешеходных переходов</t>
  </si>
  <si>
    <t>Количество благоустроенных объектов территории города Когалыма (устройство, ремонт системы ливневой канализации)</t>
  </si>
  <si>
    <t xml:space="preserve">количество объектов </t>
  </si>
  <si>
    <t>Муниципальная программа "Формирование комфортной 
городской среды в городе Когалыме"</t>
  </si>
  <si>
    <t>Количество благоустроенных общественных пространств, включенных в реализацию программы формирования современной городской среды</t>
  </si>
  <si>
    <t>шт.</t>
  </si>
  <si>
    <t xml:space="preserve">Доля граждан, принявших участие в решении вопросов развития городской среды, от общего количества граждан в возрасте от 14 лет, проживающих в городе Когалыме </t>
  </si>
  <si>
    <t>Доля благоустроенных общественных территорий в городе Когалыме к общей площади общественных территорий</t>
  </si>
  <si>
    <t xml:space="preserve">Площадь благоустроенных общественных территорий, приходящихся на 1 жителя муниципального образования Когалыма </t>
  </si>
  <si>
    <t>кв.м.</t>
  </si>
  <si>
    <t>Количество благоустроенных дворовых территорий</t>
  </si>
  <si>
    <t>Муниципальная программа "Культурное пространство города Когалыма"</t>
  </si>
  <si>
    <t xml:space="preserve">Доступность дошкольного образования для детей в возрасте от 1,5 до 3-х лет </t>
  </si>
  <si>
    <t>Уровень удовлетворенности жителей качеством услуг, предоставляемых учреждениями культуры города Когалыма</t>
  </si>
  <si>
    <t>Средняя численность пользователей архивной информацией на 10 тыс. человек населения</t>
  </si>
  <si>
    <t>Увеличение числа обращений к цифровым ресурсам архивов</t>
  </si>
  <si>
    <t>Доля негосударственных, в том числе некоммерческих организаций, предоставляющих услуги в сфере культуры, в общем числе организаций, предоставляющих услуги в сфере культуры</t>
  </si>
  <si>
    <t>Доля граждан, получивших услуги в немуниципальных, в том числе некоммерческих организациях, в общем числе граждан, получивших услуги в сфере культуры</t>
  </si>
  <si>
    <t>Доля средств бюджета города Когалыма, выделяемых немуниципальным организациям, в том числе социально ориентированным некоммерческим организациям, на предоставление услуг (работ), в общем объеме средств бюджета города Когалыма, выделяемых на предоставление услуг в сфере культуры</t>
  </si>
  <si>
    <t>Численность туристов, размещенных в коллективных средствах размещения</t>
  </si>
  <si>
    <t xml:space="preserve">тысяч человек ежегодно </t>
  </si>
  <si>
    <t>тыс.единиц</t>
  </si>
  <si>
    <t>Количество специалистов сферы культуры, повысивших квалификацию на базе Центров непрерывного образования и повышения квалификации творческих и управленческих кадров в сфере культуры</t>
  </si>
  <si>
    <t>человек (нарастающим итогом)</t>
  </si>
  <si>
    <t>Число посещений культурных мероприятий</t>
  </si>
  <si>
    <t>Муниципальная программа "Развитие физической культуры 
и спорта в городе Когалыме"</t>
  </si>
  <si>
    <t>Уровень обеспеченности населения спортивными сооружениями исходя из единовременной пропускной способности объектов спорта</t>
  </si>
  <si>
    <t>Доля граждан, систематически занимающихся физической культурой и спортом</t>
  </si>
  <si>
    <t>Доля граждан среднего возраста, систематически занимающихся физической культурой и спортом, в общей численности граждан среднего возраста, % (влияет на достижение показателя «Доля граждан, систематически занимающихся физической культурой и спортом)</t>
  </si>
  <si>
    <t>Доля граждан старшего возраста, систематически занимающихся физической культурой и спортом в общей численности граждан старшего возраста, % (влияет на достижение показателя «Доля граждан, систематически занимающихся физической культурой и спортом)</t>
  </si>
  <si>
    <t>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 (влияет на достижение показателя «Доля граждан, систематически занимающихся физической культурой и спортом)</t>
  </si>
  <si>
    <t>из них учащихся и студентов</t>
  </si>
  <si>
    <t>Доля средств бюджета города Когалыма, выделяемых немуниципальным организациям, в том числе социально ориентированным некоммерческим организациям, на предоставление услуг (работ) в общем объёме средств бюджета города Когалыма, выделяемых на предоставление услуг в сфере физической культуры и спорта, %</t>
  </si>
  <si>
    <t>Реализация плана мероприятий по снижению уровня преждевременной смертности в городе Когалыме на 2021-2025 годы на уровне</t>
  </si>
  <si>
    <t>Количество размещенных материалов, информаций в средствах массовой информации и в сети Интернет по реализации на территории города Когалыма мероприятий по профилактике заболеваний и формированию здорового образа жизни</t>
  </si>
  <si>
    <t xml:space="preserve"> единица</t>
  </si>
  <si>
    <t>Доля населения, принимающего участие в мероприятиях, мотивирующих ведение здорового образа жизни</t>
  </si>
  <si>
    <t>Количество граждан, принявших участие в физкультурно-оздоровительных мероприятиях</t>
  </si>
  <si>
    <t>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 (влияет на достижение показателя «Доля граждан, систематически занимающихся физической культурой и спортом)</t>
  </si>
  <si>
    <t>Муниципальная программа "Содействие занятости населения города Когалыма"</t>
  </si>
  <si>
    <t>Организация проведения оплачиваемых общественных работ для не занятых трудовой деятельностью и безработных граждан</t>
  </si>
  <si>
    <t>Организация временного трудоустройства несовершеннолетних граждан в возрасте от 14 до 18 лет в свободное от учёбы время</t>
  </si>
  <si>
    <t>Организация временного трудоустройства несовершеннолетних граждан в возрасте от 14 до 18 лет в течение учебного года</t>
  </si>
  <si>
    <t>Оценка эффективности исполнения отдельных государственных полномочий в сфере трудовых отношений и государственного управления охраной труда в городе Когалыме</t>
  </si>
  <si>
    <t>баллы</t>
  </si>
  <si>
    <t>Содействие трудоустройству незанятых инвалидов трудоспособного возраста, в том числе инвалидов молодого возраста, на оборудованные (оснащённые) рабочие места</t>
  </si>
  <si>
    <t>Муниципальная программа "Развитие агропромышленного комплекса в городе Когалыме"</t>
  </si>
  <si>
    <t>Количество субъектов агропромышленного комплекса</t>
  </si>
  <si>
    <t>Производство молока крестьянскими (фермерскими) хозяйствами, индивидуальными предпринимателями</t>
  </si>
  <si>
    <t>тонн</t>
  </si>
  <si>
    <t>Производство мяса скота (в живом весе) крестьянскими (фермерскими) хозяйствами, индивидуальными предпринимателями, являющимися получателями мер финансовой поддержки</t>
  </si>
  <si>
    <t>Производство яиц в крестьянских (фермерских) хозяйствах, включая индивидуальных предпринимателей</t>
  </si>
  <si>
    <t>тыс. штук</t>
  </si>
  <si>
    <t>Производство овощей</t>
  </si>
  <si>
    <t>Организация сбора и переработки дикоросов (грибов)</t>
  </si>
  <si>
    <t>Количество приобретенной сельскохозяйственной техники и (или) оборудования</t>
  </si>
  <si>
    <t>голов</t>
  </si>
  <si>
    <t>Количество животных без владельцев на территории города Когалыма, подлежащих отлову</t>
  </si>
  <si>
    <t>Муниципальная программа "Развитие жилищной сферы в городе Когалыме"</t>
  </si>
  <si>
    <t xml:space="preserve">Объем жилищного строительства </t>
  </si>
  <si>
    <t>тыс. кв. метров</t>
  </si>
  <si>
    <t>0,004*</t>
  </si>
  <si>
    <t>млн. кв.м.</t>
  </si>
  <si>
    <t>Общее количество квадратных метров расселенного непригодного жилищного фонда</t>
  </si>
  <si>
    <t>Общая площадь жилых помещений, приходящихся в среднем на 1 жителя</t>
  </si>
  <si>
    <t>Количество семей, улучшивших жилищные условия семей</t>
  </si>
  <si>
    <t>Количество построенных пандусов, шт.</t>
  </si>
  <si>
    <t>Предоставление семьям жилых помещений по договорам социального найма в связи с подходом очерёдности</t>
  </si>
  <si>
    <t>Формирование маневренного муниципального жилищного фонда</t>
  </si>
  <si>
    <t>Количество участников, получивших меры финансовой поддержки для улучшения жилищных условий</t>
  </si>
  <si>
    <t>чел.</t>
  </si>
  <si>
    <t>Количество семей, состоящих на учёте в качестве нуждающихся в жилых помещениях, предоставляемых по договорам социального найма из муниципального жилищного фонда города Когалыма</t>
  </si>
  <si>
    <t>количество семей</t>
  </si>
  <si>
    <t>Переселение семей из непригодного для проживания и аварийного жилищного фонда</t>
  </si>
  <si>
    <t>ед.</t>
  </si>
  <si>
    <t>Количество снесенных домов из непригодного для проживания и аварийного жилищного фонда</t>
  </si>
  <si>
    <t xml:space="preserve">шт. </t>
  </si>
  <si>
    <t>Доля населения, получившего жилые помещения и улучшившего жилищные условия в отчётном году, в общей численности населения, состоящего на учёте в качестве нуждающегося в жилых помещениях</t>
  </si>
  <si>
    <t>Муниципальная программа "Развитие жилищно-коммунального комплекса в городе Когалыме"</t>
  </si>
  <si>
    <t>Актуализированная документация, в том числе:</t>
  </si>
  <si>
    <t>Доля обеспечения концедентом инвестиций концессионера</t>
  </si>
  <si>
    <t>Использование дополнительной помощи при возникновении неотложной необходимости в проведении капитального ремонта</t>
  </si>
  <si>
    <t>программа комплексного развития коммунальной инфраструктуры города Когалыма</t>
  </si>
  <si>
    <t>Доля граждан, положительно оценивающих состояние межнациональных отношений в городе Когалыме, от числа опрошенных</t>
  </si>
  <si>
    <t>Муниципальная программа "Укрепление межнационального и межконфессионального согласия, профилактика экстремизма и терроризма в городе Когалыме"</t>
  </si>
  <si>
    <t>Количество участников мероприятий, направленных на укрепление общероссийского гражданского единства</t>
  </si>
  <si>
    <t xml:space="preserve">чел. </t>
  </si>
  <si>
    <t>Количество публикаций в муниципальных СМИ, направленных на формирование этнокультурной компетентности граждан и пропаганду ценностей добрососедства и взаимоуважения</t>
  </si>
  <si>
    <t>Численность участников мероприятий, направленных на этнокультурное развитие народов России, проживающих в муниципальном образовании</t>
  </si>
  <si>
    <t>Муниципальная программа "Безопасность жизнедеятельности населения города Когалыма"</t>
  </si>
  <si>
    <t>Обеспечение безопасности населения на водных объектах города Когалыма</t>
  </si>
  <si>
    <t>Обеспечение готовности территориальной автоматизированной системы централизованного оповещения населения города Когалыма</t>
  </si>
  <si>
    <t>Обеспечение информированности и уровня знаний в области гражданской обороны, защиты от чрезвычайных ситуаций и пожарной безопасности населения города Когалыма</t>
  </si>
  <si>
    <t>Уровень обеспеченности города Когалыма доступной пожарной помощью</t>
  </si>
  <si>
    <t>км</t>
  </si>
  <si>
    <t>Протяженность очищенной прибрежной полосы водных объектов</t>
  </si>
  <si>
    <t>Количество населения, вовлеченного в мероприятия по очистке берегов водных объектов</t>
  </si>
  <si>
    <t>Организация экологически мотивированных культурных мероприятий</t>
  </si>
  <si>
    <t>кол-во мероприятий</t>
  </si>
  <si>
    <t>Организация мероприятий по предупреждению и ликвидации несанкционированных свалок на территории города Когалыма</t>
  </si>
  <si>
    <t>Исполнение отдельного государственного полномочия по организации деятельности по накоплению (в том числе раздельному накоплению) и транспортированию твердых коммунальных отходов</t>
  </si>
  <si>
    <t>Обеспечение выполнения работ по перевозке пассажиров по городским маршрутам</t>
  </si>
  <si>
    <t>кол-во маршрутов</t>
  </si>
  <si>
    <t>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результате капитального ремонта и ремонта автомобильных дорог</t>
  </si>
  <si>
    <t>км.</t>
  </si>
  <si>
    <t>Общая протяженность автомобильных дорог общего пользования местного значения, не соответствующих нормативным требованиям к транспортно-эксплуатационным показателям</t>
  </si>
  <si>
    <t>км/трасса</t>
  </si>
  <si>
    <t xml:space="preserve">Обеспечение  автомобильных дорог города Когалыма  сетями наружного освещения </t>
  </si>
  <si>
    <t xml:space="preserve">Протяженность сети автомобильных дорог общего пользования местного значения </t>
  </si>
  <si>
    <t xml:space="preserve">Обеспечение стабильности работы светофорных объектов </t>
  </si>
  <si>
    <t xml:space="preserve">Обеспечение остановочных павильонов информационными табло (приобретение, монтаж, ремонт и техническое обслуживание) </t>
  </si>
  <si>
    <t xml:space="preserve">Обеспечение технического и эксплуатационного обслуживания программно-технического измерительного комплекса «Одиссей» </t>
  </si>
  <si>
    <t>комплексы, шт.</t>
  </si>
  <si>
    <t>Муниципальная программа "Экологическая безопасность города Когалыма"</t>
  </si>
  <si>
    <t xml:space="preserve">Исполнение плана по налоговым и неналоговым доходам, утвержденного решением о бюджете города Когалыма </t>
  </si>
  <si>
    <t>Исполнение расходных обязательств муниципального образования за отчетный финансовый год от бюджетных ассигнований, утвержденных решением о бюджете города Когалыма</t>
  </si>
  <si>
    <t>Не менее
95</t>
  </si>
  <si>
    <t>Муниципальная программа "Развитие институтов гражданского общества города Когалыма"</t>
  </si>
  <si>
    <t>Обеспечение проведения конкурса социально значимых проектов,
среди социально
ориентированных некоммерческих организаций города Когалыма</t>
  </si>
  <si>
    <t>Реализация мероприятий для социально ориентированных некоммерческих организаций, осуществляющих деятельность в городе Когалыме</t>
  </si>
  <si>
    <t>Обеспечение проведения городского конкурса на присуждение премии «Общественное признание» с целью признания заслуг граждан, внесших значительный вклад в развитие города Когалыма</t>
  </si>
  <si>
    <t>минут</t>
  </si>
  <si>
    <t>Увеличение количества опубликованных материалов о деятельности органов местного самоуправления на официальном сайте Администрации города Когалыма, подготовленных специалистами сектора пресс-службы</t>
  </si>
  <si>
    <t>Обеспечение условий для выполнения полномочий и функций, возложенных на органы местного самоуправления города Когалыма</t>
  </si>
  <si>
    <t>процент</t>
  </si>
  <si>
    <t>Сохранение доли почетных граждан города Когалыма мерами социальной поддержки, имеющих право на их получение и обратившихся за их получением</t>
  </si>
  <si>
    <t>сюжетов ТРК «Инфосервис»</t>
  </si>
  <si>
    <t>Обеспечение публикации информационных выпусков:
газеты Когалымский вестник», единиц;</t>
  </si>
  <si>
    <t>Удельный вес используемого недвижимого имущества города Когалыма в общем количестве недвижимого имущества города Когалыма</t>
  </si>
  <si>
    <t>Количество садоводческих, огороднических некоммерческих объединений граждан, в которых проведены работы по инженерному обеспечению их территорий</t>
  </si>
  <si>
    <t>объединение</t>
  </si>
  <si>
    <t>Улучшение технических характеристик, поддержание эксплуатационного ресурса объектов муниципальной собственности</t>
  </si>
  <si>
    <t>Доля сданного в аренду субъектам малого и среднего предпринимательства муниципального недвижимого имущества, свободного от прав третьих лиц, включенного в перечень муниципального имущества, в общем количестве муниципального недвижимого имущества, свободного от прав третьих лиц, включенного в указанный перечень</t>
  </si>
  <si>
    <t>Исполнение плана по поступлению в бюджет города Когалыма администрируемых доходов от управления и распоряжения муниципальным имуществом города Когалыма, в том числе земельными участками</t>
  </si>
  <si>
    <t>Муниципальная программа "Управление муниципальным имуществом города Когалыма"</t>
  </si>
  <si>
    <t>Муниципальная программа "Развитие муниципальной службы в городе Когалыме"</t>
  </si>
  <si>
    <t>Сохранение доли муниципальных служащих, получивших дополнительное профессиональное образование, от общего числа муниципальных служащих, подлежащих направлению на обучение по программам дополнительного образования</t>
  </si>
  <si>
    <t>Сохранение доли муниципальных служащих, соблюдающих ограничения и запреты, требования к служебному поведению</t>
  </si>
  <si>
    <t>Увеличение доли автоматизированных рабочих мест (АРМ) в органах местного самоуправления города Когалыма, обеспеченных средствами защиты от несанкционированного доступа (НСД), от общего количества АРМ, установленных в органах местного самоуправления города Когалыма</t>
  </si>
  <si>
    <t>Повышение уровня удовлетворенности населения города Когалыма услугами в сфере государственной регистрации актов гражданского состояния</t>
  </si>
  <si>
    <t>Муниципальная программа "Управление муниципальными финансами в городе Когалыме"</t>
  </si>
  <si>
    <t>Муниципальная программа "Развитие транспортной системы города Когалыма"</t>
  </si>
  <si>
    <t>х</t>
  </si>
  <si>
    <t xml:space="preserve">Отчет формируется по итогам анкетирования 1 раз в конце года </t>
  </si>
  <si>
    <t>Отчет формируется по итогам конкурсов на предоставление субсидий в сфере культуры</t>
  </si>
  <si>
    <t>Отчет о достижении целевого показателя формируется на основании итогового отчета немуниципальных (коммерческих, некоммерческих) организаций</t>
  </si>
  <si>
    <t xml:space="preserve">Д=В/А х 100%, 
Д - доля средств бюджета города Когалыма, выделяемых немуниципальным организациям, в том числе социально ориентированным некоммерческим организациям, на предоставление услуг (работ) в общем объёме средств бюджета города Когалыма, выделяемых на предоставление услуг в сфере культуры; 
В – объем средств муниципальной программы, переданных негосударственным (немуниципальным) организациям, в том числе социально ориентированным некоммерческим организациям на предоставление услуг в сфере культуры;
А – общий объем средств, предусмотренный в бюджете города Когалыма для обеспечения предоставления муниципальных услуг (работ), оказываемых подведомственными организациями и негосударственными (немуниципальными) поставщиками, в том числе социально ориентированным некоммерческим организациям.
Отчет о достижении целевого показателя предоставляется ежеквартально.
</t>
  </si>
  <si>
    <t xml:space="preserve">Чт=Чг+Чск, где Чт – общая численность туристов; Чг – численность лиц, размещенных в гостиницах и аналогичных средствах размещениях; Чск – численность лиц, обслуженных в организациях санаторно-курортного комплекса.
Информация, предоставляемая коллективными средствами размещения.
</t>
  </si>
  <si>
    <t>Отчет о достижении целевого показателя формируется ежегодно на основании форм статистической отчетности 6-НК, 8-НК, 7-НК до 20 февраля 2024 года</t>
  </si>
  <si>
    <t>Отчет о достижении целевого показателя формируется ежегодно на основании формы статистической отчетности форма №1 до 15 февраля 2024 года</t>
  </si>
  <si>
    <t>Опрос проводится ежегодно в период с июля по сентябрь меясц каждого года</t>
  </si>
  <si>
    <t xml:space="preserve">Уровень преступности (число зарегистрированных преступлений на 100 тыс. населения)         </t>
  </si>
  <si>
    <t xml:space="preserve">единиц      </t>
  </si>
  <si>
    <t>Доля потребительских споров, разрешенных в досудебном и внесудебном порядке, в общем количестве споров с участием потребителей</t>
  </si>
  <si>
    <t>Доля обучающихся и молодёжи, вовлеченной в мероприятия, направленные на профилактику незаконного оборота и потребления наркотических средств и психотропных веществ, наркомании (от количества обучающихся и молодёжи города)</t>
  </si>
  <si>
    <t>Общая распространённость наркомании на территории города Когалыма (на 100 тыс. населения)</t>
  </si>
  <si>
    <t>Количество форм и случаев непосредственного осуществления местного самоуправления и участия населения в осуществлении местного самоуправления в городе Когалыме</t>
  </si>
  <si>
    <t>Уровень преступности на улицах и в общественных местах (число зарегистрированных преступлений на 100 тыс. человек населения)</t>
  </si>
  <si>
    <t xml:space="preserve">Отрицательная динамика сложилась в связи с неисполнением по МП "Развитие образования в г. Когалыме". 
</t>
  </si>
  <si>
    <t xml:space="preserve">Значения показателей в соответствии с декомпозицией Портфеля проектов «Экология» регионального проекта «Сохранение уникальных водных объектов». Доведено до города Когалыма на исполнение ежегодно не менее 0,42 км. По итогам предыдущих лет, принято решение запланировать не менее 57 км. ежегодно.
</t>
  </si>
  <si>
    <t xml:space="preserve">Нарастающим итогом с 2019 года (значения показателей в соответствие с декомпозицией Портфеля проектов «Экология» регионального проекта «Сохранение уникальных водных объектов» ежегодно не менее 47 человек, по г. Когналыму запланировано 60 чел. ежегодно).
</t>
  </si>
  <si>
    <t xml:space="preserve">Показатель имеет фактическое значение. Целевой показатель отражает количество ежегодно запланированных мероприятий (не менее 56 мероприятий).
</t>
  </si>
  <si>
    <t xml:space="preserve">Количественный показатель. На 2023 год запланировано 1 мероприятие (не менее). При отсутствии финансирования мероприятия, выполнение показателя будет за счет волонтерского движения. 
</t>
  </si>
  <si>
    <t>Целевой показатель определен в относительной величине, так как включает затраты на оплату труда с учетом страховых выплат муниципального служащего органа местного самоуправления (госполномочия в сфере обращения с твердыми коммунальными отходами) (основание -Закон ХМАО - Югры от 17.11.2016 №79-оз).</t>
  </si>
  <si>
    <t>Значение показателя установлено в соответствии с паспортом регионального проекта</t>
  </si>
  <si>
    <t>Объект благоустройства "Этнодеревня" (2 этап)</t>
  </si>
  <si>
    <t>Запланированы работы по обустройству пешеходных дорожек:
- ул. Южная (2 этап) - 804 м2, 
- ул. Ленинградская, 61 - 232 м2, 
- ул. Ст.Повха, 4 - 292 м2</t>
  </si>
  <si>
    <t>Запланированы работы по объектам: 
- кольцо Дружбы народов - пр.Нефтяников (385 м); 
- кольцевая развязка ул.Сибиркая-Повха (206 м).</t>
  </si>
  <si>
    <t>Запланированы работы по объектам:
- ул.Югорская, 16 - МАДОУ Сказка (2 корп); 
- МАОУ СОШ №6;
- ул.Нефтяников, 17, 19; 
- Сург.шоссе, 7; 
- заезд Сург.шоссе, 3.</t>
  </si>
  <si>
    <t>Дополнительная помощь (субсидия) выделяется только в случае возникновения неотложной необходимости в проведении капитального ремонта общего имущества в многоквартирных домах на финансирование аварийно-восстановительных работ и иных мероприятий, связанных с ликвидацией стихийных бедствий и других чрезвычайных ситуаций (носит заявительный характер).</t>
  </si>
  <si>
    <t>Обучение муниципальных служащих не проводилось, в связи с этим доля  муниципальных служащих, прошедших обучение по программам дополнительного профессионального образования не увеличилась.</t>
  </si>
  <si>
    <t xml:space="preserve">Все муниципальные служащие соблюдают ограничения,  запреты, требования к служебному поведению. </t>
  </si>
  <si>
    <t>Закупка  средств защиты от несанкционированного доступа (НСД) в январе 2023 года не проводилась в связи, с чем значение показателя не изменилось.</t>
  </si>
  <si>
    <t>Необходимые условия для осуществления деятельности органов местного самоуправления муниципального образования городской округ город Когалым обеспечены в полном объеме в пределах запланированного финансирования.</t>
  </si>
  <si>
    <t>Жалобы, нарекания на качество оказания услуг по государственной регистрации актов гражданского состояния и юридически значимых действий от граждан в январе 2023 года не поступали. Государственные услуги оказаны качественно и в срок. За январь 2023 по заявлениям граждан зарегистрировано актов гражданского состояния 140, оказано юридически значимых действий – 495.</t>
  </si>
  <si>
    <t>Отчет о достижении показателя формируется в конце года. В 2023 году повышают квалификацию сотрудники МАУ"МВЦ".</t>
  </si>
  <si>
    <t xml:space="preserve">Показатель рассчитывается по итогам работы за год  в мае месяце специалистами отдела на основании критериев и сроков утверждённых распоряжением Департамента труда и занятости населения автономного округа – Югры от 27.04.2012 №117-р «Об утверждении порядка оценки эффективности деятельности органов местного самоуправления муниципальных районов и городских округов Ханты-Мансийского автономного округа - Югры в области реализации ими переданных для исполнения государственных полномочий по государственному управлению охраной труда». </t>
  </si>
  <si>
    <t>Согласно техническому заданию, реализация данного мероприятия муниципальной программы. запланирована в декабре месяце 2023 года.</t>
  </si>
  <si>
    <t>Количество минут в сюжетах ТРК «Инфосервис+» сформировано исходя из коммерческих предложений, представленных участниками рынка.</t>
  </si>
  <si>
    <t>Количество опубликованных материалов о деятельности органов местного самоуправления на официальном сайте Администрации города Когалыма, подготовленных специалистами сектора пресс-службы представлено на основе данных по публикациям предыдущего года, подготовленных специалистами сектора пресс - службы Администрации города Когалыма.</t>
  </si>
  <si>
    <t>Конкурс проводится в 4 квартале.Конкурс на присуждение премии «Общественное признание» с целью признания заслуг граждан, внесших значительный вклад в развитие города Когалыма» 
Лауреаты Конкурса определяются по номинациям для физических и юридических лиц. Премия имеет общественный статус и не имеет денежного выражения.</t>
  </si>
  <si>
    <t xml:space="preserve">Газета «Когалымский вестник» является еженедельным общественно-политическим изданием с фиксированным количеством выпусков, а именно два раза в неделю: в среду выходит выпуск с муниципальными правовыми актами, в пятницу - с общественно-политической информацией для широкого круга населения.                                        </t>
  </si>
  <si>
    <t>Муниципальная программа "Профилактика правонарушений и обеспечение отдельных прав граждан в городе Когалыме"</t>
  </si>
  <si>
    <t>В связи с убытием 12.02.2023 г. Титлина В.Г. в зону СВО в составе добровольческого отряда "БАРС", производство яиц временно приостановлено.</t>
  </si>
  <si>
    <t>Планируется выполнение работ по благоустройству дворовой территории по ул. Мира, д.19, 21, 31 (в случае победы в региональном конкурсе инициативных проектов), а также ул. Ленинградская, д.8, 12, Молодежная, 9, 11</t>
  </si>
  <si>
    <t>Количество созданных объектов массового отдыха</t>
  </si>
  <si>
    <t>Создание Экотропы и литературного сквера</t>
  </si>
  <si>
    <t>Снос здания средней образовательной школы №7 корпус №2</t>
  </si>
  <si>
    <t>Доля детей и молодежи (возраст 3 – 29 лет), систематически занимающихся физической культурой и спортом, в общей численности детей и молодежи, % (влияет на достижение показателя «Доля граждан, систематически занимающихся физической культурой и спортом)</t>
  </si>
  <si>
    <t>0,0</t>
  </si>
  <si>
    <t>Доля граждан города Когалыма, выполнивших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Всероссийского физкультурно-спортивного комплекса «Готов к труду и обороне» (ГТО)</t>
  </si>
  <si>
    <t>92</t>
  </si>
  <si>
    <t>312</t>
  </si>
  <si>
    <t>409</t>
  </si>
  <si>
    <t>1,5</t>
  </si>
  <si>
    <t>Знаки отличия присваиваются по кварталам. Основной вид "лёгкая атлетика" проводится в мае месяце, знаки будут присвоены в конце второго квартала.</t>
  </si>
  <si>
    <t>1,6</t>
  </si>
  <si>
    <t>1,8</t>
  </si>
  <si>
    <t>100</t>
  </si>
  <si>
    <t>0</t>
  </si>
  <si>
    <t>2</t>
  </si>
  <si>
    <t>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результате реконструкции автомобильных дорог</t>
  </si>
  <si>
    <t>комплект ПСД</t>
  </si>
  <si>
    <t>Обустройство, модернизация светофорных объектов на территории города Когалыма</t>
  </si>
  <si>
    <t xml:space="preserve">АНО «Ресурсный центр поддержки НКО города Когалыма»  организованы и проведены следующие мероприятия (по направлениям):
           - консультации для НКО (очные, по телефону, электронная почта):  за отчетный период проведены консультации для НКО по вопросам реализации проектов и участия в мероприятиях. Специалистами Ресурсного центра поддержки НКО проведено более 50 консультаций по заявочным кампаниям.
              В г. Когалыме было подано 17 заявок на Грант Губернатора Югры для СО НКО. 13 заявок были отработаны вместе со специалистами Ресурсного Центра. 6 организаций, зарегистрированных РЦ в прошлом году, подали заявки впервые. 
            - реализация проекта «Школа актива НКО»:  18.03.2023 года состоялся обучающий семинар в рамках проекта «Школа актива НКО»  (с привлечением главного бухгалтера Фонда «Центр гражданских и социальных инициатив»).
Состоялось участие специалистов Ресурсного центра поддержки НКО в следующих мероприятиях:
 - 01.03.2023 Специалисты РЦ прослушали подкаст юриста «Правовой команды» на тему «Как оформить работу руководителя в рамках социального проекта». 
- 03.03.2023 Специалисты РЦ приняли участие в вебинаре «Первый конкурс 2023 года на предоставление грантов губернатора Ханты-Мансийского автономного округа на развитие гражданского общества социально ориентированным некоммерческим организациям». 
- 07.03.2023 Специалисты РЦ прослушали вебинар на тему «Лайфхаки заполнения заявки на конкурс Губернатора Югры для СО НКО» Ссылка на публикацию: https://vk.com/wall-203821726_719
- 06.03.2023 Специалисты РЦ прослушали вебинар  «Новые ОКВЭД для НКО». Ссылка на публикацию: https://vk.com/wall-203821726_721 09.03.2023 Специалисты РЦ приняли участие в «Онлайн-консультации» для участников конкурса гранта Губернатора. 
- 09.03.2023 Специалисты РЦ прослушали мини-подкасты для НКО «Добро по закону» 20.03.2023 Команда РЦ приняла участие во встрече ресурсных центров «Проектируем устойчивое будущее» в г. Ханты-Мансийске.  
- 22.03.2023 Специалисты РЦ приняли участие в «Онлайн-консультации» для участников конкурса гранта Губернатора. 
- 23.03.2023 Директор РЦ приняла участие в публичном обсуждении Этнодеревни в г. Когалыме 
- 27.03.2023 Специалисты РЦ прослушали вебинар на тему «Как НКО оформить протокол заочного голосования». 
- 29.03.2023 Специалисты РЦ ознакомились с записью вебинара «Отчетность НКО в МИНЮСТ». 
- 30.03.2023 Специалисты РЦ ознакомились материалами  на тему: «Какими документами подтвердить адрес места нахождения НКО». 
         АНО Ресцрсный центр поддержки НКО осуществляется медиа-продвижение социально ориентированных некоммерческих организаций, деятельности их руководителей и/или членов (участников), гражданских инициатив, социальных практик; создание инфоповодов; информирование социально ориентированных некоммерческих организаций о существующих возможностях повышения квалификации (публикаций, сюжетов, интервью и др. Все ссылки на посты в социальных сетях ресурсного центра и на официальном сайте: https://рцнкокогалыма.рф/  https://vk.com/public203821726
          В период с января по март  2023 года осуществлялась информирование некоммерческих организаций на официальном сайте Администрации города Когалыма (450 материалов), в различных группах и мессенджерах (официальная страница Администрации города ВКонтакте).    
</t>
  </si>
  <si>
    <t>15</t>
  </si>
  <si>
    <t>Среднее количество поставщиков (подрядчиков, исполнителей), подавших заявки на участие в одном конкурсе, аукционе, запросе котировок, процедура определения поставщиков (подрядчиков, исполнителей), которых завершена на конец отчетного периода (штук (количество заявок)) - 3 единицы</t>
  </si>
  <si>
    <t>Информационная поддержка субъектам малого и среднего предпринимательства оказывается в виде консультаций. В отчетном периоде консультационными услугами специалистов отдела потребительского рынка и развития предпринимательства управления инвестиционной деятельности и развития предпринимательства Администрации города Когалыма воспользовались 149 человека</t>
  </si>
  <si>
    <t>5</t>
  </si>
  <si>
    <t xml:space="preserve">          </t>
  </si>
  <si>
    <t>1,9</t>
  </si>
  <si>
    <t>Конкурс проводится в 4 квартале 2023 года</t>
  </si>
  <si>
    <t>Реконструкция КНС-1 СКК «Галактика» в городе Когалым, объект.</t>
  </si>
  <si>
    <t>объект</t>
  </si>
  <si>
    <t>I.</t>
  </si>
  <si>
    <t xml:space="preserve">Строительство, реконструкция объектов инженерной и коммунальной инфраструктуры </t>
  </si>
  <si>
    <t>мВт</t>
  </si>
  <si>
    <t>комплект</t>
  </si>
  <si>
    <t>комплекс</t>
  </si>
  <si>
    <t>м.п.</t>
  </si>
  <si>
    <t xml:space="preserve">МКУ "УОДОМС": с 5 чел. из числа безработных граждан заключены срочные трудовые договоры для работы в должности машинистка (план/год. 14 чел.). Средства в размере 436,6 тыс.рублей выплачены на заработную плату, налоги и мед.осмотр. Период участия в данном мероприятии 2 месяца. </t>
  </si>
  <si>
    <t>Принято 766 заявлений от  несовершеннолетних граждан и их законных представителей для трудоустройства в летние трудовые бригады. Средства в размере 575,7 тыс.рублей использованы на приобретение канц.товаров, журналов регистрации и аптечек . Период участия в данном мероприятии 1 месяц.</t>
  </si>
  <si>
    <r>
      <rPr>
        <sz val="12"/>
        <rFont val="Times New Roman"/>
        <family val="1"/>
        <charset val="204"/>
      </rPr>
      <t xml:space="preserve">В МАУ "МКЦ "Феникс"поступило 8 заявок от учреждений города Когалыма о необходимом количестве работников для участия в данном мероприятии, заключено 8 договоров о совместной деятельности. С несовершеннолетними гражданами (по должности помощник делопроизводителя ) заключено 80 срочных трудовых договоров. Средства в размере 1899,0 тыс.рублей выплачены на заработную плату и налоги.     </t>
    </r>
    <r>
      <rPr>
        <sz val="12"/>
        <color rgb="FFFF0000"/>
        <rFont val="Times New Roman"/>
        <family val="1"/>
        <charset val="204"/>
      </rPr>
      <t xml:space="preserve">                                                                  </t>
    </r>
    <r>
      <rPr>
        <sz val="12"/>
        <rFont val="Times New Roman"/>
        <family val="1"/>
        <charset val="204"/>
      </rPr>
      <t>Период участия в данном мероприятии 1 месяц.</t>
    </r>
  </si>
  <si>
    <t>Актуализация программы комплексного развития транспортной инфраструктуры города Когалыма</t>
  </si>
  <si>
    <t>0,1</t>
  </si>
  <si>
    <t>410</t>
  </si>
  <si>
    <t xml:space="preserve">В апреле месяце 2023 объявлен приём  заявок на предоставление
субсидий из бюджета города Когалыма некоммерческим организациям, не являющимся
государственными (муниципальными) учреждениями Передона субсидия на проведение 3-х мерлоприятий. В сетябре месяце будут объявлены: конкурс на проведение 4-х мероприятий и грантовую поддержку </t>
  </si>
  <si>
    <t>В реестр МСП включена Пустовалова Лилия Борисовна 
ОГРН: 323861700023118 (дата включения в реестр 10.06.2023 г.)</t>
  </si>
  <si>
    <t>Реализация мяса не осуществлялась, поскольку не было забоя.</t>
  </si>
  <si>
    <t>исключен</t>
  </si>
  <si>
    <t xml:space="preserve">Охват детей в возрасте от 5 до 18 лет дополнительными общеобразовательными программами на 17.06.2023 г. составляет 10656 человек (включая спортивную подготовку и статистическую отчетность ДШИ) или 82,1 % от общей численности детей в возрасте от 5 до 18 лет,  проживающих в городе Когалыме (12977 чел.)
</t>
  </si>
  <si>
    <t>Охват детей в возрасте от 5 до 18 лет деятельностью Регионального центра выявления, поддержки и развития способностей и талантов у детей и молодежи, технопарков «Кванториум» и Центров «IT-куб» на 17.06.2023 г. составляет 1446 человек или 13,6 % от общей численности детей охваченных дополнительным образованием (10656 чел.)</t>
  </si>
  <si>
    <t>Изменены значения показателя в 2023 - 37%. Внесено изменение в программу (постановление Администрации города Когалыма от 31.05.2023 №1003). Общая численность обучающихся по образовательным программам основного и среднего общего образования составляет 4657 человек, из них в отчётный период:
Приняли участие в открытых онлайн-уроках, реализуемых с учетом опыта цикла открытых уроков «Проектория», направленных на раннюю профориентацию, 0 человек;
Приняли участие в мероприятиях по ранней профориентации в рамках реализации проекта «Билет в будущее» 559 человек.
Значение целевого показателя по состоянию на 17.06.2023 составило 12,0 % или 559 человек.</t>
  </si>
  <si>
    <t>Показатель исключен из регионального проекта "Успех каждого ребенка" . Внесено изменение в программу (постановление Администрации города Когалыма от 31.05.2023 №1003)</t>
  </si>
  <si>
    <t>0, 004898</t>
  </si>
  <si>
    <t xml:space="preserve">По состоянию на 18.06.2023 года проведено 342  мероприятия добровольческого характера с участием в них жителей города Когалыма, предполагающих безвозмездное и добровольное проявление социальной активности. Общая численность граждан, вовлечённых центрами (сообществами, объединениями) поддержки добровольчества (волонтерства) на базе образовательных организаций, некоммерческих организаций, государственных и муниципальных учреждений, в добровольческую (волонтерскую) деятельность, составила 0,005707 млн. чел. (5 707 чел.) </t>
  </si>
  <si>
    <t>Данные показателя изменены в 2023 - 100%, На март 2023 года все общеобразовательные организации (7) оснащены  оборудованием в рамках внедрения цифровой образовательной среды. Процент достижения показателя составляет - 100%. Внесено изменение в программу (постановление Администрации города Когалыма от 31.05.2023 №1003)</t>
  </si>
  <si>
    <t xml:space="preserve">Изменено значение показателя в 2023 году - 55%. Внесено изменение в программу (постановление Администрации города Когалыма от 31.05.2023 №1003).  В соответствии с разъяснениями регионального оператора, данный показатель расчитывается на основании данных  ИКОП "Сферум". На 19 июня активных учащихся 4500 чел., что составляет 54,5% от общего числа обучающихся  (8259 чел.). </t>
  </si>
  <si>
    <t>Изменено значение показателя в 2023 году - 75,0%. Внесено изменение в программу (постановление Администрации города Когалыма от 31.05.2023 №1003). В соответствии с разъяснениями регионального оператора, данный показатель считается по количеству педагогических работников, зарегистрированных  и активно работающих на ИКОП "Сферум". Таких педагогов - 383 чел., что составляет 72,5% от общего числа педагогических работников города (538 чел.).</t>
  </si>
  <si>
    <t xml:space="preserve">Изменено значение показателя в 2023 году - 100%. Внесено изменение в программу (постановление Администрации города Когалыма от 31.05.2023 №1003).  В соответствии с разъяснениями федерального оператора, к федеральной информационно-сервисной платформе цифровой образовательной среде относится ФГИС «Моя школа» и «Сферум». Данный показатель считается по количеству общеобразовательных организаций города, зарегистрированных на ФГИС "Моя школа" и ИКОП "Сферум". Все 7 школ города Когалыма зарегистрированы на платформе, что составляет 100%. </t>
  </si>
  <si>
    <t>Установлен показатель на 2023 год - 75%. Внесено изменение в программу (постановление Администрации города Когалыма от 31.05.2023 №1003). На 19.06.2023 курсы повышения квалификации прошли 466 человек. Достижение показателя составляет 88,25%.</t>
  </si>
  <si>
    <t>В федеральную стиатистическую отетность ОО-2 включен объект МАОУ СОШ №7, требующий проведение капитального ремонта (информация вносится в апреле месяце)</t>
  </si>
  <si>
    <t>0,2</t>
  </si>
  <si>
    <t>6</t>
  </si>
  <si>
    <t>С ИП Скляр Л.П. заключены контракты на оказание услуг по обращению с животными без владельцев на территории города Когалыма:
- от 13.12.2022 №59 на сумму 360,00 тыс.руб.;
- от 27.12.2022 №0187300013722000227 на сумму 2005,30 тыс.руб.
На основании приказа КФ Администрации г.Когалыма от 25.04.2023 №40-О доведены плановые ассигнования в сумме 7,6 тыс.руб.
За июнь отловлено 19 животных; внесена информация в АИС по 19 животным; содержание животных составило 2455 суток.
С начала года отловлено 88 животных; внесена информация в АИС по 88 животным; содержание животных составило 12 639 суток.
В соответствии с решением Думы г.Когалыма  от 20.06.2023 №273-ГД выделены дополнительные плановые ассигнования в сумме 2 226,7 тыс.руб.</t>
  </si>
  <si>
    <t xml:space="preserve">21.01.2023 проведен "Урок вежливости" среди инсотранных граждан (16 человек)                                                                                                                    31.01.2023 провден круглый стол "Общество.религия.Власть" с представителямси НКО, религиозных организаций города. В раках межмуницпального сотрудничсетва в мероприятии приняли участие сотрудники Администрации города Мегион (14 человек).                                                                                                                                                                    20.02.2023  проведен "Урок вежливости" среди иностранных граждан (17 человек)                                                                                          26.02.2023 представители АНО "Таджиков города Когалыма" (15 человек); АНО "Кыргызов города Когалыма" (12 человек); НКО азербайджанского народа "Достлуг" (10 человек) приняли участие в праздничном мероприятии "Масленица"                                                                                                                                                                  В марте меясце 2023 проведено 9 занятий с детьми - иностранными гражданами, проживающими в городе Когалым. Всего этой работой охвачено 35 детей                                                                                                                                                                                                                                      17.03.2023 проведен «Урок вежливости» для мигрантов (19 человек)                                                                                                                                                                                                                                   29.03.2023 проведен круглый стол с представителями национально-культуртных объединений и духовества города Когалыма (7 человек). 04.04.2023 представители НКО приняли участие в праздничных мероприятих "День Оленевода" (30 человек).                                                                                                                       В апреле меясце 2023 проведено 8 занятия с детьми иностранных граждан (охват сотавил 35 детей).                                                                                                        14.04.2023 проведен  "Урок вежливости" для мигрантов (охват 24 человека). В период с 23.04. по 25.04. делегации от города Когалыма в сотаве (15 человек) приняла участие в IV всероссийском форуме национального единства в г.Ханты-Мансийск.
19.05.2023  проведен  "Урок вежливости" для мигрантов (охват 24 человека). 
26.05.2023 проведено мероприятие для представителей НКО и религиозных организаций в рамках "Школа актива НКО" совместно с АНО "Центр качества "ОКНО" (14 человек).
В мае месяце 2023 проведено 5 занятий с детьми иностранных граждан (охват сотавил 35 детей).          
16.06.2023  проведен  "Урок вежливости" для мигрантов (охват 24 человека). 
17.06.2023 представители НКО, в том числе с с Когалымской городской общественной организации татаро-башкирского национально-культурного общества «НУР» приняли участие в проведении национального татаро-башкирского праздника «Сабантуй-2023» (охват 703 чел).
В июне месяце 2023 проведено 18 занятий с детьми иностранных граждан (охват сотавил 40 детей).  
25.07.2023  проведен  "Урок вежливости" для мигрантов (охват 24 человека). 
В июле месяце 2023 проведено 10 занятий с детьми иностранных граждан (охват сотавил 40 детей).                                                 </t>
  </si>
  <si>
    <t>28.01.2023 провден флешмоб в поддрежку Президента Россисйкой Федерации и Специальной Военной Операции (кол. 100 чел.)                                                        25.02.2023 среди НКО города Когалыма и общественников проведена интелектуальная игра "Что? Где? Когда?" (кол. 40 чел.)                                                        22.03.23-23.03.23 г. прошли мероприятия в рамках проекта «Живое слово» направленные на профилактику экстремизма в молодежной среде (кол. 221 чел).            В период с 23.04. по 25.04. делегации от города Когалыма в сотаве (15 человек) приняла участие в IV всероссийском форуме национального единства в г.Ханты-Мансийск.
28.05.2023 АНО «РЦ НКО Когалыма» совместно с национально-культурными объединениями и общественниками приняли участие в международной акции «День соседей» (кол. 89).
12.06.2023 представители НКО приняли участие в мероприятиях прзднования Дня России (кол. 31)
16.06.2023 проведен для окружных СОНКО на тему "Укрепление межнационального и межрелигиозного согласия через проектную деятельность" (кол.15)
17.06.2023 представители НКО, в том числе с с Когалымской городской общественной организации татаро-башкирского национально-культурного общества «НУР» приняли участие в проведении национального татаро-башкирского праздника «Сабантуй-2023». (кол.743)
22.06.2023 представители НКО приняли участие мероприятиях в рамках празднования Дня памяти и скорби (кол. 34)
С 24.06. по 29.06. 2023 года Специалисты РЦ приняли участие в Форуме уральской молодежи УТРО в Челябинской области в рамках темы межнациональных отношений в молодежной среде. (кол. 2)
25.07.2023 проведена встреча с представителями национально-культуртных объединений и духовества города Когалыма, специалистами Администрации города и ОВМ ОМВД России по г.Когалыму Комаровой И.В. (кол.20)</t>
  </si>
  <si>
    <t>В январе - Размещено 2 публикации с оциальной ести "Вконтате"                                                                                                                                                                 В феврале совметсно с Инфосервис+ снят видеоролик продолжительностью 7 минут, в социальной сети "Вконтакте" размещено 14 публикаций; в газете "Когалымский вестник" публикованно 1 статья.                                                                                                                                                                                                     В марте в социальной сети "Вконтакте" размещено 10 публикаций, в газете "Когалымский Вестник" опубликованно 8 статей.                                                           В апреле в социальной сети "Вконтакте" размещено 15 публикаций; в газете "Когалымский Вестник" опубликованно 6 статей; телекомпанией "Инфосервис+" освещено 3 информации.
В мае в социальной сети "Вконтакте" размещено 11 публикаций; в газете "Когалымский Вестник" опубликованно 3 статьи, телекомпанией "Инфосервис+" освещено 2 информации.
В июне в социальной сети "Вконтакте" размещено 6 публикаций; в газете "Когалымский Вестник" опубликованно 3 статьи, телекомпанией "Инфосервис+" освещено 2 информации.
В июле в социальной сети "Вконтакте" размещено 4 публикаций; в газете "Когалымский Вестник" опубликованно 2 статьи, телекомпанией "Инфосервис+" освещено 1 информации.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</si>
</sst>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0.000"/>
    <numFmt numFmtId="167" formatCode="#,##0.00000"/>
    <numFmt numFmtId="168" formatCode="#,##0.0_ ;\-#,##0.0\ "/>
    <numFmt numFmtId="169" formatCode="0.000"/>
    <numFmt numFmtId="170" formatCode="#,##0_ ;[Red]\-#,##0\ "/>
  </numFmts>
  <fonts count="2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4"/>
      <name val="Times New Roman"/>
      <family val="1"/>
      <charset val="204"/>
    </font>
    <font>
      <b/>
      <sz val="14"/>
      <name val="Times New Roman"/>
      <family val="1"/>
      <charset val="204"/>
    </font>
    <font>
      <sz val="12"/>
      <name val="Times New Roman"/>
      <family val="1"/>
      <charset val="204"/>
    </font>
    <font>
      <b/>
      <sz val="12"/>
      <name val="Times New Roman"/>
      <family val="1"/>
      <charset val="204"/>
    </font>
    <font>
      <b/>
      <sz val="12"/>
      <name val="Calibri"/>
      <family val="2"/>
      <charset val="204"/>
      <scheme val="minor"/>
    </font>
    <font>
      <b/>
      <sz val="16"/>
      <name val="Times New Roman"/>
      <family val="1"/>
      <charset val="204"/>
    </font>
    <font>
      <sz val="13"/>
      <color rgb="FF000000"/>
      <name val="Times New Roman"/>
      <family val="1"/>
      <charset val="204"/>
    </font>
    <font>
      <sz val="13"/>
      <name val="Times New Roman"/>
      <family val="1"/>
      <charset val="204"/>
    </font>
    <font>
      <sz val="12"/>
      <color rgb="FFFF0000"/>
      <name val="Times New Roman"/>
      <family val="1"/>
      <charset val="204"/>
    </font>
    <font>
      <b/>
      <sz val="13"/>
      <color rgb="FF00B050"/>
      <name val="Times New Roman"/>
      <family val="1"/>
      <charset val="204"/>
    </font>
    <font>
      <b/>
      <sz val="12"/>
      <color rgb="FF00B050"/>
      <name val="Times New Roman"/>
      <family val="1"/>
      <charset val="204"/>
    </font>
    <font>
      <sz val="13"/>
      <color rgb="FFFF0000"/>
      <name val="Times New Roman"/>
      <family val="1"/>
      <charset val="204"/>
    </font>
    <font>
      <sz val="12"/>
      <color theme="1"/>
      <name val="Times New Roman"/>
      <family val="1"/>
      <charset val="204"/>
    </font>
    <font>
      <sz val="13"/>
      <color theme="1"/>
      <name val="Times New Roman"/>
      <family val="1"/>
      <charset val="204"/>
    </font>
    <font>
      <sz val="11"/>
      <color theme="1"/>
      <name val="Calibri"/>
      <family val="2"/>
      <scheme val="minor"/>
    </font>
    <font>
      <sz val="11"/>
      <name val="Calibri"/>
      <family val="2"/>
      <scheme val="minor"/>
    </font>
    <font>
      <sz val="11"/>
      <color rgb="FFFF0000"/>
      <name val="Calibri"/>
      <family val="2"/>
      <scheme val="minor"/>
    </font>
    <font>
      <b/>
      <sz val="12"/>
      <color theme="1"/>
      <name val="Times New Roman"/>
      <family val="1"/>
      <charset val="204"/>
    </font>
    <font>
      <sz val="11"/>
      <name val="Times New Roman"/>
      <family val="1"/>
      <charset val="204"/>
    </font>
    <font>
      <sz val="11"/>
      <color theme="1"/>
      <name val="Times New Roman"/>
      <family val="1"/>
      <charset val="204"/>
    </font>
    <font>
      <sz val="13"/>
      <name val="Times New Roman"/>
      <family val="1"/>
      <charset val="204"/>
    </font>
    <font>
      <b/>
      <sz val="12"/>
      <color rgb="FF00B050"/>
      <name val="Times New Roman"/>
      <family val="1"/>
      <charset val="204"/>
    </font>
    <font>
      <sz val="12"/>
      <name val="Times New Roman"/>
      <family val="1"/>
      <charset val="204"/>
    </font>
    <font>
      <sz val="11"/>
      <color rgb="FFFF0000"/>
      <name val="Calibri"/>
      <family val="2"/>
      <charset val="204"/>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FFFF"/>
        <bgColor rgb="FF000000"/>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5">
    <xf numFmtId="0" fontId="0" fillId="0" borderId="0"/>
    <xf numFmtId="0" fontId="3" fillId="0" borderId="0"/>
    <xf numFmtId="0" fontId="2" fillId="0" borderId="0"/>
    <xf numFmtId="0" fontId="18" fillId="0" borderId="0"/>
    <xf numFmtId="0" fontId="1" fillId="0" borderId="0"/>
  </cellStyleXfs>
  <cellXfs count="197">
    <xf numFmtId="0" fontId="0" fillId="0" borderId="0" xfId="0"/>
    <xf numFmtId="0" fontId="7" fillId="0" borderId="5" xfId="1" applyFont="1" applyFill="1" applyBorder="1" applyAlignment="1">
      <alignment vertical="center"/>
    </xf>
    <xf numFmtId="0" fontId="7" fillId="2" borderId="1" xfId="1" applyFont="1" applyFill="1" applyBorder="1" applyAlignment="1">
      <alignment horizontal="center" vertical="center" textRotation="90" wrapText="1"/>
    </xf>
    <xf numFmtId="0" fontId="7" fillId="0" borderId="1"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xf>
    <xf numFmtId="0" fontId="7" fillId="0" borderId="7" xfId="1" applyFont="1" applyFill="1" applyBorder="1" applyAlignment="1">
      <alignment horizontal="center" vertical="center" wrapText="1"/>
    </xf>
    <xf numFmtId="0" fontId="10" fillId="0" borderId="5" xfId="0" applyFont="1" applyFill="1" applyBorder="1" applyAlignment="1">
      <alignment horizontal="center" vertical="center" wrapText="1"/>
    </xf>
    <xf numFmtId="0" fontId="6" fillId="0" borderId="5" xfId="1" applyFont="1" applyFill="1" applyBorder="1" applyAlignment="1">
      <alignment horizontal="left" vertical="center" wrapText="1"/>
    </xf>
    <xf numFmtId="0" fontId="6" fillId="0" borderId="5" xfId="1" applyFont="1" applyFill="1" applyBorder="1" applyAlignment="1">
      <alignment horizontal="center" vertical="center" wrapText="1"/>
    </xf>
    <xf numFmtId="0" fontId="6" fillId="4" borderId="5" xfId="1" applyFont="1" applyFill="1" applyBorder="1" applyAlignment="1">
      <alignment horizontal="center" vertical="center" wrapText="1"/>
    </xf>
    <xf numFmtId="164" fontId="6" fillId="0" borderId="5" xfId="1" applyNumberFormat="1" applyFont="1" applyFill="1" applyBorder="1" applyAlignment="1">
      <alignment horizontal="center" vertical="center" wrapText="1"/>
    </xf>
    <xf numFmtId="2" fontId="6" fillId="0" borderId="5" xfId="1" applyNumberFormat="1" applyFont="1" applyFill="1" applyBorder="1" applyAlignment="1">
      <alignment horizontal="center" vertical="center" wrapText="1"/>
    </xf>
    <xf numFmtId="0" fontId="6" fillId="0" borderId="5" xfId="1" applyNumberFormat="1" applyFont="1" applyFill="1" applyBorder="1" applyAlignment="1">
      <alignment horizontal="center" vertical="center" wrapText="1"/>
    </xf>
    <xf numFmtId="1" fontId="6" fillId="0" borderId="5" xfId="1" applyNumberFormat="1" applyFont="1" applyFill="1" applyBorder="1" applyAlignment="1">
      <alignment horizontal="center" vertical="center" wrapText="1"/>
    </xf>
    <xf numFmtId="0" fontId="11" fillId="0" borderId="5" xfId="1" applyFont="1" applyFill="1" applyBorder="1" applyAlignment="1">
      <alignment horizontal="center" vertical="center" wrapText="1"/>
    </xf>
    <xf numFmtId="164" fontId="11" fillId="0" borderId="5" xfId="1"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2" fillId="0" borderId="5" xfId="1" applyFont="1" applyFill="1" applyBorder="1" applyAlignment="1">
      <alignment horizontal="left" vertical="center" wrapText="1"/>
    </xf>
    <xf numFmtId="0" fontId="12" fillId="0" borderId="5" xfId="1" applyFont="1" applyFill="1" applyBorder="1" applyAlignment="1">
      <alignment horizontal="center" vertical="center" wrapText="1"/>
    </xf>
    <xf numFmtId="3" fontId="6" fillId="0" borderId="5" xfId="1" applyNumberFormat="1" applyFont="1" applyFill="1" applyBorder="1" applyAlignment="1">
      <alignment horizontal="center" vertical="center" wrapText="1"/>
    </xf>
    <xf numFmtId="3" fontId="6" fillId="4" borderId="5" xfId="1" applyNumberFormat="1" applyFont="1" applyFill="1" applyBorder="1" applyAlignment="1">
      <alignment horizontal="center" vertical="center" wrapText="1"/>
    </xf>
    <xf numFmtId="0" fontId="7" fillId="0" borderId="0"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0" borderId="5" xfId="1" applyNumberFormat="1" applyFont="1" applyFill="1" applyBorder="1" applyAlignment="1">
      <alignment horizontal="center" vertical="center" wrapText="1"/>
    </xf>
    <xf numFmtId="0" fontId="15" fillId="0" borderId="5" xfId="0" applyFont="1" applyFill="1" applyBorder="1" applyAlignment="1">
      <alignment horizontal="center" vertical="center" wrapText="1"/>
    </xf>
    <xf numFmtId="164" fontId="12" fillId="0" borderId="5" xfId="1" applyNumberFormat="1" applyFont="1" applyFill="1" applyBorder="1" applyAlignment="1">
      <alignment horizontal="center" vertical="center" wrapText="1"/>
    </xf>
    <xf numFmtId="2" fontId="12" fillId="0" borderId="5" xfId="1" applyNumberFormat="1" applyFont="1" applyFill="1" applyBorder="1" applyAlignment="1">
      <alignment horizontal="center" vertical="center" wrapText="1"/>
    </xf>
    <xf numFmtId="1" fontId="12" fillId="0" borderId="5" xfId="1" applyNumberFormat="1" applyFont="1" applyFill="1" applyBorder="1" applyAlignment="1">
      <alignment horizontal="center" vertical="center" wrapText="1"/>
    </xf>
    <xf numFmtId="0" fontId="15" fillId="0" borderId="5" xfId="1" applyFont="1" applyFill="1" applyBorder="1" applyAlignment="1">
      <alignment horizontal="center" vertical="center" wrapText="1"/>
    </xf>
    <xf numFmtId="164" fontId="15" fillId="0" borderId="5" xfId="1" applyNumberFormat="1" applyFont="1" applyFill="1" applyBorder="1" applyAlignment="1">
      <alignment horizontal="center" vertical="center" wrapText="1"/>
    </xf>
    <xf numFmtId="0" fontId="16" fillId="0" borderId="5" xfId="1" applyFont="1" applyFill="1" applyBorder="1" applyAlignment="1">
      <alignment horizontal="left" vertical="center" wrapText="1"/>
    </xf>
    <xf numFmtId="0" fontId="17" fillId="0" borderId="5" xfId="0"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5" xfId="1"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19" fillId="0" borderId="0" xfId="0" applyFont="1"/>
    <xf numFmtId="0" fontId="20" fillId="0" borderId="0" xfId="0" applyFont="1"/>
    <xf numFmtId="0" fontId="21" fillId="0" borderId="5" xfId="1" applyFont="1" applyFill="1" applyBorder="1" applyAlignment="1">
      <alignment horizontal="center" vertical="center" wrapText="1"/>
    </xf>
    <xf numFmtId="0" fontId="18" fillId="0" borderId="0" xfId="0" applyFont="1"/>
    <xf numFmtId="3" fontId="16" fillId="4" borderId="5" xfId="1" applyNumberFormat="1" applyFont="1" applyFill="1" applyBorder="1" applyAlignment="1">
      <alignment horizontal="center" vertical="center" wrapText="1"/>
    </xf>
    <xf numFmtId="0" fontId="0" fillId="0" borderId="5" xfId="0" applyBorder="1"/>
    <xf numFmtId="0" fontId="13" fillId="0" borderId="8" xfId="0" applyFont="1" applyFill="1" applyBorder="1" applyAlignment="1">
      <alignment horizontal="center" vertical="center" wrapText="1"/>
    </xf>
    <xf numFmtId="165" fontId="6" fillId="4" borderId="5" xfId="1" applyNumberFormat="1" applyFont="1" applyFill="1" applyBorder="1" applyAlignment="1">
      <alignment horizontal="center" vertical="center" wrapText="1"/>
    </xf>
    <xf numFmtId="0" fontId="14" fillId="0" borderId="1" xfId="1"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0" fontId="16" fillId="0" borderId="5" xfId="0" applyFont="1" applyBorder="1" applyAlignment="1">
      <alignment horizontal="left" vertical="top" wrapText="1"/>
    </xf>
    <xf numFmtId="165" fontId="11" fillId="5" borderId="5" xfId="0" applyNumberFormat="1" applyFont="1" applyFill="1" applyBorder="1" applyAlignment="1">
      <alignment horizontal="left" vertical="top" wrapText="1"/>
    </xf>
    <xf numFmtId="165" fontId="11" fillId="0" borderId="5" xfId="0" applyNumberFormat="1" applyFont="1" applyFill="1" applyBorder="1" applyAlignment="1">
      <alignment horizontal="left" vertical="top" wrapText="1"/>
    </xf>
    <xf numFmtId="4" fontId="17" fillId="0" borderId="5" xfId="0" applyNumberFormat="1" applyFont="1" applyBorder="1" applyAlignment="1">
      <alignment vertical="top" wrapText="1"/>
    </xf>
    <xf numFmtId="166" fontId="6" fillId="4" borderId="5" xfId="1" applyNumberFormat="1" applyFont="1" applyFill="1" applyBorder="1" applyAlignment="1">
      <alignment horizontal="center" vertical="center" wrapText="1"/>
    </xf>
    <xf numFmtId="0" fontId="16" fillId="0" borderId="5"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0" fillId="0" borderId="0" xfId="0" applyFill="1"/>
    <xf numFmtId="0" fontId="7" fillId="0" borderId="1" xfId="1" applyFont="1" applyFill="1" applyBorder="1" applyAlignment="1">
      <alignment horizontal="center" vertical="center" textRotation="90" wrapText="1"/>
    </xf>
    <xf numFmtId="164" fontId="16" fillId="0" borderId="5" xfId="1" applyNumberFormat="1" applyFont="1" applyFill="1" applyBorder="1" applyAlignment="1">
      <alignment horizontal="center" vertical="center" wrapText="1"/>
    </xf>
    <xf numFmtId="164" fontId="6" fillId="4" borderId="5" xfId="1" applyNumberFormat="1" applyFont="1" applyFill="1" applyBorder="1" applyAlignment="1">
      <alignment horizontal="center" vertical="center" wrapText="1"/>
    </xf>
    <xf numFmtId="1" fontId="16" fillId="0" borderId="5" xfId="1" applyNumberFormat="1" applyFont="1" applyFill="1" applyBorder="1" applyAlignment="1">
      <alignment horizontal="center" vertical="center" wrapText="1"/>
    </xf>
    <xf numFmtId="1" fontId="6" fillId="4" borderId="5" xfId="1"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5" xfId="0" applyFont="1" applyFill="1" applyBorder="1" applyAlignment="1">
      <alignment horizontal="left" vertical="center" wrapText="1"/>
    </xf>
    <xf numFmtId="0" fontId="6" fillId="0" borderId="5" xfId="0" applyFont="1" applyFill="1" applyBorder="1" applyAlignment="1">
      <alignment horizontal="left" vertical="center" wrapText="1"/>
    </xf>
    <xf numFmtId="0" fontId="11" fillId="0" borderId="5" xfId="0" applyFont="1" applyFill="1" applyBorder="1" applyAlignment="1">
      <alignment horizontal="center" vertical="center" wrapText="1"/>
    </xf>
    <xf numFmtId="0" fontId="6" fillId="0" borderId="5" xfId="0" applyFont="1" applyFill="1" applyBorder="1" applyAlignment="1">
      <alignment horizontal="left" vertical="top" wrapText="1"/>
    </xf>
    <xf numFmtId="0" fontId="6" fillId="0" borderId="5" xfId="1" applyFont="1" applyFill="1" applyBorder="1" applyAlignment="1">
      <alignment horizontal="center" vertical="center" wrapText="1"/>
    </xf>
    <xf numFmtId="49" fontId="22" fillId="6" borderId="5" xfId="0" applyNumberFormat="1" applyFont="1" applyFill="1" applyBorder="1" applyAlignment="1">
      <alignment vertical="center" wrapText="1"/>
    </xf>
    <xf numFmtId="0" fontId="23" fillId="6" borderId="5" xfId="0" applyFont="1" applyFill="1" applyBorder="1" applyAlignment="1">
      <alignment vertical="center" wrapText="1"/>
    </xf>
    <xf numFmtId="0" fontId="22" fillId="6" borderId="5" xfId="0" applyFont="1" applyFill="1" applyBorder="1" applyAlignment="1">
      <alignment vertical="center" wrapText="1"/>
    </xf>
    <xf numFmtId="0" fontId="0" fillId="6" borderId="0" xfId="0" applyFill="1"/>
    <xf numFmtId="0" fontId="6" fillId="0" borderId="5" xfId="1" applyFont="1" applyFill="1" applyBorder="1" applyAlignment="1">
      <alignment horizontal="center" vertical="center" wrapText="1"/>
    </xf>
    <xf numFmtId="0" fontId="6" fillId="0" borderId="5" xfId="1" applyFont="1" applyFill="1" applyBorder="1" applyAlignment="1">
      <alignment horizontal="left" vertical="top" wrapText="1"/>
    </xf>
    <xf numFmtId="0" fontId="12" fillId="0" borderId="5" xfId="1" applyFont="1" applyFill="1" applyBorder="1" applyAlignment="1">
      <alignment horizontal="left" vertical="top" wrapText="1"/>
    </xf>
    <xf numFmtId="0" fontId="7" fillId="6" borderId="1" xfId="1" applyFont="1" applyFill="1" applyBorder="1" applyAlignment="1">
      <alignment horizontal="center" vertical="center" textRotation="90" wrapText="1"/>
    </xf>
    <xf numFmtId="0" fontId="6" fillId="0" borderId="5" xfId="1" applyFont="1" applyFill="1" applyBorder="1" applyAlignment="1">
      <alignment horizontal="justify"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164" fontId="6" fillId="0" borderId="5" xfId="1" applyNumberFormat="1" applyFont="1" applyFill="1" applyBorder="1" applyAlignment="1">
      <alignment horizontal="left"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24" fillId="6" borderId="5" xfId="1" applyFont="1" applyFill="1" applyBorder="1" applyAlignment="1">
      <alignment horizontal="center" vertical="center" wrapText="1"/>
    </xf>
    <xf numFmtId="0" fontId="25"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6" xfId="0" applyFont="1" applyFill="1" applyBorder="1" applyAlignment="1">
      <alignment horizontal="left" vertical="center" wrapText="1"/>
    </xf>
    <xf numFmtId="0" fontId="0" fillId="0" borderId="8" xfId="0" applyBorder="1"/>
    <xf numFmtId="0" fontId="0" fillId="0" borderId="9" xfId="0" applyBorder="1" applyAlignment="1">
      <alignment horizontal="center" vertical="center"/>
    </xf>
    <xf numFmtId="164" fontId="26" fillId="0" borderId="6" xfId="0" applyNumberFormat="1" applyFont="1" applyFill="1" applyBorder="1" applyAlignment="1">
      <alignment horizontal="center" vertical="center" wrapText="1"/>
    </xf>
    <xf numFmtId="0" fontId="26" fillId="4" borderId="8" xfId="0" applyFont="1" applyFill="1" applyBorder="1" applyAlignment="1">
      <alignment horizontal="center" vertical="center" wrapText="1"/>
    </xf>
    <xf numFmtId="0" fontId="24" fillId="6" borderId="8" xfId="0" applyFont="1" applyFill="1" applyBorder="1" applyAlignment="1">
      <alignment horizontal="center" vertical="center" wrapText="1"/>
    </xf>
    <xf numFmtId="0" fontId="24" fillId="6" borderId="6" xfId="0" applyFont="1" applyFill="1" applyBorder="1" applyAlignment="1">
      <alignment horizontal="left" vertical="center" wrapText="1"/>
    </xf>
    <xf numFmtId="0" fontId="6" fillId="0" borderId="5" xfId="1" applyFont="1" applyFill="1" applyBorder="1" applyAlignment="1">
      <alignment horizontal="center" vertical="center" wrapText="1"/>
    </xf>
    <xf numFmtId="0" fontId="6" fillId="7" borderId="5" xfId="1" applyFont="1" applyFill="1" applyBorder="1" applyAlignment="1">
      <alignment horizontal="center" vertical="center" wrapText="1"/>
    </xf>
    <xf numFmtId="0" fontId="11" fillId="7" borderId="5" xfId="1" applyFont="1" applyFill="1" applyBorder="1" applyAlignment="1">
      <alignment horizontal="center" vertical="center" wrapText="1"/>
    </xf>
    <xf numFmtId="164" fontId="11" fillId="7" borderId="5" xfId="1" applyNumberFormat="1" applyFont="1" applyFill="1" applyBorder="1" applyAlignment="1">
      <alignment horizontal="center" vertical="center" wrapText="1"/>
    </xf>
    <xf numFmtId="0" fontId="12" fillId="7" borderId="5" xfId="1" applyFont="1" applyFill="1" applyBorder="1" applyAlignment="1">
      <alignment horizontal="center" vertical="center" wrapText="1"/>
    </xf>
    <xf numFmtId="0" fontId="6" fillId="6" borderId="5" xfId="1" applyFont="1" applyFill="1" applyBorder="1" applyAlignment="1">
      <alignment horizontal="center" vertical="center" wrapText="1"/>
    </xf>
    <xf numFmtId="0" fontId="10" fillId="8" borderId="5" xfId="0"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4" fontId="6" fillId="4" borderId="5" xfId="1" applyNumberFormat="1" applyFont="1" applyFill="1" applyBorder="1" applyAlignment="1">
      <alignment horizontal="center" vertical="center" wrapText="1"/>
    </xf>
    <xf numFmtId="0" fontId="0" fillId="0" borderId="5" xfId="0" applyFill="1" applyBorder="1" applyAlignment="1">
      <alignment horizontal="center" vertical="center"/>
    </xf>
    <xf numFmtId="0" fontId="6" fillId="0" borderId="5" xfId="1" applyFont="1" applyFill="1" applyBorder="1" applyAlignment="1">
      <alignment horizontal="center" vertical="center" wrapText="1"/>
    </xf>
    <xf numFmtId="167" fontId="6" fillId="4" borderId="5" xfId="1" applyNumberFormat="1" applyFont="1" applyFill="1" applyBorder="1" applyAlignment="1">
      <alignment horizontal="center" vertical="center" wrapText="1"/>
    </xf>
    <xf numFmtId="165" fontId="6" fillId="0" borderId="5" xfId="1" applyNumberFormat="1" applyFont="1" applyFill="1" applyBorder="1" applyAlignment="1">
      <alignment horizontal="center" vertical="center" wrapText="1"/>
    </xf>
    <xf numFmtId="165" fontId="16" fillId="6" borderId="5" xfId="1" applyNumberFormat="1" applyFont="1" applyFill="1" applyBorder="1" applyAlignment="1">
      <alignment horizontal="center" vertical="center" wrapText="1"/>
    </xf>
    <xf numFmtId="165" fontId="6" fillId="6" borderId="5" xfId="1"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49" fontId="6" fillId="4" borderId="5" xfId="1" applyNumberFormat="1" applyFont="1" applyFill="1" applyBorder="1" applyAlignment="1">
      <alignment horizontal="center" vertical="center" wrapText="1"/>
    </xf>
    <xf numFmtId="49" fontId="6" fillId="0" borderId="5" xfId="1" applyNumberFormat="1" applyFont="1" applyFill="1" applyBorder="1" applyAlignment="1">
      <alignment horizontal="center" vertical="center" wrapText="1"/>
    </xf>
    <xf numFmtId="0" fontId="16" fillId="0" borderId="5" xfId="0" applyFont="1" applyBorder="1" applyAlignment="1">
      <alignment vertical="center" wrapText="1"/>
    </xf>
    <xf numFmtId="49" fontId="19" fillId="0" borderId="5" xfId="0" applyNumberFormat="1" applyFont="1" applyFill="1" applyBorder="1" applyAlignment="1">
      <alignment horizontal="center" vertical="center"/>
    </xf>
    <xf numFmtId="0" fontId="6" fillId="0" borderId="5" xfId="1" applyNumberFormat="1" applyFont="1" applyFill="1" applyBorder="1" applyAlignment="1" applyProtection="1">
      <alignment horizontal="left" vertical="center" wrapText="1"/>
    </xf>
    <xf numFmtId="49" fontId="11" fillId="0" borderId="5" xfId="1" applyNumberFormat="1" applyFont="1" applyFill="1" applyBorder="1" applyAlignment="1">
      <alignment horizontal="center" vertical="center" wrapText="1"/>
    </xf>
    <xf numFmtId="168" fontId="6" fillId="4" borderId="5" xfId="1" applyNumberFormat="1" applyFont="1" applyFill="1" applyBorder="1" applyAlignment="1">
      <alignment horizontal="center" vertical="center" wrapText="1"/>
    </xf>
    <xf numFmtId="0" fontId="11" fillId="0" borderId="5" xfId="1"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12" fillId="0" borderId="5" xfId="1"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169" fontId="6" fillId="0" borderId="5" xfId="1" applyNumberFormat="1" applyFont="1" applyFill="1" applyBorder="1" applyAlignment="1">
      <alignment horizontal="center" vertical="center" wrapText="1"/>
    </xf>
    <xf numFmtId="169" fontId="11" fillId="0" borderId="5" xfId="0"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1" fontId="11" fillId="0" borderId="5" xfId="1"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170" fontId="6" fillId="0" borderId="5" xfId="0" applyNumberFormat="1" applyFont="1" applyFill="1" applyBorder="1" applyAlignment="1">
      <alignment horizontal="left"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11" fillId="0" borderId="5" xfId="0" applyFont="1" applyFill="1" applyBorder="1" applyAlignment="1">
      <alignment horizontal="left" vertical="center" wrapText="1"/>
    </xf>
    <xf numFmtId="0" fontId="27" fillId="0" borderId="0" xfId="0" applyFont="1" applyFill="1"/>
    <xf numFmtId="0" fontId="6" fillId="0" borderId="5" xfId="0" applyFont="1" applyFill="1" applyBorder="1" applyAlignment="1">
      <alignment vertical="top" wrapText="1"/>
    </xf>
    <xf numFmtId="0" fontId="11" fillId="4" borderId="5" xfId="0" applyFont="1" applyFill="1" applyBorder="1" applyAlignment="1">
      <alignment horizontal="center" vertical="center" wrapText="1"/>
    </xf>
    <xf numFmtId="0" fontId="9" fillId="3" borderId="3" xfId="1" applyFont="1" applyFill="1" applyBorder="1" applyAlignment="1">
      <alignment horizontal="center" vertical="center"/>
    </xf>
    <xf numFmtId="0" fontId="9" fillId="3" borderId="4" xfId="1" applyFont="1" applyFill="1" applyBorder="1" applyAlignment="1">
      <alignment horizontal="center" vertical="center"/>
    </xf>
    <xf numFmtId="0" fontId="6" fillId="0" borderId="5" xfId="1"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169" fontId="11" fillId="0" borderId="5" xfId="1"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169" fontId="12" fillId="0" borderId="5" xfId="1"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2" fontId="6" fillId="7" borderId="5" xfId="1" applyNumberFormat="1" applyFont="1" applyFill="1" applyBorder="1" applyAlignment="1">
      <alignment horizontal="center" vertical="center" wrapText="1"/>
    </xf>
    <xf numFmtId="0" fontId="16" fillId="0" borderId="5" xfId="1" applyFont="1" applyFill="1" applyBorder="1" applyAlignment="1">
      <alignment horizontal="center" vertical="center" wrapText="1"/>
    </xf>
    <xf numFmtId="0" fontId="9" fillId="3" borderId="2" xfId="1" applyFont="1" applyFill="1" applyBorder="1" applyAlignment="1">
      <alignment horizontal="center" vertical="center" wrapText="1"/>
    </xf>
    <xf numFmtId="0" fontId="9" fillId="3" borderId="3" xfId="1" applyFont="1" applyFill="1" applyBorder="1" applyAlignment="1">
      <alignment horizontal="center" vertical="center"/>
    </xf>
    <xf numFmtId="0" fontId="9" fillId="3" borderId="4" xfId="1" applyFont="1" applyFill="1" applyBorder="1" applyAlignment="1">
      <alignment horizontal="center" vertical="center"/>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6" fillId="0" borderId="0"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8" fillId="0" borderId="3" xfId="1" applyFont="1" applyFill="1" applyBorder="1" applyAlignment="1">
      <alignment vertical="center"/>
    </xf>
    <xf numFmtId="0" fontId="8" fillId="0" borderId="4" xfId="1" applyFont="1" applyFill="1" applyBorder="1" applyAlignment="1">
      <alignment vertical="center"/>
    </xf>
    <xf numFmtId="0" fontId="9" fillId="3" borderId="2" xfId="1" applyFont="1" applyFill="1" applyBorder="1" applyAlignment="1">
      <alignment horizontal="center" vertical="center"/>
    </xf>
    <xf numFmtId="0" fontId="6" fillId="0" borderId="5" xfId="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13" fillId="0" borderId="6"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9" fillId="0" borderId="2"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4" xfId="1" applyFont="1" applyFill="1" applyBorder="1" applyAlignment="1">
      <alignment horizontal="center" vertical="center"/>
    </xf>
    <xf numFmtId="0" fontId="9" fillId="3" borderId="3" xfId="1" applyFont="1" applyFill="1" applyBorder="1" applyAlignment="1">
      <alignment horizontal="center" vertical="center" wrapText="1"/>
    </xf>
    <xf numFmtId="0" fontId="9" fillId="3" borderId="4" xfId="1" applyFont="1" applyFill="1" applyBorder="1" applyAlignment="1">
      <alignment horizontal="center" vertical="center" wrapText="1"/>
    </xf>
    <xf numFmtId="0" fontId="14" fillId="0" borderId="1" xfId="1" applyNumberFormat="1" applyFont="1" applyFill="1" applyBorder="1" applyAlignment="1">
      <alignment horizontal="center" vertical="center" wrapText="1"/>
    </xf>
    <xf numFmtId="0" fontId="14" fillId="0" borderId="8" xfId="1"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6" fillId="0" borderId="8" xfId="1" applyNumberFormat="1" applyFont="1" applyFill="1" applyBorder="1" applyAlignment="1">
      <alignment horizontal="center" vertical="center" wrapText="1"/>
    </xf>
  </cellXfs>
  <cellStyles count="5">
    <cellStyle name="Обычный" xfId="0" builtinId="0"/>
    <cellStyle name="Обычный 2" xfId="2"/>
    <cellStyle name="Обычный 2 2" xfId="3"/>
    <cellStyle name="Обычный 3" xfId="4"/>
    <cellStyle name="Обычный 5" xfId="1"/>
  </cellStyles>
  <dxfs count="0"/>
  <tableStyles count="0" defaultTableStyle="TableStyleMedium2" defaultPivotStyle="PivotStyleMedium9"/>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29" Type="http://schemas.openxmlformats.org/officeDocument/2006/relationships/usernames" Target="revisions/userNam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revisionHeaders" Target="revisions/revisionHeader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39" Type="http://schemas.openxmlformats.org/officeDocument/2006/relationships/revisionLog" Target="revisionLog39.xml"/><Relationship Id="rId38" Type="http://schemas.openxmlformats.org/officeDocument/2006/relationships/revisionLog" Target="revisionLog38.xml"/><Relationship Id="rId37" Type="http://schemas.openxmlformats.org/officeDocument/2006/relationships/revisionLog" Target="revisionLog37.xml"/><Relationship Id="rId40"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982F50E-F594-42BE-9101-5F462C2888FB}" diskRevisions="1" revisionId="710" version="17">
  <header guid="{49FA3220-B467-49DF-A455-6D5B3C538A0D}" dateTime="2023-08-04T10:48:23" maxSheetId="20" userName="Лукманова Эльвира Наильевна" r:id="rId37" minRId="644">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365A29D8-67C1-4CC1-9AEB-E6073906121B}" dateTime="2023-08-04T14:38:53" maxSheetId="20" userName="Лукманова Эльвира Наильевна" r:id="rId38" minRId="665" maxRId="667">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4E6095A2-0E92-4445-8296-905245F2A097}" dateTime="2023-08-04T14:40:45" maxSheetId="20" userName="Лукманова Эльвира Наильевна" r:id="rId39" minRId="688">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A982F50E-F594-42BE-9101-5F462C2888FB}" dateTime="2023-08-04T14:46:39" maxSheetId="20" userName="Лукманова Эльвира Наильевна" r:id="rId40" minRId="689" maxRId="690">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9" sId="1" numFmtId="4">
    <nc r="M8">
      <v>7</v>
    </nc>
  </rcc>
  <rfmt sheetId="1" sqref="M8" start="0" length="2147483647">
    <dxf>
      <font>
        <color auto="1"/>
      </font>
    </dxf>
  </rfmt>
  <rfmt sheetId="1" sqref="M8">
    <dxf>
      <numFmt numFmtId="0" formatCode="General"/>
    </dxf>
  </rfmt>
  <rcc rId="690" sId="1">
    <oc r="T8" t="inlineStr">
      <is>
        <t>В январе - Размещено 2 публикации с оциальной ести "Вконтате"                                                                                                                                                                 В феврале совметсно с Инфосервис+ снят видеоролик продолжительностью 7 минут, в социальной сети "Вконтакте" размещено 14 публикаций; в газете "Когалымский вестник" публикованно 1 статья.                                                                                                                                                                                                     В марте в социальной сети "Вконтакте" размещено 10 публикаций, в газете "Когалымский Вестник" опубликованно 8 статей.                                                           В апреле в социальной сети "Вконтакте" размещено 15 публикаций; в газете "Когалымский Вестник" опубликованно 6 статей; телекомпанией "Инфосервис+" освещено 3 информации.
В мае в социальной сети "Вконтакте" размещено 11 публикаций; в газете "Когалымский Вестник" опубликованно 3 статьи, телекомпанией "Инфосервис+" освещено 2 информации.
В июне в социальной сети "Вконтакте" размещено 6 публикаций; в газете "Когалымский Вестник" опубликованно 3 статьи, телекомпанией "Инфосервис+" освещено 2 информации.
В июле в социальной сети "Вконтакте" размещено 6 публикаций; в газете "Когалымский Вестник" опубликованно 3 статьи, телекомпанией "Инфосервис+" освещено 2 информации.</t>
      </is>
    </oc>
    <nc r="T8" t="inlineStr">
      <is>
        <t>В январе - Размещено 2 публикации с оциальной ести "Вконтате"                                                                                                                                                                 В феврале совметсно с Инфосервис+ снят видеоролик продолжительностью 7 минут, в социальной сети "Вконтакте" размещено 14 публикаций; в газете "Когалымский вестник" публикованно 1 статья.                                                                                                                                                                                                     В марте в социальной сети "Вконтакте" размещено 10 публикаций, в газете "Когалымский Вестник" опубликованно 8 статей.                                                           В апреле в социальной сети "Вконтакте" размещено 15 публикаций; в газете "Когалымский Вестник" опубликованно 6 статей; телекомпанией "Инфосервис+" освещено 3 информации.
В мае в социальной сети "Вконтакте" размещено 11 публикаций; в газете "Когалымский Вестник" опубликованно 3 статьи, телекомпанией "Инфосервис+" освещено 2 информации.
В июне в социальной сети "Вконтакте" размещено 6 публикаций; в газете "Когалымский Вестник" опубликованно 3 статьи, телекомпанией "Инфосервис+" освещено 2 информации.
В июле в социальной сети "Вконтакте" размещено 4 публикаций; в газете "Когалымский Вестник" опубликованно 2 статьи, телекомпанией "Инфосервис+" освещено 1 информации.</t>
      </is>
    </nc>
  </rcc>
  <rcv guid="{AF8A7EC1-5680-4411-8CA7-5C7F5D245B03}" action="delete"/>
  <rdn rId="0" localSheetId="1" customView="1" name="Z_AF8A7EC1_5680_4411_8CA7_5C7F5D245B03_.wvu.Cols" hidden="1" oldHidden="1">
    <formula>'МП Экстремизм'!$S:$S</formula>
    <oldFormula>'МП Экстремизм'!$S:$S</oldFormula>
  </rdn>
  <rdn rId="0" localSheetId="2" customView="1" name="Z_AF8A7EC1_5680_4411_8CA7_5C7F5D245B03_.wvu.Cols" hidden="1" oldHidden="1">
    <formula>'МП РО'!$S:$S</formula>
    <oldFormula>'МП РО'!$S:$S</oldFormula>
  </rdn>
  <rdn rId="0" localSheetId="3" customView="1" name="Z_AF8A7EC1_5680_4411_8CA7_5C7F5D245B03_.wvu.Cols" hidden="1" oldHidden="1">
    <formula>'МП СОГХ'!$S:$S</formula>
    <oldFormula>'МП СОГХ'!$S:$S</oldFormula>
  </rdn>
  <rdn rId="0" localSheetId="4" customView="1" name="Z_AF8A7EC1_5680_4411_8CA7_5C7F5D245B03_.wvu.Cols" hidden="1" oldHidden="1">
    <formula>'МП ФКГС'!$S:$S</formula>
    <oldFormula>'МП ФКГС'!$S:$S</oldFormula>
  </rdn>
  <rdn rId="0" localSheetId="5" customView="1" name="Z_AF8A7EC1_5680_4411_8CA7_5C7F5D245B03_.wvu.Cols" hidden="1" oldHidden="1">
    <formula>'МП КП'!$S:$S</formula>
    <oldFormula>'МП КП'!$S:$S</oldFormula>
  </rdn>
  <rdn rId="0" localSheetId="6" customView="1" name="Z_AF8A7EC1_5680_4411_8CA7_5C7F5D245B03_.wvu.Cols" hidden="1" oldHidden="1">
    <formula>'МП РФКиС'!$S:$S</formula>
    <oldFormula>'МП РФКиС'!$S:$S</oldFormula>
  </rdn>
  <rdn rId="0" localSheetId="7" customView="1" name="Z_AF8A7EC1_5680_4411_8CA7_5C7F5D245B03_.wvu.Cols" hidden="1" oldHidden="1">
    <formula>'МП СЗН'!$S:$S</formula>
    <oldFormula>'МП СЗН'!$S:$S</oldFormula>
  </rdn>
  <rdn rId="0" localSheetId="8" customView="1" name="Z_AF8A7EC1_5680_4411_8CA7_5C7F5D245B03_.wvu.Cols" hidden="1" oldHidden="1">
    <formula>'МП АПК'!$S:$S</formula>
    <oldFormula>'МП АПК'!$S:$S</oldFormula>
  </rdn>
  <rdn rId="0" localSheetId="9" customView="1" name="Z_AF8A7EC1_5680_4411_8CA7_5C7F5D245B03_.wvu.Cols" hidden="1" oldHidden="1">
    <formula>'МП РЖС'!$S:$S</formula>
    <oldFormula>'МП РЖС'!$S:$S</oldFormula>
  </rdn>
  <rdn rId="0" localSheetId="10" customView="1" name="Z_AF8A7EC1_5680_4411_8CA7_5C7F5D245B03_.wvu.Cols" hidden="1" oldHidden="1">
    <formula>'МП РЖКК'!$S:$S</formula>
    <oldFormula>'МП РЖКК'!$S:$S</oldFormula>
  </rdn>
  <rdn rId="0" localSheetId="11" customView="1" name="Z_AF8A7EC1_5680_4411_8CA7_5C7F5D245B03_.wvu.Cols" hidden="1" oldHidden="1">
    <formula>'МП ППиООПГ'!$S:$S</formula>
    <oldFormula>'МП ППиООПГ'!$S:$S</oldFormula>
  </rdn>
  <rdn rId="0" localSheetId="12" customView="1" name="Z_AF8A7EC1_5680_4411_8CA7_5C7F5D245B03_.wvu.Cols" hidden="1" oldHidden="1">
    <formula>'МП БЖД'!$S:$S</formula>
    <oldFormula>'МП БЖД'!$S:$S</oldFormula>
  </rdn>
  <rdn rId="0" localSheetId="13" customView="1" name="Z_AF8A7EC1_5680_4411_8CA7_5C7F5D245B03_.wvu.Cols" hidden="1" oldHidden="1">
    <formula>'МП ЭБ'!$S:$S</formula>
    <oldFormula>'МП ЭБ'!$S:$S</oldFormula>
  </rdn>
  <rdn rId="0" localSheetId="14" customView="1" name="Z_AF8A7EC1_5680_4411_8CA7_5C7F5D245B03_.wvu.Cols" hidden="1" oldHidden="1">
    <formula>'МП СЭР'!$S:$S</formula>
    <oldFormula>'МП СЭР'!$S:$S</oldFormula>
  </rdn>
  <rdn rId="0" localSheetId="15" customView="1" name="Z_AF8A7EC1_5680_4411_8CA7_5C7F5D245B03_.wvu.Cols" hidden="1" oldHidden="1">
    <formula>'МП РТС'!$S:$S</formula>
    <oldFormula>'МП РТС'!$S:$S</oldFormula>
  </rdn>
  <rdn rId="0" localSheetId="16" customView="1" name="Z_AF8A7EC1_5680_4411_8CA7_5C7F5D245B03_.wvu.Cols" hidden="1" oldHidden="1">
    <formula>'МП УМФ'!$S:$S</formula>
    <oldFormula>'МП УМФ'!$S:$S</oldFormula>
  </rdn>
  <rdn rId="0" localSheetId="17" customView="1" name="Z_AF8A7EC1_5680_4411_8CA7_5C7F5D245B03_.wvu.Cols" hidden="1" oldHidden="1">
    <formula>'МП РИГО'!$S:$S</formula>
    <oldFormula>'МП РИГО'!$S:$S</oldFormula>
  </rdn>
  <rdn rId="0" localSheetId="18" customView="1" name="Z_AF8A7EC1_5680_4411_8CA7_5C7F5D245B03_.wvu.Cols" hidden="1" oldHidden="1">
    <formula>'МП УМИ'!$S:$S</formula>
    <oldFormula>'МП УМИ'!$S:$S</oldFormula>
  </rdn>
  <rdn rId="0" localSheetId="19" customView="1" name="Z_AF8A7EC1_5680_4411_8CA7_5C7F5D245B03_.wvu.PrintArea" hidden="1" oldHidden="1">
    <formula>'МП РМС'!$A$1:$T$11</formula>
    <oldFormula>'МП РМС'!$A$1:$T$11</oldFormula>
  </rdn>
  <rdn rId="0" localSheetId="19" customView="1" name="Z_AF8A7EC1_5680_4411_8CA7_5C7F5D245B03_.wvu.Cols" hidden="1" oldHidden="1">
    <formula>'МП РМС'!$S:$S</formula>
    <oldFormula>'МП РМС'!$S:$S</oldFormula>
  </rdn>
  <rcv guid="{AF8A7EC1-5680-4411-8CA7-5C7F5D245B03}" action="add"/>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4" sId="1">
    <oc r="T9" t="inlineStr">
      <is>
        <t xml:space="preserve">21.01.2023 проведен "Урок вежливости" среди инсотранных граждан (16 человек)                                                                                                                    31.01.2023 провден круглый стол "Общество.религия.Власть" с представителямси НКО, религиозных организаций города. В раках межмуницпального сотрудничсетва в мероприятии приняли участие сотрудники Администрации города Мегион (14 человек).                                                                                                                                                                    20.02.2023  проведен "Урок вежливости" среди иностранных граждан (17 человек)                                                                                          26.02.2023 представители АНО "Таджиков города Когалыма" (15 человек); АНО "Кыргызов города Когалыма" (12 человек); НКО азербайджанского народа "Достлуг" (10 человек) приняли участие в праздничном мероприятии "Масленица"                                                                                                                                                                  В марте меясце 2023 проведено 9 занятий с детьми - иностранными гражданами, проживающими в городе Когалым. Всего этой работой охвачено 35 детей                                                                                                                                                                                                                                      17.03.2023 проведен «Урок вежливости» для мигрантов (19 человек)                                                                                                                                                                                                                                   29.03.2023 проведен круглый стол с представителями национально-культуртных объединений и духовества города Когалыма (7 человек). 04.04.2023 представители НКО приняли участие в праздничных мероприятих "День Оленевода" (30 человек).                                                                                                                       В апреле меясце 2023 проведено 8 занятия с детьми иностранных граждан (охват сотавил 35 детей).                                                                                                        14.04.2023 проведен  "Урок вежливости" для мигрантов (охват 24 человека). В период с 23.04. по 25.04. делегации от города Когалыма в сотаве (15 человек) приняла участие в IV всероссийском форуме национального единства в г.Ханты-Мансийск.
19.05.2023  проведен  "Урок вежливости" для мигрантов (охват 24 человека). 
26.05.2023 проведено мероприятие для представителей НКО и религиозных организаций в рамках "Школа актива НКО" совместно с АНО "Центр качества "ОКНО" (14 человек).
В мае месяце 2023 проведено 5 занятий с детьми иностранных граждан (охват сотавил 35 детей).          
16.06.2023  проведен  "Урок вежливости" для мигрантов (охват 24 человека). 
17.06.2023 представители НКО, в том числе с с Когалымской городской общественной организации татаро-башкирского национально-культурного общества «НУР» приняли участие в проведении национального татаро-башкирского праздника «Сабантуй-2023» (охват 703 чел).
В июне месяце 2023 проведено 18 занятий с детьми иностранных граждан (охват сотавил 40 детей).                                </t>
      </is>
    </oc>
    <nc r="T9" t="inlineStr">
      <is>
        <t xml:space="preserve">21.01.2023 проведен "Урок вежливости" среди инсотранных граждан (16 человек)                                                                                                                    31.01.2023 провден круглый стол "Общество.религия.Власть" с представителямси НКО, религиозных организаций города. В раках межмуницпального сотрудничсетва в мероприятии приняли участие сотрудники Администрации города Мегион (14 человек).                                                                                                                                                                    20.02.2023  проведен "Урок вежливости" среди иностранных граждан (17 человек)                                                                                          26.02.2023 представители АНО "Таджиков города Когалыма" (15 человек); АНО "Кыргызов города Когалыма" (12 человек); НКО азербайджанского народа "Достлуг" (10 человек) приняли участие в праздничном мероприятии "Масленица"                                                                                                                                                                  В марте меясце 2023 проведено 9 занятий с детьми - иностранными гражданами, проживающими в городе Когалым. Всего этой работой охвачено 35 детей                                                                                                                                                                                                                                      17.03.2023 проведен «Урок вежливости» для мигрантов (19 человек)                                                                                                                                                                                                                                   29.03.2023 проведен круглый стол с представителями национально-культуртных объединений и духовества города Когалыма (7 человек). 04.04.2023 представители НКО приняли участие в праздничных мероприятих "День Оленевода" (30 человек).                                                                                                                       В апреле меясце 2023 проведено 8 занятия с детьми иностранных граждан (охват сотавил 35 детей).                                                                                                        14.04.2023 проведен  "Урок вежливости" для мигрантов (охват 24 человека). В период с 23.04. по 25.04. делегации от города Когалыма в сотаве (15 человек) приняла участие в IV всероссийском форуме национального единства в г.Ханты-Мансийск.
19.05.2023  проведен  "Урок вежливости" для мигрантов (охват 24 человека). 
26.05.2023 проведено мероприятие для представителей НКО и религиозных организаций в рамках "Школа актива НКО" совместно с АНО "Центр качества "ОКНО" (14 человек).
В мае месяце 2023 проведено 5 занятий с детьми иностранных граждан (охват сотавил 35 детей).          
16.06.2023  проведен  "Урок вежливости" для мигрантов (охват 24 человека). 
17.06.2023 представители НКО, в том числе с с Когалымской городской общественной организации татаро-башкирского национально-культурного общества «НУР» приняли участие в проведении национального татаро-башкирского праздника «Сабантуй-2023» (охват 703 чел).
В июне месяце 2023 проведено 18 занятий с детьми иностранных граждан (охват сотавил 40 детей).  
25.07.2023  проведен  "Урок вежливости" для мигрантов (охват 24 человека). 
В июле месяце 2023 проведено 10 занятий с детьми иностранных граждан (охват сотавил 40 детей).                                                 </t>
      </is>
    </nc>
  </rcc>
  <rcv guid="{AF8A7EC1-5680-4411-8CA7-5C7F5D245B03}" action="delete"/>
  <rdn rId="0" localSheetId="1" customView="1" name="Z_AF8A7EC1_5680_4411_8CA7_5C7F5D245B03_.wvu.Cols" hidden="1" oldHidden="1">
    <formula>'МП Экстремизм'!$S:$S</formula>
    <oldFormula>'МП Экстремизм'!$S:$S</oldFormula>
  </rdn>
  <rdn rId="0" localSheetId="2" customView="1" name="Z_AF8A7EC1_5680_4411_8CA7_5C7F5D245B03_.wvu.Cols" hidden="1" oldHidden="1">
    <formula>'МП РО'!$S:$S</formula>
    <oldFormula>'МП РО'!$S:$S</oldFormula>
  </rdn>
  <rdn rId="0" localSheetId="3" customView="1" name="Z_AF8A7EC1_5680_4411_8CA7_5C7F5D245B03_.wvu.Cols" hidden="1" oldHidden="1">
    <formula>'МП СОГХ'!$S:$S</formula>
    <oldFormula>'МП СОГХ'!$S:$S</oldFormula>
  </rdn>
  <rdn rId="0" localSheetId="4" customView="1" name="Z_AF8A7EC1_5680_4411_8CA7_5C7F5D245B03_.wvu.Cols" hidden="1" oldHidden="1">
    <formula>'МП ФКГС'!$S:$S</formula>
    <oldFormula>'МП ФКГС'!$S:$S</oldFormula>
  </rdn>
  <rdn rId="0" localSheetId="5" customView="1" name="Z_AF8A7EC1_5680_4411_8CA7_5C7F5D245B03_.wvu.Cols" hidden="1" oldHidden="1">
    <formula>'МП КП'!$S:$S</formula>
    <oldFormula>'МП КП'!$S:$S</oldFormula>
  </rdn>
  <rdn rId="0" localSheetId="6" customView="1" name="Z_AF8A7EC1_5680_4411_8CA7_5C7F5D245B03_.wvu.Cols" hidden="1" oldHidden="1">
    <formula>'МП РФКиС'!$S:$S</formula>
    <oldFormula>'МП РФКиС'!$S:$S</oldFormula>
  </rdn>
  <rdn rId="0" localSheetId="7" customView="1" name="Z_AF8A7EC1_5680_4411_8CA7_5C7F5D245B03_.wvu.Cols" hidden="1" oldHidden="1">
    <formula>'МП СЗН'!$S:$S</formula>
    <oldFormula>'МП СЗН'!$S:$S</oldFormula>
  </rdn>
  <rdn rId="0" localSheetId="8" customView="1" name="Z_AF8A7EC1_5680_4411_8CA7_5C7F5D245B03_.wvu.Cols" hidden="1" oldHidden="1">
    <formula>'МП АПК'!$S:$S</formula>
    <oldFormula>'МП АПК'!$S:$S</oldFormula>
  </rdn>
  <rdn rId="0" localSheetId="9" customView="1" name="Z_AF8A7EC1_5680_4411_8CA7_5C7F5D245B03_.wvu.Cols" hidden="1" oldHidden="1">
    <formula>'МП РЖС'!$S:$S</formula>
    <oldFormula>'МП РЖС'!$S:$S</oldFormula>
  </rdn>
  <rdn rId="0" localSheetId="10" customView="1" name="Z_AF8A7EC1_5680_4411_8CA7_5C7F5D245B03_.wvu.Cols" hidden="1" oldHidden="1">
    <formula>'МП РЖКК'!$S:$S</formula>
    <oldFormula>'МП РЖКК'!$S:$S</oldFormula>
  </rdn>
  <rdn rId="0" localSheetId="11" customView="1" name="Z_AF8A7EC1_5680_4411_8CA7_5C7F5D245B03_.wvu.Cols" hidden="1" oldHidden="1">
    <formula>'МП ППиООПГ'!$S:$S</formula>
    <oldFormula>'МП ППиООПГ'!$S:$S</oldFormula>
  </rdn>
  <rdn rId="0" localSheetId="12" customView="1" name="Z_AF8A7EC1_5680_4411_8CA7_5C7F5D245B03_.wvu.Cols" hidden="1" oldHidden="1">
    <formula>'МП БЖД'!$S:$S</formula>
    <oldFormula>'МП БЖД'!$S:$S</oldFormula>
  </rdn>
  <rdn rId="0" localSheetId="13" customView="1" name="Z_AF8A7EC1_5680_4411_8CA7_5C7F5D245B03_.wvu.Cols" hidden="1" oldHidden="1">
    <formula>'МП ЭБ'!$S:$S</formula>
    <oldFormula>'МП ЭБ'!$S:$S</oldFormula>
  </rdn>
  <rdn rId="0" localSheetId="14" customView="1" name="Z_AF8A7EC1_5680_4411_8CA7_5C7F5D245B03_.wvu.Cols" hidden="1" oldHidden="1">
    <formula>'МП СЭР'!$S:$S</formula>
    <oldFormula>'МП СЭР'!$S:$S</oldFormula>
  </rdn>
  <rdn rId="0" localSheetId="15" customView="1" name="Z_AF8A7EC1_5680_4411_8CA7_5C7F5D245B03_.wvu.Cols" hidden="1" oldHidden="1">
    <formula>'МП РТС'!$S:$S</formula>
    <oldFormula>'МП РТС'!$S:$S</oldFormula>
  </rdn>
  <rdn rId="0" localSheetId="16" customView="1" name="Z_AF8A7EC1_5680_4411_8CA7_5C7F5D245B03_.wvu.Cols" hidden="1" oldHidden="1">
    <formula>'МП УМФ'!$S:$S</formula>
    <oldFormula>'МП УМФ'!$S:$S</oldFormula>
  </rdn>
  <rdn rId="0" localSheetId="17" customView="1" name="Z_AF8A7EC1_5680_4411_8CA7_5C7F5D245B03_.wvu.Cols" hidden="1" oldHidden="1">
    <formula>'МП РИГО'!$S:$S</formula>
    <oldFormula>'МП РИГО'!$S:$S</oldFormula>
  </rdn>
  <rdn rId="0" localSheetId="18" customView="1" name="Z_AF8A7EC1_5680_4411_8CA7_5C7F5D245B03_.wvu.Cols" hidden="1" oldHidden="1">
    <formula>'МП УМИ'!$S:$S</formula>
    <oldFormula>'МП УМИ'!$S:$S</oldFormula>
  </rdn>
  <rdn rId="0" localSheetId="19" customView="1" name="Z_AF8A7EC1_5680_4411_8CA7_5C7F5D245B03_.wvu.PrintArea" hidden="1" oldHidden="1">
    <formula>'МП РМС'!$A$1:$T$11</formula>
    <oldFormula>'МП РМС'!$A$1:$T$11</oldFormula>
  </rdn>
  <rdn rId="0" localSheetId="19" customView="1" name="Z_AF8A7EC1_5680_4411_8CA7_5C7F5D245B03_.wvu.Cols" hidden="1" oldHidden="1">
    <formula>'МП РМС'!$S:$S</formula>
    <oldFormula>'МП РМС'!$S:$S</oldFormula>
  </rdn>
  <rcv guid="{AF8A7EC1-5680-4411-8CA7-5C7F5D245B03}" action="add"/>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M7" start="0" length="2147483647">
    <dxf>
      <font>
        <color auto="1"/>
      </font>
    </dxf>
  </rfmt>
  <rfmt sheetId="1" sqref="M7">
    <dxf>
      <numFmt numFmtId="0" formatCode="General"/>
    </dxf>
  </rfmt>
  <rcc rId="665" sId="1" numFmtId="4">
    <nc r="M9">
      <v>64</v>
    </nc>
  </rcc>
  <rfmt sheetId="1" sqref="M9" start="0" length="2147483647">
    <dxf>
      <font>
        <color auto="1"/>
      </font>
    </dxf>
  </rfmt>
  <rcc rId="666" sId="1">
    <oc r="T7" t="inlineStr">
      <is>
        <t xml:space="preserve">28.01.2023 провден флешмоб в поддрежку Президента Россисйкой Федерации и Специальной Военной Операции (кол. 100 чел.)                                                        25.02.2023 среди НКО города Когалыма и общественников проведена интелектуальная игра "Что? Где? Когда?" (кол. 40 чел.)                                                        22.03.23-23.03.23 г. прошли мероприятия в рамках проекта «Живое слово» направленные на профилактику экстремизма в молодежной среде (кол. 221 чел).            В период с 23.04. по 25.04. делегации от города Когалыма в сотаве (15 человек) приняла участие в IV всероссийском форуме национального единства в г.Ханты-Мансийск.
28.05.2023 АНО «РЦ НКО Когалыма» совместно с национально-культурными объединениями и общественниками приняли участие в международной акции «День соседей» (кол. 89).
12.06.2023 представители НКО приняли участие в мероприятиях прзднования Дня России (кол. 31)
16.06.2023 проведен для окружных СОНКО на тему "Укрепление межнационального и межрелигиозного согласия через проектную деятельность" (кол.15)
17.06.2023 представители НКО, в том числе с с Когалымской городской общественной организации татаро-башкирского национально-культурного общества «НУР» приняли участие в проведении национального татаро-башкирского праздника «Сабантуй-2023». (кол.743)
22.06.2023 представители НКО приняли участие мероприятиях в рамках празднования Дня памяти и скорби (кол. 34)
С 24.06. по 29.06. 2023 года Специалисты РЦ приняли участие в Форуме уральской молодежи УТРО в Челябинской области в рамках темы межнациональных отношений в молодежной среде. (кол. 2)
</t>
      </is>
    </oc>
    <nc r="T7" t="inlineStr">
      <is>
        <t>28.01.2023 провден флешмоб в поддрежку Президента Россисйкой Федерации и Специальной Военной Операции (кол. 100 чел.)                                                        25.02.2023 среди НКО города Когалыма и общественников проведена интелектуальная игра "Что? Где? Когда?" (кол. 40 чел.)                                                        22.03.23-23.03.23 г. прошли мероприятия в рамках проекта «Живое слово» направленные на профилактику экстремизма в молодежной среде (кол. 221 чел).            В период с 23.04. по 25.04. делегации от города Когалыма в сотаве (15 человек) приняла участие в IV всероссийском форуме национального единства в г.Ханты-Мансийск.
28.05.2023 АНО «РЦ НКО Когалыма» совместно с национально-культурными объединениями и общественниками приняли участие в международной акции «День соседей» (кол. 89).
12.06.2023 представители НКО приняли участие в мероприятиях прзднования Дня России (кол. 31)
16.06.2023 проведен для окружных СОНКО на тему "Укрепление межнационального и межрелигиозного согласия через проектную деятельность" (кол.15)
17.06.2023 представители НКО, в том числе с с Когалымской городской общественной организации татаро-башкирского национально-культурного общества «НУР» приняли участие в проведении национального татаро-башкирского праздника «Сабантуй-2023». (кол.743)
22.06.2023 представители НКО приняли участие мероприятиях в рамках празднования Дня памяти и скорби (кол. 34)
С 24.06. по 29.06. 2023 года Специалисты РЦ приняли участие в Форуме уральской молодежи УТРО в Челябинской области в рамках темы межнациональных отношений в молодежной среде. (кол. 2)
25.07.2023 проведена встреча с представителями национально-культуртных объединений и духовества города Когалыма, специалистами Администрации города и ОВМ ОМВД России по г.Когалыму Комаровой И.В. (кол.20)</t>
      </is>
    </nc>
  </rcc>
  <rcc rId="667" sId="1">
    <nc r="M7">
      <v>20</v>
    </nc>
  </rcc>
  <rcv guid="{AF8A7EC1-5680-4411-8CA7-5C7F5D245B03}" action="delete"/>
  <rdn rId="0" localSheetId="1" customView="1" name="Z_AF8A7EC1_5680_4411_8CA7_5C7F5D245B03_.wvu.Cols" hidden="1" oldHidden="1">
    <formula>'МП Экстремизм'!$S:$S</formula>
    <oldFormula>'МП Экстремизм'!$S:$S</oldFormula>
  </rdn>
  <rdn rId="0" localSheetId="2" customView="1" name="Z_AF8A7EC1_5680_4411_8CA7_5C7F5D245B03_.wvu.Cols" hidden="1" oldHidden="1">
    <formula>'МП РО'!$S:$S</formula>
    <oldFormula>'МП РО'!$S:$S</oldFormula>
  </rdn>
  <rdn rId="0" localSheetId="3" customView="1" name="Z_AF8A7EC1_5680_4411_8CA7_5C7F5D245B03_.wvu.Cols" hidden="1" oldHidden="1">
    <formula>'МП СОГХ'!$S:$S</formula>
    <oldFormula>'МП СОГХ'!$S:$S</oldFormula>
  </rdn>
  <rdn rId="0" localSheetId="4" customView="1" name="Z_AF8A7EC1_5680_4411_8CA7_5C7F5D245B03_.wvu.Cols" hidden="1" oldHidden="1">
    <formula>'МП ФКГС'!$S:$S</formula>
    <oldFormula>'МП ФКГС'!$S:$S</oldFormula>
  </rdn>
  <rdn rId="0" localSheetId="5" customView="1" name="Z_AF8A7EC1_5680_4411_8CA7_5C7F5D245B03_.wvu.Cols" hidden="1" oldHidden="1">
    <formula>'МП КП'!$S:$S</formula>
    <oldFormula>'МП КП'!$S:$S</oldFormula>
  </rdn>
  <rdn rId="0" localSheetId="6" customView="1" name="Z_AF8A7EC1_5680_4411_8CA7_5C7F5D245B03_.wvu.Cols" hidden="1" oldHidden="1">
    <formula>'МП РФКиС'!$S:$S</formula>
    <oldFormula>'МП РФКиС'!$S:$S</oldFormula>
  </rdn>
  <rdn rId="0" localSheetId="7" customView="1" name="Z_AF8A7EC1_5680_4411_8CA7_5C7F5D245B03_.wvu.Cols" hidden="1" oldHidden="1">
    <formula>'МП СЗН'!$S:$S</formula>
    <oldFormula>'МП СЗН'!$S:$S</oldFormula>
  </rdn>
  <rdn rId="0" localSheetId="8" customView="1" name="Z_AF8A7EC1_5680_4411_8CA7_5C7F5D245B03_.wvu.Cols" hidden="1" oldHidden="1">
    <formula>'МП АПК'!$S:$S</formula>
    <oldFormula>'МП АПК'!$S:$S</oldFormula>
  </rdn>
  <rdn rId="0" localSheetId="9" customView="1" name="Z_AF8A7EC1_5680_4411_8CA7_5C7F5D245B03_.wvu.Cols" hidden="1" oldHidden="1">
    <formula>'МП РЖС'!$S:$S</formula>
    <oldFormula>'МП РЖС'!$S:$S</oldFormula>
  </rdn>
  <rdn rId="0" localSheetId="10" customView="1" name="Z_AF8A7EC1_5680_4411_8CA7_5C7F5D245B03_.wvu.Cols" hidden="1" oldHidden="1">
    <formula>'МП РЖКК'!$S:$S</formula>
    <oldFormula>'МП РЖКК'!$S:$S</oldFormula>
  </rdn>
  <rdn rId="0" localSheetId="11" customView="1" name="Z_AF8A7EC1_5680_4411_8CA7_5C7F5D245B03_.wvu.Cols" hidden="1" oldHidden="1">
    <formula>'МП ППиООПГ'!$S:$S</formula>
    <oldFormula>'МП ППиООПГ'!$S:$S</oldFormula>
  </rdn>
  <rdn rId="0" localSheetId="12" customView="1" name="Z_AF8A7EC1_5680_4411_8CA7_5C7F5D245B03_.wvu.Cols" hidden="1" oldHidden="1">
    <formula>'МП БЖД'!$S:$S</formula>
    <oldFormula>'МП БЖД'!$S:$S</oldFormula>
  </rdn>
  <rdn rId="0" localSheetId="13" customView="1" name="Z_AF8A7EC1_5680_4411_8CA7_5C7F5D245B03_.wvu.Cols" hidden="1" oldHidden="1">
    <formula>'МП ЭБ'!$S:$S</formula>
    <oldFormula>'МП ЭБ'!$S:$S</oldFormula>
  </rdn>
  <rdn rId="0" localSheetId="14" customView="1" name="Z_AF8A7EC1_5680_4411_8CA7_5C7F5D245B03_.wvu.Cols" hidden="1" oldHidden="1">
    <formula>'МП СЭР'!$S:$S</formula>
    <oldFormula>'МП СЭР'!$S:$S</oldFormula>
  </rdn>
  <rdn rId="0" localSheetId="15" customView="1" name="Z_AF8A7EC1_5680_4411_8CA7_5C7F5D245B03_.wvu.Cols" hidden="1" oldHidden="1">
    <formula>'МП РТС'!$S:$S</formula>
    <oldFormula>'МП РТС'!$S:$S</oldFormula>
  </rdn>
  <rdn rId="0" localSheetId="16" customView="1" name="Z_AF8A7EC1_5680_4411_8CA7_5C7F5D245B03_.wvu.Cols" hidden="1" oldHidden="1">
    <formula>'МП УМФ'!$S:$S</formula>
    <oldFormula>'МП УМФ'!$S:$S</oldFormula>
  </rdn>
  <rdn rId="0" localSheetId="17" customView="1" name="Z_AF8A7EC1_5680_4411_8CA7_5C7F5D245B03_.wvu.Cols" hidden="1" oldHidden="1">
    <formula>'МП РИГО'!$S:$S</formula>
    <oldFormula>'МП РИГО'!$S:$S</oldFormula>
  </rdn>
  <rdn rId="0" localSheetId="18" customView="1" name="Z_AF8A7EC1_5680_4411_8CA7_5C7F5D245B03_.wvu.Cols" hidden="1" oldHidden="1">
    <formula>'МП УМИ'!$S:$S</formula>
    <oldFormula>'МП УМИ'!$S:$S</oldFormula>
  </rdn>
  <rdn rId="0" localSheetId="19" customView="1" name="Z_AF8A7EC1_5680_4411_8CA7_5C7F5D245B03_.wvu.PrintArea" hidden="1" oldHidden="1">
    <formula>'МП РМС'!$A$1:$T$11</formula>
    <oldFormula>'МП РМС'!$A$1:$T$11</oldFormula>
  </rdn>
  <rdn rId="0" localSheetId="19" customView="1" name="Z_AF8A7EC1_5680_4411_8CA7_5C7F5D245B03_.wvu.Cols" hidden="1" oldHidden="1">
    <formula>'МП РМС'!$S:$S</formula>
    <oldFormula>'МП РМС'!$S:$S</oldFormula>
  </rdn>
  <rcv guid="{AF8A7EC1-5680-4411-8CA7-5C7F5D245B03}" action="add"/>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8" sId="1">
    <oc r="T8" t="inlineStr">
      <is>
        <t>В январе - Размещено 2 публикации с оциальной ести "Вконтате"                                                                                                                                                                 В феврале совметсно с Инфосервис+ снят видеоролик продолжительностью 7 минут, в социальной сети "Вконтакте" размещено 14 публикаций; в газете "Когалымский вестник" публикованно 1 статья.                                                                                                                                                                                                     В марте в социальной сети "Вконтакте" размещено 10 публикаций, в газете "Когалымский Вестник" опубликованно 8 статей.                                                           В апреле в социальной сети "Вконтакте" размещено 15 публикаций; в газете "Когалымский Вестник" опубликованно 6 статей; телекомпанией "Инфосервис+" освещено 3 информации.
В мае в социальной сети "Вконтакте" размещено 11 публикаций; в газете "Когалымский Вестник" опубликованно 3 статьи, телекомпанией "Инфосервис+" освещено 2 информации.
В июне в социальной сети "Вконтакте" размещено 6 публикаций; в газете "Когалымский Вестник" опубликованно 3 статьи, телекомпанией "Инфосервис+" освещено 2 информации.</t>
      </is>
    </oc>
    <nc r="T8" t="inlineStr">
      <is>
        <t>В январе - Размещено 2 публикации с оциальной ести "Вконтате"                                                                                                                                                                 В феврале совметсно с Инфосервис+ снят видеоролик продолжительностью 7 минут, в социальной сети "Вконтакте" размещено 14 публикаций; в газете "Когалымский вестник" публикованно 1 статья.                                                                                                                                                                                                     В марте в социальной сети "Вконтакте" размещено 10 публикаций, в газете "Когалымский Вестник" опубликованно 8 статей.                                                           В апреле в социальной сети "Вконтакте" размещено 15 публикаций; в газете "Когалымский Вестник" опубликованно 6 статей; телекомпанией "Инфосервис+" освещено 3 информации.
В мае в социальной сети "Вконтакте" размещено 11 публикаций; в газете "Когалымский Вестник" опубликованно 3 статьи, телекомпанией "Инфосервис+" освещено 2 информации.
В июне в социальной сети "Вконтакте" размещено 6 публикаций; в газете "Когалымский Вестник" опубликованно 3 статьи, телекомпанией "Инфосервис+" освещено 2 информации.
В июле в социальной сети "Вконтакте" размещено 6 публикаций; в газете "Когалымский Вестник" опубликованно 3 статьи, телекомпанией "Инфосервис+" освещено 2 информации.</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A982F50E-F594-42BE-9101-5F462C2888FB}" name="Лукманова Эльвира Наильевна" id="-448255379" dateTime="2023-08-04T15:19:23"/>
</us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215.bin"/><Relationship Id="rId13" Type="http://schemas.openxmlformats.org/officeDocument/2006/relationships/printerSettings" Target="../printerSettings/printerSettings220.bin"/><Relationship Id="rId18" Type="http://schemas.openxmlformats.org/officeDocument/2006/relationships/printerSettings" Target="../printerSettings/printerSettings225.bin"/><Relationship Id="rId3" Type="http://schemas.openxmlformats.org/officeDocument/2006/relationships/printerSettings" Target="../printerSettings/printerSettings210.bin"/><Relationship Id="rId21" Type="http://schemas.openxmlformats.org/officeDocument/2006/relationships/printerSettings" Target="../printerSettings/printerSettings228.bin"/><Relationship Id="rId7" Type="http://schemas.openxmlformats.org/officeDocument/2006/relationships/printerSettings" Target="../printerSettings/printerSettings214.bin"/><Relationship Id="rId12" Type="http://schemas.openxmlformats.org/officeDocument/2006/relationships/printerSettings" Target="../printerSettings/printerSettings219.bin"/><Relationship Id="rId17" Type="http://schemas.openxmlformats.org/officeDocument/2006/relationships/printerSettings" Target="../printerSettings/printerSettings224.bin"/><Relationship Id="rId2" Type="http://schemas.openxmlformats.org/officeDocument/2006/relationships/printerSettings" Target="../printerSettings/printerSettings209.bin"/><Relationship Id="rId16" Type="http://schemas.openxmlformats.org/officeDocument/2006/relationships/printerSettings" Target="../printerSettings/printerSettings223.bin"/><Relationship Id="rId20" Type="http://schemas.openxmlformats.org/officeDocument/2006/relationships/printerSettings" Target="../printerSettings/printerSettings227.bin"/><Relationship Id="rId1" Type="http://schemas.openxmlformats.org/officeDocument/2006/relationships/printerSettings" Target="../printerSettings/printerSettings208.bin"/><Relationship Id="rId6" Type="http://schemas.openxmlformats.org/officeDocument/2006/relationships/printerSettings" Target="../printerSettings/printerSettings213.bin"/><Relationship Id="rId11" Type="http://schemas.openxmlformats.org/officeDocument/2006/relationships/printerSettings" Target="../printerSettings/printerSettings218.bin"/><Relationship Id="rId5" Type="http://schemas.openxmlformats.org/officeDocument/2006/relationships/printerSettings" Target="../printerSettings/printerSettings212.bin"/><Relationship Id="rId15" Type="http://schemas.openxmlformats.org/officeDocument/2006/relationships/printerSettings" Target="../printerSettings/printerSettings222.bin"/><Relationship Id="rId23" Type="http://schemas.openxmlformats.org/officeDocument/2006/relationships/printerSettings" Target="../printerSettings/printerSettings230.bin"/><Relationship Id="rId10" Type="http://schemas.openxmlformats.org/officeDocument/2006/relationships/printerSettings" Target="../printerSettings/printerSettings217.bin"/><Relationship Id="rId19" Type="http://schemas.openxmlformats.org/officeDocument/2006/relationships/printerSettings" Target="../printerSettings/printerSettings226.bin"/><Relationship Id="rId4" Type="http://schemas.openxmlformats.org/officeDocument/2006/relationships/printerSettings" Target="../printerSettings/printerSettings211.bin"/><Relationship Id="rId9" Type="http://schemas.openxmlformats.org/officeDocument/2006/relationships/printerSettings" Target="../printerSettings/printerSettings216.bin"/><Relationship Id="rId14" Type="http://schemas.openxmlformats.org/officeDocument/2006/relationships/printerSettings" Target="../printerSettings/printerSettings221.bin"/><Relationship Id="rId22" Type="http://schemas.openxmlformats.org/officeDocument/2006/relationships/printerSettings" Target="../printerSettings/printerSettings229.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238.bin"/><Relationship Id="rId13" Type="http://schemas.openxmlformats.org/officeDocument/2006/relationships/printerSettings" Target="../printerSettings/printerSettings243.bin"/><Relationship Id="rId18" Type="http://schemas.openxmlformats.org/officeDocument/2006/relationships/printerSettings" Target="../printerSettings/printerSettings248.bin"/><Relationship Id="rId3" Type="http://schemas.openxmlformats.org/officeDocument/2006/relationships/printerSettings" Target="../printerSettings/printerSettings233.bin"/><Relationship Id="rId21" Type="http://schemas.openxmlformats.org/officeDocument/2006/relationships/printerSettings" Target="../printerSettings/printerSettings251.bin"/><Relationship Id="rId7" Type="http://schemas.openxmlformats.org/officeDocument/2006/relationships/printerSettings" Target="../printerSettings/printerSettings237.bin"/><Relationship Id="rId12" Type="http://schemas.openxmlformats.org/officeDocument/2006/relationships/printerSettings" Target="../printerSettings/printerSettings242.bin"/><Relationship Id="rId17" Type="http://schemas.openxmlformats.org/officeDocument/2006/relationships/printerSettings" Target="../printerSettings/printerSettings247.bin"/><Relationship Id="rId2" Type="http://schemas.openxmlformats.org/officeDocument/2006/relationships/printerSettings" Target="../printerSettings/printerSettings232.bin"/><Relationship Id="rId16" Type="http://schemas.openxmlformats.org/officeDocument/2006/relationships/printerSettings" Target="../printerSettings/printerSettings246.bin"/><Relationship Id="rId20" Type="http://schemas.openxmlformats.org/officeDocument/2006/relationships/printerSettings" Target="../printerSettings/printerSettings250.bin"/><Relationship Id="rId1" Type="http://schemas.openxmlformats.org/officeDocument/2006/relationships/printerSettings" Target="../printerSettings/printerSettings231.bin"/><Relationship Id="rId6" Type="http://schemas.openxmlformats.org/officeDocument/2006/relationships/printerSettings" Target="../printerSettings/printerSettings236.bin"/><Relationship Id="rId11" Type="http://schemas.openxmlformats.org/officeDocument/2006/relationships/printerSettings" Target="../printerSettings/printerSettings241.bin"/><Relationship Id="rId5" Type="http://schemas.openxmlformats.org/officeDocument/2006/relationships/printerSettings" Target="../printerSettings/printerSettings235.bin"/><Relationship Id="rId15" Type="http://schemas.openxmlformats.org/officeDocument/2006/relationships/printerSettings" Target="../printerSettings/printerSettings245.bin"/><Relationship Id="rId23" Type="http://schemas.openxmlformats.org/officeDocument/2006/relationships/printerSettings" Target="../printerSettings/printerSettings253.bin"/><Relationship Id="rId10" Type="http://schemas.openxmlformats.org/officeDocument/2006/relationships/printerSettings" Target="../printerSettings/printerSettings240.bin"/><Relationship Id="rId19" Type="http://schemas.openxmlformats.org/officeDocument/2006/relationships/printerSettings" Target="../printerSettings/printerSettings249.bin"/><Relationship Id="rId4" Type="http://schemas.openxmlformats.org/officeDocument/2006/relationships/printerSettings" Target="../printerSettings/printerSettings234.bin"/><Relationship Id="rId9" Type="http://schemas.openxmlformats.org/officeDocument/2006/relationships/printerSettings" Target="../printerSettings/printerSettings239.bin"/><Relationship Id="rId14" Type="http://schemas.openxmlformats.org/officeDocument/2006/relationships/printerSettings" Target="../printerSettings/printerSettings244.bin"/><Relationship Id="rId22" Type="http://schemas.openxmlformats.org/officeDocument/2006/relationships/printerSettings" Target="../printerSettings/printerSettings252.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261.bin"/><Relationship Id="rId13" Type="http://schemas.openxmlformats.org/officeDocument/2006/relationships/printerSettings" Target="../printerSettings/printerSettings266.bin"/><Relationship Id="rId18" Type="http://schemas.openxmlformats.org/officeDocument/2006/relationships/printerSettings" Target="../printerSettings/printerSettings271.bin"/><Relationship Id="rId3" Type="http://schemas.openxmlformats.org/officeDocument/2006/relationships/printerSettings" Target="../printerSettings/printerSettings256.bin"/><Relationship Id="rId21" Type="http://schemas.openxmlformats.org/officeDocument/2006/relationships/printerSettings" Target="../printerSettings/printerSettings274.bin"/><Relationship Id="rId7" Type="http://schemas.openxmlformats.org/officeDocument/2006/relationships/printerSettings" Target="../printerSettings/printerSettings260.bin"/><Relationship Id="rId12" Type="http://schemas.openxmlformats.org/officeDocument/2006/relationships/printerSettings" Target="../printerSettings/printerSettings265.bin"/><Relationship Id="rId17" Type="http://schemas.openxmlformats.org/officeDocument/2006/relationships/printerSettings" Target="../printerSettings/printerSettings270.bin"/><Relationship Id="rId2" Type="http://schemas.openxmlformats.org/officeDocument/2006/relationships/printerSettings" Target="../printerSettings/printerSettings255.bin"/><Relationship Id="rId16" Type="http://schemas.openxmlformats.org/officeDocument/2006/relationships/printerSettings" Target="../printerSettings/printerSettings269.bin"/><Relationship Id="rId20" Type="http://schemas.openxmlformats.org/officeDocument/2006/relationships/printerSettings" Target="../printerSettings/printerSettings273.bin"/><Relationship Id="rId1" Type="http://schemas.openxmlformats.org/officeDocument/2006/relationships/printerSettings" Target="../printerSettings/printerSettings254.bin"/><Relationship Id="rId6" Type="http://schemas.openxmlformats.org/officeDocument/2006/relationships/printerSettings" Target="../printerSettings/printerSettings259.bin"/><Relationship Id="rId11" Type="http://schemas.openxmlformats.org/officeDocument/2006/relationships/printerSettings" Target="../printerSettings/printerSettings264.bin"/><Relationship Id="rId5" Type="http://schemas.openxmlformats.org/officeDocument/2006/relationships/printerSettings" Target="../printerSettings/printerSettings258.bin"/><Relationship Id="rId15" Type="http://schemas.openxmlformats.org/officeDocument/2006/relationships/printerSettings" Target="../printerSettings/printerSettings268.bin"/><Relationship Id="rId23" Type="http://schemas.openxmlformats.org/officeDocument/2006/relationships/printerSettings" Target="../printerSettings/printerSettings276.bin"/><Relationship Id="rId10" Type="http://schemas.openxmlformats.org/officeDocument/2006/relationships/printerSettings" Target="../printerSettings/printerSettings263.bin"/><Relationship Id="rId19" Type="http://schemas.openxmlformats.org/officeDocument/2006/relationships/printerSettings" Target="../printerSettings/printerSettings272.bin"/><Relationship Id="rId4" Type="http://schemas.openxmlformats.org/officeDocument/2006/relationships/printerSettings" Target="../printerSettings/printerSettings257.bin"/><Relationship Id="rId9" Type="http://schemas.openxmlformats.org/officeDocument/2006/relationships/printerSettings" Target="../printerSettings/printerSettings262.bin"/><Relationship Id="rId14" Type="http://schemas.openxmlformats.org/officeDocument/2006/relationships/printerSettings" Target="../printerSettings/printerSettings267.bin"/><Relationship Id="rId22" Type="http://schemas.openxmlformats.org/officeDocument/2006/relationships/printerSettings" Target="../printerSettings/printerSettings275.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284.bin"/><Relationship Id="rId13" Type="http://schemas.openxmlformats.org/officeDocument/2006/relationships/printerSettings" Target="../printerSettings/printerSettings289.bin"/><Relationship Id="rId18" Type="http://schemas.openxmlformats.org/officeDocument/2006/relationships/printerSettings" Target="../printerSettings/printerSettings294.bin"/><Relationship Id="rId3" Type="http://schemas.openxmlformats.org/officeDocument/2006/relationships/printerSettings" Target="../printerSettings/printerSettings279.bin"/><Relationship Id="rId21" Type="http://schemas.openxmlformats.org/officeDocument/2006/relationships/printerSettings" Target="../printerSettings/printerSettings297.bin"/><Relationship Id="rId7" Type="http://schemas.openxmlformats.org/officeDocument/2006/relationships/printerSettings" Target="../printerSettings/printerSettings283.bin"/><Relationship Id="rId12" Type="http://schemas.openxmlformats.org/officeDocument/2006/relationships/printerSettings" Target="../printerSettings/printerSettings288.bin"/><Relationship Id="rId17" Type="http://schemas.openxmlformats.org/officeDocument/2006/relationships/printerSettings" Target="../printerSettings/printerSettings293.bin"/><Relationship Id="rId2" Type="http://schemas.openxmlformats.org/officeDocument/2006/relationships/printerSettings" Target="../printerSettings/printerSettings278.bin"/><Relationship Id="rId16" Type="http://schemas.openxmlformats.org/officeDocument/2006/relationships/printerSettings" Target="../printerSettings/printerSettings292.bin"/><Relationship Id="rId20" Type="http://schemas.openxmlformats.org/officeDocument/2006/relationships/printerSettings" Target="../printerSettings/printerSettings296.bin"/><Relationship Id="rId1" Type="http://schemas.openxmlformats.org/officeDocument/2006/relationships/printerSettings" Target="../printerSettings/printerSettings277.bin"/><Relationship Id="rId6" Type="http://schemas.openxmlformats.org/officeDocument/2006/relationships/printerSettings" Target="../printerSettings/printerSettings282.bin"/><Relationship Id="rId11" Type="http://schemas.openxmlformats.org/officeDocument/2006/relationships/printerSettings" Target="../printerSettings/printerSettings287.bin"/><Relationship Id="rId5" Type="http://schemas.openxmlformats.org/officeDocument/2006/relationships/printerSettings" Target="../printerSettings/printerSettings281.bin"/><Relationship Id="rId15" Type="http://schemas.openxmlformats.org/officeDocument/2006/relationships/printerSettings" Target="../printerSettings/printerSettings291.bin"/><Relationship Id="rId23" Type="http://schemas.openxmlformats.org/officeDocument/2006/relationships/printerSettings" Target="../printerSettings/printerSettings299.bin"/><Relationship Id="rId10" Type="http://schemas.openxmlformats.org/officeDocument/2006/relationships/printerSettings" Target="../printerSettings/printerSettings286.bin"/><Relationship Id="rId19" Type="http://schemas.openxmlformats.org/officeDocument/2006/relationships/printerSettings" Target="../printerSettings/printerSettings295.bin"/><Relationship Id="rId4" Type="http://schemas.openxmlformats.org/officeDocument/2006/relationships/printerSettings" Target="../printerSettings/printerSettings280.bin"/><Relationship Id="rId9" Type="http://schemas.openxmlformats.org/officeDocument/2006/relationships/printerSettings" Target="../printerSettings/printerSettings285.bin"/><Relationship Id="rId14" Type="http://schemas.openxmlformats.org/officeDocument/2006/relationships/printerSettings" Target="../printerSettings/printerSettings290.bin"/><Relationship Id="rId22" Type="http://schemas.openxmlformats.org/officeDocument/2006/relationships/printerSettings" Target="../printerSettings/printerSettings298.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307.bin"/><Relationship Id="rId13" Type="http://schemas.openxmlformats.org/officeDocument/2006/relationships/printerSettings" Target="../printerSettings/printerSettings312.bin"/><Relationship Id="rId18" Type="http://schemas.openxmlformats.org/officeDocument/2006/relationships/printerSettings" Target="../printerSettings/printerSettings317.bin"/><Relationship Id="rId3" Type="http://schemas.openxmlformats.org/officeDocument/2006/relationships/printerSettings" Target="../printerSettings/printerSettings302.bin"/><Relationship Id="rId21" Type="http://schemas.openxmlformats.org/officeDocument/2006/relationships/printerSettings" Target="../printerSettings/printerSettings320.bin"/><Relationship Id="rId7" Type="http://schemas.openxmlformats.org/officeDocument/2006/relationships/printerSettings" Target="../printerSettings/printerSettings306.bin"/><Relationship Id="rId12" Type="http://schemas.openxmlformats.org/officeDocument/2006/relationships/printerSettings" Target="../printerSettings/printerSettings311.bin"/><Relationship Id="rId17" Type="http://schemas.openxmlformats.org/officeDocument/2006/relationships/printerSettings" Target="../printerSettings/printerSettings316.bin"/><Relationship Id="rId2" Type="http://schemas.openxmlformats.org/officeDocument/2006/relationships/printerSettings" Target="../printerSettings/printerSettings301.bin"/><Relationship Id="rId16" Type="http://schemas.openxmlformats.org/officeDocument/2006/relationships/printerSettings" Target="../printerSettings/printerSettings315.bin"/><Relationship Id="rId20" Type="http://schemas.openxmlformats.org/officeDocument/2006/relationships/printerSettings" Target="../printerSettings/printerSettings319.bin"/><Relationship Id="rId1" Type="http://schemas.openxmlformats.org/officeDocument/2006/relationships/printerSettings" Target="../printerSettings/printerSettings300.bin"/><Relationship Id="rId6" Type="http://schemas.openxmlformats.org/officeDocument/2006/relationships/printerSettings" Target="../printerSettings/printerSettings305.bin"/><Relationship Id="rId11" Type="http://schemas.openxmlformats.org/officeDocument/2006/relationships/printerSettings" Target="../printerSettings/printerSettings310.bin"/><Relationship Id="rId5" Type="http://schemas.openxmlformats.org/officeDocument/2006/relationships/printerSettings" Target="../printerSettings/printerSettings304.bin"/><Relationship Id="rId15" Type="http://schemas.openxmlformats.org/officeDocument/2006/relationships/printerSettings" Target="../printerSettings/printerSettings314.bin"/><Relationship Id="rId23" Type="http://schemas.openxmlformats.org/officeDocument/2006/relationships/printerSettings" Target="../printerSettings/printerSettings322.bin"/><Relationship Id="rId10" Type="http://schemas.openxmlformats.org/officeDocument/2006/relationships/printerSettings" Target="../printerSettings/printerSettings309.bin"/><Relationship Id="rId19" Type="http://schemas.openxmlformats.org/officeDocument/2006/relationships/printerSettings" Target="../printerSettings/printerSettings318.bin"/><Relationship Id="rId4" Type="http://schemas.openxmlformats.org/officeDocument/2006/relationships/printerSettings" Target="../printerSettings/printerSettings303.bin"/><Relationship Id="rId9" Type="http://schemas.openxmlformats.org/officeDocument/2006/relationships/printerSettings" Target="../printerSettings/printerSettings308.bin"/><Relationship Id="rId14" Type="http://schemas.openxmlformats.org/officeDocument/2006/relationships/printerSettings" Target="../printerSettings/printerSettings313.bin"/><Relationship Id="rId22" Type="http://schemas.openxmlformats.org/officeDocument/2006/relationships/printerSettings" Target="../printerSettings/printerSettings321.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330.bin"/><Relationship Id="rId13" Type="http://schemas.openxmlformats.org/officeDocument/2006/relationships/printerSettings" Target="../printerSettings/printerSettings335.bin"/><Relationship Id="rId18" Type="http://schemas.openxmlformats.org/officeDocument/2006/relationships/printerSettings" Target="../printerSettings/printerSettings340.bin"/><Relationship Id="rId3" Type="http://schemas.openxmlformats.org/officeDocument/2006/relationships/printerSettings" Target="../printerSettings/printerSettings325.bin"/><Relationship Id="rId21" Type="http://schemas.openxmlformats.org/officeDocument/2006/relationships/printerSettings" Target="../printerSettings/printerSettings343.bin"/><Relationship Id="rId7" Type="http://schemas.openxmlformats.org/officeDocument/2006/relationships/printerSettings" Target="../printerSettings/printerSettings329.bin"/><Relationship Id="rId12" Type="http://schemas.openxmlformats.org/officeDocument/2006/relationships/printerSettings" Target="../printerSettings/printerSettings334.bin"/><Relationship Id="rId17" Type="http://schemas.openxmlformats.org/officeDocument/2006/relationships/printerSettings" Target="../printerSettings/printerSettings339.bin"/><Relationship Id="rId2" Type="http://schemas.openxmlformats.org/officeDocument/2006/relationships/printerSettings" Target="../printerSettings/printerSettings324.bin"/><Relationship Id="rId16" Type="http://schemas.openxmlformats.org/officeDocument/2006/relationships/printerSettings" Target="../printerSettings/printerSettings338.bin"/><Relationship Id="rId20" Type="http://schemas.openxmlformats.org/officeDocument/2006/relationships/printerSettings" Target="../printerSettings/printerSettings342.bin"/><Relationship Id="rId1" Type="http://schemas.openxmlformats.org/officeDocument/2006/relationships/printerSettings" Target="../printerSettings/printerSettings323.bin"/><Relationship Id="rId6" Type="http://schemas.openxmlformats.org/officeDocument/2006/relationships/printerSettings" Target="../printerSettings/printerSettings328.bin"/><Relationship Id="rId11" Type="http://schemas.openxmlformats.org/officeDocument/2006/relationships/printerSettings" Target="../printerSettings/printerSettings333.bin"/><Relationship Id="rId5" Type="http://schemas.openxmlformats.org/officeDocument/2006/relationships/printerSettings" Target="../printerSettings/printerSettings327.bin"/><Relationship Id="rId15" Type="http://schemas.openxmlformats.org/officeDocument/2006/relationships/printerSettings" Target="../printerSettings/printerSettings337.bin"/><Relationship Id="rId23" Type="http://schemas.openxmlformats.org/officeDocument/2006/relationships/printerSettings" Target="../printerSettings/printerSettings345.bin"/><Relationship Id="rId10" Type="http://schemas.openxmlformats.org/officeDocument/2006/relationships/printerSettings" Target="../printerSettings/printerSettings332.bin"/><Relationship Id="rId19" Type="http://schemas.openxmlformats.org/officeDocument/2006/relationships/printerSettings" Target="../printerSettings/printerSettings341.bin"/><Relationship Id="rId4" Type="http://schemas.openxmlformats.org/officeDocument/2006/relationships/printerSettings" Target="../printerSettings/printerSettings326.bin"/><Relationship Id="rId9" Type="http://schemas.openxmlformats.org/officeDocument/2006/relationships/printerSettings" Target="../printerSettings/printerSettings331.bin"/><Relationship Id="rId14" Type="http://schemas.openxmlformats.org/officeDocument/2006/relationships/printerSettings" Target="../printerSettings/printerSettings336.bin"/><Relationship Id="rId22" Type="http://schemas.openxmlformats.org/officeDocument/2006/relationships/printerSettings" Target="../printerSettings/printerSettings344.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353.bin"/><Relationship Id="rId13" Type="http://schemas.openxmlformats.org/officeDocument/2006/relationships/printerSettings" Target="../printerSettings/printerSettings358.bin"/><Relationship Id="rId18" Type="http://schemas.openxmlformats.org/officeDocument/2006/relationships/printerSettings" Target="../printerSettings/printerSettings363.bin"/><Relationship Id="rId3" Type="http://schemas.openxmlformats.org/officeDocument/2006/relationships/printerSettings" Target="../printerSettings/printerSettings348.bin"/><Relationship Id="rId21" Type="http://schemas.openxmlformats.org/officeDocument/2006/relationships/printerSettings" Target="../printerSettings/printerSettings366.bin"/><Relationship Id="rId7" Type="http://schemas.openxmlformats.org/officeDocument/2006/relationships/printerSettings" Target="../printerSettings/printerSettings352.bin"/><Relationship Id="rId12" Type="http://schemas.openxmlformats.org/officeDocument/2006/relationships/printerSettings" Target="../printerSettings/printerSettings357.bin"/><Relationship Id="rId17" Type="http://schemas.openxmlformats.org/officeDocument/2006/relationships/printerSettings" Target="../printerSettings/printerSettings362.bin"/><Relationship Id="rId2" Type="http://schemas.openxmlformats.org/officeDocument/2006/relationships/printerSettings" Target="../printerSettings/printerSettings347.bin"/><Relationship Id="rId16" Type="http://schemas.openxmlformats.org/officeDocument/2006/relationships/printerSettings" Target="../printerSettings/printerSettings361.bin"/><Relationship Id="rId20" Type="http://schemas.openxmlformats.org/officeDocument/2006/relationships/printerSettings" Target="../printerSettings/printerSettings365.bin"/><Relationship Id="rId1" Type="http://schemas.openxmlformats.org/officeDocument/2006/relationships/printerSettings" Target="../printerSettings/printerSettings346.bin"/><Relationship Id="rId6" Type="http://schemas.openxmlformats.org/officeDocument/2006/relationships/printerSettings" Target="../printerSettings/printerSettings351.bin"/><Relationship Id="rId11" Type="http://schemas.openxmlformats.org/officeDocument/2006/relationships/printerSettings" Target="../printerSettings/printerSettings356.bin"/><Relationship Id="rId5" Type="http://schemas.openxmlformats.org/officeDocument/2006/relationships/printerSettings" Target="../printerSettings/printerSettings350.bin"/><Relationship Id="rId15" Type="http://schemas.openxmlformats.org/officeDocument/2006/relationships/printerSettings" Target="../printerSettings/printerSettings360.bin"/><Relationship Id="rId23" Type="http://schemas.openxmlformats.org/officeDocument/2006/relationships/printerSettings" Target="../printerSettings/printerSettings368.bin"/><Relationship Id="rId10" Type="http://schemas.openxmlformats.org/officeDocument/2006/relationships/printerSettings" Target="../printerSettings/printerSettings355.bin"/><Relationship Id="rId19" Type="http://schemas.openxmlformats.org/officeDocument/2006/relationships/printerSettings" Target="../printerSettings/printerSettings364.bin"/><Relationship Id="rId4" Type="http://schemas.openxmlformats.org/officeDocument/2006/relationships/printerSettings" Target="../printerSettings/printerSettings349.bin"/><Relationship Id="rId9" Type="http://schemas.openxmlformats.org/officeDocument/2006/relationships/printerSettings" Target="../printerSettings/printerSettings354.bin"/><Relationship Id="rId14" Type="http://schemas.openxmlformats.org/officeDocument/2006/relationships/printerSettings" Target="../printerSettings/printerSettings359.bin"/><Relationship Id="rId22" Type="http://schemas.openxmlformats.org/officeDocument/2006/relationships/printerSettings" Target="../printerSettings/printerSettings367.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376.bin"/><Relationship Id="rId13" Type="http://schemas.openxmlformats.org/officeDocument/2006/relationships/printerSettings" Target="../printerSettings/printerSettings381.bin"/><Relationship Id="rId18" Type="http://schemas.openxmlformats.org/officeDocument/2006/relationships/printerSettings" Target="../printerSettings/printerSettings386.bin"/><Relationship Id="rId3" Type="http://schemas.openxmlformats.org/officeDocument/2006/relationships/printerSettings" Target="../printerSettings/printerSettings371.bin"/><Relationship Id="rId21" Type="http://schemas.openxmlformats.org/officeDocument/2006/relationships/printerSettings" Target="../printerSettings/printerSettings389.bin"/><Relationship Id="rId7" Type="http://schemas.openxmlformats.org/officeDocument/2006/relationships/printerSettings" Target="../printerSettings/printerSettings375.bin"/><Relationship Id="rId12" Type="http://schemas.openxmlformats.org/officeDocument/2006/relationships/printerSettings" Target="../printerSettings/printerSettings380.bin"/><Relationship Id="rId17" Type="http://schemas.openxmlformats.org/officeDocument/2006/relationships/printerSettings" Target="../printerSettings/printerSettings385.bin"/><Relationship Id="rId2" Type="http://schemas.openxmlformats.org/officeDocument/2006/relationships/printerSettings" Target="../printerSettings/printerSettings370.bin"/><Relationship Id="rId16" Type="http://schemas.openxmlformats.org/officeDocument/2006/relationships/printerSettings" Target="../printerSettings/printerSettings384.bin"/><Relationship Id="rId20" Type="http://schemas.openxmlformats.org/officeDocument/2006/relationships/printerSettings" Target="../printerSettings/printerSettings388.bin"/><Relationship Id="rId1" Type="http://schemas.openxmlformats.org/officeDocument/2006/relationships/printerSettings" Target="../printerSettings/printerSettings369.bin"/><Relationship Id="rId6" Type="http://schemas.openxmlformats.org/officeDocument/2006/relationships/printerSettings" Target="../printerSettings/printerSettings374.bin"/><Relationship Id="rId11" Type="http://schemas.openxmlformats.org/officeDocument/2006/relationships/printerSettings" Target="../printerSettings/printerSettings379.bin"/><Relationship Id="rId5" Type="http://schemas.openxmlformats.org/officeDocument/2006/relationships/printerSettings" Target="../printerSettings/printerSettings373.bin"/><Relationship Id="rId15" Type="http://schemas.openxmlformats.org/officeDocument/2006/relationships/printerSettings" Target="../printerSettings/printerSettings383.bin"/><Relationship Id="rId23" Type="http://schemas.openxmlformats.org/officeDocument/2006/relationships/printerSettings" Target="../printerSettings/printerSettings391.bin"/><Relationship Id="rId10" Type="http://schemas.openxmlformats.org/officeDocument/2006/relationships/printerSettings" Target="../printerSettings/printerSettings378.bin"/><Relationship Id="rId19" Type="http://schemas.openxmlformats.org/officeDocument/2006/relationships/printerSettings" Target="../printerSettings/printerSettings387.bin"/><Relationship Id="rId4" Type="http://schemas.openxmlformats.org/officeDocument/2006/relationships/printerSettings" Target="../printerSettings/printerSettings372.bin"/><Relationship Id="rId9" Type="http://schemas.openxmlformats.org/officeDocument/2006/relationships/printerSettings" Target="../printerSettings/printerSettings377.bin"/><Relationship Id="rId14" Type="http://schemas.openxmlformats.org/officeDocument/2006/relationships/printerSettings" Target="../printerSettings/printerSettings382.bin"/><Relationship Id="rId22" Type="http://schemas.openxmlformats.org/officeDocument/2006/relationships/printerSettings" Target="../printerSettings/printerSettings390.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399.bin"/><Relationship Id="rId13" Type="http://schemas.openxmlformats.org/officeDocument/2006/relationships/printerSettings" Target="../printerSettings/printerSettings404.bin"/><Relationship Id="rId18" Type="http://schemas.openxmlformats.org/officeDocument/2006/relationships/printerSettings" Target="../printerSettings/printerSettings409.bin"/><Relationship Id="rId3" Type="http://schemas.openxmlformats.org/officeDocument/2006/relationships/printerSettings" Target="../printerSettings/printerSettings394.bin"/><Relationship Id="rId21" Type="http://schemas.openxmlformats.org/officeDocument/2006/relationships/printerSettings" Target="../printerSettings/printerSettings412.bin"/><Relationship Id="rId7" Type="http://schemas.openxmlformats.org/officeDocument/2006/relationships/printerSettings" Target="../printerSettings/printerSettings398.bin"/><Relationship Id="rId12" Type="http://schemas.openxmlformats.org/officeDocument/2006/relationships/printerSettings" Target="../printerSettings/printerSettings403.bin"/><Relationship Id="rId17" Type="http://schemas.openxmlformats.org/officeDocument/2006/relationships/printerSettings" Target="../printerSettings/printerSettings408.bin"/><Relationship Id="rId2" Type="http://schemas.openxmlformats.org/officeDocument/2006/relationships/printerSettings" Target="../printerSettings/printerSettings393.bin"/><Relationship Id="rId16" Type="http://schemas.openxmlformats.org/officeDocument/2006/relationships/printerSettings" Target="../printerSettings/printerSettings407.bin"/><Relationship Id="rId20" Type="http://schemas.openxmlformats.org/officeDocument/2006/relationships/printerSettings" Target="../printerSettings/printerSettings411.bin"/><Relationship Id="rId1" Type="http://schemas.openxmlformats.org/officeDocument/2006/relationships/printerSettings" Target="../printerSettings/printerSettings392.bin"/><Relationship Id="rId6" Type="http://schemas.openxmlformats.org/officeDocument/2006/relationships/printerSettings" Target="../printerSettings/printerSettings397.bin"/><Relationship Id="rId11" Type="http://schemas.openxmlformats.org/officeDocument/2006/relationships/printerSettings" Target="../printerSettings/printerSettings402.bin"/><Relationship Id="rId5" Type="http://schemas.openxmlformats.org/officeDocument/2006/relationships/printerSettings" Target="../printerSettings/printerSettings396.bin"/><Relationship Id="rId15" Type="http://schemas.openxmlformats.org/officeDocument/2006/relationships/printerSettings" Target="../printerSettings/printerSettings406.bin"/><Relationship Id="rId23" Type="http://schemas.openxmlformats.org/officeDocument/2006/relationships/printerSettings" Target="../printerSettings/printerSettings414.bin"/><Relationship Id="rId10" Type="http://schemas.openxmlformats.org/officeDocument/2006/relationships/printerSettings" Target="../printerSettings/printerSettings401.bin"/><Relationship Id="rId19" Type="http://schemas.openxmlformats.org/officeDocument/2006/relationships/printerSettings" Target="../printerSettings/printerSettings410.bin"/><Relationship Id="rId4" Type="http://schemas.openxmlformats.org/officeDocument/2006/relationships/printerSettings" Target="../printerSettings/printerSettings395.bin"/><Relationship Id="rId9" Type="http://schemas.openxmlformats.org/officeDocument/2006/relationships/printerSettings" Target="../printerSettings/printerSettings400.bin"/><Relationship Id="rId14" Type="http://schemas.openxmlformats.org/officeDocument/2006/relationships/printerSettings" Target="../printerSettings/printerSettings405.bin"/><Relationship Id="rId22" Type="http://schemas.openxmlformats.org/officeDocument/2006/relationships/printerSettings" Target="../printerSettings/printerSettings413.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422.bin"/><Relationship Id="rId13" Type="http://schemas.openxmlformats.org/officeDocument/2006/relationships/printerSettings" Target="../printerSettings/printerSettings427.bin"/><Relationship Id="rId18" Type="http://schemas.openxmlformats.org/officeDocument/2006/relationships/printerSettings" Target="../printerSettings/printerSettings432.bin"/><Relationship Id="rId3" Type="http://schemas.openxmlformats.org/officeDocument/2006/relationships/printerSettings" Target="../printerSettings/printerSettings417.bin"/><Relationship Id="rId21" Type="http://schemas.openxmlformats.org/officeDocument/2006/relationships/printerSettings" Target="../printerSettings/printerSettings435.bin"/><Relationship Id="rId7" Type="http://schemas.openxmlformats.org/officeDocument/2006/relationships/printerSettings" Target="../printerSettings/printerSettings421.bin"/><Relationship Id="rId12" Type="http://schemas.openxmlformats.org/officeDocument/2006/relationships/printerSettings" Target="../printerSettings/printerSettings426.bin"/><Relationship Id="rId17" Type="http://schemas.openxmlformats.org/officeDocument/2006/relationships/printerSettings" Target="../printerSettings/printerSettings431.bin"/><Relationship Id="rId2" Type="http://schemas.openxmlformats.org/officeDocument/2006/relationships/printerSettings" Target="../printerSettings/printerSettings416.bin"/><Relationship Id="rId16" Type="http://schemas.openxmlformats.org/officeDocument/2006/relationships/printerSettings" Target="../printerSettings/printerSettings430.bin"/><Relationship Id="rId20" Type="http://schemas.openxmlformats.org/officeDocument/2006/relationships/printerSettings" Target="../printerSettings/printerSettings434.bin"/><Relationship Id="rId1" Type="http://schemas.openxmlformats.org/officeDocument/2006/relationships/printerSettings" Target="../printerSettings/printerSettings415.bin"/><Relationship Id="rId6" Type="http://schemas.openxmlformats.org/officeDocument/2006/relationships/printerSettings" Target="../printerSettings/printerSettings420.bin"/><Relationship Id="rId11" Type="http://schemas.openxmlformats.org/officeDocument/2006/relationships/printerSettings" Target="../printerSettings/printerSettings425.bin"/><Relationship Id="rId5" Type="http://schemas.openxmlformats.org/officeDocument/2006/relationships/printerSettings" Target="../printerSettings/printerSettings419.bin"/><Relationship Id="rId15" Type="http://schemas.openxmlformats.org/officeDocument/2006/relationships/printerSettings" Target="../printerSettings/printerSettings429.bin"/><Relationship Id="rId23" Type="http://schemas.openxmlformats.org/officeDocument/2006/relationships/printerSettings" Target="../printerSettings/printerSettings437.bin"/><Relationship Id="rId10" Type="http://schemas.openxmlformats.org/officeDocument/2006/relationships/printerSettings" Target="../printerSettings/printerSettings424.bin"/><Relationship Id="rId19" Type="http://schemas.openxmlformats.org/officeDocument/2006/relationships/printerSettings" Target="../printerSettings/printerSettings433.bin"/><Relationship Id="rId4" Type="http://schemas.openxmlformats.org/officeDocument/2006/relationships/printerSettings" Target="../printerSettings/printerSettings418.bin"/><Relationship Id="rId9" Type="http://schemas.openxmlformats.org/officeDocument/2006/relationships/printerSettings" Target="../printerSettings/printerSettings423.bin"/><Relationship Id="rId14" Type="http://schemas.openxmlformats.org/officeDocument/2006/relationships/printerSettings" Target="../printerSettings/printerSettings428.bin"/><Relationship Id="rId22" Type="http://schemas.openxmlformats.org/officeDocument/2006/relationships/printerSettings" Target="../printerSettings/printerSettings436.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1.bin"/><Relationship Id="rId13" Type="http://schemas.openxmlformats.org/officeDocument/2006/relationships/printerSettings" Target="../printerSettings/printerSettings36.bin"/><Relationship Id="rId18" Type="http://schemas.openxmlformats.org/officeDocument/2006/relationships/printerSettings" Target="../printerSettings/printerSettings41.bin"/><Relationship Id="rId3" Type="http://schemas.openxmlformats.org/officeDocument/2006/relationships/printerSettings" Target="../printerSettings/printerSettings26.bin"/><Relationship Id="rId21" Type="http://schemas.openxmlformats.org/officeDocument/2006/relationships/printerSettings" Target="../printerSettings/printerSettings44.bin"/><Relationship Id="rId7" Type="http://schemas.openxmlformats.org/officeDocument/2006/relationships/printerSettings" Target="../printerSettings/printerSettings30.bin"/><Relationship Id="rId12" Type="http://schemas.openxmlformats.org/officeDocument/2006/relationships/printerSettings" Target="../printerSettings/printerSettings35.bin"/><Relationship Id="rId17" Type="http://schemas.openxmlformats.org/officeDocument/2006/relationships/printerSettings" Target="../printerSettings/printerSettings40.bin"/><Relationship Id="rId2" Type="http://schemas.openxmlformats.org/officeDocument/2006/relationships/printerSettings" Target="../printerSettings/printerSettings25.bin"/><Relationship Id="rId16" Type="http://schemas.openxmlformats.org/officeDocument/2006/relationships/printerSettings" Target="../printerSettings/printerSettings39.bin"/><Relationship Id="rId20" Type="http://schemas.openxmlformats.org/officeDocument/2006/relationships/printerSettings" Target="../printerSettings/printerSettings43.bin"/><Relationship Id="rId1" Type="http://schemas.openxmlformats.org/officeDocument/2006/relationships/printerSettings" Target="../printerSettings/printerSettings24.bin"/><Relationship Id="rId6" Type="http://schemas.openxmlformats.org/officeDocument/2006/relationships/printerSettings" Target="../printerSettings/printerSettings29.bin"/><Relationship Id="rId11" Type="http://schemas.openxmlformats.org/officeDocument/2006/relationships/printerSettings" Target="../printerSettings/printerSettings34.bin"/><Relationship Id="rId5" Type="http://schemas.openxmlformats.org/officeDocument/2006/relationships/printerSettings" Target="../printerSettings/printerSettings28.bin"/><Relationship Id="rId15" Type="http://schemas.openxmlformats.org/officeDocument/2006/relationships/printerSettings" Target="../printerSettings/printerSettings38.bin"/><Relationship Id="rId23" Type="http://schemas.openxmlformats.org/officeDocument/2006/relationships/printerSettings" Target="../printerSettings/printerSettings46.bin"/><Relationship Id="rId10" Type="http://schemas.openxmlformats.org/officeDocument/2006/relationships/printerSettings" Target="../printerSettings/printerSettings33.bin"/><Relationship Id="rId19" Type="http://schemas.openxmlformats.org/officeDocument/2006/relationships/printerSettings" Target="../printerSettings/printerSettings42.bin"/><Relationship Id="rId4" Type="http://schemas.openxmlformats.org/officeDocument/2006/relationships/printerSettings" Target="../printerSettings/printerSettings27.bin"/><Relationship Id="rId9" Type="http://schemas.openxmlformats.org/officeDocument/2006/relationships/printerSettings" Target="../printerSettings/printerSettings32.bin"/><Relationship Id="rId14" Type="http://schemas.openxmlformats.org/officeDocument/2006/relationships/printerSettings" Target="../printerSettings/printerSettings37.bin"/><Relationship Id="rId22" Type="http://schemas.openxmlformats.org/officeDocument/2006/relationships/printerSettings" Target="../printerSettings/printerSettings45.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54.bin"/><Relationship Id="rId13" Type="http://schemas.openxmlformats.org/officeDocument/2006/relationships/printerSettings" Target="../printerSettings/printerSettings59.bin"/><Relationship Id="rId18" Type="http://schemas.openxmlformats.org/officeDocument/2006/relationships/printerSettings" Target="../printerSettings/printerSettings64.bin"/><Relationship Id="rId3" Type="http://schemas.openxmlformats.org/officeDocument/2006/relationships/printerSettings" Target="../printerSettings/printerSettings49.bin"/><Relationship Id="rId21" Type="http://schemas.openxmlformats.org/officeDocument/2006/relationships/printerSettings" Target="../printerSettings/printerSettings67.bin"/><Relationship Id="rId7" Type="http://schemas.openxmlformats.org/officeDocument/2006/relationships/printerSettings" Target="../printerSettings/printerSettings53.bin"/><Relationship Id="rId12" Type="http://schemas.openxmlformats.org/officeDocument/2006/relationships/printerSettings" Target="../printerSettings/printerSettings58.bin"/><Relationship Id="rId17" Type="http://schemas.openxmlformats.org/officeDocument/2006/relationships/printerSettings" Target="../printerSettings/printerSettings63.bin"/><Relationship Id="rId2" Type="http://schemas.openxmlformats.org/officeDocument/2006/relationships/printerSettings" Target="../printerSettings/printerSettings48.bin"/><Relationship Id="rId16" Type="http://schemas.openxmlformats.org/officeDocument/2006/relationships/printerSettings" Target="../printerSettings/printerSettings62.bin"/><Relationship Id="rId20" Type="http://schemas.openxmlformats.org/officeDocument/2006/relationships/printerSettings" Target="../printerSettings/printerSettings66.bin"/><Relationship Id="rId1" Type="http://schemas.openxmlformats.org/officeDocument/2006/relationships/printerSettings" Target="../printerSettings/printerSettings47.bin"/><Relationship Id="rId6" Type="http://schemas.openxmlformats.org/officeDocument/2006/relationships/printerSettings" Target="../printerSettings/printerSettings52.bin"/><Relationship Id="rId11" Type="http://schemas.openxmlformats.org/officeDocument/2006/relationships/printerSettings" Target="../printerSettings/printerSettings57.bin"/><Relationship Id="rId5" Type="http://schemas.openxmlformats.org/officeDocument/2006/relationships/printerSettings" Target="../printerSettings/printerSettings51.bin"/><Relationship Id="rId15" Type="http://schemas.openxmlformats.org/officeDocument/2006/relationships/printerSettings" Target="../printerSettings/printerSettings61.bin"/><Relationship Id="rId23" Type="http://schemas.openxmlformats.org/officeDocument/2006/relationships/printerSettings" Target="../printerSettings/printerSettings69.bin"/><Relationship Id="rId10" Type="http://schemas.openxmlformats.org/officeDocument/2006/relationships/printerSettings" Target="../printerSettings/printerSettings56.bin"/><Relationship Id="rId19" Type="http://schemas.openxmlformats.org/officeDocument/2006/relationships/printerSettings" Target="../printerSettings/printerSettings65.bin"/><Relationship Id="rId4" Type="http://schemas.openxmlformats.org/officeDocument/2006/relationships/printerSettings" Target="../printerSettings/printerSettings50.bin"/><Relationship Id="rId9" Type="http://schemas.openxmlformats.org/officeDocument/2006/relationships/printerSettings" Target="../printerSettings/printerSettings55.bin"/><Relationship Id="rId14" Type="http://schemas.openxmlformats.org/officeDocument/2006/relationships/printerSettings" Target="../printerSettings/printerSettings60.bin"/><Relationship Id="rId22" Type="http://schemas.openxmlformats.org/officeDocument/2006/relationships/printerSettings" Target="../printerSettings/printerSettings68.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77.bin"/><Relationship Id="rId13" Type="http://schemas.openxmlformats.org/officeDocument/2006/relationships/printerSettings" Target="../printerSettings/printerSettings82.bin"/><Relationship Id="rId18" Type="http://schemas.openxmlformats.org/officeDocument/2006/relationships/printerSettings" Target="../printerSettings/printerSettings87.bin"/><Relationship Id="rId3" Type="http://schemas.openxmlformats.org/officeDocument/2006/relationships/printerSettings" Target="../printerSettings/printerSettings72.bin"/><Relationship Id="rId21" Type="http://schemas.openxmlformats.org/officeDocument/2006/relationships/printerSettings" Target="../printerSettings/printerSettings90.bin"/><Relationship Id="rId7" Type="http://schemas.openxmlformats.org/officeDocument/2006/relationships/printerSettings" Target="../printerSettings/printerSettings76.bin"/><Relationship Id="rId12" Type="http://schemas.openxmlformats.org/officeDocument/2006/relationships/printerSettings" Target="../printerSettings/printerSettings81.bin"/><Relationship Id="rId17" Type="http://schemas.openxmlformats.org/officeDocument/2006/relationships/printerSettings" Target="../printerSettings/printerSettings86.bin"/><Relationship Id="rId2" Type="http://schemas.openxmlformats.org/officeDocument/2006/relationships/printerSettings" Target="../printerSettings/printerSettings71.bin"/><Relationship Id="rId16" Type="http://schemas.openxmlformats.org/officeDocument/2006/relationships/printerSettings" Target="../printerSettings/printerSettings85.bin"/><Relationship Id="rId20" Type="http://schemas.openxmlformats.org/officeDocument/2006/relationships/printerSettings" Target="../printerSettings/printerSettings89.bin"/><Relationship Id="rId1" Type="http://schemas.openxmlformats.org/officeDocument/2006/relationships/printerSettings" Target="../printerSettings/printerSettings70.bin"/><Relationship Id="rId6" Type="http://schemas.openxmlformats.org/officeDocument/2006/relationships/printerSettings" Target="../printerSettings/printerSettings75.bin"/><Relationship Id="rId11" Type="http://schemas.openxmlformats.org/officeDocument/2006/relationships/printerSettings" Target="../printerSettings/printerSettings80.bin"/><Relationship Id="rId5" Type="http://schemas.openxmlformats.org/officeDocument/2006/relationships/printerSettings" Target="../printerSettings/printerSettings74.bin"/><Relationship Id="rId15" Type="http://schemas.openxmlformats.org/officeDocument/2006/relationships/printerSettings" Target="../printerSettings/printerSettings84.bin"/><Relationship Id="rId23" Type="http://schemas.openxmlformats.org/officeDocument/2006/relationships/printerSettings" Target="../printerSettings/printerSettings92.bin"/><Relationship Id="rId10" Type="http://schemas.openxmlformats.org/officeDocument/2006/relationships/printerSettings" Target="../printerSettings/printerSettings79.bin"/><Relationship Id="rId19" Type="http://schemas.openxmlformats.org/officeDocument/2006/relationships/printerSettings" Target="../printerSettings/printerSettings88.bin"/><Relationship Id="rId4" Type="http://schemas.openxmlformats.org/officeDocument/2006/relationships/printerSettings" Target="../printerSettings/printerSettings73.bin"/><Relationship Id="rId9" Type="http://schemas.openxmlformats.org/officeDocument/2006/relationships/printerSettings" Target="../printerSettings/printerSettings78.bin"/><Relationship Id="rId14" Type="http://schemas.openxmlformats.org/officeDocument/2006/relationships/printerSettings" Target="../printerSettings/printerSettings83.bin"/><Relationship Id="rId22" Type="http://schemas.openxmlformats.org/officeDocument/2006/relationships/printerSettings" Target="../printerSettings/printerSettings91.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100.bin"/><Relationship Id="rId13" Type="http://schemas.openxmlformats.org/officeDocument/2006/relationships/printerSettings" Target="../printerSettings/printerSettings105.bin"/><Relationship Id="rId18" Type="http://schemas.openxmlformats.org/officeDocument/2006/relationships/printerSettings" Target="../printerSettings/printerSettings110.bin"/><Relationship Id="rId3" Type="http://schemas.openxmlformats.org/officeDocument/2006/relationships/printerSettings" Target="../printerSettings/printerSettings95.bin"/><Relationship Id="rId21" Type="http://schemas.openxmlformats.org/officeDocument/2006/relationships/printerSettings" Target="../printerSettings/printerSettings113.bin"/><Relationship Id="rId7" Type="http://schemas.openxmlformats.org/officeDocument/2006/relationships/printerSettings" Target="../printerSettings/printerSettings99.bin"/><Relationship Id="rId12" Type="http://schemas.openxmlformats.org/officeDocument/2006/relationships/printerSettings" Target="../printerSettings/printerSettings104.bin"/><Relationship Id="rId17" Type="http://schemas.openxmlformats.org/officeDocument/2006/relationships/printerSettings" Target="../printerSettings/printerSettings109.bin"/><Relationship Id="rId2" Type="http://schemas.openxmlformats.org/officeDocument/2006/relationships/printerSettings" Target="../printerSettings/printerSettings94.bin"/><Relationship Id="rId16" Type="http://schemas.openxmlformats.org/officeDocument/2006/relationships/printerSettings" Target="../printerSettings/printerSettings108.bin"/><Relationship Id="rId20" Type="http://schemas.openxmlformats.org/officeDocument/2006/relationships/printerSettings" Target="../printerSettings/printerSettings112.bin"/><Relationship Id="rId1" Type="http://schemas.openxmlformats.org/officeDocument/2006/relationships/printerSettings" Target="../printerSettings/printerSettings93.bin"/><Relationship Id="rId6" Type="http://schemas.openxmlformats.org/officeDocument/2006/relationships/printerSettings" Target="../printerSettings/printerSettings98.bin"/><Relationship Id="rId11" Type="http://schemas.openxmlformats.org/officeDocument/2006/relationships/printerSettings" Target="../printerSettings/printerSettings103.bin"/><Relationship Id="rId5" Type="http://schemas.openxmlformats.org/officeDocument/2006/relationships/printerSettings" Target="../printerSettings/printerSettings97.bin"/><Relationship Id="rId15" Type="http://schemas.openxmlformats.org/officeDocument/2006/relationships/printerSettings" Target="../printerSettings/printerSettings107.bin"/><Relationship Id="rId23" Type="http://schemas.openxmlformats.org/officeDocument/2006/relationships/printerSettings" Target="../printerSettings/printerSettings115.bin"/><Relationship Id="rId10" Type="http://schemas.openxmlformats.org/officeDocument/2006/relationships/printerSettings" Target="../printerSettings/printerSettings102.bin"/><Relationship Id="rId19" Type="http://schemas.openxmlformats.org/officeDocument/2006/relationships/printerSettings" Target="../printerSettings/printerSettings111.bin"/><Relationship Id="rId4" Type="http://schemas.openxmlformats.org/officeDocument/2006/relationships/printerSettings" Target="../printerSettings/printerSettings96.bin"/><Relationship Id="rId9" Type="http://schemas.openxmlformats.org/officeDocument/2006/relationships/printerSettings" Target="../printerSettings/printerSettings101.bin"/><Relationship Id="rId14" Type="http://schemas.openxmlformats.org/officeDocument/2006/relationships/printerSettings" Target="../printerSettings/printerSettings106.bin"/><Relationship Id="rId22" Type="http://schemas.openxmlformats.org/officeDocument/2006/relationships/printerSettings" Target="../printerSettings/printerSettings114.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23.bin"/><Relationship Id="rId13" Type="http://schemas.openxmlformats.org/officeDocument/2006/relationships/printerSettings" Target="../printerSettings/printerSettings128.bin"/><Relationship Id="rId18" Type="http://schemas.openxmlformats.org/officeDocument/2006/relationships/printerSettings" Target="../printerSettings/printerSettings133.bin"/><Relationship Id="rId3" Type="http://schemas.openxmlformats.org/officeDocument/2006/relationships/printerSettings" Target="../printerSettings/printerSettings118.bin"/><Relationship Id="rId21" Type="http://schemas.openxmlformats.org/officeDocument/2006/relationships/printerSettings" Target="../printerSettings/printerSettings136.bin"/><Relationship Id="rId7" Type="http://schemas.openxmlformats.org/officeDocument/2006/relationships/printerSettings" Target="../printerSettings/printerSettings122.bin"/><Relationship Id="rId12" Type="http://schemas.openxmlformats.org/officeDocument/2006/relationships/printerSettings" Target="../printerSettings/printerSettings127.bin"/><Relationship Id="rId17" Type="http://schemas.openxmlformats.org/officeDocument/2006/relationships/printerSettings" Target="../printerSettings/printerSettings132.bin"/><Relationship Id="rId2" Type="http://schemas.openxmlformats.org/officeDocument/2006/relationships/printerSettings" Target="../printerSettings/printerSettings117.bin"/><Relationship Id="rId16" Type="http://schemas.openxmlformats.org/officeDocument/2006/relationships/printerSettings" Target="../printerSettings/printerSettings131.bin"/><Relationship Id="rId20" Type="http://schemas.openxmlformats.org/officeDocument/2006/relationships/printerSettings" Target="../printerSettings/printerSettings135.bin"/><Relationship Id="rId1" Type="http://schemas.openxmlformats.org/officeDocument/2006/relationships/printerSettings" Target="../printerSettings/printerSettings116.bin"/><Relationship Id="rId6" Type="http://schemas.openxmlformats.org/officeDocument/2006/relationships/printerSettings" Target="../printerSettings/printerSettings121.bin"/><Relationship Id="rId11" Type="http://schemas.openxmlformats.org/officeDocument/2006/relationships/printerSettings" Target="../printerSettings/printerSettings126.bin"/><Relationship Id="rId5" Type="http://schemas.openxmlformats.org/officeDocument/2006/relationships/printerSettings" Target="../printerSettings/printerSettings120.bin"/><Relationship Id="rId15" Type="http://schemas.openxmlformats.org/officeDocument/2006/relationships/printerSettings" Target="../printerSettings/printerSettings130.bin"/><Relationship Id="rId23" Type="http://schemas.openxmlformats.org/officeDocument/2006/relationships/printerSettings" Target="../printerSettings/printerSettings138.bin"/><Relationship Id="rId10" Type="http://schemas.openxmlformats.org/officeDocument/2006/relationships/printerSettings" Target="../printerSettings/printerSettings125.bin"/><Relationship Id="rId19" Type="http://schemas.openxmlformats.org/officeDocument/2006/relationships/printerSettings" Target="../printerSettings/printerSettings134.bin"/><Relationship Id="rId4" Type="http://schemas.openxmlformats.org/officeDocument/2006/relationships/printerSettings" Target="../printerSettings/printerSettings119.bin"/><Relationship Id="rId9" Type="http://schemas.openxmlformats.org/officeDocument/2006/relationships/printerSettings" Target="../printerSettings/printerSettings124.bin"/><Relationship Id="rId14" Type="http://schemas.openxmlformats.org/officeDocument/2006/relationships/printerSettings" Target="../printerSettings/printerSettings129.bin"/><Relationship Id="rId22" Type="http://schemas.openxmlformats.org/officeDocument/2006/relationships/printerSettings" Target="../printerSettings/printerSettings137.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146.bin"/><Relationship Id="rId13" Type="http://schemas.openxmlformats.org/officeDocument/2006/relationships/printerSettings" Target="../printerSettings/printerSettings151.bin"/><Relationship Id="rId18" Type="http://schemas.openxmlformats.org/officeDocument/2006/relationships/printerSettings" Target="../printerSettings/printerSettings156.bin"/><Relationship Id="rId3" Type="http://schemas.openxmlformats.org/officeDocument/2006/relationships/printerSettings" Target="../printerSettings/printerSettings141.bin"/><Relationship Id="rId21" Type="http://schemas.openxmlformats.org/officeDocument/2006/relationships/printerSettings" Target="../printerSettings/printerSettings159.bin"/><Relationship Id="rId7" Type="http://schemas.openxmlformats.org/officeDocument/2006/relationships/printerSettings" Target="../printerSettings/printerSettings145.bin"/><Relationship Id="rId12" Type="http://schemas.openxmlformats.org/officeDocument/2006/relationships/printerSettings" Target="../printerSettings/printerSettings150.bin"/><Relationship Id="rId17" Type="http://schemas.openxmlformats.org/officeDocument/2006/relationships/printerSettings" Target="../printerSettings/printerSettings155.bin"/><Relationship Id="rId2" Type="http://schemas.openxmlformats.org/officeDocument/2006/relationships/printerSettings" Target="../printerSettings/printerSettings140.bin"/><Relationship Id="rId16" Type="http://schemas.openxmlformats.org/officeDocument/2006/relationships/printerSettings" Target="../printerSettings/printerSettings154.bin"/><Relationship Id="rId20" Type="http://schemas.openxmlformats.org/officeDocument/2006/relationships/printerSettings" Target="../printerSettings/printerSettings158.bin"/><Relationship Id="rId1" Type="http://schemas.openxmlformats.org/officeDocument/2006/relationships/printerSettings" Target="../printerSettings/printerSettings139.bin"/><Relationship Id="rId6" Type="http://schemas.openxmlformats.org/officeDocument/2006/relationships/printerSettings" Target="../printerSettings/printerSettings144.bin"/><Relationship Id="rId11" Type="http://schemas.openxmlformats.org/officeDocument/2006/relationships/printerSettings" Target="../printerSettings/printerSettings149.bin"/><Relationship Id="rId5" Type="http://schemas.openxmlformats.org/officeDocument/2006/relationships/printerSettings" Target="../printerSettings/printerSettings143.bin"/><Relationship Id="rId15" Type="http://schemas.openxmlformats.org/officeDocument/2006/relationships/printerSettings" Target="../printerSettings/printerSettings153.bin"/><Relationship Id="rId23" Type="http://schemas.openxmlformats.org/officeDocument/2006/relationships/printerSettings" Target="../printerSettings/printerSettings161.bin"/><Relationship Id="rId10" Type="http://schemas.openxmlformats.org/officeDocument/2006/relationships/printerSettings" Target="../printerSettings/printerSettings148.bin"/><Relationship Id="rId19" Type="http://schemas.openxmlformats.org/officeDocument/2006/relationships/printerSettings" Target="../printerSettings/printerSettings157.bin"/><Relationship Id="rId4" Type="http://schemas.openxmlformats.org/officeDocument/2006/relationships/printerSettings" Target="../printerSettings/printerSettings142.bin"/><Relationship Id="rId9" Type="http://schemas.openxmlformats.org/officeDocument/2006/relationships/printerSettings" Target="../printerSettings/printerSettings147.bin"/><Relationship Id="rId14" Type="http://schemas.openxmlformats.org/officeDocument/2006/relationships/printerSettings" Target="../printerSettings/printerSettings152.bin"/><Relationship Id="rId22" Type="http://schemas.openxmlformats.org/officeDocument/2006/relationships/printerSettings" Target="../printerSettings/printerSettings160.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69.bin"/><Relationship Id="rId13" Type="http://schemas.openxmlformats.org/officeDocument/2006/relationships/printerSettings" Target="../printerSettings/printerSettings174.bin"/><Relationship Id="rId18" Type="http://schemas.openxmlformats.org/officeDocument/2006/relationships/printerSettings" Target="../printerSettings/printerSettings179.bin"/><Relationship Id="rId3" Type="http://schemas.openxmlformats.org/officeDocument/2006/relationships/printerSettings" Target="../printerSettings/printerSettings164.bin"/><Relationship Id="rId21" Type="http://schemas.openxmlformats.org/officeDocument/2006/relationships/printerSettings" Target="../printerSettings/printerSettings182.bin"/><Relationship Id="rId7" Type="http://schemas.openxmlformats.org/officeDocument/2006/relationships/printerSettings" Target="../printerSettings/printerSettings168.bin"/><Relationship Id="rId12" Type="http://schemas.openxmlformats.org/officeDocument/2006/relationships/printerSettings" Target="../printerSettings/printerSettings173.bin"/><Relationship Id="rId17" Type="http://schemas.openxmlformats.org/officeDocument/2006/relationships/printerSettings" Target="../printerSettings/printerSettings178.bin"/><Relationship Id="rId2" Type="http://schemas.openxmlformats.org/officeDocument/2006/relationships/printerSettings" Target="../printerSettings/printerSettings163.bin"/><Relationship Id="rId16" Type="http://schemas.openxmlformats.org/officeDocument/2006/relationships/printerSettings" Target="../printerSettings/printerSettings177.bin"/><Relationship Id="rId20" Type="http://schemas.openxmlformats.org/officeDocument/2006/relationships/printerSettings" Target="../printerSettings/printerSettings181.bin"/><Relationship Id="rId1" Type="http://schemas.openxmlformats.org/officeDocument/2006/relationships/printerSettings" Target="../printerSettings/printerSettings162.bin"/><Relationship Id="rId6" Type="http://schemas.openxmlformats.org/officeDocument/2006/relationships/printerSettings" Target="../printerSettings/printerSettings167.bin"/><Relationship Id="rId11" Type="http://schemas.openxmlformats.org/officeDocument/2006/relationships/printerSettings" Target="../printerSettings/printerSettings172.bin"/><Relationship Id="rId5" Type="http://schemas.openxmlformats.org/officeDocument/2006/relationships/printerSettings" Target="../printerSettings/printerSettings166.bin"/><Relationship Id="rId15" Type="http://schemas.openxmlformats.org/officeDocument/2006/relationships/printerSettings" Target="../printerSettings/printerSettings176.bin"/><Relationship Id="rId23" Type="http://schemas.openxmlformats.org/officeDocument/2006/relationships/printerSettings" Target="../printerSettings/printerSettings184.bin"/><Relationship Id="rId10" Type="http://schemas.openxmlformats.org/officeDocument/2006/relationships/printerSettings" Target="../printerSettings/printerSettings171.bin"/><Relationship Id="rId19" Type="http://schemas.openxmlformats.org/officeDocument/2006/relationships/printerSettings" Target="../printerSettings/printerSettings180.bin"/><Relationship Id="rId4" Type="http://schemas.openxmlformats.org/officeDocument/2006/relationships/printerSettings" Target="../printerSettings/printerSettings165.bin"/><Relationship Id="rId9" Type="http://schemas.openxmlformats.org/officeDocument/2006/relationships/printerSettings" Target="../printerSettings/printerSettings170.bin"/><Relationship Id="rId14" Type="http://schemas.openxmlformats.org/officeDocument/2006/relationships/printerSettings" Target="../printerSettings/printerSettings175.bin"/><Relationship Id="rId22" Type="http://schemas.openxmlformats.org/officeDocument/2006/relationships/printerSettings" Target="../printerSettings/printerSettings183.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92.bin"/><Relationship Id="rId13" Type="http://schemas.openxmlformats.org/officeDocument/2006/relationships/printerSettings" Target="../printerSettings/printerSettings197.bin"/><Relationship Id="rId18" Type="http://schemas.openxmlformats.org/officeDocument/2006/relationships/printerSettings" Target="../printerSettings/printerSettings202.bin"/><Relationship Id="rId3" Type="http://schemas.openxmlformats.org/officeDocument/2006/relationships/printerSettings" Target="../printerSettings/printerSettings187.bin"/><Relationship Id="rId21" Type="http://schemas.openxmlformats.org/officeDocument/2006/relationships/printerSettings" Target="../printerSettings/printerSettings205.bin"/><Relationship Id="rId7" Type="http://schemas.openxmlformats.org/officeDocument/2006/relationships/printerSettings" Target="../printerSettings/printerSettings191.bin"/><Relationship Id="rId12" Type="http://schemas.openxmlformats.org/officeDocument/2006/relationships/printerSettings" Target="../printerSettings/printerSettings196.bin"/><Relationship Id="rId17" Type="http://schemas.openxmlformats.org/officeDocument/2006/relationships/printerSettings" Target="../printerSettings/printerSettings201.bin"/><Relationship Id="rId2" Type="http://schemas.openxmlformats.org/officeDocument/2006/relationships/printerSettings" Target="../printerSettings/printerSettings186.bin"/><Relationship Id="rId16" Type="http://schemas.openxmlformats.org/officeDocument/2006/relationships/printerSettings" Target="../printerSettings/printerSettings200.bin"/><Relationship Id="rId20" Type="http://schemas.openxmlformats.org/officeDocument/2006/relationships/printerSettings" Target="../printerSettings/printerSettings204.bin"/><Relationship Id="rId1" Type="http://schemas.openxmlformats.org/officeDocument/2006/relationships/printerSettings" Target="../printerSettings/printerSettings185.bin"/><Relationship Id="rId6" Type="http://schemas.openxmlformats.org/officeDocument/2006/relationships/printerSettings" Target="../printerSettings/printerSettings190.bin"/><Relationship Id="rId11" Type="http://schemas.openxmlformats.org/officeDocument/2006/relationships/printerSettings" Target="../printerSettings/printerSettings195.bin"/><Relationship Id="rId5" Type="http://schemas.openxmlformats.org/officeDocument/2006/relationships/printerSettings" Target="../printerSettings/printerSettings189.bin"/><Relationship Id="rId15" Type="http://schemas.openxmlformats.org/officeDocument/2006/relationships/printerSettings" Target="../printerSettings/printerSettings199.bin"/><Relationship Id="rId23" Type="http://schemas.openxmlformats.org/officeDocument/2006/relationships/printerSettings" Target="../printerSettings/printerSettings207.bin"/><Relationship Id="rId10" Type="http://schemas.openxmlformats.org/officeDocument/2006/relationships/printerSettings" Target="../printerSettings/printerSettings194.bin"/><Relationship Id="rId19" Type="http://schemas.openxmlformats.org/officeDocument/2006/relationships/printerSettings" Target="../printerSettings/printerSettings203.bin"/><Relationship Id="rId4" Type="http://schemas.openxmlformats.org/officeDocument/2006/relationships/printerSettings" Target="../printerSettings/printerSettings188.bin"/><Relationship Id="rId9" Type="http://schemas.openxmlformats.org/officeDocument/2006/relationships/printerSettings" Target="../printerSettings/printerSettings193.bin"/><Relationship Id="rId14" Type="http://schemas.openxmlformats.org/officeDocument/2006/relationships/printerSettings" Target="../printerSettings/printerSettings198.bin"/><Relationship Id="rId22" Type="http://schemas.openxmlformats.org/officeDocument/2006/relationships/printerSettings" Target="../printerSettings/printerSettings20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view="pageBreakPreview" topLeftCell="L4" zoomScale="74" zoomScaleNormal="100" zoomScaleSheetLayoutView="74" workbookViewId="0">
      <selection activeCell="T7" sqref="T7"/>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1"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1"/>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7"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65" t="s">
        <v>187</v>
      </c>
      <c r="C5" s="166"/>
      <c r="D5" s="166"/>
      <c r="E5" s="166"/>
      <c r="F5" s="166"/>
      <c r="G5" s="166"/>
      <c r="H5" s="166"/>
      <c r="I5" s="166"/>
      <c r="J5" s="166"/>
      <c r="K5" s="166"/>
      <c r="L5" s="166"/>
      <c r="M5" s="166"/>
      <c r="N5" s="166"/>
      <c r="O5" s="166"/>
      <c r="P5" s="166"/>
      <c r="Q5" s="166"/>
      <c r="R5" s="166"/>
      <c r="S5" s="166"/>
      <c r="T5" s="167"/>
    </row>
    <row r="6" spans="1:20" ht="78.75" x14ac:dyDescent="0.25">
      <c r="A6" s="24">
        <v>1</v>
      </c>
      <c r="B6" s="17" t="s">
        <v>19</v>
      </c>
      <c r="C6" s="8" t="s">
        <v>186</v>
      </c>
      <c r="D6" s="36" t="s">
        <v>30</v>
      </c>
      <c r="E6" s="36">
        <v>84.1</v>
      </c>
      <c r="F6" s="45">
        <v>89.2</v>
      </c>
      <c r="G6" s="63" t="s">
        <v>92</v>
      </c>
      <c r="H6" s="89" t="str">
        <f>G6</f>
        <v>-</v>
      </c>
      <c r="I6" s="89" t="s">
        <v>92</v>
      </c>
      <c r="J6" s="120" t="s">
        <v>92</v>
      </c>
      <c r="K6" s="144" t="s">
        <v>92</v>
      </c>
      <c r="L6" s="162" t="s">
        <v>92</v>
      </c>
      <c r="M6" s="19"/>
      <c r="N6" s="27"/>
      <c r="O6" s="19"/>
      <c r="P6" s="19"/>
      <c r="Q6" s="19"/>
      <c r="R6" s="19"/>
      <c r="S6" s="27">
        <f>145.7/F6*100</f>
        <v>163.34080717488789</v>
      </c>
      <c r="T6" s="8" t="s">
        <v>253</v>
      </c>
    </row>
    <row r="7" spans="1:20" ht="267.75" x14ac:dyDescent="0.25">
      <c r="A7" s="24">
        <v>2</v>
      </c>
      <c r="B7" s="17">
        <v>1</v>
      </c>
      <c r="C7" s="8" t="s">
        <v>188</v>
      </c>
      <c r="D7" s="36" t="s">
        <v>189</v>
      </c>
      <c r="E7" s="36">
        <v>3482</v>
      </c>
      <c r="F7" s="21">
        <v>3648</v>
      </c>
      <c r="G7" s="63">
        <v>100</v>
      </c>
      <c r="H7" s="89">
        <v>40</v>
      </c>
      <c r="I7" s="89">
        <v>221</v>
      </c>
      <c r="J7" s="120" t="s">
        <v>308</v>
      </c>
      <c r="K7" s="120">
        <v>89</v>
      </c>
      <c r="L7" s="164">
        <v>825</v>
      </c>
      <c r="M7" s="13">
        <v>20</v>
      </c>
      <c r="N7" s="27"/>
      <c r="O7" s="19"/>
      <c r="P7" s="27"/>
      <c r="Q7" s="27"/>
      <c r="R7" s="19"/>
      <c r="S7" s="27">
        <f>Q7/F7*100</f>
        <v>0</v>
      </c>
      <c r="T7" s="8" t="s">
        <v>349</v>
      </c>
    </row>
    <row r="8" spans="1:20" ht="189" x14ac:dyDescent="0.25">
      <c r="A8" s="24">
        <v>3</v>
      </c>
      <c r="B8" s="17">
        <v>2</v>
      </c>
      <c r="C8" s="8" t="s">
        <v>190</v>
      </c>
      <c r="D8" s="36" t="s">
        <v>108</v>
      </c>
      <c r="E8" s="36">
        <v>89</v>
      </c>
      <c r="F8" s="21">
        <v>122</v>
      </c>
      <c r="G8" s="63">
        <v>2</v>
      </c>
      <c r="H8" s="89">
        <v>16</v>
      </c>
      <c r="I8" s="89">
        <v>18</v>
      </c>
      <c r="J8" s="144">
        <v>24</v>
      </c>
      <c r="K8" s="144">
        <v>16</v>
      </c>
      <c r="L8" s="13">
        <v>11</v>
      </c>
      <c r="M8" s="13">
        <v>7</v>
      </c>
      <c r="N8" s="28"/>
      <c r="O8" s="28"/>
      <c r="P8" s="28"/>
      <c r="Q8" s="28"/>
      <c r="R8" s="28"/>
      <c r="S8" s="27">
        <f>Q8/F8*100</f>
        <v>0</v>
      </c>
      <c r="T8" s="8" t="s">
        <v>350</v>
      </c>
    </row>
    <row r="9" spans="1:20" ht="378" x14ac:dyDescent="0.25">
      <c r="A9" s="24">
        <v>4</v>
      </c>
      <c r="B9" s="13">
        <v>3</v>
      </c>
      <c r="C9" s="8" t="s">
        <v>191</v>
      </c>
      <c r="D9" s="36" t="s">
        <v>189</v>
      </c>
      <c r="E9" s="36">
        <v>2410</v>
      </c>
      <c r="F9" s="21">
        <v>2460</v>
      </c>
      <c r="G9" s="63">
        <v>30</v>
      </c>
      <c r="H9" s="89">
        <v>54</v>
      </c>
      <c r="I9" s="89">
        <v>96</v>
      </c>
      <c r="J9" s="144">
        <v>74</v>
      </c>
      <c r="K9" s="144">
        <v>73</v>
      </c>
      <c r="L9" s="164">
        <v>767</v>
      </c>
      <c r="M9" s="14">
        <v>64</v>
      </c>
      <c r="N9" s="29"/>
      <c r="O9" s="29"/>
      <c r="P9" s="29"/>
      <c r="Q9" s="29"/>
      <c r="R9" s="19"/>
      <c r="S9" s="27">
        <f>Q9/F9*100</f>
        <v>0</v>
      </c>
      <c r="T9" s="32" t="s">
        <v>348</v>
      </c>
    </row>
  </sheetData>
  <customSheetViews>
    <customSheetView guid="{AF8A7EC1-5680-4411-8CA7-5C7F5D245B03}" scale="74" showPageBreaks="1" hiddenColumns="1" view="pageBreakPreview" topLeftCell="L8">
      <selection activeCell="T8" sqref="T8"/>
      <pageMargins left="0.7" right="0.7" top="0.75" bottom="0.75" header="0.3" footer="0.3"/>
      <pageSetup paperSize="9" orientation="portrait" r:id="rId1"/>
    </customSheetView>
    <customSheetView guid="{6AC0ED22-CCBF-444B-9F29-F3EDD4234483}" scale="69" showPageBreaks="1" hiddenColumns="1" view="pageBreakPreview" topLeftCell="D1">
      <selection activeCell="U12" sqref="U12"/>
      <pageMargins left="0.7" right="0.7" top="0.75" bottom="0.75" header="0.3" footer="0.3"/>
      <pageSetup paperSize="9" orientation="portrait" r:id="rId2"/>
    </customSheetView>
    <customSheetView guid="{06A69783-2FAA-4B05-9CD3-C97C7DF94659}" scale="69" showPageBreaks="1" hiddenColumns="1" view="pageBreakPreview">
      <selection activeCell="G6" sqref="G6:G9"/>
      <pageMargins left="0.7" right="0.7" top="0.75" bottom="0.75" header="0.3" footer="0.3"/>
      <pageSetup paperSize="9" orientation="portrait" r:id="rId3"/>
    </customSheetView>
    <customSheetView guid="{8E7CBF92-2A8A-4486-AE31-320A2A4BD935}" scale="69" showPageBreaks="1" hiddenColumns="1" view="pageBreakPreview">
      <selection activeCell="H6" sqref="H6:I9"/>
      <pageMargins left="0.7" right="0.7" top="0.75" bottom="0.75" header="0.3" footer="0.3"/>
      <pageSetup paperSize="9" orientation="portrait" r:id="rId4"/>
    </customSheetView>
    <customSheetView guid="{F48E67D2-2C8C-4D86-A2A9-F44F569AC752}" scale="69" showPageBreaks="1" hiddenColumns="1" view="pageBreakPreview">
      <selection activeCell="H8" sqref="H8"/>
      <pageMargins left="0.7" right="0.7" top="0.75" bottom="0.75" header="0.3" footer="0.3"/>
      <pageSetup paperSize="9" orientation="portrait" r:id="rId5"/>
    </customSheetView>
    <customSheetView guid="{B08D60EB-17AC-43BC-A2EA-BCC34DA15115}" scale="69" showPageBreaks="1" hiddenColumns="1" view="pageBreakPreview">
      <selection activeCell="G6" sqref="G6:G9"/>
      <pageMargins left="0.7" right="0.7" top="0.75" bottom="0.75" header="0.3" footer="0.3"/>
      <pageSetup paperSize="9" orientation="portrait" r:id="rId6"/>
    </customSheetView>
    <customSheetView guid="{E82CE51D-E642-4881-A0F3-F33C1C34AFA1}" scale="69" showPageBreaks="1" hiddenColumns="1" view="pageBreakPreview">
      <selection activeCell="H8" sqref="H8"/>
      <pageMargins left="0.7" right="0.7" top="0.75" bottom="0.75" header="0.3" footer="0.3"/>
      <pageSetup paperSize="9" orientation="portrait" r:id="rId7"/>
    </customSheetView>
    <customSheetView guid="{AA1E88D6-B765-4D8A-BB20-FCE31C48857F}" scale="55" showPageBreaks="1" hiddenColumns="1" view="pageBreakPreview">
      <selection activeCell="F7" sqref="F7"/>
      <pageMargins left="0.7" right="0.7" top="0.75" bottom="0.75" header="0.3" footer="0.3"/>
      <pageSetup paperSize="9" orientation="portrait" r:id="rId8"/>
    </customSheetView>
    <customSheetView guid="{DBB9E7F6-7701-4D52-8273-C96C8672D403}" showPageBreaks="1" hiddenColumns="1" view="pageBreakPreview" topLeftCell="C1">
      <selection activeCell="N7" sqref="N7"/>
      <pageMargins left="0.7" right="0.7" top="0.75" bottom="0.75" header="0.3" footer="0.3"/>
      <pageSetup paperSize="9" orientation="portrait" r:id="rId9"/>
    </customSheetView>
    <customSheetView guid="{0E67524B-A824-49FB-A67D-C1771603425D}" scale="69" showPageBreaks="1" hiddenColumns="1" view="pageBreakPreview">
      <selection activeCell="H8" sqref="H8"/>
      <pageMargins left="0.7" right="0.7" top="0.75" bottom="0.75" header="0.3" footer="0.3"/>
      <pageSetup paperSize="9" orientation="portrait" r:id="rId10"/>
    </customSheetView>
    <customSheetView guid="{80AD08A8-345A-453A-A104-5E3DA1078B6F}" scale="69" showPageBreaks="1" hiddenColumns="1" view="pageBreakPreview">
      <selection activeCell="H8" sqref="H8"/>
      <pageMargins left="0.7" right="0.7" top="0.75" bottom="0.75" header="0.3" footer="0.3"/>
      <pageSetup paperSize="9" orientation="portrait" r:id="rId11"/>
    </customSheetView>
    <customSheetView guid="{BEF67C10-7FC6-4F33-B3F9-204F29E3E218}" scale="69" showPageBreaks="1" hiddenColumns="1" view="pageBreakPreview">
      <selection activeCell="H8" sqref="H8"/>
      <pageMargins left="0.7" right="0.7" top="0.75" bottom="0.75" header="0.3" footer="0.3"/>
      <pageSetup paperSize="9" orientation="portrait" r:id="rId12"/>
    </customSheetView>
    <customSheetView guid="{6A6C9703-C16B-46D2-8CEE-AD24BCFE6CF3}" scale="69" showPageBreaks="1" hiddenColumns="1" view="pageBreakPreview" topLeftCell="D1">
      <selection activeCell="U12" sqref="U12"/>
      <pageMargins left="0.7" right="0.7" top="0.75" bottom="0.75" header="0.3" footer="0.3"/>
      <pageSetup paperSize="9" orientation="portrait" r:id="rId13"/>
    </customSheetView>
    <customSheetView guid="{BC0D032C-B7DF-4F2E-B1DC-6C55D32E50A7}" scale="69" showPageBreaks="1" hiddenColumns="1" view="pageBreakPreview">
      <selection activeCell="G6" sqref="G6:G9"/>
      <pageMargins left="0.7" right="0.7" top="0.75" bottom="0.75" header="0.3" footer="0.3"/>
      <pageSetup paperSize="9" orientation="portrait" r:id="rId14"/>
    </customSheetView>
    <customSheetView guid="{7ECADF5B-4174-4035-8137-3D83A4A93CD5}" scale="69" showPageBreaks="1" hiddenColumns="1" view="pageBreakPreview">
      <selection activeCell="G6" sqref="G6:G9"/>
      <pageMargins left="0.7" right="0.7" top="0.75" bottom="0.75" header="0.3" footer="0.3"/>
      <pageSetup paperSize="9" orientation="portrait" r:id="rId15"/>
    </customSheetView>
    <customSheetView guid="{5F1BE36F-0832-42CE-A3FC-1A76BC593CBA}" scale="69" showPageBreaks="1" hiddenColumns="1" view="pageBreakPreview">
      <selection activeCell="G6" sqref="G6:G9"/>
      <pageMargins left="0.7" right="0.7" top="0.75" bottom="0.75" header="0.3" footer="0.3"/>
      <pageSetup paperSize="9" orientation="portrait" r:id="rId16"/>
    </customSheetView>
    <customSheetView guid="{2632A833-96F5-4A25-97EB-81ED19BC2F66}" scale="66" showPageBreaks="1" hiddenColumns="1" view="pageBreakPreview" topLeftCell="B1">
      <selection activeCell="T8" sqref="T8"/>
      <pageMargins left="0.7" right="0.7" top="0.75" bottom="0.75" header="0.3" footer="0.3"/>
      <pageSetup paperSize="9" orientation="portrait" r:id="rId17"/>
    </customSheetView>
    <customSheetView guid="{3A1AD47D-D360-494C-B851-D14B33F8032B}" scale="69" showPageBreaks="1" hiddenColumns="1" view="pageBreakPreview">
      <selection activeCell="H8" sqref="H8"/>
      <pageMargins left="0.7" right="0.7" top="0.75" bottom="0.75" header="0.3" footer="0.3"/>
      <pageSetup paperSize="9" orientation="portrait" r:id="rId18"/>
    </customSheetView>
    <customSheetView guid="{73C3B9D4-9210-43F5-9883-0E949EA0E341}" scale="55" showPageBreaks="1" hiddenColumns="1" view="pageBreakPreview" topLeftCell="D1">
      <selection activeCell="F7" sqref="F7"/>
      <pageMargins left="0.7" right="0.7" top="0.75" bottom="0.75" header="0.3" footer="0.3"/>
      <pageSetup paperSize="9" orientation="portrait" r:id="rId19"/>
    </customSheetView>
    <customSheetView guid="{29B41C1A-DE4D-4DEA-B90B-19C46C754CB5}" scale="69" showPageBreaks="1" hiddenColumns="1" view="pageBreakPreview" topLeftCell="D1">
      <selection activeCell="U12" sqref="U12"/>
      <pageMargins left="0.7" right="0.7" top="0.75" bottom="0.75" header="0.3" footer="0.3"/>
      <pageSetup paperSize="9" orientation="portrait" r:id="rId20"/>
    </customSheetView>
    <customSheetView guid="{E5A2ECE4-B75B-45A2-AE22-0D04E85CEB66}" scale="69" showPageBreaks="1" hiddenColumns="1" view="pageBreakPreview">
      <selection activeCell="G6" sqref="G6:G9"/>
      <pageMargins left="0.7" right="0.7" top="0.75" bottom="0.75" header="0.3" footer="0.3"/>
      <pageSetup paperSize="9" orientation="portrait" r:id="rId21"/>
    </customSheetView>
    <customSheetView guid="{F1DC9DCC-06E3-4E7B-88AF-BCE58DCEC1FC}" scale="69" showPageBreaks="1" hiddenColumns="1" view="pageBreakPreview">
      <selection activeCell="G6" sqref="G6:G9"/>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view="pageBreakPreview" zoomScale="70" zoomScaleNormal="100" zoomScaleSheetLayoutView="7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9"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9"/>
      <c r="C3" s="173"/>
      <c r="D3" s="174"/>
      <c r="E3" s="174"/>
      <c r="F3" s="174"/>
      <c r="G3" s="2" t="s">
        <v>5</v>
      </c>
      <c r="H3" s="2" t="s">
        <v>6</v>
      </c>
      <c r="I3" s="2" t="s">
        <v>7</v>
      </c>
      <c r="J3" s="2" t="s">
        <v>8</v>
      </c>
      <c r="K3" s="2" t="s">
        <v>9</v>
      </c>
      <c r="L3" s="58" t="s">
        <v>10</v>
      </c>
      <c r="M3" s="58" t="s">
        <v>11</v>
      </c>
      <c r="N3" s="58" t="s">
        <v>12</v>
      </c>
      <c r="O3" s="58" t="s">
        <v>13</v>
      </c>
      <c r="P3" s="58" t="s">
        <v>14</v>
      </c>
      <c r="Q3" s="58" t="s">
        <v>15</v>
      </c>
      <c r="R3" s="58" t="s">
        <v>16</v>
      </c>
      <c r="S3" s="2" t="s">
        <v>43</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181</v>
      </c>
      <c r="C5" s="166"/>
      <c r="D5" s="166"/>
      <c r="E5" s="166"/>
      <c r="F5" s="166"/>
      <c r="G5" s="166"/>
      <c r="H5" s="166"/>
      <c r="I5" s="166"/>
      <c r="J5" s="166"/>
      <c r="K5" s="166"/>
      <c r="L5" s="166"/>
      <c r="M5" s="166"/>
      <c r="N5" s="166"/>
      <c r="O5" s="166"/>
      <c r="P5" s="166"/>
      <c r="Q5" s="166"/>
      <c r="R5" s="166"/>
      <c r="S5" s="166"/>
      <c r="T5" s="167"/>
    </row>
    <row r="6" spans="1:20" s="146" customFormat="1" ht="24" customHeight="1" x14ac:dyDescent="0.25">
      <c r="A6" s="180">
        <v>1</v>
      </c>
      <c r="B6" s="182" t="s">
        <v>317</v>
      </c>
      <c r="C6" s="182" t="s">
        <v>318</v>
      </c>
      <c r="D6" s="71" t="s">
        <v>319</v>
      </c>
      <c r="E6" s="71">
        <v>35.5</v>
      </c>
      <c r="F6" s="148">
        <v>53.4</v>
      </c>
      <c r="G6" s="71" t="s">
        <v>92</v>
      </c>
      <c r="H6" s="71" t="s">
        <v>92</v>
      </c>
      <c r="I6" s="71" t="s">
        <v>92</v>
      </c>
      <c r="J6" s="71" t="s">
        <v>92</v>
      </c>
      <c r="K6" s="71" t="s">
        <v>92</v>
      </c>
      <c r="L6" s="71"/>
      <c r="M6" s="71"/>
      <c r="N6" s="71"/>
      <c r="O6" s="71"/>
      <c r="P6" s="71"/>
      <c r="Q6" s="71"/>
      <c r="R6" s="71"/>
      <c r="S6" s="147"/>
    </row>
    <row r="7" spans="1:20" s="146" customFormat="1" ht="23.25" customHeight="1" x14ac:dyDescent="0.25">
      <c r="A7" s="186"/>
      <c r="B7" s="187"/>
      <c r="C7" s="187"/>
      <c r="D7" s="71" t="s">
        <v>320</v>
      </c>
      <c r="E7" s="71">
        <v>2</v>
      </c>
      <c r="F7" s="148">
        <v>2</v>
      </c>
      <c r="G7" s="71" t="s">
        <v>92</v>
      </c>
      <c r="H7" s="71" t="s">
        <v>92</v>
      </c>
      <c r="I7" s="71" t="s">
        <v>92</v>
      </c>
      <c r="J7" s="71">
        <v>1</v>
      </c>
      <c r="K7" s="71" t="s">
        <v>92</v>
      </c>
      <c r="L7" s="71"/>
      <c r="M7" s="71"/>
      <c r="N7" s="71"/>
      <c r="O7" s="71"/>
      <c r="P7" s="71"/>
      <c r="Q7" s="71"/>
      <c r="R7" s="71"/>
      <c r="S7" s="147"/>
    </row>
    <row r="8" spans="1:20" s="146" customFormat="1" ht="24.75" customHeight="1" x14ac:dyDescent="0.25">
      <c r="A8" s="186"/>
      <c r="B8" s="187"/>
      <c r="C8" s="187"/>
      <c r="D8" s="71" t="s">
        <v>321</v>
      </c>
      <c r="E8" s="71">
        <v>0</v>
      </c>
      <c r="F8" s="148">
        <v>2</v>
      </c>
      <c r="G8" s="71" t="s">
        <v>92</v>
      </c>
      <c r="H8" s="71" t="s">
        <v>92</v>
      </c>
      <c r="I8" s="71" t="s">
        <v>92</v>
      </c>
      <c r="J8" s="71" t="s">
        <v>92</v>
      </c>
      <c r="K8" s="71" t="s">
        <v>92</v>
      </c>
      <c r="L8" s="71"/>
      <c r="M8" s="71"/>
      <c r="N8" s="71"/>
      <c r="O8" s="71"/>
      <c r="P8" s="71"/>
      <c r="Q8" s="71"/>
      <c r="R8" s="71"/>
      <c r="S8" s="147"/>
    </row>
    <row r="9" spans="1:20" s="146" customFormat="1" ht="24.75" customHeight="1" x14ac:dyDescent="0.25">
      <c r="A9" s="181"/>
      <c r="B9" s="183"/>
      <c r="C9" s="183"/>
      <c r="D9" s="71" t="s">
        <v>322</v>
      </c>
      <c r="E9" s="71">
        <v>3014</v>
      </c>
      <c r="F9" s="148">
        <v>3990.4</v>
      </c>
      <c r="G9" s="71" t="s">
        <v>92</v>
      </c>
      <c r="H9" s="71" t="s">
        <v>92</v>
      </c>
      <c r="I9" s="71" t="s">
        <v>92</v>
      </c>
      <c r="J9" s="71" t="s">
        <v>92</v>
      </c>
      <c r="K9" s="71" t="s">
        <v>92</v>
      </c>
      <c r="L9" s="71"/>
      <c r="M9" s="71"/>
      <c r="N9" s="71"/>
      <c r="O9" s="71"/>
      <c r="P9" s="71"/>
      <c r="Q9" s="71"/>
      <c r="R9" s="71"/>
      <c r="S9" s="147"/>
    </row>
    <row r="10" spans="1:20" ht="31.5" x14ac:dyDescent="0.25">
      <c r="A10" s="24">
        <v>2</v>
      </c>
      <c r="B10" s="17">
        <v>1</v>
      </c>
      <c r="C10" s="8" t="s">
        <v>183</v>
      </c>
      <c r="D10" s="23" t="s">
        <v>30</v>
      </c>
      <c r="E10" s="23">
        <v>80</v>
      </c>
      <c r="F10" s="10">
        <v>80</v>
      </c>
      <c r="G10" s="71" t="s">
        <v>92</v>
      </c>
      <c r="H10" s="107" t="s">
        <v>92</v>
      </c>
      <c r="I10" s="107" t="s">
        <v>92</v>
      </c>
      <c r="J10" s="143" t="s">
        <v>92</v>
      </c>
      <c r="K10" s="143" t="s">
        <v>92</v>
      </c>
      <c r="L10" s="23"/>
      <c r="M10" s="11"/>
      <c r="N10" s="11"/>
      <c r="O10" s="23"/>
      <c r="P10" s="11"/>
      <c r="Q10" s="11"/>
      <c r="R10" s="23"/>
      <c r="S10" s="11">
        <f>Q10/F11*100</f>
        <v>0</v>
      </c>
      <c r="T10" s="8"/>
    </row>
    <row r="11" spans="1:20" ht="31.5" x14ac:dyDescent="0.25">
      <c r="A11" s="180">
        <v>3</v>
      </c>
      <c r="B11" s="182">
        <v>2</v>
      </c>
      <c r="C11" s="8" t="s">
        <v>182</v>
      </c>
      <c r="D11" s="184" t="s">
        <v>108</v>
      </c>
      <c r="E11" s="23">
        <v>0</v>
      </c>
      <c r="F11" s="10">
        <v>1</v>
      </c>
      <c r="G11" s="71" t="s">
        <v>92</v>
      </c>
      <c r="H11" s="107" t="s">
        <v>92</v>
      </c>
      <c r="I11" s="107" t="s">
        <v>92</v>
      </c>
      <c r="J11" s="143" t="s">
        <v>92</v>
      </c>
      <c r="K11" s="143" t="s">
        <v>92</v>
      </c>
      <c r="L11" s="12"/>
      <c r="M11" s="12"/>
      <c r="N11" s="12"/>
      <c r="O11" s="12"/>
      <c r="P11" s="12"/>
      <c r="Q11" s="12"/>
      <c r="R11" s="12"/>
      <c r="S11" s="11">
        <f>Q11/F12*100</f>
        <v>0</v>
      </c>
      <c r="T11" s="8"/>
    </row>
    <row r="12" spans="1:20" ht="47.25" x14ac:dyDescent="0.25">
      <c r="A12" s="181"/>
      <c r="B12" s="183"/>
      <c r="C12" s="8" t="s">
        <v>185</v>
      </c>
      <c r="D12" s="185"/>
      <c r="E12" s="14">
        <v>0</v>
      </c>
      <c r="F12" s="10">
        <v>1</v>
      </c>
      <c r="G12" s="71" t="s">
        <v>92</v>
      </c>
      <c r="H12" s="112" t="s">
        <v>92</v>
      </c>
      <c r="I12" s="112" t="s">
        <v>92</v>
      </c>
      <c r="J12" s="112" t="s">
        <v>92</v>
      </c>
      <c r="K12" s="112" t="s">
        <v>92</v>
      </c>
      <c r="L12" s="43"/>
      <c r="M12" s="43"/>
      <c r="N12" s="43"/>
      <c r="O12" s="43"/>
      <c r="P12" s="43"/>
      <c r="Q12" s="43"/>
      <c r="R12" s="43"/>
      <c r="S12" s="43"/>
      <c r="T12" s="43"/>
    </row>
    <row r="13" spans="1:20" ht="63" x14ac:dyDescent="0.25">
      <c r="A13" s="25">
        <v>4</v>
      </c>
      <c r="B13" s="17">
        <v>3</v>
      </c>
      <c r="C13" s="8" t="s">
        <v>184</v>
      </c>
      <c r="D13" s="23" t="s">
        <v>30</v>
      </c>
      <c r="E13" s="23">
        <v>100</v>
      </c>
      <c r="F13" s="21">
        <v>100</v>
      </c>
      <c r="G13" s="71" t="s">
        <v>92</v>
      </c>
      <c r="H13" s="112" t="s">
        <v>92</v>
      </c>
      <c r="I13" s="112" t="s">
        <v>92</v>
      </c>
      <c r="J13" s="112" t="s">
        <v>92</v>
      </c>
      <c r="K13" s="112" t="s">
        <v>92</v>
      </c>
      <c r="L13" s="19"/>
      <c r="M13" s="29"/>
      <c r="N13" s="29"/>
      <c r="O13" s="29"/>
      <c r="P13" s="29"/>
      <c r="Q13" s="29"/>
      <c r="R13" s="19"/>
      <c r="S13" s="27">
        <f>Q13/F13*100</f>
        <v>0</v>
      </c>
      <c r="T13" s="72" t="s">
        <v>272</v>
      </c>
    </row>
    <row r="14" spans="1:20" ht="49.5" x14ac:dyDescent="0.25">
      <c r="A14" s="25">
        <v>5</v>
      </c>
      <c r="B14" s="71">
        <v>4</v>
      </c>
      <c r="C14" s="145" t="s">
        <v>315</v>
      </c>
      <c r="D14" s="71" t="s">
        <v>316</v>
      </c>
      <c r="E14" s="71" t="s">
        <v>92</v>
      </c>
      <c r="F14" s="148">
        <v>1</v>
      </c>
      <c r="G14" s="71" t="s">
        <v>92</v>
      </c>
      <c r="H14" s="71" t="s">
        <v>92</v>
      </c>
      <c r="I14" s="71" t="s">
        <v>92</v>
      </c>
      <c r="J14" s="71" t="s">
        <v>92</v>
      </c>
      <c r="K14" s="71" t="s">
        <v>92</v>
      </c>
      <c r="L14" s="19"/>
      <c r="M14" s="29"/>
      <c r="N14" s="29"/>
      <c r="O14" s="29"/>
      <c r="P14" s="29"/>
      <c r="Q14" s="29"/>
      <c r="R14" s="19"/>
      <c r="S14" s="27">
        <f>Q14/F14*100</f>
        <v>0</v>
      </c>
      <c r="T14" s="72"/>
    </row>
  </sheetData>
  <customSheetViews>
    <customSheetView guid="{AF8A7EC1-5680-4411-8CA7-5C7F5D245B03}" scale="70" showPageBreaks="1" hiddenColumns="1" state="hidden" view="pageBreakPreview">
      <selection activeCell="I3" sqref="I3"/>
      <pageMargins left="0.7" right="0.7" top="0.75" bottom="0.75" header="0.3" footer="0.3"/>
      <pageSetup paperSize="9" orientation="portrait" r:id="rId1"/>
    </customSheetView>
    <customSheetView guid="{6AC0ED22-CCBF-444B-9F29-F3EDD4234483}" scale="70" showPageBreaks="1" hiddenColumns="1" view="pageBreakPreview">
      <selection activeCell="T10" sqref="T10"/>
      <pageMargins left="0.7" right="0.7" top="0.75" bottom="0.75" header="0.3" footer="0.3"/>
      <pageSetup paperSize="9" orientation="portrait" r:id="rId2"/>
    </customSheetView>
    <customSheetView guid="{06A69783-2FAA-4B05-9CD3-C97C7DF94659}" scale="70" showPageBreaks="1" hiddenColumns="1" view="pageBreakPreview">
      <selection activeCell="T10" sqref="T10"/>
      <pageMargins left="0.7" right="0.7" top="0.75" bottom="0.75" header="0.3" footer="0.3"/>
      <pageSetup paperSize="9" orientation="portrait" r:id="rId3"/>
    </customSheetView>
    <customSheetView guid="{8E7CBF92-2A8A-4486-AE31-320A2A4BD935}" scale="70" showPageBreaks="1" hiddenColumns="1" view="pageBreakPreview">
      <selection activeCell="H6" sqref="H6:I10"/>
      <pageMargins left="0.7" right="0.7" top="0.75" bottom="0.75" header="0.3" footer="0.3"/>
      <pageSetup paperSize="9" orientation="portrait" r:id="rId4"/>
    </customSheetView>
    <customSheetView guid="{F48E67D2-2C8C-4D86-A2A9-F44F569AC752}" scale="70" showPageBreaks="1" hiddenColumns="1" view="pageBreakPreview">
      <selection activeCell="T10" sqref="T10"/>
      <pageMargins left="0.7" right="0.7" top="0.75" bottom="0.75" header="0.3" footer="0.3"/>
      <pageSetup paperSize="9" orientation="portrait" r:id="rId5"/>
    </customSheetView>
    <customSheetView guid="{B08D60EB-17AC-43BC-A2EA-BCC34DA15115}" scale="85" showPageBreaks="1" hiddenColumns="1" view="pageBreakPreview">
      <selection activeCell="E16" sqref="E16"/>
      <pageMargins left="0.7" right="0.7" top="0.75" bottom="0.75" header="0.3" footer="0.3"/>
      <pageSetup paperSize="9" orientation="portrait" r:id="rId6"/>
    </customSheetView>
    <customSheetView guid="{E82CE51D-E642-4881-A0F3-F33C1C34AFA1}" scale="70" showPageBreaks="1" hiddenColumns="1" view="pageBreakPreview">
      <selection activeCell="T10" sqref="T10"/>
      <pageMargins left="0.7" right="0.7" top="0.75" bottom="0.75" header="0.3" footer="0.3"/>
      <pageSetup paperSize="9" orientation="portrait" r:id="rId7"/>
    </customSheetView>
    <customSheetView guid="{AA1E88D6-B765-4D8A-BB20-FCE31C48857F}" scale="70" showPageBreaks="1" hiddenColumns="1" view="pageBreakPreview">
      <selection activeCell="T10" sqref="T10"/>
      <pageMargins left="0.7" right="0.7" top="0.75" bottom="0.75" header="0.3" footer="0.3"/>
      <pageSetup paperSize="9" orientation="portrait" r:id="rId8"/>
    </customSheetView>
    <customSheetView guid="{DBB9E7F6-7701-4D52-8273-C96C8672D403}" scale="70" showPageBreaks="1" hiddenColumns="1" view="pageBreakPreview">
      <selection activeCell="T10" sqref="T10"/>
      <pageMargins left="0.7" right="0.7" top="0.75" bottom="0.75" header="0.3" footer="0.3"/>
      <pageSetup paperSize="9" orientation="portrait" r:id="rId9"/>
    </customSheetView>
    <customSheetView guid="{0E67524B-A824-49FB-A67D-C1771603425D}" scale="70" showPageBreaks="1" hiddenColumns="1" view="pageBreakPreview">
      <selection activeCell="T10" sqref="T10"/>
      <pageMargins left="0.7" right="0.7" top="0.75" bottom="0.75" header="0.3" footer="0.3"/>
      <pageSetup paperSize="9" orientation="portrait" r:id="rId10"/>
    </customSheetView>
    <customSheetView guid="{80AD08A8-345A-453A-A104-5E3DA1078B6F}" scale="70" showPageBreaks="1" hiddenColumns="1" view="pageBreakPreview">
      <selection activeCell="T10" sqref="T10"/>
      <pageMargins left="0.7" right="0.7" top="0.75" bottom="0.75" header="0.3" footer="0.3"/>
      <pageSetup paperSize="9" orientation="portrait" r:id="rId11"/>
    </customSheetView>
    <customSheetView guid="{BEF67C10-7FC6-4F33-B3F9-204F29E3E218}" scale="70" showPageBreaks="1" hiddenColumns="1" view="pageBreakPreview">
      <selection activeCell="T10" sqref="T10"/>
      <pageMargins left="0.7" right="0.7" top="0.75" bottom="0.75" header="0.3" footer="0.3"/>
      <pageSetup paperSize="9" orientation="portrait" r:id="rId12"/>
    </customSheetView>
    <customSheetView guid="{6A6C9703-C16B-46D2-8CEE-AD24BCFE6CF3}" scale="70" showPageBreaks="1" hiddenColumns="1" view="pageBreakPreview">
      <selection activeCell="T10" sqref="T10"/>
      <pageMargins left="0.7" right="0.7" top="0.75" bottom="0.75" header="0.3" footer="0.3"/>
      <pageSetup paperSize="9" orientation="portrait" r:id="rId13"/>
    </customSheetView>
    <customSheetView guid="{BC0D032C-B7DF-4F2E-B1DC-6C55D32E50A7}" scale="70" showPageBreaks="1" hiddenColumns="1" view="pageBreakPreview">
      <selection activeCell="T10" sqref="T10"/>
      <pageMargins left="0.7" right="0.7" top="0.75" bottom="0.75" header="0.3" footer="0.3"/>
      <pageSetup paperSize="9" orientation="portrait" r:id="rId14"/>
    </customSheetView>
    <customSheetView guid="{7ECADF5B-4174-4035-8137-3D83A4A93CD5}" scale="70" showPageBreaks="1" hiddenColumns="1" view="pageBreakPreview">
      <selection activeCell="T10" sqref="T10"/>
      <pageMargins left="0.7" right="0.7" top="0.75" bottom="0.75" header="0.3" footer="0.3"/>
      <pageSetup paperSize="9" orientation="portrait" r:id="rId15"/>
    </customSheetView>
    <customSheetView guid="{5F1BE36F-0832-42CE-A3FC-1A76BC593CBA}" scale="85" showPageBreaks="1" hiddenColumns="1" view="pageBreakPreview">
      <selection activeCell="E16" sqref="E16"/>
      <pageMargins left="0.7" right="0.7" top="0.75" bottom="0.75" header="0.3" footer="0.3"/>
      <pageSetup paperSize="9" orientation="portrait" r:id="rId16"/>
    </customSheetView>
    <customSheetView guid="{2632A833-96F5-4A25-97EB-81ED19BC2F66}" scale="70" showPageBreaks="1" hiddenColumns="1" view="pageBreakPreview">
      <selection activeCell="T10" sqref="T10"/>
      <pageMargins left="0.7" right="0.7" top="0.75" bottom="0.75" header="0.3" footer="0.3"/>
      <pageSetup paperSize="9" orientation="portrait" r:id="rId17"/>
    </customSheetView>
    <customSheetView guid="{3A1AD47D-D360-494C-B851-D14B33F8032B}" scale="70" showPageBreaks="1" hiddenColumns="1" view="pageBreakPreview">
      <selection activeCell="T10" sqref="T10"/>
      <pageMargins left="0.7" right="0.7" top="0.75" bottom="0.75" header="0.3" footer="0.3"/>
      <pageSetup paperSize="9" orientation="portrait" r:id="rId18"/>
    </customSheetView>
    <customSheetView guid="{73C3B9D4-9210-43F5-9883-0E949EA0E341}" scale="70" showPageBreaks="1" hiddenColumns="1" view="pageBreakPreview">
      <selection activeCell="L6" sqref="L6"/>
      <pageMargins left="0.7" right="0.7" top="0.75" bottom="0.75" header="0.3" footer="0.3"/>
      <pageSetup paperSize="9" orientation="portrait" r:id="rId19"/>
    </customSheetView>
    <customSheetView guid="{29B41C1A-DE4D-4DEA-B90B-19C46C754CB5}" scale="70" showPageBreaks="1" hiddenColumns="1" view="pageBreakPreview">
      <selection activeCell="T10" sqref="T10"/>
      <pageMargins left="0.7" right="0.7" top="0.75" bottom="0.75" header="0.3" footer="0.3"/>
      <pageSetup paperSize="9" orientation="portrait" r:id="rId20"/>
    </customSheetView>
    <customSheetView guid="{E5A2ECE4-B75B-45A2-AE22-0D04E85CEB66}" scale="70" showPageBreaks="1" hiddenColumns="1" view="pageBreakPreview">
      <selection activeCell="T10" sqref="T10"/>
      <pageMargins left="0.7" right="0.7" top="0.75" bottom="0.75" header="0.3" footer="0.3"/>
      <pageSetup paperSize="9" orientation="portrait" r:id="rId21"/>
    </customSheetView>
    <customSheetView guid="{F1DC9DCC-06E3-4E7B-88AF-BCE58DCEC1FC}" scale="70" showPageBreaks="1" hiddenColumns="1" view="pageBreakPreview">
      <selection activeCell="T10" sqref="T10"/>
      <pageMargins left="0.7" right="0.7" top="0.75" bottom="0.75" header="0.3" footer="0.3"/>
      <pageSetup paperSize="9" orientation="portrait" r:id="rId22"/>
    </customSheetView>
  </customSheetViews>
  <mergeCells count="15">
    <mergeCell ref="B5:T5"/>
    <mergeCell ref="D11:D12"/>
    <mergeCell ref="A11:A12"/>
    <mergeCell ref="B11:B12"/>
    <mergeCell ref="B1:T1"/>
    <mergeCell ref="A2:A3"/>
    <mergeCell ref="B2:B3"/>
    <mergeCell ref="C2:C3"/>
    <mergeCell ref="D2:D3"/>
    <mergeCell ref="E2:E3"/>
    <mergeCell ref="F2:F3"/>
    <mergeCell ref="G2:S2"/>
    <mergeCell ref="A6:A9"/>
    <mergeCell ref="B6:B9"/>
    <mergeCell ref="C6:C9"/>
  </mergeCells>
  <pageMargins left="0.7" right="0.7" top="0.75" bottom="0.75" header="0.3" footer="0.3"/>
  <pageSetup paperSize="9" orientation="portrait" r:id="rId2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view="pageBreakPreview" zoomScale="55" zoomScaleNormal="55" zoomScaleSheetLayoutView="80" workbookViewId="0">
      <selection activeCell="I3" sqref="I3"/>
    </sheetView>
  </sheetViews>
  <sheetFormatPr defaultColWidth="9.140625" defaultRowHeight="15" x14ac:dyDescent="0.25"/>
  <cols>
    <col min="1" max="2" width="11.7109375" style="57" customWidth="1"/>
    <col min="3" max="3" width="39.140625" style="57" customWidth="1"/>
    <col min="4" max="5" width="18" style="57" customWidth="1"/>
    <col min="6" max="6" width="16.5703125" style="57" customWidth="1"/>
    <col min="7" max="7" width="12.85546875" style="57" customWidth="1"/>
    <col min="8" max="8" width="12.7109375" style="57" customWidth="1"/>
    <col min="9" max="9" width="13.28515625" style="57" customWidth="1"/>
    <col min="10" max="10" width="11.5703125" style="57" customWidth="1"/>
    <col min="11" max="12" width="10.85546875" style="57" customWidth="1"/>
    <col min="13" max="14" width="12.7109375" style="57" customWidth="1"/>
    <col min="15" max="15" width="12.42578125" style="57" customWidth="1"/>
    <col min="16" max="16" width="10.7109375" style="57" customWidth="1"/>
    <col min="17" max="17" width="11.140625" style="57" customWidth="1"/>
    <col min="18" max="18" width="17.28515625" style="57" customWidth="1"/>
    <col min="19" max="19" width="9.140625" style="57" hidden="1" customWidth="1"/>
    <col min="20" max="20" width="150" style="57" customWidth="1"/>
    <col min="21" max="16384" width="9.140625" style="57"/>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9"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9"/>
      <c r="C3" s="173"/>
      <c r="D3" s="174"/>
      <c r="E3" s="174"/>
      <c r="F3" s="174"/>
      <c r="G3" s="58" t="s">
        <v>5</v>
      </c>
      <c r="H3" s="58" t="s">
        <v>6</v>
      </c>
      <c r="I3" s="58" t="s">
        <v>7</v>
      </c>
      <c r="J3" s="58" t="s">
        <v>8</v>
      </c>
      <c r="K3" s="58" t="s">
        <v>9</v>
      </c>
      <c r="L3" s="58" t="s">
        <v>10</v>
      </c>
      <c r="M3" s="58" t="s">
        <v>11</v>
      </c>
      <c r="N3" s="58" t="s">
        <v>12</v>
      </c>
      <c r="O3" s="58" t="s">
        <v>13</v>
      </c>
      <c r="P3" s="58" t="s">
        <v>14</v>
      </c>
      <c r="Q3" s="58" t="s">
        <v>15</v>
      </c>
      <c r="R3" s="58" t="s">
        <v>16</v>
      </c>
      <c r="S3" s="58" t="s">
        <v>43</v>
      </c>
      <c r="T3" s="55"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88" t="s">
        <v>285</v>
      </c>
      <c r="C5" s="189"/>
      <c r="D5" s="189"/>
      <c r="E5" s="189"/>
      <c r="F5" s="189"/>
      <c r="G5" s="189"/>
      <c r="H5" s="189"/>
      <c r="I5" s="189"/>
      <c r="J5" s="189"/>
      <c r="K5" s="189"/>
      <c r="L5" s="189"/>
      <c r="M5" s="189"/>
      <c r="N5" s="189"/>
      <c r="O5" s="189"/>
      <c r="P5" s="189"/>
      <c r="Q5" s="189"/>
      <c r="R5" s="189"/>
      <c r="S5" s="189"/>
      <c r="T5" s="190"/>
    </row>
    <row r="6" spans="1:20" customFormat="1" ht="47.25" x14ac:dyDescent="0.25">
      <c r="A6" s="24">
        <v>1</v>
      </c>
      <c r="B6" s="33" t="s">
        <v>19</v>
      </c>
      <c r="C6" s="32" t="s">
        <v>254</v>
      </c>
      <c r="D6" s="54" t="s">
        <v>255</v>
      </c>
      <c r="E6" s="61">
        <v>1048</v>
      </c>
      <c r="F6" s="62">
        <v>1039</v>
      </c>
      <c r="G6" s="63">
        <v>70.599999999999994</v>
      </c>
      <c r="H6" s="89">
        <v>102.3</v>
      </c>
      <c r="I6" s="127">
        <v>111</v>
      </c>
      <c r="J6" s="133">
        <v>64.8</v>
      </c>
      <c r="K6" s="19">
        <v>95.12</v>
      </c>
      <c r="L6" s="19"/>
      <c r="M6" s="19"/>
      <c r="N6" s="27"/>
      <c r="O6" s="19"/>
      <c r="P6" s="19"/>
      <c r="Q6" s="19"/>
      <c r="R6" s="19"/>
      <c r="S6" s="27">
        <f>145.7/F6*100</f>
        <v>14.023099133782482</v>
      </c>
      <c r="T6" s="18"/>
    </row>
    <row r="7" spans="1:20" customFormat="1" ht="78.75" x14ac:dyDescent="0.25">
      <c r="A7" s="24">
        <v>2</v>
      </c>
      <c r="B7" s="33" t="s">
        <v>24</v>
      </c>
      <c r="C7" s="32" t="s">
        <v>256</v>
      </c>
      <c r="D7" s="54" t="s">
        <v>30</v>
      </c>
      <c r="E7" s="59">
        <v>100</v>
      </c>
      <c r="F7" s="60">
        <v>89.7</v>
      </c>
      <c r="G7" s="63">
        <v>100</v>
      </c>
      <c r="H7" s="105">
        <v>100</v>
      </c>
      <c r="I7" s="127">
        <v>100</v>
      </c>
      <c r="J7" s="11">
        <v>100</v>
      </c>
      <c r="K7" s="27">
        <v>100</v>
      </c>
      <c r="L7" s="19"/>
      <c r="M7" s="27"/>
      <c r="N7" s="27"/>
      <c r="O7" s="19"/>
      <c r="P7" s="27"/>
      <c r="Q7" s="27"/>
      <c r="R7" s="19"/>
      <c r="S7" s="27">
        <f>Q7/F7*100</f>
        <v>0</v>
      </c>
      <c r="T7" s="18"/>
    </row>
    <row r="8" spans="1:20" customFormat="1" ht="126" x14ac:dyDescent="0.25">
      <c r="A8" s="24">
        <v>3</v>
      </c>
      <c r="B8" s="33" t="s">
        <v>28</v>
      </c>
      <c r="C8" s="32" t="s">
        <v>257</v>
      </c>
      <c r="D8" s="54" t="s">
        <v>30</v>
      </c>
      <c r="E8" s="11">
        <v>90</v>
      </c>
      <c r="F8" s="60">
        <v>91</v>
      </c>
      <c r="G8" s="63">
        <v>8.3000000000000007</v>
      </c>
      <c r="H8" s="105">
        <v>4.2</v>
      </c>
      <c r="I8" s="127">
        <v>41.5</v>
      </c>
      <c r="J8" s="133">
        <v>23.9</v>
      </c>
      <c r="K8" s="19">
        <v>6.23</v>
      </c>
      <c r="L8" s="28"/>
      <c r="M8" s="28"/>
      <c r="N8" s="28"/>
      <c r="O8" s="28"/>
      <c r="P8" s="28"/>
      <c r="Q8" s="28"/>
      <c r="R8" s="28"/>
      <c r="S8" s="27">
        <f>Q8/F8*100</f>
        <v>0</v>
      </c>
      <c r="T8" s="18"/>
    </row>
    <row r="9" spans="1:20" customFormat="1" ht="47.25" x14ac:dyDescent="0.25">
      <c r="A9" s="25">
        <v>4</v>
      </c>
      <c r="B9" s="35" t="s">
        <v>50</v>
      </c>
      <c r="C9" s="32" t="s">
        <v>258</v>
      </c>
      <c r="D9" s="54" t="s">
        <v>255</v>
      </c>
      <c r="E9" s="56">
        <v>49.4</v>
      </c>
      <c r="F9" s="45">
        <v>47</v>
      </c>
      <c r="G9" s="63">
        <v>21.6</v>
      </c>
      <c r="H9" s="89">
        <v>21.6</v>
      </c>
      <c r="I9" s="127">
        <v>21.6</v>
      </c>
      <c r="J9" s="133">
        <v>20.2</v>
      </c>
      <c r="K9" s="19">
        <v>21.62</v>
      </c>
      <c r="L9" s="19"/>
      <c r="M9" s="29"/>
      <c r="N9" s="29"/>
      <c r="O9" s="29"/>
      <c r="P9" s="29"/>
      <c r="Q9" s="29"/>
      <c r="R9" s="19"/>
      <c r="S9" s="27">
        <f>Q9/F9*100</f>
        <v>0</v>
      </c>
      <c r="T9" s="18"/>
    </row>
    <row r="10" spans="1:20" customFormat="1" ht="94.5" x14ac:dyDescent="0.25">
      <c r="A10" s="25">
        <v>5</v>
      </c>
      <c r="B10" s="35" t="s">
        <v>52</v>
      </c>
      <c r="C10" s="32" t="s">
        <v>259</v>
      </c>
      <c r="D10" s="54" t="s">
        <v>255</v>
      </c>
      <c r="E10" s="56">
        <v>50</v>
      </c>
      <c r="F10" s="21">
        <v>52</v>
      </c>
      <c r="G10" s="63">
        <v>14</v>
      </c>
      <c r="H10" s="89">
        <v>6</v>
      </c>
      <c r="I10" s="127">
        <v>29</v>
      </c>
      <c r="J10" s="133">
        <v>11</v>
      </c>
      <c r="K10" s="19">
        <v>2</v>
      </c>
      <c r="L10" s="19"/>
      <c r="M10" s="19"/>
      <c r="N10" s="19"/>
      <c r="O10" s="19"/>
      <c r="P10" s="19"/>
      <c r="Q10" s="19"/>
      <c r="R10" s="29"/>
      <c r="S10" s="27">
        <f t="shared" ref="S10" si="0">Q10/F10*100</f>
        <v>0</v>
      </c>
      <c r="T10" s="18"/>
    </row>
    <row r="11" spans="1:20" customFormat="1" ht="63" x14ac:dyDescent="0.25">
      <c r="A11" s="25">
        <v>6</v>
      </c>
      <c r="B11" s="35" t="s">
        <v>53</v>
      </c>
      <c r="C11" s="32" t="s">
        <v>260</v>
      </c>
      <c r="D11" s="54" t="s">
        <v>255</v>
      </c>
      <c r="E11" s="56">
        <v>205</v>
      </c>
      <c r="F11" s="21">
        <v>198</v>
      </c>
      <c r="G11" s="15">
        <v>10.1</v>
      </c>
      <c r="H11" s="15">
        <v>13</v>
      </c>
      <c r="I11" s="16">
        <v>14.4</v>
      </c>
      <c r="J11" s="15">
        <v>8.6</v>
      </c>
      <c r="K11" s="30">
        <v>20.18</v>
      </c>
      <c r="L11" s="31"/>
      <c r="M11" s="30"/>
      <c r="N11" s="30"/>
      <c r="O11" s="30"/>
      <c r="P11" s="30"/>
      <c r="Q11" s="30"/>
      <c r="R11" s="26"/>
      <c r="S11" s="27">
        <f>O11/F11*100</f>
        <v>0</v>
      </c>
      <c r="T11" s="18"/>
    </row>
  </sheetData>
  <customSheetViews>
    <customSheetView guid="{AF8A7EC1-5680-4411-8CA7-5C7F5D245B03}" scale="55" showPageBreaks="1" hiddenColumns="1" state="hidden" view="pageBreakPreview">
      <selection activeCell="I3" sqref="I3"/>
      <pageMargins left="0.7" right="0.7" top="0.75" bottom="0.75" header="0.3" footer="0.3"/>
      <pageSetup paperSize="9" orientation="portrait" r:id="rId1"/>
    </customSheetView>
    <customSheetView guid="{6AC0ED22-CCBF-444B-9F29-F3EDD4234483}" scale="55" showPageBreaks="1" hiddenColumns="1" view="pageBreakPreview">
      <selection activeCell="E8" sqref="E8"/>
      <pageMargins left="0.7" right="0.7" top="0.75" bottom="0.75" header="0.3" footer="0.3"/>
      <pageSetup paperSize="9" orientation="portrait" r:id="rId2"/>
    </customSheetView>
    <customSheetView guid="{06A69783-2FAA-4B05-9CD3-C97C7DF94659}" scale="55" showPageBreaks="1" hiddenColumns="1" view="pageBreakPreview">
      <selection activeCell="E8" sqref="E8"/>
      <pageMargins left="0.7" right="0.7" top="0.75" bottom="0.75" header="0.3" footer="0.3"/>
      <pageSetup paperSize="9" orientation="portrait" r:id="rId3"/>
    </customSheetView>
    <customSheetView guid="{8E7CBF92-2A8A-4486-AE31-320A2A4BD935}" scale="55" showPageBreaks="1" hiddenColumns="1" view="pageBreakPreview">
      <selection activeCell="I6" sqref="I6:I11"/>
      <pageMargins left="0.7" right="0.7" top="0.75" bottom="0.75" header="0.3" footer="0.3"/>
      <pageSetup paperSize="9" orientation="portrait" r:id="rId4"/>
    </customSheetView>
    <customSheetView guid="{F48E67D2-2C8C-4D86-A2A9-F44F569AC752}" scale="95" showPageBreaks="1" hiddenColumns="1" view="pageBreakPreview" topLeftCell="A6">
      <selection activeCell="I8" sqref="I8"/>
      <pageMargins left="0.7" right="0.7" top="0.75" bottom="0.75" header="0.3" footer="0.3"/>
      <pageSetup paperSize="9" orientation="portrait" r:id="rId5"/>
    </customSheetView>
    <customSheetView guid="{B08D60EB-17AC-43BC-A2EA-BCC34DA15115}" scale="55" showPageBreaks="1" hiddenColumns="1" view="pageBreakPreview">
      <selection activeCell="E8" sqref="E8"/>
      <pageMargins left="0.7" right="0.7" top="0.75" bottom="0.75" header="0.3" footer="0.3"/>
      <pageSetup paperSize="9" orientation="portrait" r:id="rId6"/>
    </customSheetView>
    <customSheetView guid="{E82CE51D-E642-4881-A0F3-F33C1C34AFA1}" scale="55" showPageBreaks="1" hiddenColumns="1" view="pageBreakPreview">
      <selection activeCell="L6" sqref="L6"/>
      <pageMargins left="0.7" right="0.7" top="0.75" bottom="0.75" header="0.3" footer="0.3"/>
      <pageSetup paperSize="9" orientation="portrait" r:id="rId7"/>
    </customSheetView>
    <customSheetView guid="{AA1E88D6-B765-4D8A-BB20-FCE31C48857F}" scale="90" showPageBreaks="1" hiddenColumns="1" view="pageBreakPreview" topLeftCell="F1">
      <selection activeCell="I10" sqref="I10"/>
      <pageMargins left="0.7" right="0.7" top="0.75" bottom="0.75" header="0.3" footer="0.3"/>
      <pageSetup paperSize="9" orientation="portrait" r:id="rId8"/>
    </customSheetView>
    <customSheetView guid="{DBB9E7F6-7701-4D52-8273-C96C8672D403}" scale="55" showPageBreaks="1" hiddenColumns="1" view="pageBreakPreview">
      <selection activeCell="E8" sqref="E8"/>
      <pageMargins left="0.7" right="0.7" top="0.75" bottom="0.75" header="0.3" footer="0.3"/>
      <pageSetup paperSize="9" orientation="portrait" r:id="rId9"/>
    </customSheetView>
    <customSheetView guid="{0E67524B-A824-49FB-A67D-C1771603425D}" scale="95" showPageBreaks="1" hiddenColumns="1" view="pageBreakPreview" topLeftCell="A6">
      <selection activeCell="I8" sqref="I8"/>
      <pageMargins left="0.7" right="0.7" top="0.75" bottom="0.75" header="0.3" footer="0.3"/>
      <pageSetup paperSize="9" orientation="portrait" r:id="rId10"/>
    </customSheetView>
    <customSheetView guid="{80AD08A8-345A-453A-A104-5E3DA1078B6F}" scale="55" showPageBreaks="1" hiddenColumns="1" view="pageBreakPreview">
      <selection activeCell="J10" sqref="J10"/>
      <pageMargins left="0.7" right="0.7" top="0.75" bottom="0.75" header="0.3" footer="0.3"/>
      <pageSetup paperSize="9" orientation="portrait" r:id="rId11"/>
    </customSheetView>
    <customSheetView guid="{BEF67C10-7FC6-4F33-B3F9-204F29E3E218}" scale="55" showPageBreaks="1" hiddenColumns="1" view="pageBreakPreview">
      <selection activeCell="E8" sqref="E8"/>
      <pageMargins left="0.7" right="0.7" top="0.75" bottom="0.75" header="0.3" footer="0.3"/>
      <pageSetup paperSize="9" orientation="portrait" r:id="rId12"/>
    </customSheetView>
    <customSheetView guid="{6A6C9703-C16B-46D2-8CEE-AD24BCFE6CF3}" scale="55" showPageBreaks="1" hiddenColumns="1" view="pageBreakPreview">
      <selection activeCell="E8" sqref="E8"/>
      <pageMargins left="0.7" right="0.7" top="0.75" bottom="0.75" header="0.3" footer="0.3"/>
      <pageSetup paperSize="9" orientation="portrait" r:id="rId13"/>
    </customSheetView>
    <customSheetView guid="{BC0D032C-B7DF-4F2E-B1DC-6C55D32E50A7}" scale="55" showPageBreaks="1" hiddenColumns="1" view="pageBreakPreview">
      <selection activeCell="E8" sqref="E8"/>
      <pageMargins left="0.7" right="0.7" top="0.75" bottom="0.75" header="0.3" footer="0.3"/>
      <pageSetup paperSize="9" orientation="portrait" r:id="rId14"/>
    </customSheetView>
    <customSheetView guid="{7ECADF5B-4174-4035-8137-3D83A4A93CD5}" scale="55" showPageBreaks="1" hiddenColumns="1" view="pageBreakPreview">
      <selection activeCell="E8" sqref="E8"/>
      <pageMargins left="0.7" right="0.7" top="0.75" bottom="0.75" header="0.3" footer="0.3"/>
      <pageSetup paperSize="9" orientation="portrait" r:id="rId15"/>
    </customSheetView>
    <customSheetView guid="{5F1BE36F-0832-42CE-A3FC-1A76BC593CBA}" scale="55" showPageBreaks="1" hiddenColumns="1" view="pageBreakPreview">
      <selection activeCell="E8" sqref="E8"/>
      <pageMargins left="0.7" right="0.7" top="0.75" bottom="0.75" header="0.3" footer="0.3"/>
      <pageSetup paperSize="9" orientation="portrait" r:id="rId16"/>
    </customSheetView>
    <customSheetView guid="{2632A833-96F5-4A25-97EB-81ED19BC2F66}" scale="55" showPageBreaks="1" hiddenColumns="1" view="pageBreakPreview">
      <selection activeCell="E8" sqref="E8"/>
      <pageMargins left="0.7" right="0.7" top="0.75" bottom="0.75" header="0.3" footer="0.3"/>
      <pageSetup paperSize="9" orientation="portrait" r:id="rId17"/>
    </customSheetView>
    <customSheetView guid="{3A1AD47D-D360-494C-B851-D14B33F8032B}" scale="55" showPageBreaks="1" hiddenColumns="1" view="pageBreakPreview">
      <selection activeCell="E8" sqref="E8"/>
      <pageMargins left="0.7" right="0.7" top="0.75" bottom="0.75" header="0.3" footer="0.3"/>
      <pageSetup paperSize="9" orientation="portrait" r:id="rId18"/>
    </customSheetView>
    <customSheetView guid="{73C3B9D4-9210-43F5-9883-0E949EA0E341}" scale="55" showPageBreaks="1" hiddenColumns="1" view="pageBreakPreview">
      <selection activeCell="I6" sqref="I6:I11"/>
      <pageMargins left="0.7" right="0.7" top="0.75" bottom="0.75" header="0.3" footer="0.3"/>
      <pageSetup paperSize="9" orientation="portrait" r:id="rId19"/>
    </customSheetView>
    <customSheetView guid="{29B41C1A-DE4D-4DEA-B90B-19C46C754CB5}" scale="55" showPageBreaks="1" hiddenColumns="1" view="pageBreakPreview">
      <selection activeCell="E8" sqref="E8"/>
      <pageMargins left="0.7" right="0.7" top="0.75" bottom="0.75" header="0.3" footer="0.3"/>
      <pageSetup paperSize="9" orientation="portrait" r:id="rId20"/>
    </customSheetView>
    <customSheetView guid="{E5A2ECE4-B75B-45A2-AE22-0D04E85CEB66}" scale="55" showPageBreaks="1" hiddenColumns="1" view="pageBreakPreview">
      <selection activeCell="E8" sqref="E8"/>
      <pageMargins left="0.7" right="0.7" top="0.75" bottom="0.75" header="0.3" footer="0.3"/>
      <pageSetup paperSize="9" orientation="portrait" r:id="rId21"/>
    </customSheetView>
    <customSheetView guid="{F1DC9DCC-06E3-4E7B-88AF-BCE58DCEC1FC}" scale="55" showPageBreaks="1" hiddenColumns="1" view="pageBreakPreview">
      <selection activeCell="E8" sqref="E8"/>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view="pageBreakPreview" zoomScale="55" zoomScaleNormal="100" zoomScaleSheetLayoutView="5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9"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9"/>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192</v>
      </c>
      <c r="C5" s="166"/>
      <c r="D5" s="166"/>
      <c r="E5" s="166"/>
      <c r="F5" s="166"/>
      <c r="G5" s="166"/>
      <c r="H5" s="166"/>
      <c r="I5" s="166"/>
      <c r="J5" s="166"/>
      <c r="K5" s="166"/>
      <c r="L5" s="166"/>
      <c r="M5" s="166"/>
      <c r="N5" s="166"/>
      <c r="O5" s="166"/>
      <c r="P5" s="166"/>
      <c r="Q5" s="166"/>
      <c r="R5" s="166"/>
      <c r="S5" s="166"/>
      <c r="T5" s="167"/>
    </row>
    <row r="6" spans="1:20" ht="47.25" x14ac:dyDescent="0.25">
      <c r="A6" s="24">
        <v>1</v>
      </c>
      <c r="B6" s="17" t="s">
        <v>19</v>
      </c>
      <c r="C6" s="8" t="s">
        <v>193</v>
      </c>
      <c r="D6" s="23" t="s">
        <v>26</v>
      </c>
      <c r="E6" s="23">
        <v>1</v>
      </c>
      <c r="F6" s="10">
        <v>1</v>
      </c>
      <c r="G6" s="65" t="s">
        <v>62</v>
      </c>
      <c r="H6" s="113" t="s">
        <v>62</v>
      </c>
      <c r="I6" s="113" t="s">
        <v>62</v>
      </c>
      <c r="J6" s="154" t="s">
        <v>62</v>
      </c>
      <c r="K6" s="154" t="s">
        <v>62</v>
      </c>
      <c r="L6" s="23"/>
      <c r="M6" s="23"/>
      <c r="N6" s="11"/>
      <c r="O6" s="23"/>
      <c r="P6" s="23"/>
      <c r="Q6" s="23"/>
      <c r="R6" s="23"/>
      <c r="S6" s="11">
        <f>145.7/F6*100</f>
        <v>14569.999999999998</v>
      </c>
      <c r="T6" s="8"/>
    </row>
    <row r="7" spans="1:20" ht="78.75" x14ac:dyDescent="0.25">
      <c r="A7" s="24">
        <v>2</v>
      </c>
      <c r="B7" s="17" t="s">
        <v>24</v>
      </c>
      <c r="C7" s="8" t="s">
        <v>194</v>
      </c>
      <c r="D7" s="23" t="s">
        <v>30</v>
      </c>
      <c r="E7" s="23">
        <v>100</v>
      </c>
      <c r="F7" s="10">
        <v>100</v>
      </c>
      <c r="G7" s="65">
        <v>100</v>
      </c>
      <c r="H7" s="113">
        <v>100</v>
      </c>
      <c r="I7" s="113">
        <v>100</v>
      </c>
      <c r="J7" s="154">
        <v>100</v>
      </c>
      <c r="K7" s="154">
        <v>100</v>
      </c>
      <c r="L7" s="23"/>
      <c r="M7" s="11"/>
      <c r="N7" s="11"/>
      <c r="O7" s="23"/>
      <c r="P7" s="11"/>
      <c r="Q7" s="11"/>
      <c r="R7" s="23"/>
      <c r="S7" s="11" t="e">
        <f>Q7/#REF!*100</f>
        <v>#REF!</v>
      </c>
      <c r="T7" s="8"/>
    </row>
    <row r="8" spans="1:20" ht="94.5" x14ac:dyDescent="0.25">
      <c r="A8" s="44">
        <v>3</v>
      </c>
      <c r="B8" s="17" t="s">
        <v>28</v>
      </c>
      <c r="C8" s="8" t="s">
        <v>195</v>
      </c>
      <c r="D8" s="23" t="s">
        <v>30</v>
      </c>
      <c r="E8" s="23">
        <v>100</v>
      </c>
      <c r="F8" s="10">
        <v>100</v>
      </c>
      <c r="G8" s="65">
        <v>100</v>
      </c>
      <c r="H8" s="113">
        <v>100</v>
      </c>
      <c r="I8" s="113">
        <v>100</v>
      </c>
      <c r="J8" s="154">
        <v>100</v>
      </c>
      <c r="K8" s="154">
        <v>100</v>
      </c>
      <c r="L8" s="43"/>
      <c r="M8" s="43"/>
      <c r="N8" s="43"/>
      <c r="O8" s="43"/>
      <c r="P8" s="43"/>
      <c r="Q8" s="43"/>
      <c r="R8" s="43"/>
      <c r="S8" s="43"/>
      <c r="T8" s="43"/>
    </row>
    <row r="9" spans="1:20" ht="47.25" x14ac:dyDescent="0.25">
      <c r="A9" s="25">
        <v>4</v>
      </c>
      <c r="B9" s="13" t="s">
        <v>50</v>
      </c>
      <c r="C9" s="8" t="s">
        <v>196</v>
      </c>
      <c r="D9" s="23" t="s">
        <v>30</v>
      </c>
      <c r="E9" s="23">
        <v>100</v>
      </c>
      <c r="F9" s="10">
        <v>100</v>
      </c>
      <c r="G9" s="65">
        <v>100</v>
      </c>
      <c r="H9" s="113">
        <v>100</v>
      </c>
      <c r="I9" s="113">
        <v>100</v>
      </c>
      <c r="J9" s="154">
        <v>100</v>
      </c>
      <c r="K9" s="154">
        <v>100</v>
      </c>
      <c r="L9" s="19"/>
      <c r="M9" s="29"/>
      <c r="N9" s="29"/>
      <c r="O9" s="29"/>
      <c r="P9" s="29"/>
      <c r="Q9" s="29"/>
      <c r="R9" s="19"/>
      <c r="S9" s="27">
        <f>Q9/F9*100</f>
        <v>0</v>
      </c>
      <c r="T9" s="18"/>
    </row>
  </sheetData>
  <customSheetViews>
    <customSheetView guid="{AF8A7EC1-5680-4411-8CA7-5C7F5D245B03}" scale="55" showPageBreaks="1" hiddenColumns="1" state="hidden" view="pageBreakPreview">
      <selection activeCell="I3" sqref="I3"/>
      <pageMargins left="0.7" right="0.7" top="0.75" bottom="0.75" header="0.3" footer="0.3"/>
      <pageSetup paperSize="9" orientation="portrait" r:id="rId1"/>
    </customSheetView>
    <customSheetView guid="{6AC0ED22-CCBF-444B-9F29-F3EDD4234483}" scale="55" showPageBreaks="1" hiddenColumns="1" view="pageBreakPreview">
      <selection activeCell="F8" sqref="F8"/>
      <pageMargins left="0.7" right="0.7" top="0.75" bottom="0.75" header="0.3" footer="0.3"/>
      <pageSetup paperSize="9" orientation="portrait" r:id="rId2"/>
    </customSheetView>
    <customSheetView guid="{06A69783-2FAA-4B05-9CD3-C97C7DF94659}" scale="55" showPageBreaks="1" hiddenColumns="1" view="pageBreakPreview">
      <selection activeCell="F8" sqref="F8"/>
      <pageMargins left="0.7" right="0.7" top="0.75" bottom="0.75" header="0.3" footer="0.3"/>
      <pageSetup paperSize="9" orientation="portrait" r:id="rId3"/>
    </customSheetView>
    <customSheetView guid="{8E7CBF92-2A8A-4486-AE31-320A2A4BD935}" scale="50" showPageBreaks="1" hiddenColumns="1" view="pageBreakPreview">
      <selection activeCell="L9" sqref="L9"/>
      <pageMargins left="0.7" right="0.7" top="0.75" bottom="0.75" header="0.3" footer="0.3"/>
      <pageSetup paperSize="9" orientation="portrait" r:id="rId4"/>
    </customSheetView>
    <customSheetView guid="{F48E67D2-2C8C-4D86-A2A9-F44F569AC752}" scale="55" showPageBreaks="1" hiddenColumns="1" view="pageBreakPreview">
      <selection activeCell="F8" sqref="F8"/>
      <pageMargins left="0.7" right="0.7" top="0.75" bottom="0.75" header="0.3" footer="0.3"/>
      <pageSetup paperSize="9" orientation="portrait" r:id="rId5"/>
    </customSheetView>
    <customSheetView guid="{B08D60EB-17AC-43BC-A2EA-BCC34DA15115}" scale="70" showPageBreaks="1" hiddenColumns="1" view="pageBreakPreview" topLeftCell="D1">
      <selection activeCell="M8" sqref="M8"/>
      <pageMargins left="0.7" right="0.7" top="0.75" bottom="0.75" header="0.3" footer="0.3"/>
      <pageSetup paperSize="9" orientation="portrait" r:id="rId6"/>
    </customSheetView>
    <customSheetView guid="{E82CE51D-E642-4881-A0F3-F33C1C34AFA1}" scale="55" showPageBreaks="1" hiddenColumns="1" view="pageBreakPreview">
      <selection activeCell="F8" sqref="F8"/>
      <pageMargins left="0.7" right="0.7" top="0.75" bottom="0.75" header="0.3" footer="0.3"/>
      <pageSetup paperSize="9" orientation="portrait" r:id="rId7"/>
    </customSheetView>
    <customSheetView guid="{AA1E88D6-B765-4D8A-BB20-FCE31C48857F}" scale="55" showPageBreaks="1" hiddenColumns="1" view="pageBreakPreview">
      <selection activeCell="F8" sqref="F8"/>
      <pageMargins left="0.7" right="0.7" top="0.75" bottom="0.75" header="0.3" footer="0.3"/>
      <pageSetup paperSize="9" orientation="portrait" r:id="rId8"/>
    </customSheetView>
    <customSheetView guid="{DBB9E7F6-7701-4D52-8273-C96C8672D403}" scale="55" showPageBreaks="1" hiddenColumns="1" view="pageBreakPreview">
      <selection activeCell="F8" sqref="F8"/>
      <pageMargins left="0.7" right="0.7" top="0.75" bottom="0.75" header="0.3" footer="0.3"/>
      <pageSetup paperSize="9" orientation="portrait" r:id="rId9"/>
    </customSheetView>
    <customSheetView guid="{0E67524B-A824-49FB-A67D-C1771603425D}" scale="55" showPageBreaks="1" hiddenColumns="1" view="pageBreakPreview">
      <selection activeCell="F8" sqref="F8"/>
      <pageMargins left="0.7" right="0.7" top="0.75" bottom="0.75" header="0.3" footer="0.3"/>
      <pageSetup paperSize="9" orientation="portrait" r:id="rId10"/>
    </customSheetView>
    <customSheetView guid="{80AD08A8-345A-453A-A104-5E3DA1078B6F}" scale="55" showPageBreaks="1" hiddenColumns="1" view="pageBreakPreview">
      <selection activeCell="F8" sqref="F8"/>
      <pageMargins left="0.7" right="0.7" top="0.75" bottom="0.75" header="0.3" footer="0.3"/>
      <pageSetup paperSize="9" orientation="portrait" r:id="rId11"/>
    </customSheetView>
    <customSheetView guid="{BEF67C10-7FC6-4F33-B3F9-204F29E3E218}" scale="55" showPageBreaks="1" hiddenColumns="1" view="pageBreakPreview">
      <selection activeCell="F8" sqref="F8"/>
      <pageMargins left="0.7" right="0.7" top="0.75" bottom="0.75" header="0.3" footer="0.3"/>
      <pageSetup paperSize="9" orientation="portrait" r:id="rId12"/>
    </customSheetView>
    <customSheetView guid="{6A6C9703-C16B-46D2-8CEE-AD24BCFE6CF3}" scale="55" showPageBreaks="1" hiddenColumns="1" view="pageBreakPreview">
      <selection activeCell="F8" sqref="F8"/>
      <pageMargins left="0.7" right="0.7" top="0.75" bottom="0.75" header="0.3" footer="0.3"/>
      <pageSetup paperSize="9" orientation="portrait" r:id="rId13"/>
    </customSheetView>
    <customSheetView guid="{BC0D032C-B7DF-4F2E-B1DC-6C55D32E50A7}" scale="55" showPageBreaks="1" hiddenColumns="1" view="pageBreakPreview">
      <selection activeCell="F8" sqref="F8"/>
      <pageMargins left="0.7" right="0.7" top="0.75" bottom="0.75" header="0.3" footer="0.3"/>
      <pageSetup paperSize="9" orientation="portrait" r:id="rId14"/>
    </customSheetView>
    <customSheetView guid="{7ECADF5B-4174-4035-8137-3D83A4A93CD5}" scale="55" showPageBreaks="1" hiddenColumns="1" view="pageBreakPreview">
      <selection activeCell="F8" sqref="F8"/>
      <pageMargins left="0.7" right="0.7" top="0.75" bottom="0.75" header="0.3" footer="0.3"/>
      <pageSetup paperSize="9" orientation="portrait" r:id="rId15"/>
    </customSheetView>
    <customSheetView guid="{5F1BE36F-0832-42CE-A3FC-1A76BC593CBA}" scale="70" showPageBreaks="1" hiddenColumns="1" view="pageBreakPreview" topLeftCell="B1">
      <selection activeCell="B1" sqref="B1:T1"/>
      <pageMargins left="0.7" right="0.7" top="0.75" bottom="0.75" header="0.3" footer="0.3"/>
      <pageSetup paperSize="9" orientation="portrait" r:id="rId16"/>
    </customSheetView>
    <customSheetView guid="{2632A833-96F5-4A25-97EB-81ED19BC2F66}" scale="55" showPageBreaks="1" hiddenColumns="1" view="pageBreakPreview">
      <selection activeCell="F8" sqref="F8"/>
      <pageMargins left="0.7" right="0.7" top="0.75" bottom="0.75" header="0.3" footer="0.3"/>
      <pageSetup paperSize="9" orientation="portrait" r:id="rId17"/>
    </customSheetView>
    <customSheetView guid="{3A1AD47D-D360-494C-B851-D14B33F8032B}" scale="55" showPageBreaks="1" hiddenColumns="1" view="pageBreakPreview">
      <selection activeCell="F8" sqref="F8"/>
      <pageMargins left="0.7" right="0.7" top="0.75" bottom="0.75" header="0.3" footer="0.3"/>
      <pageSetup paperSize="9" orientation="portrait" r:id="rId18"/>
    </customSheetView>
    <customSheetView guid="{73C3B9D4-9210-43F5-9883-0E949EA0E341}" scale="55" showPageBreaks="1" hiddenColumns="1" view="pageBreakPreview">
      <selection activeCell="H6" sqref="H6:I9"/>
      <pageMargins left="0.7" right="0.7" top="0.75" bottom="0.75" header="0.3" footer="0.3"/>
      <pageSetup paperSize="9" orientation="portrait" r:id="rId19"/>
    </customSheetView>
    <customSheetView guid="{29B41C1A-DE4D-4DEA-B90B-19C46C754CB5}" scale="55" showPageBreaks="1" hiddenColumns="1" view="pageBreakPreview">
      <selection activeCell="F8" sqref="F8"/>
      <pageMargins left="0.7" right="0.7" top="0.75" bottom="0.75" header="0.3" footer="0.3"/>
      <pageSetup paperSize="9" orientation="portrait" r:id="rId20"/>
    </customSheetView>
    <customSheetView guid="{E5A2ECE4-B75B-45A2-AE22-0D04E85CEB66}" scale="55" showPageBreaks="1" hiddenColumns="1" view="pageBreakPreview">
      <selection activeCell="F8" sqref="F8"/>
      <pageMargins left="0.7" right="0.7" top="0.75" bottom="0.75" header="0.3" footer="0.3"/>
      <pageSetup paperSize="9" orientation="portrait" r:id="rId21"/>
    </customSheetView>
    <customSheetView guid="{F1DC9DCC-06E3-4E7B-88AF-BCE58DCEC1FC}" scale="55" showPageBreaks="1" hiddenColumns="1" view="pageBreakPreview">
      <selection activeCell="F8" sqref="F8"/>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view="pageBreakPreview" zoomScale="70" zoomScaleNormal="100" zoomScaleSheetLayoutView="7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1"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1"/>
      <c r="C3" s="173"/>
      <c r="D3" s="174"/>
      <c r="E3" s="174"/>
      <c r="F3" s="174"/>
      <c r="G3" s="2" t="s">
        <v>5</v>
      </c>
      <c r="H3" s="2" t="s">
        <v>6</v>
      </c>
      <c r="I3" s="2" t="s">
        <v>7</v>
      </c>
      <c r="J3" s="2" t="s">
        <v>8</v>
      </c>
      <c r="K3" s="58" t="s">
        <v>9</v>
      </c>
      <c r="L3" s="58" t="s">
        <v>10</v>
      </c>
      <c r="M3" s="58" t="s">
        <v>11</v>
      </c>
      <c r="N3" s="58" t="s">
        <v>12</v>
      </c>
      <c r="O3" s="58" t="s">
        <v>13</v>
      </c>
      <c r="P3" s="58" t="s">
        <v>14</v>
      </c>
      <c r="Q3" s="58" t="s">
        <v>15</v>
      </c>
      <c r="R3" s="58" t="s">
        <v>16</v>
      </c>
      <c r="S3" s="2" t="s">
        <v>43</v>
      </c>
      <c r="T3" s="3"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216</v>
      </c>
      <c r="C5" s="166"/>
      <c r="D5" s="166"/>
      <c r="E5" s="166"/>
      <c r="F5" s="166"/>
      <c r="G5" s="166"/>
      <c r="H5" s="166"/>
      <c r="I5" s="166"/>
      <c r="J5" s="166"/>
      <c r="K5" s="166"/>
      <c r="L5" s="166"/>
      <c r="M5" s="166"/>
      <c r="N5" s="166"/>
      <c r="O5" s="166"/>
      <c r="P5" s="166"/>
      <c r="Q5" s="166"/>
      <c r="R5" s="166"/>
      <c r="S5" s="166"/>
      <c r="T5" s="167"/>
    </row>
    <row r="6" spans="1:20" ht="63" x14ac:dyDescent="0.25">
      <c r="A6" s="24">
        <v>1</v>
      </c>
      <c r="B6" s="17" t="s">
        <v>19</v>
      </c>
      <c r="C6" s="8" t="s">
        <v>198</v>
      </c>
      <c r="D6" s="23" t="s">
        <v>197</v>
      </c>
      <c r="E6" s="23">
        <v>0.56999999999999995</v>
      </c>
      <c r="F6" s="111">
        <v>0.56999999999999995</v>
      </c>
      <c r="G6" s="64" t="s">
        <v>92</v>
      </c>
      <c r="H6" s="107" t="s">
        <v>92</v>
      </c>
      <c r="I6" s="107" t="s">
        <v>92</v>
      </c>
      <c r="J6" s="128" t="s">
        <v>92</v>
      </c>
      <c r="K6" s="137" t="s">
        <v>92</v>
      </c>
      <c r="L6" s="19"/>
      <c r="M6" s="19"/>
      <c r="N6" s="27"/>
      <c r="O6" s="19"/>
      <c r="P6" s="19"/>
      <c r="Q6" s="19"/>
      <c r="R6" s="19"/>
      <c r="S6" s="27">
        <f>145.7/F6*100</f>
        <v>25561.403508771928</v>
      </c>
      <c r="T6" s="8" t="s">
        <v>262</v>
      </c>
    </row>
    <row r="7" spans="1:20" ht="47.25" x14ac:dyDescent="0.25">
      <c r="A7" s="24">
        <v>2</v>
      </c>
      <c r="B7" s="17" t="s">
        <v>24</v>
      </c>
      <c r="C7" s="8" t="s">
        <v>199</v>
      </c>
      <c r="D7" s="23" t="s">
        <v>173</v>
      </c>
      <c r="E7" s="23">
        <v>180</v>
      </c>
      <c r="F7" s="21">
        <v>300</v>
      </c>
      <c r="G7" s="64">
        <v>240</v>
      </c>
      <c r="H7" s="107">
        <v>240</v>
      </c>
      <c r="I7" s="107">
        <v>240</v>
      </c>
      <c r="J7" s="129">
        <v>240</v>
      </c>
      <c r="K7" s="27">
        <v>240</v>
      </c>
      <c r="L7" s="19"/>
      <c r="M7" s="27"/>
      <c r="N7" s="27"/>
      <c r="O7" s="19"/>
      <c r="P7" s="27"/>
      <c r="Q7" s="27"/>
      <c r="R7" s="19"/>
      <c r="S7" s="27">
        <f>Q7/F7*100</f>
        <v>0</v>
      </c>
      <c r="T7" s="8" t="s">
        <v>263</v>
      </c>
    </row>
    <row r="8" spans="1:20" ht="63" x14ac:dyDescent="0.25">
      <c r="A8" s="24">
        <v>3</v>
      </c>
      <c r="B8" s="17" t="s">
        <v>28</v>
      </c>
      <c r="C8" s="8" t="s">
        <v>200</v>
      </c>
      <c r="D8" s="23" t="s">
        <v>201</v>
      </c>
      <c r="E8" s="23">
        <v>56</v>
      </c>
      <c r="F8" s="21">
        <v>56</v>
      </c>
      <c r="G8" s="64" t="s">
        <v>92</v>
      </c>
      <c r="H8" s="107" t="s">
        <v>92</v>
      </c>
      <c r="I8" s="107" t="s">
        <v>92</v>
      </c>
      <c r="J8" s="128" t="s">
        <v>92</v>
      </c>
      <c r="K8" s="137" t="s">
        <v>92</v>
      </c>
      <c r="L8" s="28"/>
      <c r="M8" s="28"/>
      <c r="N8" s="28"/>
      <c r="O8" s="28"/>
      <c r="P8" s="28"/>
      <c r="Q8" s="28"/>
      <c r="R8" s="28"/>
      <c r="S8" s="27">
        <f>Q8/F8*100</f>
        <v>0</v>
      </c>
      <c r="T8" s="8" t="s">
        <v>264</v>
      </c>
    </row>
    <row r="9" spans="1:20" ht="63" x14ac:dyDescent="0.25">
      <c r="A9" s="25">
        <v>4</v>
      </c>
      <c r="B9" s="13" t="s">
        <v>50</v>
      </c>
      <c r="C9" s="8" t="s">
        <v>202</v>
      </c>
      <c r="D9" s="23" t="s">
        <v>108</v>
      </c>
      <c r="E9" s="23">
        <v>2</v>
      </c>
      <c r="F9" s="21">
        <v>1</v>
      </c>
      <c r="G9" s="64" t="s">
        <v>92</v>
      </c>
      <c r="H9" s="107" t="s">
        <v>92</v>
      </c>
      <c r="I9" s="107" t="s">
        <v>92</v>
      </c>
      <c r="J9" s="128" t="s">
        <v>92</v>
      </c>
      <c r="K9" s="137" t="s">
        <v>92</v>
      </c>
      <c r="L9" s="19"/>
      <c r="M9" s="29"/>
      <c r="N9" s="29"/>
      <c r="O9" s="29"/>
      <c r="P9" s="29"/>
      <c r="Q9" s="29"/>
      <c r="R9" s="19"/>
      <c r="S9" s="27">
        <f>Q9/F9*100</f>
        <v>0</v>
      </c>
      <c r="T9" s="8" t="s">
        <v>265</v>
      </c>
    </row>
    <row r="10" spans="1:20" ht="110.25" x14ac:dyDescent="0.25">
      <c r="A10" s="25">
        <v>5</v>
      </c>
      <c r="B10" s="13" t="s">
        <v>52</v>
      </c>
      <c r="C10" s="8" t="s">
        <v>203</v>
      </c>
      <c r="D10" s="23" t="s">
        <v>30</v>
      </c>
      <c r="E10" s="23">
        <v>100</v>
      </c>
      <c r="F10" s="21">
        <v>100</v>
      </c>
      <c r="G10" s="64">
        <v>100</v>
      </c>
      <c r="H10" s="107">
        <v>100</v>
      </c>
      <c r="I10" s="107">
        <v>100</v>
      </c>
      <c r="J10" s="19">
        <v>100</v>
      </c>
      <c r="K10" s="19">
        <v>100</v>
      </c>
      <c r="L10" s="19"/>
      <c r="M10" s="19"/>
      <c r="N10" s="19"/>
      <c r="O10" s="19"/>
      <c r="P10" s="19"/>
      <c r="Q10" s="19"/>
      <c r="R10" s="29"/>
      <c r="S10" s="27">
        <f t="shared" ref="S10" si="0">Q10/F10*100</f>
        <v>0</v>
      </c>
      <c r="T10" s="8" t="s">
        <v>266</v>
      </c>
    </row>
  </sheetData>
  <customSheetViews>
    <customSheetView guid="{AF8A7EC1-5680-4411-8CA7-5C7F5D245B03}" scale="70" showPageBreaks="1" hiddenColumns="1" state="hidden" view="pageBreakPreview">
      <selection activeCell="I3" sqref="I3"/>
      <pageMargins left="0.7" right="0.7" top="0.75" bottom="0.75" header="0.3" footer="0.3"/>
      <pageSetup paperSize="9" orientation="portrait" r:id="rId1"/>
    </customSheetView>
    <customSheetView guid="{6AC0ED22-CCBF-444B-9F29-F3EDD4234483}" showPageBreaks="1" hiddenColumns="1" view="pageBreakPreview">
      <selection activeCell="T9" sqref="T9"/>
      <pageMargins left="0.7" right="0.7" top="0.75" bottom="0.75" header="0.3" footer="0.3"/>
      <pageSetup paperSize="9" orientation="portrait" r:id="rId2"/>
    </customSheetView>
    <customSheetView guid="{06A69783-2FAA-4B05-9CD3-C97C7DF94659}" showPageBreaks="1" hiddenColumns="1" view="pageBreakPreview">
      <selection activeCell="T9" sqref="T9"/>
      <pageMargins left="0.7" right="0.7" top="0.75" bottom="0.75" header="0.3" footer="0.3"/>
      <pageSetup paperSize="9" orientation="portrait" r:id="rId3"/>
    </customSheetView>
    <customSheetView guid="{8E7CBF92-2A8A-4486-AE31-320A2A4BD935}" scale="70" showPageBreaks="1" hiddenColumns="1" view="pageBreakPreview">
      <selection activeCell="H6" sqref="H6:I10"/>
      <pageMargins left="0.7" right="0.7" top="0.75" bottom="0.75" header="0.3" footer="0.3"/>
      <pageSetup paperSize="9" orientation="portrait" r:id="rId4"/>
    </customSheetView>
    <customSheetView guid="{F48E67D2-2C8C-4D86-A2A9-F44F569AC752}" showPageBreaks="1" hiddenColumns="1" view="pageBreakPreview">
      <selection activeCell="T9" sqref="T9"/>
      <pageMargins left="0.7" right="0.7" top="0.75" bottom="0.75" header="0.3" footer="0.3"/>
      <pageSetup paperSize="9" orientation="portrait" r:id="rId5"/>
    </customSheetView>
    <customSheetView guid="{B08D60EB-17AC-43BC-A2EA-BCC34DA15115}" showPageBreaks="1" hiddenColumns="1" view="pageBreakPreview" topLeftCell="T4">
      <selection activeCell="T9" sqref="T9"/>
      <pageMargins left="0.7" right="0.7" top="0.75" bottom="0.75" header="0.3" footer="0.3"/>
      <pageSetup paperSize="9" orientation="portrait" r:id="rId6"/>
    </customSheetView>
    <customSheetView guid="{E82CE51D-E642-4881-A0F3-F33C1C34AFA1}" showPageBreaks="1" hiddenColumns="1" view="pageBreakPreview">
      <selection activeCell="T9" sqref="T9"/>
      <pageMargins left="0.7" right="0.7" top="0.75" bottom="0.75" header="0.3" footer="0.3"/>
      <pageSetup paperSize="9" orientation="portrait" r:id="rId7"/>
    </customSheetView>
    <customSheetView guid="{AA1E88D6-B765-4D8A-BB20-FCE31C48857F}" showPageBreaks="1" hiddenColumns="1" view="pageBreakPreview">
      <selection activeCell="T9" sqref="T9"/>
      <pageMargins left="0.7" right="0.7" top="0.75" bottom="0.75" header="0.3" footer="0.3"/>
      <pageSetup paperSize="9" orientation="portrait" r:id="rId8"/>
    </customSheetView>
    <customSheetView guid="{DBB9E7F6-7701-4D52-8273-C96C8672D403}" showPageBreaks="1" hiddenColumns="1" view="pageBreakPreview">
      <selection activeCell="T9" sqref="T9"/>
      <pageMargins left="0.7" right="0.7" top="0.75" bottom="0.75" header="0.3" footer="0.3"/>
      <pageSetup paperSize="9" orientation="portrait" r:id="rId9"/>
    </customSheetView>
    <customSheetView guid="{0E67524B-A824-49FB-A67D-C1771603425D}" showPageBreaks="1" hiddenColumns="1" view="pageBreakPreview">
      <selection activeCell="T9" sqref="T9"/>
      <pageMargins left="0.7" right="0.7" top="0.75" bottom="0.75" header="0.3" footer="0.3"/>
      <pageSetup paperSize="9" orientation="portrait" r:id="rId10"/>
    </customSheetView>
    <customSheetView guid="{80AD08A8-345A-453A-A104-5E3DA1078B6F}" showPageBreaks="1" hiddenColumns="1" view="pageBreakPreview">
      <selection activeCell="T9" sqref="T9"/>
      <pageMargins left="0.7" right="0.7" top="0.75" bottom="0.75" header="0.3" footer="0.3"/>
      <pageSetup paperSize="9" orientation="portrait" r:id="rId11"/>
    </customSheetView>
    <customSheetView guid="{BEF67C10-7FC6-4F33-B3F9-204F29E3E218}" showPageBreaks="1" hiddenColumns="1" view="pageBreakPreview">
      <selection activeCell="T9" sqref="T9"/>
      <pageMargins left="0.7" right="0.7" top="0.75" bottom="0.75" header="0.3" footer="0.3"/>
      <pageSetup paperSize="9" orientation="portrait" r:id="rId12"/>
    </customSheetView>
    <customSheetView guid="{6A6C9703-C16B-46D2-8CEE-AD24BCFE6CF3}" showPageBreaks="1" hiddenColumns="1" view="pageBreakPreview" topLeftCell="A2">
      <selection activeCell="M9" sqref="M9"/>
      <pageMargins left="0.7" right="0.7" top="0.75" bottom="0.75" header="0.3" footer="0.3"/>
      <pageSetup paperSize="9" orientation="portrait" r:id="rId13"/>
    </customSheetView>
    <customSheetView guid="{BC0D032C-B7DF-4F2E-B1DC-6C55D32E50A7}" showPageBreaks="1" hiddenColumns="1" view="pageBreakPreview">
      <selection activeCell="T9" sqref="T9"/>
      <pageMargins left="0.7" right="0.7" top="0.75" bottom="0.75" header="0.3" footer="0.3"/>
      <pageSetup paperSize="9" orientation="portrait" r:id="rId14"/>
    </customSheetView>
    <customSheetView guid="{7ECADF5B-4174-4035-8137-3D83A4A93CD5}" showPageBreaks="1" hiddenColumns="1" view="pageBreakPreview">
      <selection activeCell="T9" sqref="T9"/>
      <pageMargins left="0.7" right="0.7" top="0.75" bottom="0.75" header="0.3" footer="0.3"/>
      <pageSetup paperSize="9" orientation="portrait" r:id="rId15"/>
    </customSheetView>
    <customSheetView guid="{5F1BE36F-0832-42CE-A3FC-1A76BC593CBA}" showPageBreaks="1" hiddenColumns="1" view="pageBreakPreview" topLeftCell="T4">
      <selection activeCell="T9" sqref="T9"/>
      <pageMargins left="0.7" right="0.7" top="0.75" bottom="0.75" header="0.3" footer="0.3"/>
      <pageSetup paperSize="9" orientation="portrait" r:id="rId16"/>
    </customSheetView>
    <customSheetView guid="{2632A833-96F5-4A25-97EB-81ED19BC2F66}" showPageBreaks="1" hiddenColumns="1" view="pageBreakPreview">
      <selection activeCell="T9" sqref="T9"/>
      <pageMargins left="0.7" right="0.7" top="0.75" bottom="0.75" header="0.3" footer="0.3"/>
      <pageSetup paperSize="9" orientation="portrait" r:id="rId17"/>
    </customSheetView>
    <customSheetView guid="{3A1AD47D-D360-494C-B851-D14B33F8032B}" showPageBreaks="1" hiddenColumns="1" view="pageBreakPreview" topLeftCell="A7">
      <selection activeCell="J10" sqref="J10:K10"/>
      <pageMargins left="0.7" right="0.7" top="0.75" bottom="0.75" header="0.3" footer="0.3"/>
      <pageSetup paperSize="9" orientation="portrait" r:id="rId18"/>
    </customSheetView>
    <customSheetView guid="{73C3B9D4-9210-43F5-9883-0E949EA0E341}" scale="70" showPageBreaks="1" hiddenColumns="1" view="pageBreakPreview">
      <selection activeCell="H6" sqref="H6:I10"/>
      <pageMargins left="0.7" right="0.7" top="0.75" bottom="0.75" header="0.3" footer="0.3"/>
      <pageSetup paperSize="9" orientation="portrait" r:id="rId19"/>
    </customSheetView>
    <customSheetView guid="{29B41C1A-DE4D-4DEA-B90B-19C46C754CB5}" showPageBreaks="1" hiddenColumns="1" view="pageBreakPreview">
      <selection activeCell="T9" sqref="T9"/>
      <pageMargins left="0.7" right="0.7" top="0.75" bottom="0.75" header="0.3" footer="0.3"/>
      <pageSetup paperSize="9" orientation="portrait" r:id="rId20"/>
    </customSheetView>
    <customSheetView guid="{E5A2ECE4-B75B-45A2-AE22-0D04E85CEB66}" showPageBreaks="1" hiddenColumns="1" view="pageBreakPreview">
      <selection activeCell="T9" sqref="T9"/>
      <pageMargins left="0.7" right="0.7" top="0.75" bottom="0.75" header="0.3" footer="0.3"/>
      <pageSetup paperSize="9" orientation="portrait" r:id="rId21"/>
    </customSheetView>
    <customSheetView guid="{F1DC9DCC-06E3-4E7B-88AF-BCE58DCEC1FC}" showPageBreaks="1" hiddenColumns="1" view="pageBreakPreview">
      <selection activeCell="T9" sqref="T9"/>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view="pageBreakPreview" zoomScale="40" zoomScaleNormal="25" zoomScaleSheetLayoutView="96" workbookViewId="0">
      <selection activeCell="H6" sqref="H6:I10"/>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9"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9"/>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18</v>
      </c>
      <c r="C5" s="166"/>
      <c r="D5" s="166"/>
      <c r="E5" s="166"/>
      <c r="F5" s="166"/>
      <c r="G5" s="166"/>
      <c r="H5" s="166"/>
      <c r="I5" s="166"/>
      <c r="J5" s="166"/>
      <c r="K5" s="166"/>
      <c r="L5" s="166"/>
      <c r="M5" s="166"/>
      <c r="N5" s="166"/>
      <c r="O5" s="166"/>
      <c r="P5" s="166"/>
      <c r="Q5" s="166"/>
      <c r="R5" s="166"/>
      <c r="S5" s="166"/>
      <c r="T5" s="167"/>
    </row>
    <row r="6" spans="1:20" ht="63" x14ac:dyDescent="0.25">
      <c r="A6" s="24">
        <v>1</v>
      </c>
      <c r="B6" s="7" t="s">
        <v>19</v>
      </c>
      <c r="C6" s="8" t="s">
        <v>20</v>
      </c>
      <c r="D6" s="9" t="s">
        <v>21</v>
      </c>
      <c r="E6" s="9">
        <v>129.4</v>
      </c>
      <c r="F6" s="10">
        <v>156.9</v>
      </c>
      <c r="G6" s="9" t="s">
        <v>22</v>
      </c>
      <c r="H6" s="86" t="s">
        <v>22</v>
      </c>
      <c r="I6" s="134" t="s">
        <v>22</v>
      </c>
      <c r="J6" s="134" t="s">
        <v>22</v>
      </c>
      <c r="K6" s="161" t="s">
        <v>22</v>
      </c>
      <c r="L6" s="161" t="s">
        <v>22</v>
      </c>
      <c r="M6" s="9"/>
      <c r="N6" s="11"/>
      <c r="O6" s="9"/>
      <c r="P6" s="9"/>
      <c r="Q6" s="9"/>
      <c r="R6" s="9"/>
      <c r="S6" s="11">
        <f>145.7/F6*100</f>
        <v>92.861695347354996</v>
      </c>
      <c r="T6" s="8" t="s">
        <v>23</v>
      </c>
    </row>
    <row r="7" spans="1:20" ht="47.25" x14ac:dyDescent="0.25">
      <c r="A7" s="24">
        <v>2</v>
      </c>
      <c r="B7" s="7" t="s">
        <v>24</v>
      </c>
      <c r="C7" s="8" t="s">
        <v>25</v>
      </c>
      <c r="D7" s="9" t="s">
        <v>26</v>
      </c>
      <c r="E7" s="9">
        <v>244.8</v>
      </c>
      <c r="F7" s="10">
        <v>249.5</v>
      </c>
      <c r="G7" s="19"/>
      <c r="H7" s="11">
        <v>248.42771780208497</v>
      </c>
      <c r="I7" s="11">
        <v>250.59512779211153</v>
      </c>
      <c r="J7" s="11">
        <v>282.6504343496087</v>
      </c>
      <c r="K7" s="11">
        <v>280.14</v>
      </c>
      <c r="L7" s="9">
        <v>282.33999999999997</v>
      </c>
      <c r="M7" s="11"/>
      <c r="N7" s="11"/>
      <c r="O7" s="9"/>
      <c r="P7" s="11"/>
      <c r="Q7" s="11"/>
      <c r="R7" s="9"/>
      <c r="S7" s="11">
        <f>Q7/F7*100</f>
        <v>0</v>
      </c>
      <c r="T7" s="8" t="s">
        <v>27</v>
      </c>
    </row>
    <row r="8" spans="1:20" ht="126" x14ac:dyDescent="0.25">
      <c r="A8" s="24">
        <v>3</v>
      </c>
      <c r="B8" s="7" t="s">
        <v>28</v>
      </c>
      <c r="C8" s="8" t="s">
        <v>29</v>
      </c>
      <c r="D8" s="9" t="s">
        <v>30</v>
      </c>
      <c r="E8" s="12">
        <v>12.34</v>
      </c>
      <c r="F8" s="10">
        <v>12.62</v>
      </c>
      <c r="G8" s="19"/>
      <c r="H8" s="12">
        <v>12.461454121839239</v>
      </c>
      <c r="I8" s="12">
        <v>12.230554528029055</v>
      </c>
      <c r="J8" s="12">
        <v>12.185887556121424</v>
      </c>
      <c r="K8" s="101"/>
      <c r="L8" s="163"/>
      <c r="M8" s="12"/>
      <c r="N8" s="12"/>
      <c r="O8" s="12"/>
      <c r="P8" s="12"/>
      <c r="Q8" s="12"/>
      <c r="R8" s="12"/>
      <c r="S8" s="11">
        <f>Q8/F8*100</f>
        <v>0</v>
      </c>
      <c r="T8" s="8" t="s">
        <v>31</v>
      </c>
    </row>
    <row r="9" spans="1:20" ht="63" x14ac:dyDescent="0.25">
      <c r="A9" s="25">
        <v>4</v>
      </c>
      <c r="B9" s="13">
        <v>1</v>
      </c>
      <c r="C9" s="8" t="s">
        <v>32</v>
      </c>
      <c r="D9" s="9" t="s">
        <v>30</v>
      </c>
      <c r="E9" s="9">
        <v>100</v>
      </c>
      <c r="F9" s="10">
        <v>100</v>
      </c>
      <c r="G9" s="9">
        <v>100</v>
      </c>
      <c r="H9" s="86">
        <v>100</v>
      </c>
      <c r="I9" s="134">
        <v>100</v>
      </c>
      <c r="J9" s="134">
        <v>100</v>
      </c>
      <c r="K9" s="9">
        <v>100</v>
      </c>
      <c r="L9" s="9">
        <v>100</v>
      </c>
      <c r="M9" s="14"/>
      <c r="N9" s="14"/>
      <c r="O9" s="14"/>
      <c r="P9" s="14"/>
      <c r="Q9" s="14"/>
      <c r="R9" s="9"/>
      <c r="S9" s="11">
        <f>Q9/F9*100</f>
        <v>0</v>
      </c>
      <c r="T9" s="8"/>
    </row>
    <row r="10" spans="1:20" ht="141.75" x14ac:dyDescent="0.25">
      <c r="A10" s="25">
        <v>5</v>
      </c>
      <c r="B10" s="13">
        <v>2</v>
      </c>
      <c r="C10" s="8" t="s">
        <v>33</v>
      </c>
      <c r="D10" s="9" t="s">
        <v>34</v>
      </c>
      <c r="E10" s="9">
        <v>3</v>
      </c>
      <c r="F10" s="10">
        <v>3</v>
      </c>
      <c r="G10" s="9">
        <v>3</v>
      </c>
      <c r="H10" s="86">
        <v>3</v>
      </c>
      <c r="I10" s="134">
        <v>3</v>
      </c>
      <c r="J10" s="134">
        <v>3</v>
      </c>
      <c r="K10" s="161">
        <v>3</v>
      </c>
      <c r="L10" s="161">
        <v>3</v>
      </c>
      <c r="M10" s="9"/>
      <c r="N10" s="9"/>
      <c r="O10" s="9"/>
      <c r="P10" s="9"/>
      <c r="Q10" s="9"/>
      <c r="R10" s="14"/>
      <c r="S10" s="11">
        <f t="shared" ref="S10:S13" si="0">Q10/F10*100</f>
        <v>0</v>
      </c>
      <c r="T10" s="8" t="s">
        <v>309</v>
      </c>
    </row>
    <row r="11" spans="1:20" ht="63" x14ac:dyDescent="0.25">
      <c r="A11" s="25">
        <v>6</v>
      </c>
      <c r="B11" s="13">
        <v>3</v>
      </c>
      <c r="C11" s="8" t="s">
        <v>35</v>
      </c>
      <c r="D11" s="9" t="s">
        <v>30</v>
      </c>
      <c r="E11" s="9">
        <v>89.9</v>
      </c>
      <c r="F11" s="10">
        <v>91</v>
      </c>
      <c r="G11" s="15" t="s">
        <v>36</v>
      </c>
      <c r="H11" s="15" t="s">
        <v>36</v>
      </c>
      <c r="I11" s="135">
        <v>91.45</v>
      </c>
      <c r="J11" s="15" t="s">
        <v>36</v>
      </c>
      <c r="K11" s="15" t="s">
        <v>36</v>
      </c>
      <c r="L11" s="135">
        <v>91.45</v>
      </c>
      <c r="M11" s="15"/>
      <c r="N11" s="15"/>
      <c r="O11" s="15"/>
      <c r="P11" s="15"/>
      <c r="Q11" s="15"/>
      <c r="R11" s="17"/>
      <c r="S11" s="11">
        <f>O11/F11*100</f>
        <v>0</v>
      </c>
      <c r="T11" s="8" t="s">
        <v>44</v>
      </c>
    </row>
    <row r="12" spans="1:20" ht="63" x14ac:dyDescent="0.25">
      <c r="A12" s="25">
        <v>7</v>
      </c>
      <c r="B12" s="13">
        <v>4</v>
      </c>
      <c r="C12" s="8" t="s">
        <v>37</v>
      </c>
      <c r="D12" s="9" t="s">
        <v>26</v>
      </c>
      <c r="E12" s="20">
        <v>3055</v>
      </c>
      <c r="F12" s="21">
        <v>3396</v>
      </c>
      <c r="G12" s="19"/>
      <c r="H12" s="20">
        <v>3976</v>
      </c>
      <c r="I12" s="134">
        <v>4055</v>
      </c>
      <c r="J12" s="134">
        <v>4125</v>
      </c>
      <c r="K12" s="9">
        <v>4169</v>
      </c>
      <c r="L12" s="9">
        <v>4241</v>
      </c>
      <c r="M12" s="9"/>
      <c r="N12" s="9"/>
      <c r="O12" s="9"/>
      <c r="P12" s="9"/>
      <c r="Q12" s="9"/>
      <c r="R12" s="9"/>
      <c r="S12" s="11">
        <f t="shared" si="0"/>
        <v>0</v>
      </c>
      <c r="T12" s="8" t="s">
        <v>38</v>
      </c>
    </row>
    <row r="13" spans="1:20" ht="63" x14ac:dyDescent="0.25">
      <c r="A13" s="25">
        <v>8</v>
      </c>
      <c r="B13" s="13">
        <v>5</v>
      </c>
      <c r="C13" s="8" t="s">
        <v>39</v>
      </c>
      <c r="D13" s="9" t="s">
        <v>26</v>
      </c>
      <c r="E13" s="20">
        <v>6261</v>
      </c>
      <c r="F13" s="21">
        <v>6972</v>
      </c>
      <c r="G13" s="19"/>
      <c r="H13" s="20">
        <v>7135</v>
      </c>
      <c r="I13" s="134">
        <v>7210</v>
      </c>
      <c r="J13" s="134">
        <v>7272</v>
      </c>
      <c r="K13" s="9">
        <v>7316</v>
      </c>
      <c r="L13" s="9">
        <v>7388</v>
      </c>
      <c r="M13" s="14"/>
      <c r="N13" s="9"/>
      <c r="O13" s="9"/>
      <c r="P13" s="9"/>
      <c r="Q13" s="9"/>
      <c r="R13" s="9"/>
      <c r="S13" s="11">
        <f t="shared" si="0"/>
        <v>0</v>
      </c>
      <c r="T13" s="8" t="s">
        <v>31</v>
      </c>
    </row>
    <row r="14" spans="1:20" ht="78.75" x14ac:dyDescent="0.25">
      <c r="A14" s="25">
        <v>9</v>
      </c>
      <c r="B14" s="13">
        <v>6</v>
      </c>
      <c r="C14" s="8" t="s">
        <v>40</v>
      </c>
      <c r="D14" s="9" t="s">
        <v>26</v>
      </c>
      <c r="E14" s="9">
        <v>684</v>
      </c>
      <c r="F14" s="10">
        <v>700</v>
      </c>
      <c r="G14" s="19"/>
      <c r="H14" s="86">
        <v>23</v>
      </c>
      <c r="I14" s="134">
        <v>33</v>
      </c>
      <c r="J14" s="134">
        <v>65</v>
      </c>
      <c r="K14" s="9">
        <v>84</v>
      </c>
      <c r="L14" s="9">
        <v>382</v>
      </c>
      <c r="M14" s="14"/>
      <c r="N14" s="14"/>
      <c r="O14" s="9"/>
      <c r="P14" s="9"/>
      <c r="Q14" s="9"/>
      <c r="R14" s="9"/>
      <c r="S14" s="11">
        <f>702/F14*100</f>
        <v>100.28571428571429</v>
      </c>
      <c r="T14" s="8" t="s">
        <v>310</v>
      </c>
    </row>
  </sheetData>
  <customSheetViews>
    <customSheetView guid="{AF8A7EC1-5680-4411-8CA7-5C7F5D245B03}" scale="40" showPageBreaks="1" hiddenColumns="1" state="hidden" view="pageBreakPreview">
      <selection activeCell="H6" sqref="H6:I10"/>
      <pageMargins left="0.7" right="0.7" top="0.75" bottom="0.75" header="0.3" footer="0.3"/>
      <pageSetup paperSize="9" orientation="portrait" r:id="rId1"/>
    </customSheetView>
    <customSheetView guid="{6AC0ED22-CCBF-444B-9F29-F3EDD4234483}" scale="55" showPageBreaks="1" hiddenColumns="1" view="pageBreakPreview">
      <selection activeCell="G8" sqref="G8"/>
      <pageMargins left="0.7" right="0.7" top="0.75" bottom="0.75" header="0.3" footer="0.3"/>
      <pageSetup paperSize="9" orientation="portrait" r:id="rId2"/>
    </customSheetView>
    <customSheetView guid="{06A69783-2FAA-4B05-9CD3-C97C7DF94659}" scale="55" showPageBreaks="1" hiddenColumns="1" view="pageBreakPreview">
      <selection activeCell="K13" sqref="K13"/>
      <pageMargins left="0.7" right="0.7" top="0.75" bottom="0.75" header="0.3" footer="0.3"/>
      <pageSetup paperSize="9" orientation="portrait" r:id="rId3"/>
    </customSheetView>
    <customSheetView guid="{8E7CBF92-2A8A-4486-AE31-320A2A4BD935}" scale="55" showPageBreaks="1" hiddenColumns="1" view="pageBreakPreview">
      <selection activeCell="I6" sqref="I6:I14"/>
      <pageMargins left="0.7" right="0.7" top="0.75" bottom="0.75" header="0.3" footer="0.3"/>
      <pageSetup paperSize="9" orientation="portrait" r:id="rId4"/>
    </customSheetView>
    <customSheetView guid="{F48E67D2-2C8C-4D86-A2A9-F44F569AC752}" scale="55" showPageBreaks="1" hiddenColumns="1" view="pageBreakPreview">
      <selection activeCell="G8" sqref="G8"/>
      <pageMargins left="0.7" right="0.7" top="0.75" bottom="0.75" header="0.3" footer="0.3"/>
      <pageSetup paperSize="9" orientation="portrait" r:id="rId5"/>
    </customSheetView>
    <customSheetView guid="{B08D60EB-17AC-43BC-A2EA-BCC34DA15115}" scale="55" showPageBreaks="1" hiddenColumns="1" view="pageBreakPreview">
      <selection activeCell="G8" sqref="G8"/>
      <pageMargins left="0.7" right="0.7" top="0.75" bottom="0.75" header="0.3" footer="0.3"/>
      <pageSetup paperSize="9" orientation="portrait" r:id="rId6"/>
    </customSheetView>
    <customSheetView guid="{E82CE51D-E642-4881-A0F3-F33C1C34AFA1}" scale="55" showPageBreaks="1" hiddenColumns="1" view="pageBreakPreview">
      <selection activeCell="G8" sqref="G8"/>
      <pageMargins left="0.7" right="0.7" top="0.75" bottom="0.75" header="0.3" footer="0.3"/>
      <pageSetup paperSize="9" orientation="portrait" r:id="rId7"/>
    </customSheetView>
    <customSheetView guid="{AA1E88D6-B765-4D8A-BB20-FCE31C48857F}" scale="55" showPageBreaks="1" hiddenColumns="1" view="pageBreakPreview">
      <selection activeCell="G8" sqref="G8"/>
      <pageMargins left="0.7" right="0.7" top="0.75" bottom="0.75" header="0.3" footer="0.3"/>
      <pageSetup paperSize="9" orientation="portrait" r:id="rId8"/>
    </customSheetView>
    <customSheetView guid="{DBB9E7F6-7701-4D52-8273-C96C8672D403}" scale="55" showPageBreaks="1" hiddenColumns="1" view="pageBreakPreview">
      <selection activeCell="G8" sqref="G8"/>
      <pageMargins left="0.7" right="0.7" top="0.75" bottom="0.75" header="0.3" footer="0.3"/>
      <pageSetup paperSize="9" orientation="portrait" r:id="rId9"/>
    </customSheetView>
    <customSheetView guid="{0E67524B-A824-49FB-A67D-C1771603425D}" scale="55" showPageBreaks="1" hiddenColumns="1" view="pageBreakPreview">
      <selection activeCell="G8" sqref="G8"/>
      <pageMargins left="0.7" right="0.7" top="0.75" bottom="0.75" header="0.3" footer="0.3"/>
      <pageSetup paperSize="9" orientation="portrait" r:id="rId10"/>
    </customSheetView>
    <customSheetView guid="{80AD08A8-345A-453A-A104-5E3DA1078B6F}" scale="55" showPageBreaks="1" hiddenColumns="1" view="pageBreakPreview">
      <selection activeCell="G8" sqref="G8"/>
      <pageMargins left="0.7" right="0.7" top="0.75" bottom="0.75" header="0.3" footer="0.3"/>
      <pageSetup paperSize="9" orientation="portrait" r:id="rId11"/>
    </customSheetView>
    <customSheetView guid="{BEF67C10-7FC6-4F33-B3F9-204F29E3E218}" scale="55" showPageBreaks="1" hiddenColumns="1" view="pageBreakPreview">
      <selection activeCell="G8" sqref="G8"/>
      <pageMargins left="0.7" right="0.7" top="0.75" bottom="0.75" header="0.3" footer="0.3"/>
      <pageSetup paperSize="9" orientation="portrait" r:id="rId12"/>
    </customSheetView>
    <customSheetView guid="{6A6C9703-C16B-46D2-8CEE-AD24BCFE6CF3}" scale="55" showPageBreaks="1" hiddenColumns="1" view="pageBreakPreview">
      <selection activeCell="G8" sqref="G8"/>
      <pageMargins left="0.7" right="0.7" top="0.75" bottom="0.75" header="0.3" footer="0.3"/>
      <pageSetup paperSize="9" orientation="portrait" r:id="rId13"/>
    </customSheetView>
    <customSheetView guid="{BC0D032C-B7DF-4F2E-B1DC-6C55D32E50A7}" scale="55" showPageBreaks="1" hiddenColumns="1" view="pageBreakPreview">
      <selection activeCell="G8" sqref="G8"/>
      <pageMargins left="0.7" right="0.7" top="0.75" bottom="0.75" header="0.3" footer="0.3"/>
      <pageSetup paperSize="9" orientation="portrait" r:id="rId14"/>
    </customSheetView>
    <customSheetView guid="{7ECADF5B-4174-4035-8137-3D83A4A93CD5}" scale="55" showPageBreaks="1" hiddenColumns="1" view="pageBreakPreview">
      <selection activeCell="G8" sqref="G8"/>
      <pageMargins left="0.7" right="0.7" top="0.75" bottom="0.75" header="0.3" footer="0.3"/>
      <pageSetup paperSize="9" orientation="portrait" r:id="rId15"/>
    </customSheetView>
    <customSheetView guid="{5F1BE36F-0832-42CE-A3FC-1A76BC593CBA}" scale="55" showPageBreaks="1" hiddenColumns="1" view="pageBreakPreview">
      <selection activeCell="G8" sqref="G8"/>
      <pageMargins left="0.7" right="0.7" top="0.75" bottom="0.75" header="0.3" footer="0.3"/>
      <pageSetup paperSize="9" orientation="portrait" r:id="rId16"/>
    </customSheetView>
    <customSheetView guid="{2632A833-96F5-4A25-97EB-81ED19BC2F66}" scale="55" showPageBreaks="1" hiddenColumns="1" view="pageBreakPreview">
      <selection activeCell="G8" sqref="G8"/>
      <pageMargins left="0.7" right="0.7" top="0.75" bottom="0.75" header="0.3" footer="0.3"/>
      <pageSetup paperSize="9" orientation="portrait" r:id="rId17"/>
    </customSheetView>
    <customSheetView guid="{3A1AD47D-D360-494C-B851-D14B33F8032B}" scale="55" showPageBreaks="1" hiddenColumns="1" view="pageBreakPreview">
      <selection activeCell="G8" sqref="G8"/>
      <pageMargins left="0.7" right="0.7" top="0.75" bottom="0.75" header="0.3" footer="0.3"/>
      <pageSetup paperSize="9" orientation="portrait" r:id="rId18"/>
    </customSheetView>
    <customSheetView guid="{73C3B9D4-9210-43F5-9883-0E949EA0E341}" scale="40" showPageBreaks="1" hiddenColumns="1" view="pageBreakPreview">
      <selection activeCell="J14" sqref="J14"/>
      <pageMargins left="0.7" right="0.7" top="0.75" bottom="0.75" header="0.3" footer="0.3"/>
      <pageSetup paperSize="9" orientation="portrait" r:id="rId19"/>
    </customSheetView>
    <customSheetView guid="{29B41C1A-DE4D-4DEA-B90B-19C46C754CB5}" scale="55" showPageBreaks="1" hiddenColumns="1" view="pageBreakPreview">
      <selection activeCell="G8" sqref="G8"/>
      <pageMargins left="0.7" right="0.7" top="0.75" bottom="0.75" header="0.3" footer="0.3"/>
      <pageSetup paperSize="9" orientation="portrait" r:id="rId20"/>
    </customSheetView>
    <customSheetView guid="{E5A2ECE4-B75B-45A2-AE22-0D04E85CEB66}" scale="55" showPageBreaks="1" hiddenColumns="1" view="pageBreakPreview">
      <selection activeCell="G8" sqref="G8"/>
      <pageMargins left="0.7" right="0.7" top="0.75" bottom="0.75" header="0.3" footer="0.3"/>
      <pageSetup paperSize="9" orientation="portrait" r:id="rId21"/>
    </customSheetView>
    <customSheetView guid="{F1DC9DCC-06E3-4E7B-88AF-BCE58DCEC1FC}" scale="96" showPageBreaks="1" hiddenColumns="1" view="pageBreakPreview" topLeftCell="B1">
      <selection activeCell="G8" sqref="G8"/>
      <pageMargins left="0.7" right="0.7" top="0.75" bottom="0.75" header="0.3" footer="0.3"/>
      <pageSetup paperSize="9" orientation="portrait" r:id="rId22"/>
    </customSheetView>
  </customSheetViews>
  <mergeCells count="9">
    <mergeCell ref="B5:T5"/>
    <mergeCell ref="A2:A3"/>
    <mergeCell ref="B1:T1"/>
    <mergeCell ref="B2:B3"/>
    <mergeCell ref="C2:C3"/>
    <mergeCell ref="D2:D3"/>
    <mergeCell ref="E2:E3"/>
    <mergeCell ref="F2:F3"/>
    <mergeCell ref="G2:S2"/>
  </mergeCells>
  <pageMargins left="0.7" right="0.7" top="0.75" bottom="0.75" header="0.3" footer="0.3"/>
  <pageSetup paperSize="9" orientation="portrait" r:id="rId2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view="pageBreakPreview" zoomScale="55" zoomScaleNormal="100" zoomScaleSheetLayoutView="55" workbookViewId="0">
      <selection activeCell="I3" sqref="I3"/>
    </sheetView>
  </sheetViews>
  <sheetFormatPr defaultRowHeight="15" x14ac:dyDescent="0.25"/>
  <cols>
    <col min="1" max="2" width="11.7109375" customWidth="1"/>
    <col min="3" max="3" width="39.140625" customWidth="1"/>
    <col min="4" max="4" width="18" customWidth="1"/>
    <col min="5" max="5" width="18" style="38" customWidth="1"/>
    <col min="6" max="6" width="16.5703125" style="38"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1"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1"/>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7"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customHeight="1" x14ac:dyDescent="0.25">
      <c r="B5" s="165" t="s">
        <v>244</v>
      </c>
      <c r="C5" s="191"/>
      <c r="D5" s="191"/>
      <c r="E5" s="191"/>
      <c r="F5" s="191"/>
      <c r="G5" s="191"/>
      <c r="H5" s="191"/>
      <c r="I5" s="191"/>
      <c r="J5" s="191"/>
      <c r="K5" s="191"/>
      <c r="L5" s="191"/>
      <c r="M5" s="191"/>
      <c r="N5" s="191"/>
      <c r="O5" s="191"/>
      <c r="P5" s="191"/>
      <c r="Q5" s="191"/>
      <c r="R5" s="191"/>
      <c r="S5" s="191"/>
      <c r="T5" s="192"/>
    </row>
    <row r="6" spans="1:20" ht="63" x14ac:dyDescent="0.25">
      <c r="A6" s="24">
        <v>1</v>
      </c>
      <c r="B6" s="71" t="s">
        <v>19</v>
      </c>
      <c r="C6" s="8" t="s">
        <v>326</v>
      </c>
      <c r="D6" s="71" t="s">
        <v>108</v>
      </c>
      <c r="E6" s="71" t="s">
        <v>92</v>
      </c>
      <c r="F6" s="148">
        <v>1</v>
      </c>
      <c r="G6" s="71" t="s">
        <v>92</v>
      </c>
      <c r="H6" s="71" t="s">
        <v>92</v>
      </c>
      <c r="I6" s="71" t="s">
        <v>92</v>
      </c>
      <c r="J6" s="71" t="s">
        <v>92</v>
      </c>
      <c r="K6" s="71" t="s">
        <v>92</v>
      </c>
      <c r="L6" s="71"/>
      <c r="M6" s="71"/>
      <c r="N6" s="71"/>
      <c r="O6" s="71"/>
      <c r="P6" s="71"/>
      <c r="Q6" s="71"/>
      <c r="R6" s="71"/>
      <c r="S6" s="149"/>
      <c r="T6" s="150"/>
    </row>
    <row r="7" spans="1:20" ht="47.25" x14ac:dyDescent="0.25">
      <c r="A7" s="24">
        <v>2</v>
      </c>
      <c r="B7" s="71" t="s">
        <v>24</v>
      </c>
      <c r="C7" s="8" t="s">
        <v>204</v>
      </c>
      <c r="D7" s="36" t="s">
        <v>205</v>
      </c>
      <c r="E7" s="36">
        <v>9</v>
      </c>
      <c r="F7" s="21">
        <v>7</v>
      </c>
      <c r="G7" s="67">
        <v>7</v>
      </c>
      <c r="H7" s="67">
        <v>7</v>
      </c>
      <c r="I7" s="67">
        <v>7</v>
      </c>
      <c r="J7" s="67">
        <v>7</v>
      </c>
      <c r="K7" s="67">
        <v>7</v>
      </c>
      <c r="L7" s="67"/>
      <c r="M7" s="67"/>
      <c r="N7" s="67"/>
      <c r="O7" s="67"/>
      <c r="P7" s="67"/>
      <c r="Q7" s="67"/>
      <c r="R7" s="67"/>
      <c r="S7" s="27">
        <f>145.7/F7*100</f>
        <v>2081.4285714285711</v>
      </c>
      <c r="T7" s="18"/>
    </row>
    <row r="8" spans="1:20" ht="126" x14ac:dyDescent="0.25">
      <c r="A8" s="24">
        <v>3</v>
      </c>
      <c r="B8" s="17" t="s">
        <v>28</v>
      </c>
      <c r="C8" s="8" t="s">
        <v>206</v>
      </c>
      <c r="D8" s="36" t="s">
        <v>207</v>
      </c>
      <c r="E8" s="36">
        <v>3.0680000000000001</v>
      </c>
      <c r="F8" s="114">
        <v>0.58762000000000003</v>
      </c>
      <c r="G8" s="67" t="s">
        <v>92</v>
      </c>
      <c r="H8" s="110" t="s">
        <v>92</v>
      </c>
      <c r="I8" s="110" t="s">
        <v>92</v>
      </c>
      <c r="J8" s="151" t="s">
        <v>92</v>
      </c>
      <c r="K8" s="151" t="s">
        <v>92</v>
      </c>
      <c r="L8" s="19"/>
      <c r="M8" s="27"/>
      <c r="N8" s="27"/>
      <c r="O8" s="19"/>
      <c r="P8" s="27"/>
      <c r="Q8" s="27"/>
      <c r="R8" s="19"/>
      <c r="S8" s="27">
        <f>Q8/F8*100</f>
        <v>0</v>
      </c>
      <c r="T8" s="18"/>
    </row>
    <row r="9" spans="1:20" ht="94.5" x14ac:dyDescent="0.25">
      <c r="A9" s="24">
        <v>4</v>
      </c>
      <c r="B9" s="17">
        <v>1</v>
      </c>
      <c r="C9" s="8" t="s">
        <v>208</v>
      </c>
      <c r="D9" s="36" t="s">
        <v>207</v>
      </c>
      <c r="E9" s="36">
        <v>3.0680000000000001</v>
      </c>
      <c r="F9" s="114">
        <v>0.58762000000000003</v>
      </c>
      <c r="G9" s="67" t="s">
        <v>92</v>
      </c>
      <c r="H9" s="110" t="s">
        <v>92</v>
      </c>
      <c r="I9" s="110" t="s">
        <v>92</v>
      </c>
      <c r="J9" s="151" t="s">
        <v>92</v>
      </c>
      <c r="K9" s="151" t="s">
        <v>92</v>
      </c>
      <c r="L9" s="28"/>
      <c r="M9" s="28"/>
      <c r="N9" s="28"/>
      <c r="O9" s="28"/>
      <c r="P9" s="28"/>
      <c r="Q9" s="28"/>
      <c r="R9" s="28"/>
      <c r="S9" s="27">
        <f>Q9/F9*100</f>
        <v>0</v>
      </c>
      <c r="T9" s="18"/>
    </row>
    <row r="10" spans="1:20" ht="126" x14ac:dyDescent="0.25">
      <c r="A10" s="24">
        <v>5</v>
      </c>
      <c r="B10" s="71">
        <v>2</v>
      </c>
      <c r="C10" s="8" t="s">
        <v>304</v>
      </c>
      <c r="D10" s="118" t="s">
        <v>305</v>
      </c>
      <c r="E10" s="118" t="s">
        <v>92</v>
      </c>
      <c r="F10" s="21">
        <v>1</v>
      </c>
      <c r="G10" s="67" t="s">
        <v>92</v>
      </c>
      <c r="H10" s="118" t="s">
        <v>92</v>
      </c>
      <c r="I10" s="118" t="s">
        <v>92</v>
      </c>
      <c r="J10" s="151" t="s">
        <v>92</v>
      </c>
      <c r="K10" s="151" t="s">
        <v>92</v>
      </c>
      <c r="L10" s="28"/>
      <c r="M10" s="28"/>
      <c r="N10" s="28"/>
      <c r="O10" s="28"/>
      <c r="P10" s="28"/>
      <c r="Q10" s="28"/>
      <c r="R10" s="28"/>
      <c r="S10" s="27"/>
      <c r="T10" s="18"/>
    </row>
    <row r="11" spans="1:20" ht="47.25" x14ac:dyDescent="0.25">
      <c r="A11" s="24">
        <v>6</v>
      </c>
      <c r="B11" s="126">
        <v>3</v>
      </c>
      <c r="C11" s="8" t="s">
        <v>210</v>
      </c>
      <c r="D11" s="36" t="s">
        <v>209</v>
      </c>
      <c r="E11" s="36">
        <v>5.2370000000000001</v>
      </c>
      <c r="F11" s="53">
        <v>1.788</v>
      </c>
      <c r="G11" s="67" t="s">
        <v>92</v>
      </c>
      <c r="H11" s="118" t="s">
        <v>92</v>
      </c>
      <c r="I11" s="118" t="s">
        <v>92</v>
      </c>
      <c r="J11" s="151" t="s">
        <v>92</v>
      </c>
      <c r="K11" s="151" t="s">
        <v>92</v>
      </c>
      <c r="L11" s="19"/>
      <c r="M11" s="29"/>
      <c r="N11" s="29"/>
      <c r="O11" s="29"/>
      <c r="P11" s="29"/>
      <c r="Q11" s="29"/>
      <c r="R11" s="19"/>
      <c r="S11" s="27">
        <f>Q11/F11*100</f>
        <v>0</v>
      </c>
      <c r="T11" s="18"/>
    </row>
    <row r="12" spans="1:20" ht="47.25" x14ac:dyDescent="0.25">
      <c r="A12" s="24">
        <v>7</v>
      </c>
      <c r="B12" s="126">
        <v>4</v>
      </c>
      <c r="C12" s="8" t="s">
        <v>211</v>
      </c>
      <c r="D12" s="36" t="s">
        <v>207</v>
      </c>
      <c r="E12" s="36">
        <v>93.983000000000004</v>
      </c>
      <c r="F12" s="152">
        <v>96.323999999999998</v>
      </c>
      <c r="G12" s="67">
        <v>96.323999999999998</v>
      </c>
      <c r="H12" s="118">
        <v>96.323999999999998</v>
      </c>
      <c r="I12" s="118">
        <v>96.323999999999998</v>
      </c>
      <c r="J12" s="151">
        <v>96.323999999999998</v>
      </c>
      <c r="K12" s="151">
        <v>96.323999999999998</v>
      </c>
      <c r="L12" s="19"/>
      <c r="M12" s="19"/>
      <c r="N12" s="19"/>
      <c r="O12" s="19"/>
      <c r="P12" s="19"/>
      <c r="Q12" s="19"/>
      <c r="R12" s="29"/>
      <c r="S12" s="27">
        <f t="shared" ref="S12" si="0">Q12/F12*100</f>
        <v>0</v>
      </c>
      <c r="T12" s="18"/>
    </row>
    <row r="13" spans="1:20" ht="31.5" x14ac:dyDescent="0.25">
      <c r="A13" s="24">
        <v>8</v>
      </c>
      <c r="B13" s="71">
        <v>5</v>
      </c>
      <c r="C13" s="8" t="s">
        <v>212</v>
      </c>
      <c r="D13" s="36" t="s">
        <v>108</v>
      </c>
      <c r="E13" s="36">
        <v>38</v>
      </c>
      <c r="F13" s="21">
        <v>38</v>
      </c>
      <c r="G13" s="67">
        <v>38</v>
      </c>
      <c r="H13" s="118">
        <v>38</v>
      </c>
      <c r="I13" s="118">
        <v>38</v>
      </c>
      <c r="J13" s="151">
        <v>38</v>
      </c>
      <c r="K13" s="151">
        <v>38</v>
      </c>
      <c r="L13" s="28"/>
      <c r="M13" s="28"/>
      <c r="N13" s="28"/>
      <c r="O13" s="28"/>
      <c r="P13" s="28"/>
      <c r="Q13" s="28"/>
      <c r="R13" s="28"/>
      <c r="S13" s="27">
        <f>Q13/F13*100</f>
        <v>0</v>
      </c>
      <c r="T13" s="18"/>
    </row>
    <row r="14" spans="1:20" ht="63" x14ac:dyDescent="0.25">
      <c r="A14" s="24">
        <v>9</v>
      </c>
      <c r="B14" s="126">
        <v>6</v>
      </c>
      <c r="C14" s="8" t="s">
        <v>213</v>
      </c>
      <c r="D14" s="36" t="s">
        <v>108</v>
      </c>
      <c r="E14" s="36">
        <v>11</v>
      </c>
      <c r="F14" s="21">
        <v>56</v>
      </c>
      <c r="G14" s="67">
        <v>56</v>
      </c>
      <c r="H14" s="118">
        <v>56</v>
      </c>
      <c r="I14" s="118">
        <v>56</v>
      </c>
      <c r="J14" s="151">
        <v>56</v>
      </c>
      <c r="K14" s="151">
        <v>56</v>
      </c>
      <c r="L14" s="19"/>
      <c r="M14" s="29"/>
      <c r="N14" s="29"/>
      <c r="O14" s="29"/>
      <c r="P14" s="29"/>
      <c r="Q14" s="29"/>
      <c r="R14" s="19"/>
      <c r="S14" s="27">
        <f>Q14/F14*100</f>
        <v>0</v>
      </c>
      <c r="T14" s="18"/>
    </row>
    <row r="15" spans="1:20" ht="47.25" x14ac:dyDescent="0.25">
      <c r="A15" s="24">
        <v>10</v>
      </c>
      <c r="B15" s="126">
        <v>7</v>
      </c>
      <c r="C15" s="8" t="s">
        <v>306</v>
      </c>
      <c r="D15" s="36" t="s">
        <v>108</v>
      </c>
      <c r="E15" s="36">
        <v>1</v>
      </c>
      <c r="F15" s="21">
        <v>2</v>
      </c>
      <c r="G15" s="67" t="s">
        <v>92</v>
      </c>
      <c r="H15" s="118" t="s">
        <v>92</v>
      </c>
      <c r="I15" s="118" t="s">
        <v>92</v>
      </c>
      <c r="J15" s="151" t="s">
        <v>92</v>
      </c>
      <c r="K15" s="151" t="s">
        <v>92</v>
      </c>
      <c r="L15" s="19"/>
      <c r="M15" s="19"/>
      <c r="N15" s="19"/>
      <c r="O15" s="19"/>
      <c r="P15" s="19"/>
      <c r="Q15" s="19"/>
      <c r="R15" s="29"/>
      <c r="S15" s="27">
        <f t="shared" ref="S15" si="1">Q15/F15*100</f>
        <v>0</v>
      </c>
      <c r="T15" s="18"/>
    </row>
    <row r="16" spans="1:20" ht="63" customHeight="1" x14ac:dyDescent="0.25">
      <c r="A16" s="24">
        <v>11</v>
      </c>
      <c r="B16" s="71">
        <v>8</v>
      </c>
      <c r="C16" s="8" t="s">
        <v>214</v>
      </c>
      <c r="D16" s="36" t="s">
        <v>215</v>
      </c>
      <c r="E16" s="36">
        <v>18</v>
      </c>
      <c r="F16" s="21">
        <v>18</v>
      </c>
      <c r="G16" s="67">
        <v>18</v>
      </c>
      <c r="H16" s="118">
        <v>18</v>
      </c>
      <c r="I16" s="118">
        <v>18</v>
      </c>
      <c r="J16" s="151">
        <v>18</v>
      </c>
      <c r="K16" s="151">
        <v>18</v>
      </c>
      <c r="L16" s="28"/>
      <c r="M16" s="28"/>
      <c r="N16" s="28"/>
      <c r="O16" s="28"/>
      <c r="P16" s="28"/>
      <c r="Q16" s="28"/>
      <c r="R16" s="28"/>
      <c r="S16" s="27">
        <f>Q16/F16*100</f>
        <v>0</v>
      </c>
      <c r="T16" s="18"/>
    </row>
  </sheetData>
  <customSheetViews>
    <customSheetView guid="{AF8A7EC1-5680-4411-8CA7-5C7F5D245B03}" scale="55" showPageBreaks="1" hiddenColumns="1" state="hidden" view="pageBreakPreview">
      <selection activeCell="I3" sqref="I3"/>
      <pageMargins left="0.7" right="0.7" top="0.75" bottom="0.75" header="0.3" footer="0.3"/>
      <pageSetup paperSize="9" orientation="portrait" r:id="rId1"/>
    </customSheetView>
    <customSheetView guid="{6AC0ED22-CCBF-444B-9F29-F3EDD4234483}" scale="55" showPageBreaks="1" hiddenColumns="1" view="pageBreakPreview">
      <selection activeCell="T22" sqref="T22"/>
      <pageMargins left="0.7" right="0.7" top="0.75" bottom="0.75" header="0.3" footer="0.3"/>
      <pageSetup paperSize="9" orientation="portrait" r:id="rId2"/>
    </customSheetView>
    <customSheetView guid="{06A69783-2FAA-4B05-9CD3-C97C7DF94659}" scale="55" showPageBreaks="1" hiddenColumns="1" view="pageBreakPreview">
      <selection activeCell="T22" sqref="T22"/>
      <pageMargins left="0.7" right="0.7" top="0.75" bottom="0.75" header="0.3" footer="0.3"/>
      <pageSetup paperSize="9" orientation="portrait" r:id="rId3"/>
    </customSheetView>
    <customSheetView guid="{8E7CBF92-2A8A-4486-AE31-320A2A4BD935}" scale="55" showPageBreaks="1" hiddenColumns="1" view="pageBreakPreview">
      <selection activeCell="H6" sqref="H6:I14"/>
      <pageMargins left="0.7" right="0.7" top="0.75" bottom="0.75" header="0.3" footer="0.3"/>
      <pageSetup paperSize="9" orientation="portrait" r:id="rId4"/>
    </customSheetView>
    <customSheetView guid="{F48E67D2-2C8C-4D86-A2A9-F44F569AC752}" scale="55" showPageBreaks="1" hiddenColumns="1" view="pageBreakPreview">
      <selection activeCell="T22" sqref="T22"/>
      <pageMargins left="0.7" right="0.7" top="0.75" bottom="0.75" header="0.3" footer="0.3"/>
      <pageSetup paperSize="9" orientation="portrait" r:id="rId5"/>
    </customSheetView>
    <customSheetView guid="{B08D60EB-17AC-43BC-A2EA-BCC34DA15115}" scale="55" showPageBreaks="1" hiddenColumns="1" view="pageBreakPreview">
      <selection activeCell="T7" sqref="T7"/>
      <pageMargins left="0.7" right="0.7" top="0.75" bottom="0.75" header="0.3" footer="0.3"/>
      <pageSetup paperSize="9" orientation="portrait" r:id="rId6"/>
    </customSheetView>
    <customSheetView guid="{E82CE51D-E642-4881-A0F3-F33C1C34AFA1}" scale="55" showPageBreaks="1" hiddenColumns="1" view="pageBreakPreview">
      <selection activeCell="M12" sqref="M12"/>
      <pageMargins left="0.7" right="0.7" top="0.75" bottom="0.75" header="0.3" footer="0.3"/>
      <pageSetup paperSize="9" orientation="portrait" r:id="rId7"/>
    </customSheetView>
    <customSheetView guid="{AA1E88D6-B765-4D8A-BB20-FCE31C48857F}" scale="55" showPageBreaks="1" hiddenColumns="1" view="pageBreakPreview">
      <selection activeCell="T22" sqref="T22"/>
      <pageMargins left="0.7" right="0.7" top="0.75" bottom="0.75" header="0.3" footer="0.3"/>
      <pageSetup paperSize="9" orientation="portrait" r:id="rId8"/>
    </customSheetView>
    <customSheetView guid="{DBB9E7F6-7701-4D52-8273-C96C8672D403}" scale="55" showPageBreaks="1" hiddenColumns="1" view="pageBreakPreview">
      <selection activeCell="T22" sqref="T22"/>
      <pageMargins left="0.7" right="0.7" top="0.75" bottom="0.75" header="0.3" footer="0.3"/>
      <pageSetup paperSize="9" orientation="portrait" r:id="rId9"/>
    </customSheetView>
    <customSheetView guid="{0E67524B-A824-49FB-A67D-C1771603425D}" scale="55" showPageBreaks="1" hiddenColumns="1" view="pageBreakPreview">
      <selection activeCell="T22" sqref="T22"/>
      <pageMargins left="0.7" right="0.7" top="0.75" bottom="0.75" header="0.3" footer="0.3"/>
      <pageSetup paperSize="9" orientation="portrait" r:id="rId10"/>
    </customSheetView>
    <customSheetView guid="{80AD08A8-345A-453A-A104-5E3DA1078B6F}" scale="55" showPageBreaks="1" hiddenColumns="1" view="pageBreakPreview">
      <selection activeCell="T22" sqref="T22"/>
      <pageMargins left="0.7" right="0.7" top="0.75" bottom="0.75" header="0.3" footer="0.3"/>
      <pageSetup paperSize="9" orientation="portrait" r:id="rId11"/>
    </customSheetView>
    <customSheetView guid="{BEF67C10-7FC6-4F33-B3F9-204F29E3E218}" scale="55" showPageBreaks="1" hiddenColumns="1" view="pageBreakPreview">
      <selection activeCell="T22" sqref="T22"/>
      <pageMargins left="0.7" right="0.7" top="0.75" bottom="0.75" header="0.3" footer="0.3"/>
      <pageSetup paperSize="9" orientation="portrait" r:id="rId12"/>
    </customSheetView>
    <customSheetView guid="{6A6C9703-C16B-46D2-8CEE-AD24BCFE6CF3}" scale="55" showPageBreaks="1" hiddenColumns="1" view="pageBreakPreview">
      <selection activeCell="T22" sqref="T22"/>
      <pageMargins left="0.7" right="0.7" top="0.75" bottom="0.75" header="0.3" footer="0.3"/>
      <pageSetup paperSize="9" orientation="portrait" r:id="rId13"/>
    </customSheetView>
    <customSheetView guid="{BC0D032C-B7DF-4F2E-B1DC-6C55D32E50A7}" scale="55" showPageBreaks="1" hiddenColumns="1" view="pageBreakPreview">
      <selection activeCell="T22" sqref="T22"/>
      <pageMargins left="0.7" right="0.7" top="0.75" bottom="0.75" header="0.3" footer="0.3"/>
      <pageSetup paperSize="9" orientation="portrait" r:id="rId14"/>
    </customSheetView>
    <customSheetView guid="{7ECADF5B-4174-4035-8137-3D83A4A93CD5}" scale="55" showPageBreaks="1" hiddenColumns="1" view="pageBreakPreview">
      <selection activeCell="T22" sqref="T22"/>
      <pageMargins left="0.7" right="0.7" top="0.75" bottom="0.75" header="0.3" footer="0.3"/>
      <pageSetup paperSize="9" orientation="portrait" r:id="rId15"/>
    </customSheetView>
    <customSheetView guid="{5F1BE36F-0832-42CE-A3FC-1A76BC593CBA}" scale="55" showPageBreaks="1" hiddenColumns="1" view="pageBreakPreview">
      <selection activeCell="T7" sqref="T7"/>
      <pageMargins left="0.7" right="0.7" top="0.75" bottom="0.75" header="0.3" footer="0.3"/>
      <pageSetup paperSize="9" orientation="portrait" r:id="rId16"/>
    </customSheetView>
    <customSheetView guid="{2632A833-96F5-4A25-97EB-81ED19BC2F66}" scale="55" showPageBreaks="1" hiddenColumns="1" view="pageBreakPreview">
      <selection activeCell="T22" sqref="T22"/>
      <pageMargins left="0.7" right="0.7" top="0.75" bottom="0.75" header="0.3" footer="0.3"/>
      <pageSetup paperSize="9" orientation="portrait" r:id="rId17"/>
    </customSheetView>
    <customSheetView guid="{3A1AD47D-D360-494C-B851-D14B33F8032B}" scale="55" showPageBreaks="1" hiddenColumns="1" view="pageBreakPreview">
      <selection activeCell="T22" sqref="T22"/>
      <pageMargins left="0.7" right="0.7" top="0.75" bottom="0.75" header="0.3" footer="0.3"/>
      <pageSetup paperSize="9" orientation="portrait" r:id="rId18"/>
    </customSheetView>
    <customSheetView guid="{73C3B9D4-9210-43F5-9883-0E949EA0E341}" scale="55" showPageBreaks="1" hiddenColumns="1" view="pageBreakPreview">
      <selection activeCell="H6" sqref="H6:I14"/>
      <pageMargins left="0.7" right="0.7" top="0.75" bottom="0.75" header="0.3" footer="0.3"/>
      <pageSetup paperSize="9" orientation="portrait" r:id="rId19"/>
    </customSheetView>
    <customSheetView guid="{29B41C1A-DE4D-4DEA-B90B-19C46C754CB5}" scale="55" showPageBreaks="1" fitToPage="1" hiddenColumns="1" view="pageBreakPreview">
      <selection activeCell="M12" sqref="M12"/>
      <pageMargins left="0.7" right="0.7" top="0.75" bottom="0.75" header="0.3" footer="0.3"/>
      <pageSetup paperSize="9" scale="31" orientation="landscape" r:id="rId20"/>
    </customSheetView>
    <customSheetView guid="{E5A2ECE4-B75B-45A2-AE22-0D04E85CEB66}" scale="55" showPageBreaks="1" hiddenColumns="1" view="pageBreakPreview">
      <selection activeCell="T22" sqref="T22"/>
      <pageMargins left="0.7" right="0.7" top="0.75" bottom="0.75" header="0.3" footer="0.3"/>
      <pageSetup paperSize="9" orientation="portrait" r:id="rId21"/>
    </customSheetView>
    <customSheetView guid="{F1DC9DCC-06E3-4E7B-88AF-BCE58DCEC1FC}" scale="55" showPageBreaks="1" hiddenColumns="1" view="pageBreakPreview">
      <selection activeCell="T22" sqref="T22"/>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view="pageBreakPreview" zoomScale="55" zoomScaleNormal="85" zoomScaleSheetLayoutView="85" workbookViewId="0">
      <selection activeCell="H6" sqref="H6:I10"/>
    </sheetView>
  </sheetViews>
  <sheetFormatPr defaultRowHeight="15" x14ac:dyDescent="0.25"/>
  <cols>
    <col min="1" max="2" width="11.7109375" customWidth="1"/>
    <col min="3" max="3" width="40.8554687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9"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9"/>
      <c r="C3" s="173"/>
      <c r="D3" s="174"/>
      <c r="E3" s="174"/>
      <c r="F3" s="174"/>
      <c r="G3" s="2" t="s">
        <v>5</v>
      </c>
      <c r="H3" s="2" t="s">
        <v>6</v>
      </c>
      <c r="I3" s="2" t="s">
        <v>7</v>
      </c>
      <c r="J3" s="2" t="s">
        <v>8</v>
      </c>
      <c r="K3" s="81" t="s">
        <v>9</v>
      </c>
      <c r="L3" s="81" t="s">
        <v>10</v>
      </c>
      <c r="M3" s="81" t="s">
        <v>11</v>
      </c>
      <c r="N3" s="81" t="s">
        <v>12</v>
      </c>
      <c r="O3" s="81" t="s">
        <v>13</v>
      </c>
      <c r="P3" s="81" t="s">
        <v>14</v>
      </c>
      <c r="Q3" s="81" t="s">
        <v>15</v>
      </c>
      <c r="R3" s="81" t="s">
        <v>16</v>
      </c>
      <c r="S3" s="2" t="s">
        <v>43</v>
      </c>
      <c r="T3" s="37"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65" t="s">
        <v>243</v>
      </c>
      <c r="C5" s="166"/>
      <c r="D5" s="166"/>
      <c r="E5" s="166"/>
      <c r="F5" s="166"/>
      <c r="G5" s="166"/>
      <c r="H5" s="166"/>
      <c r="I5" s="166"/>
      <c r="J5" s="166"/>
      <c r="K5" s="166"/>
      <c r="L5" s="166"/>
      <c r="M5" s="166"/>
      <c r="N5" s="166"/>
      <c r="O5" s="166"/>
      <c r="P5" s="166"/>
      <c r="Q5" s="166"/>
      <c r="R5" s="166"/>
      <c r="S5" s="166"/>
      <c r="T5" s="167"/>
    </row>
    <row r="6" spans="1:20" ht="58.5" customHeight="1" x14ac:dyDescent="0.25">
      <c r="A6" s="24">
        <v>1</v>
      </c>
      <c r="B6" s="7" t="s">
        <v>19</v>
      </c>
      <c r="C6" s="82" t="s">
        <v>217</v>
      </c>
      <c r="D6" s="36" t="s">
        <v>30</v>
      </c>
      <c r="E6" s="36">
        <v>99.6</v>
      </c>
      <c r="F6" s="10" t="s">
        <v>219</v>
      </c>
      <c r="G6" s="115">
        <v>72.599999999999994</v>
      </c>
      <c r="H6" s="115">
        <v>42</v>
      </c>
      <c r="I6" s="116">
        <v>103</v>
      </c>
      <c r="J6" s="115">
        <v>114.3</v>
      </c>
      <c r="K6" s="36"/>
      <c r="L6" s="36"/>
      <c r="M6" s="36"/>
      <c r="N6" s="11"/>
      <c r="O6" s="36"/>
      <c r="P6" s="36"/>
      <c r="Q6" s="36"/>
      <c r="R6" s="36"/>
      <c r="S6" s="11" t="e">
        <f>145.7/F6*100</f>
        <v>#VALUE!</v>
      </c>
      <c r="T6" s="8"/>
    </row>
    <row r="7" spans="1:20" ht="102" customHeight="1" x14ac:dyDescent="0.25">
      <c r="A7" s="24">
        <v>2</v>
      </c>
      <c r="B7" s="7" t="s">
        <v>24</v>
      </c>
      <c r="C7" s="82" t="s">
        <v>218</v>
      </c>
      <c r="D7" s="36" t="s">
        <v>30</v>
      </c>
      <c r="E7" s="36">
        <v>92.1</v>
      </c>
      <c r="F7" s="10" t="s">
        <v>219</v>
      </c>
      <c r="G7" s="115">
        <v>62.3</v>
      </c>
      <c r="H7" s="115">
        <v>77.8</v>
      </c>
      <c r="I7" s="117">
        <v>80</v>
      </c>
      <c r="J7" s="11">
        <v>83.1</v>
      </c>
      <c r="K7" s="11"/>
      <c r="L7" s="36"/>
      <c r="M7" s="11"/>
      <c r="N7" s="11"/>
      <c r="O7" s="36"/>
      <c r="P7" s="11"/>
      <c r="Q7" s="11"/>
      <c r="R7" s="36"/>
      <c r="S7" s="11" t="e">
        <f>Q7/F7*100</f>
        <v>#VALUE!</v>
      </c>
      <c r="T7" s="8" t="s">
        <v>261</v>
      </c>
    </row>
  </sheetData>
  <customSheetViews>
    <customSheetView guid="{AF8A7EC1-5680-4411-8CA7-5C7F5D245B03}" scale="55" showPageBreaks="1" hiddenColumns="1" state="hidden" view="pageBreakPreview">
      <selection activeCell="H6" sqref="H6:I10"/>
      <pageMargins left="0.7" right="0.7" top="0.75" bottom="0.75" header="0.3" footer="0.3"/>
      <pageSetup paperSize="9" orientation="portrait" r:id="rId1"/>
    </customSheetView>
    <customSheetView guid="{6AC0ED22-CCBF-444B-9F29-F3EDD4234483}" scale="60" showPageBreaks="1" hiddenColumns="1" view="pageBreakPreview">
      <selection activeCell="T15" sqref="T15"/>
      <pageMargins left="0.7" right="0.7" top="0.75" bottom="0.75" header="0.3" footer="0.3"/>
      <pageSetup paperSize="9" orientation="portrait" r:id="rId2"/>
    </customSheetView>
    <customSheetView guid="{06A69783-2FAA-4B05-9CD3-C97C7DF94659}" scale="60" showPageBreaks="1" hiddenColumns="1" view="pageBreakPreview">
      <selection activeCell="T15" sqref="T15"/>
      <pageMargins left="0.7" right="0.7" top="0.75" bottom="0.75" header="0.3" footer="0.3"/>
      <pageSetup paperSize="9" orientation="portrait" r:id="rId3"/>
    </customSheetView>
    <customSheetView guid="{8E7CBF92-2A8A-4486-AE31-320A2A4BD935}" scale="55" showPageBreaks="1" hiddenColumns="1" view="pageBreakPreview">
      <selection activeCell="I6" sqref="I6:I7"/>
      <pageMargins left="0.7" right="0.7" top="0.75" bottom="0.75" header="0.3" footer="0.3"/>
      <pageSetup paperSize="9" orientation="portrait" r:id="rId4"/>
    </customSheetView>
    <customSheetView guid="{F48E67D2-2C8C-4D86-A2A9-F44F569AC752}" scale="85" showPageBreaks="1" fitToPage="1" hiddenColumns="1" view="pageBreakPreview" topLeftCell="B1">
      <selection activeCell="J14" sqref="J14"/>
      <pageMargins left="0.70866141732283472" right="0.70866141732283472" top="0.74803149606299213" bottom="0.74803149606299213" header="0.31496062992125984" footer="0.31496062992125984"/>
      <pageSetup paperSize="9" scale="32" orientation="landscape" r:id="rId5"/>
    </customSheetView>
    <customSheetView guid="{B08D60EB-17AC-43BC-A2EA-BCC34DA15115}" scale="60" showPageBreaks="1" hiddenColumns="1" view="pageBreakPreview">
      <selection activeCell="T15" sqref="T15"/>
      <pageMargins left="0.7" right="0.7" top="0.75" bottom="0.75" header="0.3" footer="0.3"/>
      <pageSetup paperSize="9" orientation="portrait" r:id="rId6"/>
    </customSheetView>
    <customSheetView guid="{E82CE51D-E642-4881-A0F3-F33C1C34AFA1}" scale="85" showPageBreaks="1" fitToPage="1" hiddenColumns="1" view="pageBreakPreview" topLeftCell="D5">
      <selection activeCell="N30" sqref="N30"/>
      <pageMargins left="0.70866141732283472" right="0.70866141732283472" top="0.74803149606299213" bottom="0.74803149606299213" header="0.31496062992125984" footer="0.31496062992125984"/>
      <pageSetup paperSize="9" scale="32" orientation="landscape" r:id="rId7"/>
    </customSheetView>
    <customSheetView guid="{AA1E88D6-B765-4D8A-BB20-FCE31C48857F}" scale="60" showPageBreaks="1" hiddenColumns="1" view="pageBreakPreview">
      <selection activeCell="T15" sqref="T15"/>
      <pageMargins left="0.7" right="0.7" top="0.75" bottom="0.75" header="0.3" footer="0.3"/>
      <pageSetup paperSize="9" orientation="portrait" r:id="rId8"/>
    </customSheetView>
    <customSheetView guid="{DBB9E7F6-7701-4D52-8273-C96C8672D403}" scale="60" showPageBreaks="1" hiddenColumns="1" view="pageBreakPreview">
      <selection activeCell="T15" sqref="T15"/>
      <pageMargins left="0.7" right="0.7" top="0.75" bottom="0.75" header="0.3" footer="0.3"/>
      <pageSetup paperSize="9" orientation="portrait" r:id="rId9"/>
    </customSheetView>
    <customSheetView guid="{0E67524B-A824-49FB-A67D-C1771603425D}" scale="85" showPageBreaks="1" fitToPage="1" hiddenColumns="1" view="pageBreakPreview" topLeftCell="B1">
      <selection activeCell="J14" sqref="J14"/>
      <pageMargins left="0.70866141732283472" right="0.70866141732283472" top="0.74803149606299213" bottom="0.74803149606299213" header="0.31496062992125984" footer="0.31496062992125984"/>
      <pageSetup paperSize="9" scale="32" orientation="landscape" r:id="rId10"/>
    </customSheetView>
    <customSheetView guid="{80AD08A8-345A-453A-A104-5E3DA1078B6F}" scale="85" showPageBreaks="1" fitToPage="1" hiddenColumns="1" view="pageBreakPreview" topLeftCell="D5">
      <selection activeCell="N30" sqref="N30"/>
      <pageMargins left="0.70866141732283472" right="0.70866141732283472" top="0.74803149606299213" bottom="0.74803149606299213" header="0.31496062992125984" footer="0.31496062992125984"/>
      <pageSetup paperSize="9" scale="32" orientation="landscape" r:id="rId11"/>
    </customSheetView>
    <customSheetView guid="{BEF67C10-7FC6-4F33-B3F9-204F29E3E218}" scale="60" showPageBreaks="1" fitToPage="1" hiddenColumns="1" view="pageBreakPreview" topLeftCell="B1">
      <selection activeCell="N6" sqref="N6"/>
      <pageMargins left="0.70866141732283472" right="0.70866141732283472" top="0.74803149606299213" bottom="0.74803149606299213" header="0.31496062992125984" footer="0.31496062992125984"/>
      <pageSetup paperSize="9" scale="32" orientation="landscape" r:id="rId12"/>
    </customSheetView>
    <customSheetView guid="{6A6C9703-C16B-46D2-8CEE-AD24BCFE6CF3}" scale="60" showPageBreaks="1" hiddenColumns="1" view="pageBreakPreview">
      <selection activeCell="T15" sqref="T15"/>
      <pageMargins left="0.7" right="0.7" top="0.75" bottom="0.75" header="0.3" footer="0.3"/>
      <pageSetup paperSize="9" orientation="portrait" r:id="rId13"/>
    </customSheetView>
    <customSheetView guid="{BC0D032C-B7DF-4F2E-B1DC-6C55D32E50A7}" scale="60" showPageBreaks="1" hiddenColumns="1" view="pageBreakPreview">
      <selection activeCell="T15" sqref="T15"/>
      <pageMargins left="0.7" right="0.7" top="0.75" bottom="0.75" header="0.3" footer="0.3"/>
      <pageSetup paperSize="9" orientation="portrait" r:id="rId14"/>
    </customSheetView>
    <customSheetView guid="{7ECADF5B-4174-4035-8137-3D83A4A93CD5}" scale="60" showPageBreaks="1" hiddenColumns="1" view="pageBreakPreview">
      <selection activeCell="T15" sqref="T15"/>
      <pageMargins left="0.7" right="0.7" top="0.75" bottom="0.75" header="0.3" footer="0.3"/>
      <pageSetup paperSize="9" orientation="portrait" r:id="rId15"/>
    </customSheetView>
    <customSheetView guid="{5F1BE36F-0832-42CE-A3FC-1A76BC593CBA}" scale="60" showPageBreaks="1" hiddenColumns="1" view="pageBreakPreview">
      <selection activeCell="T15" sqref="T15"/>
      <pageMargins left="0.7" right="0.7" top="0.75" bottom="0.75" header="0.3" footer="0.3"/>
      <pageSetup paperSize="9" orientation="portrait" r:id="rId16"/>
    </customSheetView>
    <customSheetView guid="{2632A833-96F5-4A25-97EB-81ED19BC2F66}" scale="60" showPageBreaks="1" hiddenColumns="1" view="pageBreakPreview">
      <selection activeCell="T15" sqref="T15"/>
      <pageMargins left="0.7" right="0.7" top="0.75" bottom="0.75" header="0.3" footer="0.3"/>
      <pageSetup paperSize="9" orientation="portrait" r:id="rId17"/>
    </customSheetView>
    <customSheetView guid="{3A1AD47D-D360-494C-B851-D14B33F8032B}" scale="85" showPageBreaks="1" fitToPage="1" hiddenColumns="1" view="pageBreakPreview" topLeftCell="B1">
      <selection activeCell="N6" sqref="N6"/>
      <pageMargins left="0.70866141732283472" right="0.70866141732283472" top="0.74803149606299213" bottom="0.74803149606299213" header="0.31496062992125984" footer="0.31496062992125984"/>
      <pageSetup paperSize="9" scale="32" orientation="landscape" r:id="rId18"/>
    </customSheetView>
    <customSheetView guid="{73C3B9D4-9210-43F5-9883-0E949EA0E341}" scale="55" showPageBreaks="1" hiddenColumns="1" view="pageBreakPreview">
      <selection activeCell="I6" sqref="I6:I7"/>
      <pageMargins left="0.7" right="0.7" top="0.75" bottom="0.75" header="0.3" footer="0.3"/>
      <pageSetup paperSize="9" orientation="portrait" r:id="rId19"/>
    </customSheetView>
    <customSheetView guid="{29B41C1A-DE4D-4DEA-B90B-19C46C754CB5}" scale="60" showPageBreaks="1" hiddenColumns="1" view="pageBreakPreview">
      <selection activeCell="T15" sqref="T15"/>
      <pageMargins left="0.7" right="0.7" top="0.75" bottom="0.75" header="0.3" footer="0.3"/>
      <pageSetup paperSize="9" orientation="portrait" r:id="rId20"/>
    </customSheetView>
    <customSheetView guid="{E5A2ECE4-B75B-45A2-AE22-0D04E85CEB66}" scale="60" showPageBreaks="1" hiddenColumns="1" view="pageBreakPreview">
      <selection activeCell="T15" sqref="T15"/>
      <pageMargins left="0.7" right="0.7" top="0.75" bottom="0.75" header="0.3" footer="0.3"/>
      <pageSetup paperSize="9" orientation="portrait" r:id="rId21"/>
    </customSheetView>
    <customSheetView guid="{F1DC9DCC-06E3-4E7B-88AF-BCE58DCEC1FC}" scale="60" showPageBreaks="1" hiddenColumns="1" view="pageBreakPreview">
      <selection activeCell="T15" sqref="T15"/>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13"/>
  <sheetViews>
    <sheetView view="pageBreakPreview" topLeftCell="D8" zoomScale="70" zoomScaleNormal="85" zoomScaleSheetLayoutView="70" workbookViewId="0">
      <selection activeCell="H6" sqref="H6:I10"/>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1"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1"/>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7"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220</v>
      </c>
      <c r="C5" s="166"/>
      <c r="D5" s="166"/>
      <c r="E5" s="166"/>
      <c r="F5" s="166"/>
      <c r="G5" s="166"/>
      <c r="H5" s="166"/>
      <c r="I5" s="166"/>
      <c r="J5" s="166"/>
      <c r="K5" s="166"/>
      <c r="L5" s="166"/>
      <c r="M5" s="166"/>
      <c r="N5" s="166"/>
      <c r="O5" s="166"/>
      <c r="P5" s="166"/>
      <c r="Q5" s="166"/>
      <c r="R5" s="166"/>
      <c r="S5" s="166"/>
      <c r="T5" s="167"/>
    </row>
    <row r="6" spans="1:20" ht="78.75" x14ac:dyDescent="0.25">
      <c r="A6" s="24">
        <v>1</v>
      </c>
      <c r="B6" s="17" t="s">
        <v>19</v>
      </c>
      <c r="C6" s="8" t="s">
        <v>221</v>
      </c>
      <c r="D6" s="36" t="s">
        <v>26</v>
      </c>
      <c r="E6" s="36">
        <v>1</v>
      </c>
      <c r="F6" s="21">
        <v>1</v>
      </c>
      <c r="G6" s="83">
        <v>0</v>
      </c>
      <c r="H6" s="83">
        <v>0</v>
      </c>
      <c r="I6" s="88">
        <v>0</v>
      </c>
      <c r="J6" s="83">
        <v>0</v>
      </c>
      <c r="K6" s="83">
        <v>0</v>
      </c>
      <c r="L6" s="83"/>
      <c r="M6" s="83"/>
      <c r="N6" s="11"/>
      <c r="O6" s="83"/>
      <c r="P6" s="83"/>
      <c r="Q6" s="83"/>
      <c r="R6" s="83"/>
      <c r="S6" s="11">
        <f>145.7/F6*100</f>
        <v>14569.999999999998</v>
      </c>
      <c r="T6" s="8" t="s">
        <v>314</v>
      </c>
    </row>
    <row r="7" spans="1:20" ht="408" customHeight="1" x14ac:dyDescent="0.25">
      <c r="A7" s="24">
        <v>2</v>
      </c>
      <c r="B7" s="17" t="s">
        <v>24</v>
      </c>
      <c r="C7" s="8" t="s">
        <v>222</v>
      </c>
      <c r="D7" s="36" t="s">
        <v>26</v>
      </c>
      <c r="E7" s="36">
        <v>53</v>
      </c>
      <c r="F7" s="21">
        <v>55</v>
      </c>
      <c r="G7" s="83">
        <v>2</v>
      </c>
      <c r="H7" s="83">
        <v>4</v>
      </c>
      <c r="I7" s="88">
        <v>18</v>
      </c>
      <c r="J7" s="138">
        <v>23</v>
      </c>
      <c r="K7" s="139">
        <v>27</v>
      </c>
      <c r="L7" s="83"/>
      <c r="M7" s="11"/>
      <c r="N7" s="11"/>
      <c r="O7" s="83"/>
      <c r="P7" s="11"/>
      <c r="Q7" s="11"/>
      <c r="R7" s="83"/>
      <c r="S7" s="11">
        <f>Q7/F7*100</f>
        <v>0</v>
      </c>
      <c r="T7" s="8" t="s">
        <v>307</v>
      </c>
    </row>
    <row r="8" spans="1:20" ht="94.5" x14ac:dyDescent="0.25">
      <c r="A8" s="24">
        <v>3</v>
      </c>
      <c r="B8" s="17" t="s">
        <v>28</v>
      </c>
      <c r="C8" s="8" t="s">
        <v>223</v>
      </c>
      <c r="D8" s="36" t="s">
        <v>26</v>
      </c>
      <c r="E8" s="36">
        <v>1</v>
      </c>
      <c r="F8" s="21">
        <v>1</v>
      </c>
      <c r="G8" s="83">
        <v>0</v>
      </c>
      <c r="H8" s="83">
        <v>0</v>
      </c>
      <c r="I8" s="83">
        <v>0</v>
      </c>
      <c r="J8" s="83">
        <v>0</v>
      </c>
      <c r="K8" s="83">
        <v>0</v>
      </c>
      <c r="L8" s="12"/>
      <c r="M8" s="12"/>
      <c r="N8" s="12"/>
      <c r="O8" s="12"/>
      <c r="P8" s="12"/>
      <c r="Q8" s="12"/>
      <c r="R8" s="12"/>
      <c r="S8" s="11">
        <f>Q8/F8*100</f>
        <v>0</v>
      </c>
      <c r="T8" s="8" t="s">
        <v>283</v>
      </c>
    </row>
    <row r="9" spans="1:20" ht="78.75" x14ac:dyDescent="0.25">
      <c r="A9" s="193">
        <v>4</v>
      </c>
      <c r="B9" s="195" t="s">
        <v>50</v>
      </c>
      <c r="C9" s="8" t="s">
        <v>230</v>
      </c>
      <c r="D9" s="36" t="s">
        <v>26</v>
      </c>
      <c r="E9" s="36">
        <v>104</v>
      </c>
      <c r="F9" s="21">
        <v>104</v>
      </c>
      <c r="G9" s="83">
        <v>7</v>
      </c>
      <c r="H9" s="83">
        <v>15</v>
      </c>
      <c r="I9" s="88">
        <v>23</v>
      </c>
      <c r="J9" s="142">
        <v>31</v>
      </c>
      <c r="K9" s="142">
        <v>39</v>
      </c>
      <c r="L9" s="83"/>
      <c r="M9" s="14"/>
      <c r="N9" s="14"/>
      <c r="O9" s="14"/>
      <c r="P9" s="14"/>
      <c r="Q9" s="14"/>
      <c r="R9" s="83"/>
      <c r="S9" s="11">
        <f>Q9/F9*100</f>
        <v>0</v>
      </c>
      <c r="T9" s="8" t="s">
        <v>284</v>
      </c>
    </row>
    <row r="10" spans="1:20" ht="37.9" customHeight="1" x14ac:dyDescent="0.25">
      <c r="A10" s="194"/>
      <c r="B10" s="196"/>
      <c r="C10" s="8" t="s">
        <v>229</v>
      </c>
      <c r="D10" s="36" t="s">
        <v>224</v>
      </c>
      <c r="E10" s="12">
        <v>118.81</v>
      </c>
      <c r="F10" s="21">
        <v>123.57</v>
      </c>
      <c r="G10" s="11">
        <v>10.34</v>
      </c>
      <c r="H10" s="11">
        <v>20.68</v>
      </c>
      <c r="I10" s="11">
        <v>31</v>
      </c>
      <c r="J10" s="11">
        <v>41</v>
      </c>
      <c r="K10" s="11">
        <v>51.3</v>
      </c>
      <c r="L10" s="11"/>
      <c r="M10" s="11"/>
      <c r="N10" s="11"/>
      <c r="O10" s="11"/>
      <c r="P10" s="11"/>
      <c r="Q10" s="11"/>
      <c r="R10" s="11"/>
      <c r="S10" s="11"/>
      <c r="T10" s="85" t="s">
        <v>281</v>
      </c>
    </row>
    <row r="11" spans="1:20" ht="126" x14ac:dyDescent="0.25">
      <c r="A11" s="25">
        <v>5</v>
      </c>
      <c r="B11" s="13" t="s">
        <v>52</v>
      </c>
      <c r="C11" s="8" t="s">
        <v>225</v>
      </c>
      <c r="D11" s="36" t="s">
        <v>26</v>
      </c>
      <c r="E11" s="36">
        <v>1600</v>
      </c>
      <c r="F11" s="21">
        <v>1800</v>
      </c>
      <c r="G11" s="83">
        <v>120</v>
      </c>
      <c r="H11" s="83">
        <v>180</v>
      </c>
      <c r="I11" s="88">
        <v>450</v>
      </c>
      <c r="J11" s="83">
        <v>600</v>
      </c>
      <c r="K11" s="83">
        <v>750</v>
      </c>
      <c r="L11" s="83"/>
      <c r="M11" s="83"/>
      <c r="N11" s="83"/>
      <c r="O11" s="83"/>
      <c r="P11" s="83"/>
      <c r="Q11" s="83"/>
      <c r="R11" s="14"/>
      <c r="S11" s="11">
        <f t="shared" ref="S11:S13" si="0">Q11/F11*100</f>
        <v>0</v>
      </c>
      <c r="T11" s="8" t="s">
        <v>282</v>
      </c>
    </row>
    <row r="12" spans="1:20" ht="63" x14ac:dyDescent="0.25">
      <c r="A12" s="25">
        <v>6</v>
      </c>
      <c r="B12" s="13" t="s">
        <v>53</v>
      </c>
      <c r="C12" s="8" t="s">
        <v>226</v>
      </c>
      <c r="D12" s="36" t="s">
        <v>227</v>
      </c>
      <c r="E12" s="36">
        <v>100</v>
      </c>
      <c r="F12" s="21">
        <v>100</v>
      </c>
      <c r="G12" s="15">
        <v>100</v>
      </c>
      <c r="H12" s="15">
        <v>100</v>
      </c>
      <c r="I12" s="15">
        <v>100</v>
      </c>
      <c r="J12" s="15">
        <v>100</v>
      </c>
      <c r="K12" s="15">
        <v>100</v>
      </c>
      <c r="L12" s="16"/>
      <c r="M12" s="15"/>
      <c r="N12" s="15"/>
      <c r="O12" s="15"/>
      <c r="P12" s="15"/>
      <c r="Q12" s="15"/>
      <c r="R12" s="71"/>
      <c r="S12" s="11">
        <f>O12/F12*100</f>
        <v>0</v>
      </c>
      <c r="T12" s="8"/>
    </row>
    <row r="13" spans="1:20" ht="78.75" x14ac:dyDescent="0.25">
      <c r="A13" s="25">
        <v>7</v>
      </c>
      <c r="B13" s="13" t="s">
        <v>55</v>
      </c>
      <c r="C13" s="8" t="s">
        <v>228</v>
      </c>
      <c r="D13" s="36" t="s">
        <v>227</v>
      </c>
      <c r="E13" s="36">
        <v>100</v>
      </c>
      <c r="F13" s="21">
        <v>100</v>
      </c>
      <c r="G13" s="83">
        <v>100</v>
      </c>
      <c r="H13" s="83">
        <v>100</v>
      </c>
      <c r="I13" s="83">
        <v>100</v>
      </c>
      <c r="J13" s="83">
        <v>100</v>
      </c>
      <c r="K13" s="83">
        <v>100</v>
      </c>
      <c r="L13" s="83"/>
      <c r="M13" s="83"/>
      <c r="N13" s="83"/>
      <c r="O13" s="83"/>
      <c r="P13" s="83"/>
      <c r="Q13" s="83"/>
      <c r="R13" s="83"/>
      <c r="S13" s="11">
        <f t="shared" si="0"/>
        <v>0</v>
      </c>
      <c r="T13" s="8"/>
    </row>
  </sheetData>
  <customSheetViews>
    <customSheetView guid="{AF8A7EC1-5680-4411-8CA7-5C7F5D245B03}" scale="70" showPageBreaks="1" hiddenColumns="1" state="hidden" view="pageBreakPreview" topLeftCell="D8">
      <selection activeCell="H6" sqref="H6:I10"/>
      <pageMargins left="0.7" right="0.7" top="0.75" bottom="0.75" header="0.3" footer="0.3"/>
      <pageSetup paperSize="9" orientation="portrait" r:id="rId1"/>
    </customSheetView>
    <customSheetView guid="{6AC0ED22-CCBF-444B-9F29-F3EDD4234483}" scale="60" showPageBreaks="1" hiddenColumns="1" view="pageBreakPreview">
      <selection activeCell="G6" sqref="G6:G13"/>
      <pageMargins left="0.7" right="0.7" top="0.75" bottom="0.75" header="0.3" footer="0.3"/>
      <pageSetup paperSize="9" orientation="portrait" r:id="rId2"/>
    </customSheetView>
    <customSheetView guid="{06A69783-2FAA-4B05-9CD3-C97C7DF94659}" scale="60" showPageBreaks="1" hiddenColumns="1" view="pageBreakPreview">
      <selection activeCell="G6" sqref="G6:G13"/>
      <pageMargins left="0.7" right="0.7" top="0.75" bottom="0.75" header="0.3" footer="0.3"/>
      <pageSetup paperSize="9" orientation="portrait" r:id="rId3"/>
    </customSheetView>
    <customSheetView guid="{8E7CBF92-2A8A-4486-AE31-320A2A4BD935}" scale="55" showPageBreaks="1" hiddenColumns="1" view="pageBreakPreview">
      <selection activeCell="P12" sqref="P12"/>
      <pageMargins left="0.7" right="0.7" top="0.75" bottom="0.75" header="0.3" footer="0.3"/>
      <pageSetup paperSize="9" orientation="portrait" r:id="rId4"/>
    </customSheetView>
    <customSheetView guid="{F48E67D2-2C8C-4D86-A2A9-F44F569AC752}" scale="60" showPageBreaks="1" hiddenColumns="1" view="pageBreakPreview">
      <selection activeCell="R7" sqref="R7"/>
      <pageMargins left="0.7" right="0.7" top="0.75" bottom="0.75" header="0.3" footer="0.3"/>
      <pageSetup paperSize="9" orientation="portrait" r:id="rId5"/>
    </customSheetView>
    <customSheetView guid="{B08D60EB-17AC-43BC-A2EA-BCC34DA15115}" scale="60" showPageBreaks="1" hiddenColumns="1" view="pageBreakPreview">
      <selection activeCell="M13" sqref="M13"/>
      <pageMargins left="0.7" right="0.7" top="0.75" bottom="0.75" header="0.3" footer="0.3"/>
      <pageSetup paperSize="9" orientation="portrait" r:id="rId6"/>
    </customSheetView>
    <customSheetView guid="{E82CE51D-E642-4881-A0F3-F33C1C34AFA1}" scale="60" showPageBreaks="1" hiddenColumns="1" view="pageBreakPreview">
      <selection activeCell="G6" sqref="G6:G13"/>
      <pageMargins left="0.7" right="0.7" top="0.75" bottom="0.75" header="0.3" footer="0.3"/>
      <pageSetup paperSize="9" orientation="portrait" r:id="rId7"/>
    </customSheetView>
    <customSheetView guid="{AA1E88D6-B765-4D8A-BB20-FCE31C48857F}" scale="60" showPageBreaks="1" hiddenColumns="1" view="pageBreakPreview">
      <selection activeCell="G6" sqref="G6:G13"/>
      <pageMargins left="0.7" right="0.7" top="0.75" bottom="0.75" header="0.3" footer="0.3"/>
      <pageSetup paperSize="9" orientation="portrait" r:id="rId8"/>
    </customSheetView>
    <customSheetView guid="{DBB9E7F6-7701-4D52-8273-C96C8672D403}" scale="60" showPageBreaks="1" hiddenColumns="1" view="pageBreakPreview">
      <selection sqref="A1:XFD1048576"/>
      <pageMargins left="0.7" right="0.7" top="0.75" bottom="0.75" header="0.3" footer="0.3"/>
      <pageSetup paperSize="9" scale="45" orientation="landscape" r:id="rId9"/>
    </customSheetView>
    <customSheetView guid="{0E67524B-A824-49FB-A67D-C1771603425D}" scale="60" showPageBreaks="1" hiddenColumns="1" view="pageBreakPreview" topLeftCell="E1">
      <selection activeCell="T7" sqref="T7"/>
      <colBreaks count="2" manualBreakCount="2">
        <brk id="10" max="12" man="1"/>
        <brk id="19" max="12" man="1"/>
      </colBreaks>
      <pageMargins left="0.7" right="0.7" top="0.75" bottom="0.75" header="0.3" footer="0.3"/>
      <pageSetup paperSize="9" scale="88" orientation="portrait" r:id="rId10"/>
    </customSheetView>
    <customSheetView guid="{80AD08A8-345A-453A-A104-5E3DA1078B6F}" scale="60" showPageBreaks="1" hiddenColumns="1" view="pageBreakPreview">
      <selection activeCell="G6" sqref="G6:G13"/>
      <pageMargins left="0.7" right="0.7" top="0.75" bottom="0.75" header="0.3" footer="0.3"/>
      <pageSetup paperSize="9" orientation="portrait" r:id="rId11"/>
    </customSheetView>
    <customSheetView guid="{BEF67C10-7FC6-4F33-B3F9-204F29E3E218}" scale="60" showPageBreaks="1" hiddenColumns="1" view="pageBreakPreview">
      <selection activeCell="G6" sqref="G6:G13"/>
      <pageMargins left="0.7" right="0.7" top="0.75" bottom="0.75" header="0.3" footer="0.3"/>
      <pageSetup paperSize="9" orientation="portrait" r:id="rId12"/>
    </customSheetView>
    <customSheetView guid="{6A6C9703-C16B-46D2-8CEE-AD24BCFE6CF3}" scale="60" showPageBreaks="1" hiddenColumns="1" view="pageBreakPreview">
      <selection activeCell="G9" sqref="G9"/>
      <pageMargins left="0.7" right="0.7" top="0.75" bottom="0.75" header="0.3" footer="0.3"/>
      <pageSetup paperSize="9" scale="45" orientation="landscape" r:id="rId13"/>
    </customSheetView>
    <customSheetView guid="{BC0D032C-B7DF-4F2E-B1DC-6C55D32E50A7}" scale="60" showPageBreaks="1" hiddenColumns="1" view="pageBreakPreview">
      <selection activeCell="G6" sqref="G6:G13"/>
      <pageMargins left="0.7" right="0.7" top="0.75" bottom="0.75" header="0.3" footer="0.3"/>
      <pageSetup paperSize="9" orientation="portrait" r:id="rId14"/>
    </customSheetView>
    <customSheetView guid="{7ECADF5B-4174-4035-8137-3D83A4A93CD5}" scale="60" showPageBreaks="1" hiddenColumns="1" view="pageBreakPreview">
      <selection activeCell="G6" sqref="G6:G13"/>
      <pageMargins left="0.7" right="0.7" top="0.75" bottom="0.75" header="0.3" footer="0.3"/>
      <pageSetup paperSize="9" orientation="portrait" r:id="rId15"/>
    </customSheetView>
    <customSheetView guid="{5F1BE36F-0832-42CE-A3FC-1A76BC593CBA}" scale="60" showPageBreaks="1" hiddenColumns="1" view="pageBreakPreview">
      <selection activeCell="M13" sqref="M13"/>
      <pageMargins left="0.7" right="0.7" top="0.75" bottom="0.75" header="0.3" footer="0.3"/>
      <pageSetup paperSize="9" orientation="portrait" r:id="rId16"/>
    </customSheetView>
    <customSheetView guid="{2632A833-96F5-4A25-97EB-81ED19BC2F66}" scale="60" showPageBreaks="1" hiddenColumns="1" view="pageBreakPreview">
      <selection activeCell="G6" sqref="G6:G13"/>
      <pageMargins left="0.7" right="0.7" top="0.75" bottom="0.75" header="0.3" footer="0.3"/>
      <pageSetup paperSize="9" orientation="portrait" r:id="rId17"/>
    </customSheetView>
    <customSheetView guid="{3A1AD47D-D360-494C-B851-D14B33F8032B}" scale="60" showPageBreaks="1" hiddenColumns="1" view="pageBreakPreview">
      <selection activeCell="G6" sqref="G6:G13"/>
      <pageMargins left="0.7" right="0.7" top="0.75" bottom="0.75" header="0.3" footer="0.3"/>
      <pageSetup paperSize="9" orientation="portrait" r:id="rId18"/>
    </customSheetView>
    <customSheetView guid="{73C3B9D4-9210-43F5-9883-0E949EA0E341}" scale="70" showPageBreaks="1" hiddenColumns="1" view="pageBreakPreview" topLeftCell="D8">
      <selection activeCell="G11" sqref="G11"/>
      <pageMargins left="0.7" right="0.7" top="0.75" bottom="0.75" header="0.3" footer="0.3"/>
      <pageSetup paperSize="9" orientation="portrait" r:id="rId19"/>
    </customSheetView>
    <customSheetView guid="{29B41C1A-DE4D-4DEA-B90B-19C46C754CB5}" scale="60" showPageBreaks="1" hiddenColumns="1" view="pageBreakPreview">
      <selection activeCell="G9" sqref="G9"/>
      <pageMargins left="0.7" right="0.7" top="0.75" bottom="0.75" header="0.3" footer="0.3"/>
      <pageSetup paperSize="9" scale="45" orientation="landscape" r:id="rId20"/>
    </customSheetView>
    <customSheetView guid="{E5A2ECE4-B75B-45A2-AE22-0D04E85CEB66}" scale="60" showPageBreaks="1" hiddenColumns="1" view="pageBreakPreview">
      <selection activeCell="G6" sqref="G6:G13"/>
      <pageMargins left="0.7" right="0.7" top="0.75" bottom="0.75" header="0.3" footer="0.3"/>
      <pageSetup paperSize="9" orientation="portrait" r:id="rId21"/>
    </customSheetView>
    <customSheetView guid="{F1DC9DCC-06E3-4E7B-88AF-BCE58DCEC1FC}" scale="60" showPageBreaks="1" hiddenColumns="1" view="pageBreakPreview">
      <selection activeCell="G6" sqref="G6:G13"/>
      <pageMargins left="0.7" right="0.7" top="0.75" bottom="0.75" header="0.3" footer="0.3"/>
      <pageSetup paperSize="9" orientation="portrait" r:id="rId22"/>
    </customSheetView>
  </customSheetViews>
  <mergeCells count="11">
    <mergeCell ref="B5:T5"/>
    <mergeCell ref="A9:A10"/>
    <mergeCell ref="B9:B10"/>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10"/>
  <sheetViews>
    <sheetView view="pageBreakPreview" zoomScale="55" zoomScaleNormal="70" zoomScaleSheetLayoutView="55" workbookViewId="0">
      <selection activeCell="H6" sqref="H6:I10"/>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1"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1"/>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7"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65" t="s">
        <v>237</v>
      </c>
      <c r="C5" s="166"/>
      <c r="D5" s="166"/>
      <c r="E5" s="166"/>
      <c r="F5" s="166"/>
      <c r="G5" s="166"/>
      <c r="H5" s="166"/>
      <c r="I5" s="166"/>
      <c r="J5" s="166"/>
      <c r="K5" s="166"/>
      <c r="L5" s="166"/>
      <c r="M5" s="166"/>
      <c r="N5" s="166"/>
      <c r="O5" s="166"/>
      <c r="P5" s="166"/>
      <c r="Q5" s="166"/>
      <c r="R5" s="166"/>
      <c r="S5" s="166"/>
      <c r="T5" s="167"/>
    </row>
    <row r="6" spans="1:20" ht="78.75" x14ac:dyDescent="0.25">
      <c r="A6" s="24">
        <v>1</v>
      </c>
      <c r="B6" s="17" t="s">
        <v>19</v>
      </c>
      <c r="C6" s="8" t="s">
        <v>231</v>
      </c>
      <c r="D6" s="36" t="s">
        <v>30</v>
      </c>
      <c r="E6" s="36">
        <v>94.7</v>
      </c>
      <c r="F6" s="45">
        <v>95</v>
      </c>
      <c r="G6" s="106">
        <v>93</v>
      </c>
      <c r="H6" s="106">
        <v>93.1</v>
      </c>
      <c r="I6" s="101"/>
      <c r="J6" s="19"/>
      <c r="K6" s="19"/>
      <c r="L6" s="19"/>
      <c r="M6" s="19"/>
      <c r="N6" s="27"/>
      <c r="O6" s="19"/>
      <c r="P6" s="19"/>
      <c r="Q6" s="19"/>
      <c r="R6" s="19"/>
      <c r="S6" s="27">
        <f>145.7/F6*100</f>
        <v>153.36842105263159</v>
      </c>
      <c r="T6" s="18"/>
    </row>
    <row r="7" spans="1:20" ht="110.25" x14ac:dyDescent="0.25">
      <c r="A7" s="24">
        <v>2</v>
      </c>
      <c r="B7" s="17">
        <v>1</v>
      </c>
      <c r="C7" s="8" t="s">
        <v>236</v>
      </c>
      <c r="D7" s="36" t="s">
        <v>30</v>
      </c>
      <c r="E7" s="36">
        <v>107.8</v>
      </c>
      <c r="F7" s="21">
        <v>100</v>
      </c>
      <c r="G7" s="106">
        <v>3.6</v>
      </c>
      <c r="H7" s="106">
        <v>7.4</v>
      </c>
      <c r="I7" s="101"/>
      <c r="J7" s="27"/>
      <c r="K7" s="27"/>
      <c r="L7" s="19"/>
      <c r="M7" s="27"/>
      <c r="N7" s="27"/>
      <c r="O7" s="19"/>
      <c r="P7" s="27"/>
      <c r="Q7" s="27"/>
      <c r="R7" s="19"/>
      <c r="S7" s="27">
        <f>Q7/F7*100</f>
        <v>0</v>
      </c>
      <c r="T7" s="18"/>
    </row>
    <row r="8" spans="1:20" ht="189" x14ac:dyDescent="0.25">
      <c r="A8" s="24">
        <v>3</v>
      </c>
      <c r="B8" s="17">
        <v>2</v>
      </c>
      <c r="C8" s="8" t="s">
        <v>235</v>
      </c>
      <c r="D8" s="36" t="s">
        <v>30</v>
      </c>
      <c r="E8" s="36">
        <v>60</v>
      </c>
      <c r="F8" s="21">
        <v>60</v>
      </c>
      <c r="G8" s="106">
        <v>60</v>
      </c>
      <c r="H8" s="106">
        <v>60</v>
      </c>
      <c r="I8" s="101"/>
      <c r="J8" s="19"/>
      <c r="K8" s="19"/>
      <c r="L8" s="28"/>
      <c r="M8" s="28"/>
      <c r="N8" s="28"/>
      <c r="O8" s="28"/>
      <c r="P8" s="28"/>
      <c r="Q8" s="28"/>
      <c r="R8" s="28"/>
      <c r="S8" s="27">
        <f>Q8/F8*100</f>
        <v>0</v>
      </c>
      <c r="T8" s="18"/>
    </row>
    <row r="9" spans="1:20" ht="63" x14ac:dyDescent="0.25">
      <c r="A9" s="24">
        <v>4</v>
      </c>
      <c r="B9" s="13">
        <v>3</v>
      </c>
      <c r="C9" s="8" t="s">
        <v>234</v>
      </c>
      <c r="D9" s="36" t="s">
        <v>177</v>
      </c>
      <c r="E9" s="36">
        <v>4</v>
      </c>
      <c r="F9" s="21">
        <v>2</v>
      </c>
      <c r="G9" s="106">
        <v>0</v>
      </c>
      <c r="H9" s="106">
        <v>0</v>
      </c>
      <c r="I9" s="101"/>
      <c r="J9" s="19"/>
      <c r="K9" s="19"/>
      <c r="L9" s="19"/>
      <c r="M9" s="29"/>
      <c r="N9" s="29"/>
      <c r="O9" s="29"/>
      <c r="P9" s="29"/>
      <c r="Q9" s="29"/>
      <c r="R9" s="19"/>
      <c r="S9" s="27">
        <f>Q9/F9*100</f>
        <v>0</v>
      </c>
      <c r="T9" s="18"/>
    </row>
    <row r="10" spans="1:20" ht="78.75" x14ac:dyDescent="0.25">
      <c r="A10" s="24">
        <v>5</v>
      </c>
      <c r="B10" s="13">
        <v>4</v>
      </c>
      <c r="C10" s="8" t="s">
        <v>232</v>
      </c>
      <c r="D10" s="36" t="s">
        <v>233</v>
      </c>
      <c r="E10" s="36">
        <v>0</v>
      </c>
      <c r="F10" s="21">
        <v>1</v>
      </c>
      <c r="G10" s="106">
        <v>0</v>
      </c>
      <c r="H10" s="106">
        <v>0</v>
      </c>
      <c r="I10" s="101"/>
      <c r="J10" s="19"/>
      <c r="K10" s="19"/>
      <c r="L10" s="19"/>
      <c r="M10" s="19"/>
      <c r="N10" s="19"/>
      <c r="O10" s="19"/>
      <c r="P10" s="19"/>
      <c r="Q10" s="19"/>
      <c r="R10" s="29"/>
      <c r="S10" s="27">
        <f t="shared" ref="S10" si="0">Q10/F10*100</f>
        <v>0</v>
      </c>
      <c r="T10" s="18"/>
    </row>
  </sheetData>
  <customSheetViews>
    <customSheetView guid="{AF8A7EC1-5680-4411-8CA7-5C7F5D245B03}" scale="55" showPageBreaks="1" hiddenColumns="1" state="hidden" view="pageBreakPreview">
      <selection activeCell="H6" sqref="H6:I10"/>
      <pageMargins left="0.7" right="0.7" top="0.75" bottom="0.75" header="0.3" footer="0.3"/>
      <pageSetup paperSize="9" orientation="portrait" r:id="rId1"/>
    </customSheetView>
    <customSheetView guid="{6AC0ED22-CCBF-444B-9F29-F3EDD4234483}" scale="55" showPageBreaks="1" hiddenColumns="1" view="pageBreakPreview">
      <selection activeCell="G6" sqref="G6:G10"/>
      <pageMargins left="0.7" right="0.7" top="0.75" bottom="0.75" header="0.3" footer="0.3"/>
      <pageSetup paperSize="9" orientation="portrait" r:id="rId2"/>
    </customSheetView>
    <customSheetView guid="{06A69783-2FAA-4B05-9CD3-C97C7DF94659}" scale="55" showPageBreaks="1" hiddenColumns="1" view="pageBreakPreview">
      <selection activeCell="G6" sqref="G6:G10"/>
      <pageMargins left="0.7" right="0.7" top="0.75" bottom="0.75" header="0.3" footer="0.3"/>
      <pageSetup paperSize="9" orientation="portrait" r:id="rId3"/>
    </customSheetView>
    <customSheetView guid="{8E7CBF92-2A8A-4486-AE31-320A2A4BD935}" scale="55" showPageBreaks="1" hiddenColumns="1" view="pageBreakPreview">
      <selection activeCell="N7" sqref="N7"/>
      <pageMargins left="0.7" right="0.7" top="0.75" bottom="0.75" header="0.3" footer="0.3"/>
      <pageSetup paperSize="9" orientation="portrait" r:id="rId4"/>
    </customSheetView>
    <customSheetView guid="{F48E67D2-2C8C-4D86-A2A9-F44F569AC752}" scale="55" showPageBreaks="1" hiddenColumns="1" view="pageBreakPreview">
      <selection activeCell="G6" sqref="G6:G10"/>
      <pageMargins left="0.7" right="0.7" top="0.75" bottom="0.75" header="0.3" footer="0.3"/>
      <pageSetup paperSize="9" orientation="portrait" r:id="rId5"/>
    </customSheetView>
    <customSheetView guid="{B08D60EB-17AC-43BC-A2EA-BCC34DA15115}" scale="55" showPageBreaks="1" hiddenColumns="1" view="pageBreakPreview">
      <selection activeCell="T16" sqref="T16"/>
      <pageMargins left="0.7" right="0.7" top="0.75" bottom="0.75" header="0.3" footer="0.3"/>
      <pageSetup paperSize="9" orientation="portrait" r:id="rId6"/>
    </customSheetView>
    <customSheetView guid="{E82CE51D-E642-4881-A0F3-F33C1C34AFA1}" scale="55" showPageBreaks="1" hiddenColumns="1" view="pageBreakPreview">
      <selection activeCell="G6" sqref="G6:G10"/>
      <pageMargins left="0.7" right="0.7" top="0.75" bottom="0.75" header="0.3" footer="0.3"/>
      <pageSetup paperSize="9" orientation="portrait" r:id="rId7"/>
    </customSheetView>
    <customSheetView guid="{AA1E88D6-B765-4D8A-BB20-FCE31C48857F}" scale="55" showPageBreaks="1" hiddenColumns="1" view="pageBreakPreview">
      <selection activeCell="G6" sqref="G6:G10"/>
      <pageMargins left="0.7" right="0.7" top="0.75" bottom="0.75" header="0.3" footer="0.3"/>
      <pageSetup paperSize="9" orientation="portrait" r:id="rId8"/>
    </customSheetView>
    <customSheetView guid="{DBB9E7F6-7701-4D52-8273-C96C8672D403}" scale="55" showPageBreaks="1" hiddenColumns="1" view="pageBreakPreview">
      <selection activeCell="G6" sqref="G6:G10"/>
      <pageMargins left="0.7" right="0.7" top="0.75" bottom="0.75" header="0.3" footer="0.3"/>
      <pageSetup paperSize="9" orientation="portrait" r:id="rId9"/>
    </customSheetView>
    <customSheetView guid="{0E67524B-A824-49FB-A67D-C1771603425D}" scale="55" showPageBreaks="1" hiddenColumns="1" view="pageBreakPreview">
      <selection activeCell="G6" sqref="G6:G10"/>
      <pageMargins left="0.7" right="0.7" top="0.75" bottom="0.75" header="0.3" footer="0.3"/>
      <pageSetup paperSize="9" orientation="portrait" r:id="rId10"/>
    </customSheetView>
    <customSheetView guid="{80AD08A8-345A-453A-A104-5E3DA1078B6F}" scale="55" showPageBreaks="1" hiddenColumns="1" view="pageBreakPreview">
      <selection activeCell="G6" sqref="G6:G10"/>
      <pageMargins left="0.7" right="0.7" top="0.75" bottom="0.75" header="0.3" footer="0.3"/>
      <pageSetup paperSize="9" orientation="portrait" r:id="rId11"/>
    </customSheetView>
    <customSheetView guid="{BEF67C10-7FC6-4F33-B3F9-204F29E3E218}" scale="55" showPageBreaks="1" hiddenColumns="1" view="pageBreakPreview">
      <selection activeCell="G6" sqref="G6:G10"/>
      <pageMargins left="0.7" right="0.7" top="0.75" bottom="0.75" header="0.3" footer="0.3"/>
      <pageSetup paperSize="9" orientation="portrait" r:id="rId12"/>
    </customSheetView>
    <customSheetView guid="{6A6C9703-C16B-46D2-8CEE-AD24BCFE6CF3}" scale="55" showPageBreaks="1" hiddenColumns="1" view="pageBreakPreview">
      <selection activeCell="G6" sqref="G6:G10"/>
      <pageMargins left="0.7" right="0.7" top="0.75" bottom="0.75" header="0.3" footer="0.3"/>
      <pageSetup paperSize="9" orientation="portrait" r:id="rId13"/>
    </customSheetView>
    <customSheetView guid="{BC0D032C-B7DF-4F2E-B1DC-6C55D32E50A7}" scale="55" showPageBreaks="1" hiddenColumns="1" view="pageBreakPreview">
      <selection activeCell="G6" sqref="G6:G10"/>
      <pageMargins left="0.7" right="0.7" top="0.75" bottom="0.75" header="0.3" footer="0.3"/>
      <pageSetup paperSize="9" orientation="portrait" r:id="rId14"/>
    </customSheetView>
    <customSheetView guid="{7ECADF5B-4174-4035-8137-3D83A4A93CD5}" scale="55" showPageBreaks="1" hiddenColumns="1" view="pageBreakPreview">
      <selection activeCell="G6" sqref="G6:G10"/>
      <pageMargins left="0.7" right="0.7" top="0.75" bottom="0.75" header="0.3" footer="0.3"/>
      <pageSetup paperSize="9" orientation="portrait" r:id="rId15"/>
    </customSheetView>
    <customSheetView guid="{5F1BE36F-0832-42CE-A3FC-1A76BC593CBA}" scale="55" showPageBreaks="1" hiddenColumns="1" view="pageBreakPreview">
      <selection activeCell="T16" sqref="T16"/>
      <pageMargins left="0.7" right="0.7" top="0.75" bottom="0.75" header="0.3" footer="0.3"/>
      <pageSetup paperSize="9" orientation="portrait" r:id="rId16"/>
    </customSheetView>
    <customSheetView guid="{2632A833-96F5-4A25-97EB-81ED19BC2F66}" scale="55" showPageBreaks="1" hiddenColumns="1" view="pageBreakPreview">
      <selection activeCell="G6" sqref="G6:G10"/>
      <pageMargins left="0.7" right="0.7" top="0.75" bottom="0.75" header="0.3" footer="0.3"/>
      <pageSetup paperSize="9" orientation="portrait" r:id="rId17"/>
    </customSheetView>
    <customSheetView guid="{3A1AD47D-D360-494C-B851-D14B33F8032B}" scale="55" showPageBreaks="1" hiddenColumns="1" view="pageBreakPreview">
      <selection activeCell="G6" sqref="G6:G10"/>
      <pageMargins left="0.7" right="0.7" top="0.75" bottom="0.75" header="0.3" footer="0.3"/>
      <pageSetup paperSize="9" orientation="portrait" r:id="rId18"/>
    </customSheetView>
    <customSheetView guid="{73C3B9D4-9210-43F5-9883-0E949EA0E341}" scale="55" showPageBreaks="1" hiddenColumns="1" view="pageBreakPreview">
      <selection activeCell="N7" sqref="N7"/>
      <pageMargins left="0.7" right="0.7" top="0.75" bottom="0.75" header="0.3" footer="0.3"/>
      <pageSetup paperSize="9" orientation="portrait" r:id="rId19"/>
    </customSheetView>
    <customSheetView guid="{29B41C1A-DE4D-4DEA-B90B-19C46C754CB5}" scale="55" showPageBreaks="1" hiddenColumns="1" view="pageBreakPreview">
      <selection activeCell="G6" sqref="G6:G10"/>
      <pageMargins left="0.7" right="0.7" top="0.75" bottom="0.75" header="0.3" footer="0.3"/>
      <pageSetup paperSize="9" orientation="portrait" r:id="rId20"/>
    </customSheetView>
    <customSheetView guid="{E5A2ECE4-B75B-45A2-AE22-0D04E85CEB66}" scale="55" showPageBreaks="1" hiddenColumns="1" view="pageBreakPreview">
      <selection activeCell="G6" sqref="G6:G10"/>
      <pageMargins left="0.7" right="0.7" top="0.75" bottom="0.75" header="0.3" footer="0.3"/>
      <pageSetup paperSize="9" orientation="portrait" r:id="rId21"/>
    </customSheetView>
    <customSheetView guid="{F1DC9DCC-06E3-4E7B-88AF-BCE58DCEC1FC}" scale="55" showPageBreaks="1" hiddenColumns="1" view="pageBreakPreview">
      <selection activeCell="G6" sqref="G6:G10"/>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20"/>
  <sheetViews>
    <sheetView view="pageBreakPreview" zoomScale="60" zoomScaleNormal="100" workbookViewId="0">
      <selection activeCell="H6" sqref="H6:I10"/>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1"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1"/>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7"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65" t="s">
        <v>238</v>
      </c>
      <c r="C5" s="166"/>
      <c r="D5" s="166"/>
      <c r="E5" s="166"/>
      <c r="F5" s="166"/>
      <c r="G5" s="166"/>
      <c r="H5" s="166"/>
      <c r="I5" s="166"/>
      <c r="J5" s="166"/>
      <c r="K5" s="166"/>
      <c r="L5" s="166"/>
      <c r="M5" s="166"/>
      <c r="N5" s="166"/>
      <c r="O5" s="166"/>
      <c r="P5" s="166"/>
      <c r="Q5" s="166"/>
      <c r="R5" s="166"/>
      <c r="S5" s="166"/>
      <c r="T5" s="167"/>
    </row>
    <row r="6" spans="1:20" ht="126" x14ac:dyDescent="0.25">
      <c r="A6" s="24">
        <v>1</v>
      </c>
      <c r="B6" s="17" t="s">
        <v>19</v>
      </c>
      <c r="C6" s="8" t="s">
        <v>239</v>
      </c>
      <c r="D6" s="36" t="s">
        <v>30</v>
      </c>
      <c r="E6" s="36">
        <v>100</v>
      </c>
      <c r="F6" s="21">
        <v>100</v>
      </c>
      <c r="G6" s="89">
        <v>0</v>
      </c>
      <c r="H6" s="104"/>
      <c r="I6" s="104"/>
      <c r="J6" s="19"/>
      <c r="K6" s="19"/>
      <c r="L6" s="19"/>
      <c r="M6" s="19"/>
      <c r="N6" s="27"/>
      <c r="O6" s="19"/>
      <c r="P6" s="19"/>
      <c r="Q6" s="19"/>
      <c r="R6" s="19"/>
      <c r="S6" s="27">
        <f>145.7/F6*100</f>
        <v>145.69999999999999</v>
      </c>
      <c r="T6" s="74" t="s">
        <v>273</v>
      </c>
    </row>
    <row r="7" spans="1:20" ht="63" x14ac:dyDescent="0.25">
      <c r="A7" s="24">
        <v>2</v>
      </c>
      <c r="B7" s="17" t="s">
        <v>24</v>
      </c>
      <c r="C7" s="8" t="s">
        <v>240</v>
      </c>
      <c r="D7" s="36" t="s">
        <v>30</v>
      </c>
      <c r="E7" s="36">
        <v>100</v>
      </c>
      <c r="F7" s="21">
        <v>100</v>
      </c>
      <c r="G7" s="89">
        <v>100</v>
      </c>
      <c r="H7" s="104"/>
      <c r="I7" s="104"/>
      <c r="J7" s="27"/>
      <c r="K7" s="27"/>
      <c r="L7" s="19"/>
      <c r="M7" s="27"/>
      <c r="N7" s="27"/>
      <c r="O7" s="19"/>
      <c r="P7" s="27"/>
      <c r="Q7" s="27"/>
      <c r="R7" s="19"/>
      <c r="S7" s="27">
        <f>Q7/F7*100</f>
        <v>0</v>
      </c>
      <c r="T7" s="74" t="s">
        <v>274</v>
      </c>
    </row>
    <row r="8" spans="1:20" ht="141.75" x14ac:dyDescent="0.25">
      <c r="A8" s="24">
        <v>3</v>
      </c>
      <c r="B8" s="17" t="s">
        <v>28</v>
      </c>
      <c r="C8" s="8" t="s">
        <v>241</v>
      </c>
      <c r="D8" s="36" t="s">
        <v>30</v>
      </c>
      <c r="E8" s="36">
        <v>28.3</v>
      </c>
      <c r="F8" s="21">
        <v>64.099999999999994</v>
      </c>
      <c r="G8" s="89">
        <v>46.2</v>
      </c>
      <c r="H8" s="104"/>
      <c r="I8" s="104"/>
      <c r="J8" s="19"/>
      <c r="K8" s="19"/>
      <c r="L8" s="28"/>
      <c r="M8" s="28"/>
      <c r="N8" s="28"/>
      <c r="O8" s="28"/>
      <c r="P8" s="28"/>
      <c r="Q8" s="28"/>
      <c r="R8" s="28"/>
      <c r="S8" s="27">
        <f>Q8/F8*100</f>
        <v>0</v>
      </c>
      <c r="T8" s="75" t="s">
        <v>275</v>
      </c>
    </row>
    <row r="9" spans="1:20" ht="63" x14ac:dyDescent="0.25">
      <c r="A9" s="46">
        <v>4</v>
      </c>
      <c r="B9" s="47" t="s">
        <v>50</v>
      </c>
      <c r="C9" s="8" t="s">
        <v>226</v>
      </c>
      <c r="D9" s="36" t="s">
        <v>30</v>
      </c>
      <c r="E9" s="36">
        <v>100</v>
      </c>
      <c r="F9" s="21">
        <v>100</v>
      </c>
      <c r="G9" s="89">
        <v>100</v>
      </c>
      <c r="H9" s="104"/>
      <c r="I9" s="104"/>
      <c r="J9" s="19"/>
      <c r="K9" s="19"/>
      <c r="L9" s="19"/>
      <c r="M9" s="29"/>
      <c r="N9" s="29"/>
      <c r="O9" s="29"/>
      <c r="P9" s="29"/>
      <c r="Q9" s="29"/>
      <c r="R9" s="19"/>
      <c r="S9" s="27">
        <f>Q9/F9*100</f>
        <v>0</v>
      </c>
      <c r="T9" s="75" t="s">
        <v>276</v>
      </c>
    </row>
    <row r="10" spans="1:20" ht="78.75" x14ac:dyDescent="0.25">
      <c r="A10" s="25">
        <v>5</v>
      </c>
      <c r="B10" s="13" t="s">
        <v>52</v>
      </c>
      <c r="C10" s="8" t="s">
        <v>242</v>
      </c>
      <c r="D10" s="36" t="s">
        <v>30</v>
      </c>
      <c r="E10" s="36">
        <v>91.5</v>
      </c>
      <c r="F10" s="45">
        <v>92.5</v>
      </c>
      <c r="G10" s="89">
        <v>92.5</v>
      </c>
      <c r="H10" s="104"/>
      <c r="I10" s="104"/>
      <c r="J10" s="19"/>
      <c r="K10" s="19"/>
      <c r="L10" s="19"/>
      <c r="M10" s="19"/>
      <c r="N10" s="19"/>
      <c r="O10" s="19"/>
      <c r="P10" s="19"/>
      <c r="Q10" s="19"/>
      <c r="R10" s="29"/>
      <c r="S10" s="27">
        <f t="shared" ref="S10" si="0">Q10/F10*100</f>
        <v>0</v>
      </c>
      <c r="T10" s="76" t="s">
        <v>277</v>
      </c>
    </row>
    <row r="20" spans="20:20" x14ac:dyDescent="0.25">
      <c r="T20" s="77"/>
    </row>
  </sheetData>
  <customSheetViews>
    <customSheetView guid="{AF8A7EC1-5680-4411-8CA7-5C7F5D245B03}" scale="60" showPageBreaks="1" printArea="1" hiddenColumns="1" state="hidden" view="pageBreakPreview">
      <selection activeCell="H6" sqref="H6:I10"/>
      <pageMargins left="0.7" right="0.7" top="0.75" bottom="0.75" header="0.3" footer="0.3"/>
      <pageSetup paperSize="9" orientation="portrait" r:id="rId1"/>
    </customSheetView>
    <customSheetView guid="{6AC0ED22-CCBF-444B-9F29-F3EDD4234483}" scale="60" showPageBreaks="1" hiddenColumns="1" view="pageBreakPreview">
      <selection activeCell="T9" sqref="T9"/>
      <pageMargins left="0.7" right="0.7" top="0.75" bottom="0.75" header="0.3" footer="0.3"/>
      <pageSetup paperSize="9" orientation="portrait" r:id="rId2"/>
    </customSheetView>
    <customSheetView guid="{06A69783-2FAA-4B05-9CD3-C97C7DF94659}" scale="60" showPageBreaks="1" hiddenColumns="1" view="pageBreakPreview">
      <selection activeCell="T9" sqref="T9"/>
      <pageMargins left="0.7" right="0.7" top="0.75" bottom="0.75" header="0.3" footer="0.3"/>
      <pageSetup paperSize="9" orientation="portrait" r:id="rId3"/>
    </customSheetView>
    <customSheetView guid="{8E7CBF92-2A8A-4486-AE31-320A2A4BD935}" scale="60" showPageBreaks="1" printArea="1" hiddenColumns="1" view="pageBreakPreview">
      <selection activeCell="H6" sqref="H6:I10"/>
      <pageMargins left="0.7" right="0.7" top="0.75" bottom="0.75" header="0.3" footer="0.3"/>
      <pageSetup paperSize="9" orientation="portrait" r:id="rId4"/>
    </customSheetView>
    <customSheetView guid="{F48E67D2-2C8C-4D86-A2A9-F44F569AC752}" scale="60" showPageBreaks="1" hiddenColumns="1" view="pageBreakPreview">
      <selection activeCell="T9" sqref="T9"/>
      <pageMargins left="0.7" right="0.7" top="0.75" bottom="0.75" header="0.3" footer="0.3"/>
      <pageSetup paperSize="9" orientation="portrait" r:id="rId5"/>
    </customSheetView>
    <customSheetView guid="{B08D60EB-17AC-43BC-A2EA-BCC34DA15115}" scale="60" showPageBreaks="1" hiddenColumns="1" view="pageBreakPreview">
      <selection activeCell="H8" sqref="H8"/>
      <pageMargins left="0.7" right="0.7" top="0.75" bottom="0.75" header="0.3" footer="0.3"/>
      <pageSetup paperSize="9" orientation="portrait" r:id="rId6"/>
    </customSheetView>
    <customSheetView guid="{E82CE51D-E642-4881-A0F3-F33C1C34AFA1}" scale="60" showPageBreaks="1" hiddenColumns="1" view="pageBreakPreview">
      <selection activeCell="T9" sqref="T9"/>
      <pageMargins left="0.7" right="0.7" top="0.75" bottom="0.75" header="0.3" footer="0.3"/>
      <pageSetup paperSize="9" orientation="portrait" r:id="rId7"/>
    </customSheetView>
    <customSheetView guid="{AA1E88D6-B765-4D8A-BB20-FCE31C48857F}" scale="60" showPageBreaks="1" hiddenColumns="1" view="pageBreakPreview">
      <selection activeCell="T9" sqref="T9"/>
      <pageMargins left="0.7" right="0.7" top="0.75" bottom="0.75" header="0.3" footer="0.3"/>
      <pageSetup paperSize="9" orientation="portrait" r:id="rId8"/>
    </customSheetView>
    <customSheetView guid="{DBB9E7F6-7701-4D52-8273-C96C8672D403}" scale="60" showPageBreaks="1" hiddenColumns="1" view="pageBreakPreview">
      <selection activeCell="T9" sqref="T9"/>
      <pageMargins left="0.7" right="0.7" top="0.75" bottom="0.75" header="0.3" footer="0.3"/>
      <pageSetup paperSize="9" orientation="portrait" r:id="rId9"/>
    </customSheetView>
    <customSheetView guid="{0E67524B-A824-49FB-A67D-C1771603425D}" scale="60" showPageBreaks="1" hiddenColumns="1" view="pageBreakPreview">
      <selection activeCell="T9" sqref="T9"/>
      <pageMargins left="0.7" right="0.7" top="0.75" bottom="0.75" header="0.3" footer="0.3"/>
      <pageSetup paperSize="9" orientation="portrait" r:id="rId10"/>
    </customSheetView>
    <customSheetView guid="{80AD08A8-345A-453A-A104-5E3DA1078B6F}" scale="60" showPageBreaks="1" hiddenColumns="1" view="pageBreakPreview">
      <selection activeCell="T9" sqref="T9"/>
      <pageMargins left="0.7" right="0.7" top="0.75" bottom="0.75" header="0.3" footer="0.3"/>
      <pageSetup paperSize="9" orientation="portrait" r:id="rId11"/>
    </customSheetView>
    <customSheetView guid="{BEF67C10-7FC6-4F33-B3F9-204F29E3E218}" scale="60" showPageBreaks="1" hiddenColumns="1" view="pageBreakPreview">
      <selection activeCell="T9" sqref="T9"/>
      <pageMargins left="0.7" right="0.7" top="0.75" bottom="0.75" header="0.3" footer="0.3"/>
      <pageSetup paperSize="9" orientation="portrait" r:id="rId12"/>
    </customSheetView>
    <customSheetView guid="{6A6C9703-C16B-46D2-8CEE-AD24BCFE6CF3}" scale="60" showPageBreaks="1" hiddenColumns="1" view="pageBreakPreview">
      <selection activeCell="T9" sqref="T9"/>
      <pageMargins left="0.7" right="0.7" top="0.75" bottom="0.75" header="0.3" footer="0.3"/>
      <pageSetup paperSize="9" orientation="portrait" r:id="rId13"/>
    </customSheetView>
    <customSheetView guid="{BC0D032C-B7DF-4F2E-B1DC-6C55D32E50A7}" scale="60" showPageBreaks="1" hiddenColumns="1" view="pageBreakPreview">
      <selection activeCell="T9" sqref="T9"/>
      <pageMargins left="0.7" right="0.7" top="0.75" bottom="0.75" header="0.3" footer="0.3"/>
      <pageSetup paperSize="9" orientation="portrait" r:id="rId14"/>
    </customSheetView>
    <customSheetView guid="{7ECADF5B-4174-4035-8137-3D83A4A93CD5}" scale="60" showPageBreaks="1" hiddenColumns="1" view="pageBreakPreview">
      <selection activeCell="G10" sqref="G10"/>
      <pageMargins left="0.7" right="0.7" top="0.75" bottom="0.75" header="0.3" footer="0.3"/>
      <pageSetup paperSize="9" orientation="portrait" r:id="rId15"/>
    </customSheetView>
    <customSheetView guid="{5F1BE36F-0832-42CE-A3FC-1A76BC593CBA}" scale="60" showPageBreaks="1" hiddenColumns="1" view="pageBreakPreview">
      <selection activeCell="H8" sqref="H8"/>
      <pageMargins left="0.7" right="0.7" top="0.75" bottom="0.75" header="0.3" footer="0.3"/>
      <pageSetup paperSize="9" orientation="portrait" r:id="rId16"/>
    </customSheetView>
    <customSheetView guid="{2632A833-96F5-4A25-97EB-81ED19BC2F66}" scale="60" showPageBreaks="1" hiddenColumns="1" view="pageBreakPreview">
      <selection activeCell="T9" sqref="T9"/>
      <pageMargins left="0.7" right="0.7" top="0.75" bottom="0.75" header="0.3" footer="0.3"/>
      <pageSetup paperSize="9" orientation="portrait" r:id="rId17"/>
    </customSheetView>
    <customSheetView guid="{3A1AD47D-D360-494C-B851-D14B33F8032B}" scale="60" showPageBreaks="1" hiddenColumns="1" view="pageBreakPreview">
      <selection activeCell="T9" sqref="T9"/>
      <pageMargins left="0.7" right="0.7" top="0.75" bottom="0.75" header="0.3" footer="0.3"/>
      <pageSetup paperSize="9" orientation="portrait" r:id="rId18"/>
    </customSheetView>
    <customSheetView guid="{73C3B9D4-9210-43F5-9883-0E949EA0E341}" scale="60" showPageBreaks="1" printArea="1" hiddenColumns="1" view="pageBreakPreview">
      <selection activeCell="H6" sqref="H6:I10"/>
      <pageMargins left="0.7" right="0.7" top="0.75" bottom="0.75" header="0.3" footer="0.3"/>
      <pageSetup paperSize="9" orientation="portrait" r:id="rId19"/>
    </customSheetView>
    <customSheetView guid="{29B41C1A-DE4D-4DEA-B90B-19C46C754CB5}" scale="60" showPageBreaks="1" hiddenColumns="1" view="pageBreakPreview">
      <selection activeCell="T9" sqref="T9"/>
      <pageMargins left="0.7" right="0.7" top="0.75" bottom="0.75" header="0.3" footer="0.3"/>
      <pageSetup paperSize="9" orientation="portrait" r:id="rId20"/>
    </customSheetView>
    <customSheetView guid="{E5A2ECE4-B75B-45A2-AE22-0D04E85CEB66}" scale="60" showPageBreaks="1" hiddenColumns="1" view="pageBreakPreview">
      <selection activeCell="T9" sqref="T9"/>
      <pageMargins left="0.7" right="0.7" top="0.75" bottom="0.75" header="0.3" footer="0.3"/>
      <pageSetup paperSize="9" orientation="portrait" r:id="rId21"/>
    </customSheetView>
    <customSheetView guid="{F1DC9DCC-06E3-4E7B-88AF-BCE58DCEC1FC}" scale="60" showPageBreaks="1" printArea="1" hiddenColumns="1" view="pageBreakPreview">
      <selection activeCell="H15" sqref="H15"/>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32"/>
  <sheetViews>
    <sheetView view="pageBreakPreview" zoomScale="55" zoomScaleNormal="55" zoomScaleSheetLayoutView="55" workbookViewId="0">
      <selection activeCell="I3" sqref="I3"/>
    </sheetView>
  </sheetViews>
  <sheetFormatPr defaultRowHeight="15" x14ac:dyDescent="0.25"/>
  <cols>
    <col min="1" max="1" width="11.7109375" customWidth="1"/>
    <col min="2" max="2" width="11.7109375" style="41"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1"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1"/>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45</v>
      </c>
      <c r="C5" s="166"/>
      <c r="D5" s="166"/>
      <c r="E5" s="166"/>
      <c r="F5" s="166"/>
      <c r="G5" s="166"/>
      <c r="H5" s="166"/>
      <c r="I5" s="166"/>
      <c r="J5" s="166"/>
      <c r="K5" s="166"/>
      <c r="L5" s="166"/>
      <c r="M5" s="166"/>
      <c r="N5" s="166"/>
      <c r="O5" s="166"/>
      <c r="P5" s="166"/>
      <c r="Q5" s="166"/>
      <c r="R5" s="166"/>
      <c r="S5" s="166"/>
      <c r="T5" s="167"/>
    </row>
    <row r="6" spans="1:20" ht="47.25" x14ac:dyDescent="0.25">
      <c r="A6" s="24">
        <v>1</v>
      </c>
      <c r="B6" s="33" t="s">
        <v>19</v>
      </c>
      <c r="C6" s="32" t="s">
        <v>115</v>
      </c>
      <c r="D6" s="34" t="s">
        <v>30</v>
      </c>
      <c r="E6" s="34">
        <v>100</v>
      </c>
      <c r="F6" s="21">
        <v>100</v>
      </c>
      <c r="G6" s="84">
        <v>100</v>
      </c>
      <c r="H6" s="84">
        <v>100</v>
      </c>
      <c r="I6" s="84">
        <v>100</v>
      </c>
      <c r="J6" s="156">
        <v>100</v>
      </c>
      <c r="K6" s="156">
        <v>100</v>
      </c>
      <c r="L6" s="156">
        <v>100</v>
      </c>
      <c r="M6" s="19"/>
      <c r="N6" s="27"/>
      <c r="O6" s="19"/>
      <c r="P6" s="19"/>
      <c r="Q6" s="19"/>
      <c r="R6" s="19"/>
      <c r="S6" s="27">
        <f>145.7/F6*100</f>
        <v>145.69999999999999</v>
      </c>
      <c r="T6" s="8"/>
    </row>
    <row r="7" spans="1:20" ht="47.25" x14ac:dyDescent="0.25">
      <c r="A7" s="24">
        <v>2</v>
      </c>
      <c r="B7" s="33" t="s">
        <v>24</v>
      </c>
      <c r="C7" s="32" t="s">
        <v>46</v>
      </c>
      <c r="D7" s="34" t="s">
        <v>47</v>
      </c>
      <c r="E7" s="34">
        <v>0.7</v>
      </c>
      <c r="F7" s="21">
        <v>2</v>
      </c>
      <c r="G7" s="84">
        <v>0.1</v>
      </c>
      <c r="H7" s="84">
        <v>0.1</v>
      </c>
      <c r="I7" s="84">
        <v>0.1</v>
      </c>
      <c r="J7" s="11">
        <v>0</v>
      </c>
      <c r="K7" s="11">
        <v>0</v>
      </c>
      <c r="L7" s="156">
        <v>0</v>
      </c>
      <c r="M7" s="27"/>
      <c r="N7" s="27"/>
      <c r="O7" s="19"/>
      <c r="P7" s="27"/>
      <c r="Q7" s="27"/>
      <c r="R7" s="19"/>
      <c r="S7" s="27">
        <f>Q7/F7*100</f>
        <v>0</v>
      </c>
      <c r="T7" s="8"/>
    </row>
    <row r="8" spans="1:20" ht="63" x14ac:dyDescent="0.25">
      <c r="A8" s="24">
        <v>3</v>
      </c>
      <c r="B8" s="33" t="s">
        <v>28</v>
      </c>
      <c r="C8" s="32" t="s">
        <v>48</v>
      </c>
      <c r="D8" s="34" t="s">
        <v>30</v>
      </c>
      <c r="E8" s="34">
        <v>81.8</v>
      </c>
      <c r="F8" s="21">
        <v>87</v>
      </c>
      <c r="G8" s="84">
        <v>81.400000000000006</v>
      </c>
      <c r="H8" s="84">
        <v>81.8</v>
      </c>
      <c r="I8" s="84">
        <v>81.8</v>
      </c>
      <c r="J8" s="156">
        <v>81.900000000000006</v>
      </c>
      <c r="K8" s="156">
        <v>81.900000000000006</v>
      </c>
      <c r="L8" s="12">
        <v>82.1</v>
      </c>
      <c r="M8" s="28"/>
      <c r="N8" s="28"/>
      <c r="O8" s="28"/>
      <c r="P8" s="28"/>
      <c r="Q8" s="28"/>
      <c r="R8" s="28"/>
      <c r="S8" s="27">
        <f>Q8/F8*100</f>
        <v>0</v>
      </c>
      <c r="T8" s="8" t="s">
        <v>333</v>
      </c>
    </row>
    <row r="9" spans="1:20" ht="94.5" x14ac:dyDescent="0.25">
      <c r="A9" s="25">
        <v>4</v>
      </c>
      <c r="B9" s="35" t="s">
        <v>50</v>
      </c>
      <c r="C9" s="32" t="s">
        <v>49</v>
      </c>
      <c r="D9" s="34" t="s">
        <v>30</v>
      </c>
      <c r="E9" s="34">
        <v>0.34</v>
      </c>
      <c r="F9" s="21">
        <v>20.9</v>
      </c>
      <c r="G9" s="84">
        <v>9.6</v>
      </c>
      <c r="H9" s="84">
        <v>13.3</v>
      </c>
      <c r="I9" s="84">
        <v>13.3</v>
      </c>
      <c r="J9" s="156">
        <v>13.5</v>
      </c>
      <c r="K9" s="156">
        <v>13.5</v>
      </c>
      <c r="L9" s="156">
        <v>13.6</v>
      </c>
      <c r="M9" s="29"/>
      <c r="N9" s="29"/>
      <c r="O9" s="29"/>
      <c r="P9" s="29"/>
      <c r="Q9" s="29"/>
      <c r="R9" s="19"/>
      <c r="S9" s="27">
        <f>Q9/F9*100</f>
        <v>0</v>
      </c>
      <c r="T9" s="8" t="s">
        <v>334</v>
      </c>
    </row>
    <row r="10" spans="1:20" ht="126" x14ac:dyDescent="0.25">
      <c r="A10" s="25">
        <v>5</v>
      </c>
      <c r="B10" s="35" t="s">
        <v>52</v>
      </c>
      <c r="C10" s="32" t="s">
        <v>51</v>
      </c>
      <c r="D10" s="34" t="s">
        <v>30</v>
      </c>
      <c r="E10" s="34">
        <v>48.1</v>
      </c>
      <c r="F10" s="21">
        <v>37</v>
      </c>
      <c r="G10" s="84">
        <v>0</v>
      </c>
      <c r="H10" s="84">
        <v>4</v>
      </c>
      <c r="I10" s="84">
        <v>4</v>
      </c>
      <c r="J10" s="156">
        <v>8</v>
      </c>
      <c r="K10" s="156">
        <v>8</v>
      </c>
      <c r="L10" s="156">
        <v>12</v>
      </c>
      <c r="M10" s="19"/>
      <c r="N10" s="19"/>
      <c r="O10" s="19"/>
      <c r="P10" s="19"/>
      <c r="Q10" s="19"/>
      <c r="R10" s="29"/>
      <c r="S10" s="27">
        <f t="shared" ref="S10:S13" si="0">Q10/F10*100</f>
        <v>0</v>
      </c>
      <c r="T10" s="8" t="s">
        <v>335</v>
      </c>
    </row>
    <row r="11" spans="1:20" ht="63" x14ac:dyDescent="0.25">
      <c r="A11" s="25">
        <v>6</v>
      </c>
      <c r="B11" s="35" t="s">
        <v>53</v>
      </c>
      <c r="C11" s="32" t="s">
        <v>54</v>
      </c>
      <c r="D11" s="34" t="s">
        <v>30</v>
      </c>
      <c r="E11" s="34">
        <v>20.8</v>
      </c>
      <c r="F11" s="21">
        <v>25</v>
      </c>
      <c r="G11" s="15">
        <v>26.7</v>
      </c>
      <c r="H11" s="15">
        <v>26.5</v>
      </c>
      <c r="I11" s="16">
        <v>26.5</v>
      </c>
      <c r="J11" s="15" t="s">
        <v>332</v>
      </c>
      <c r="K11" s="15"/>
      <c r="L11" s="16"/>
      <c r="M11" s="30"/>
      <c r="N11" s="30"/>
      <c r="O11" s="30"/>
      <c r="P11" s="30"/>
      <c r="Q11" s="30"/>
      <c r="R11" s="26"/>
      <c r="S11" s="27">
        <f>O11/F11*100</f>
        <v>0</v>
      </c>
      <c r="T11" s="8" t="s">
        <v>336</v>
      </c>
    </row>
    <row r="12" spans="1:20" ht="157.5" x14ac:dyDescent="0.25">
      <c r="A12" s="25">
        <v>7</v>
      </c>
      <c r="B12" s="35" t="s">
        <v>55</v>
      </c>
      <c r="C12" s="32" t="s">
        <v>56</v>
      </c>
      <c r="D12" s="34" t="s">
        <v>57</v>
      </c>
      <c r="E12" s="34">
        <v>9.9000000000000008E-3</v>
      </c>
      <c r="F12" s="21">
        <v>8.8999999999999999E-3</v>
      </c>
      <c r="G12" s="84">
        <v>3.8000000000000002E-4</v>
      </c>
      <c r="H12" s="84">
        <v>7.3700000000000002E-4</v>
      </c>
      <c r="I12" s="84">
        <v>1.642E-3</v>
      </c>
      <c r="J12" s="156">
        <v>3.7100000000000002E-3</v>
      </c>
      <c r="K12" s="156" t="s">
        <v>337</v>
      </c>
      <c r="L12" s="156">
        <v>5.7070000000000003E-3</v>
      </c>
      <c r="M12" s="19"/>
      <c r="N12" s="19"/>
      <c r="O12" s="19"/>
      <c r="P12" s="19"/>
      <c r="Q12" s="19"/>
      <c r="R12" s="19"/>
      <c r="S12" s="27">
        <f t="shared" si="0"/>
        <v>0</v>
      </c>
      <c r="T12" s="8" t="s">
        <v>338</v>
      </c>
    </row>
    <row r="13" spans="1:20" ht="87.75" customHeight="1" x14ac:dyDescent="0.25">
      <c r="A13" s="25">
        <v>8</v>
      </c>
      <c r="B13" s="35" t="s">
        <v>58</v>
      </c>
      <c r="C13" s="32" t="s">
        <v>59</v>
      </c>
      <c r="D13" s="34" t="s">
        <v>30</v>
      </c>
      <c r="E13" s="34">
        <v>2.2400000000000002</v>
      </c>
      <c r="F13" s="111">
        <v>100</v>
      </c>
      <c r="G13" s="84">
        <v>2.2400000000000002</v>
      </c>
      <c r="H13" s="84">
        <v>2.4</v>
      </c>
      <c r="I13" s="84">
        <v>100</v>
      </c>
      <c r="J13" s="156">
        <v>100</v>
      </c>
      <c r="K13" s="156">
        <v>100</v>
      </c>
      <c r="L13" s="156">
        <v>100</v>
      </c>
      <c r="M13" s="29"/>
      <c r="N13" s="19"/>
      <c r="O13" s="19"/>
      <c r="P13" s="19"/>
      <c r="Q13" s="19"/>
      <c r="R13" s="19"/>
      <c r="S13" s="27">
        <f t="shared" si="0"/>
        <v>0</v>
      </c>
      <c r="T13" s="8" t="s">
        <v>339</v>
      </c>
    </row>
    <row r="14" spans="1:20" ht="126" x14ac:dyDescent="0.25">
      <c r="A14" s="25">
        <v>9</v>
      </c>
      <c r="B14" s="35" t="s">
        <v>60</v>
      </c>
      <c r="C14" s="32" t="s">
        <v>61</v>
      </c>
      <c r="D14" s="34" t="s">
        <v>30</v>
      </c>
      <c r="E14" s="34">
        <v>0</v>
      </c>
      <c r="F14" s="111">
        <v>55</v>
      </c>
      <c r="G14" s="84">
        <v>0.3</v>
      </c>
      <c r="H14" s="84">
        <v>0.43</v>
      </c>
      <c r="I14" s="84">
        <v>34.799999999999997</v>
      </c>
      <c r="J14" s="156">
        <v>5</v>
      </c>
      <c r="K14" s="156">
        <v>5</v>
      </c>
      <c r="L14" s="156">
        <v>54.5</v>
      </c>
      <c r="M14" s="29"/>
      <c r="N14" s="29"/>
      <c r="O14" s="19"/>
      <c r="P14" s="19"/>
      <c r="Q14" s="19"/>
      <c r="R14" s="19"/>
      <c r="S14" s="27">
        <f>702/F14*100</f>
        <v>1276.3636363636363</v>
      </c>
      <c r="T14" s="8" t="s">
        <v>340</v>
      </c>
    </row>
    <row r="15" spans="1:20" ht="97.5" customHeight="1" x14ac:dyDescent="0.25">
      <c r="A15" s="25">
        <v>10</v>
      </c>
      <c r="B15" s="35" t="s">
        <v>62</v>
      </c>
      <c r="C15" s="8" t="s">
        <v>63</v>
      </c>
      <c r="D15" s="23" t="s">
        <v>30</v>
      </c>
      <c r="E15" s="34">
        <v>0</v>
      </c>
      <c r="F15" s="111">
        <v>75</v>
      </c>
      <c r="G15" s="15">
        <v>0.2</v>
      </c>
      <c r="H15" s="15">
        <v>1</v>
      </c>
      <c r="I15" s="16">
        <v>73.099999999999994</v>
      </c>
      <c r="J15" s="15">
        <v>50.4</v>
      </c>
      <c r="K15" s="15">
        <v>39.200000000000003</v>
      </c>
      <c r="L15" s="16">
        <v>72.5</v>
      </c>
      <c r="M15" s="30"/>
      <c r="N15" s="30"/>
      <c r="O15" s="30"/>
      <c r="P15" s="30"/>
      <c r="Q15" s="30"/>
      <c r="R15" s="26"/>
      <c r="S15" s="27">
        <f>O15/F15*100</f>
        <v>0</v>
      </c>
      <c r="T15" s="8" t="s">
        <v>341</v>
      </c>
    </row>
    <row r="16" spans="1:20" ht="157.5" x14ac:dyDescent="0.25">
      <c r="A16" s="25">
        <v>11</v>
      </c>
      <c r="B16" s="35" t="s">
        <v>64</v>
      </c>
      <c r="C16" s="8" t="s">
        <v>65</v>
      </c>
      <c r="D16" s="23" t="s">
        <v>30</v>
      </c>
      <c r="E16" s="34">
        <v>0</v>
      </c>
      <c r="F16" s="111">
        <v>100</v>
      </c>
      <c r="G16" s="84">
        <v>0.47</v>
      </c>
      <c r="H16" s="84">
        <v>2.2599999999999998</v>
      </c>
      <c r="I16" s="84">
        <v>100</v>
      </c>
      <c r="J16" s="156">
        <v>100</v>
      </c>
      <c r="K16" s="156">
        <v>100</v>
      </c>
      <c r="L16" s="156">
        <v>100</v>
      </c>
      <c r="M16" s="19"/>
      <c r="N16" s="19"/>
      <c r="O16" s="19"/>
      <c r="P16" s="19"/>
      <c r="Q16" s="19"/>
      <c r="R16" s="19"/>
      <c r="S16" s="27">
        <f t="shared" ref="S16:S17" si="1">Q16/F16*100</f>
        <v>0</v>
      </c>
      <c r="T16" s="8" t="s">
        <v>342</v>
      </c>
    </row>
    <row r="17" spans="1:20" ht="94.5" x14ac:dyDescent="0.25">
      <c r="A17" s="25">
        <v>12</v>
      </c>
      <c r="B17" s="35" t="s">
        <v>66</v>
      </c>
      <c r="C17" s="8" t="s">
        <v>67</v>
      </c>
      <c r="D17" s="23" t="s">
        <v>30</v>
      </c>
      <c r="E17" s="34">
        <v>0.61</v>
      </c>
      <c r="F17" s="111">
        <v>46.4</v>
      </c>
      <c r="G17" s="84">
        <v>0.3</v>
      </c>
      <c r="H17" s="84">
        <v>1.54</v>
      </c>
      <c r="I17" s="84">
        <v>1.55</v>
      </c>
      <c r="J17" s="156">
        <v>39.200000000000003</v>
      </c>
      <c r="K17" s="156">
        <v>46.4</v>
      </c>
      <c r="L17" s="156">
        <v>88.25</v>
      </c>
      <c r="M17" s="29"/>
      <c r="N17" s="19"/>
      <c r="O17" s="19"/>
      <c r="P17" s="19"/>
      <c r="Q17" s="19"/>
      <c r="R17" s="19"/>
      <c r="S17" s="27">
        <f t="shared" si="1"/>
        <v>0</v>
      </c>
      <c r="T17" s="8" t="s">
        <v>343</v>
      </c>
    </row>
    <row r="18" spans="1:20" ht="94.5" x14ac:dyDescent="0.25">
      <c r="A18" s="25">
        <v>13</v>
      </c>
      <c r="B18" s="35" t="s">
        <v>69</v>
      </c>
      <c r="C18" s="8" t="s">
        <v>68</v>
      </c>
      <c r="D18" s="23" t="s">
        <v>30</v>
      </c>
      <c r="E18" s="34">
        <v>0</v>
      </c>
      <c r="F18" s="21">
        <v>0</v>
      </c>
      <c r="G18" s="84">
        <v>0</v>
      </c>
      <c r="H18" s="84">
        <v>0</v>
      </c>
      <c r="I18" s="84">
        <v>0</v>
      </c>
      <c r="J18" s="156">
        <v>0</v>
      </c>
      <c r="K18" s="156">
        <v>0</v>
      </c>
      <c r="L18" s="156">
        <v>0</v>
      </c>
      <c r="M18" s="29"/>
      <c r="N18" s="29"/>
      <c r="O18" s="19"/>
      <c r="P18" s="19"/>
      <c r="Q18" s="19"/>
      <c r="R18" s="19"/>
      <c r="S18" s="27" t="e">
        <f>702/F18*100</f>
        <v>#DIV/0!</v>
      </c>
      <c r="T18" s="8"/>
    </row>
    <row r="19" spans="1:20" ht="94.5" x14ac:dyDescent="0.25">
      <c r="A19" s="25">
        <v>14</v>
      </c>
      <c r="B19" s="35" t="s">
        <v>70</v>
      </c>
      <c r="C19" s="8" t="s">
        <v>71</v>
      </c>
      <c r="D19" s="23" t="s">
        <v>30</v>
      </c>
      <c r="E19" s="34">
        <v>30.8</v>
      </c>
      <c r="F19" s="21">
        <v>28.9</v>
      </c>
      <c r="G19" s="84">
        <v>28.9</v>
      </c>
      <c r="H19" s="84">
        <v>28.9</v>
      </c>
      <c r="I19" s="84">
        <v>28.9</v>
      </c>
      <c r="J19" s="156">
        <v>28.9</v>
      </c>
      <c r="K19" s="156">
        <v>28.9</v>
      </c>
      <c r="L19" s="156">
        <v>28.9</v>
      </c>
      <c r="M19" s="29"/>
      <c r="N19" s="19"/>
      <c r="O19" s="19"/>
      <c r="P19" s="19"/>
      <c r="Q19" s="19"/>
      <c r="R19" s="19"/>
      <c r="S19" s="27">
        <f t="shared" ref="S19" si="2">Q19/F19*100</f>
        <v>0</v>
      </c>
      <c r="T19" s="8"/>
    </row>
    <row r="20" spans="1:20" ht="94.5" x14ac:dyDescent="0.25">
      <c r="A20" s="25">
        <v>15</v>
      </c>
      <c r="B20" s="35" t="s">
        <v>72</v>
      </c>
      <c r="C20" s="8" t="s">
        <v>73</v>
      </c>
      <c r="D20" s="23" t="s">
        <v>30</v>
      </c>
      <c r="E20" s="34">
        <v>100</v>
      </c>
      <c r="F20" s="21">
        <v>100</v>
      </c>
      <c r="G20" s="84">
        <v>100</v>
      </c>
      <c r="H20" s="84">
        <v>100</v>
      </c>
      <c r="I20" s="84">
        <v>100</v>
      </c>
      <c r="J20" s="156">
        <v>99.1</v>
      </c>
      <c r="K20" s="156">
        <v>99.1</v>
      </c>
      <c r="L20" s="156">
        <v>99.1</v>
      </c>
      <c r="M20" s="29"/>
      <c r="N20" s="29"/>
      <c r="O20" s="19"/>
      <c r="P20" s="19"/>
      <c r="Q20" s="19"/>
      <c r="R20" s="19"/>
      <c r="S20" s="27">
        <f>702/F20*100</f>
        <v>702</v>
      </c>
      <c r="T20" s="8" t="s">
        <v>344</v>
      </c>
    </row>
    <row r="21" spans="1:20" s="39" customFormat="1" ht="78.75" x14ac:dyDescent="0.25">
      <c r="A21" s="25">
        <v>16</v>
      </c>
      <c r="B21" s="33">
        <v>1</v>
      </c>
      <c r="C21" s="32" t="s">
        <v>74</v>
      </c>
      <c r="D21" s="34" t="s">
        <v>30</v>
      </c>
      <c r="E21" s="34">
        <v>70</v>
      </c>
      <c r="F21" s="42">
        <v>70</v>
      </c>
      <c r="G21" s="84">
        <v>0</v>
      </c>
      <c r="H21" s="84">
        <v>0</v>
      </c>
      <c r="I21" s="84">
        <v>0</v>
      </c>
      <c r="J21" s="156">
        <v>0</v>
      </c>
      <c r="K21" s="156">
        <v>0</v>
      </c>
      <c r="L21" s="156">
        <v>0</v>
      </c>
      <c r="M21" s="19"/>
      <c r="N21" s="27"/>
      <c r="O21" s="19"/>
      <c r="P21" s="19"/>
      <c r="Q21" s="19"/>
      <c r="R21" s="19"/>
      <c r="S21" s="27">
        <f>145.7/F21*100</f>
        <v>208.14285714285714</v>
      </c>
      <c r="T21" s="18"/>
    </row>
    <row r="22" spans="1:20" s="39" customFormat="1" ht="47.25" x14ac:dyDescent="0.25">
      <c r="A22" s="25">
        <v>17</v>
      </c>
      <c r="B22" s="33">
        <v>2</v>
      </c>
      <c r="C22" s="32" t="s">
        <v>75</v>
      </c>
      <c r="D22" s="34" t="s">
        <v>30</v>
      </c>
      <c r="E22" s="34">
        <v>36.200000000000003</v>
      </c>
      <c r="F22" s="42">
        <v>36.200000000000003</v>
      </c>
      <c r="G22" s="84">
        <v>5.2</v>
      </c>
      <c r="H22" s="84">
        <v>5.2</v>
      </c>
      <c r="I22" s="84">
        <v>6.8</v>
      </c>
      <c r="J22" s="11">
        <v>10.5</v>
      </c>
      <c r="K22" s="11">
        <v>17.600000000000001</v>
      </c>
      <c r="L22" s="156">
        <v>22.3</v>
      </c>
      <c r="M22" s="27"/>
      <c r="N22" s="27"/>
      <c r="O22" s="19"/>
      <c r="P22" s="27"/>
      <c r="Q22" s="27"/>
      <c r="R22" s="19"/>
      <c r="S22" s="27">
        <f>Q22/F22*100</f>
        <v>0</v>
      </c>
      <c r="T22" s="18"/>
    </row>
    <row r="23" spans="1:20" s="39" customFormat="1" ht="94.5" x14ac:dyDescent="0.25">
      <c r="A23" s="25">
        <v>18</v>
      </c>
      <c r="B23" s="33">
        <v>3</v>
      </c>
      <c r="C23" s="32" t="s">
        <v>76</v>
      </c>
      <c r="D23" s="34" t="s">
        <v>30</v>
      </c>
      <c r="E23" s="34">
        <v>100</v>
      </c>
      <c r="F23" s="42">
        <v>100</v>
      </c>
      <c r="G23" s="84">
        <v>100</v>
      </c>
      <c r="H23" s="84">
        <v>100</v>
      </c>
      <c r="I23" s="84">
        <v>100</v>
      </c>
      <c r="J23" s="156">
        <v>100</v>
      </c>
      <c r="K23" s="156">
        <v>100</v>
      </c>
      <c r="L23" s="12">
        <v>100</v>
      </c>
      <c r="M23" s="28"/>
      <c r="N23" s="28"/>
      <c r="O23" s="28"/>
      <c r="P23" s="28"/>
      <c r="Q23" s="28"/>
      <c r="R23" s="28"/>
      <c r="S23" s="27">
        <f>Q23/F23*100</f>
        <v>0</v>
      </c>
      <c r="T23" s="18"/>
    </row>
    <row r="24" spans="1:20" s="39" customFormat="1" ht="47.25" x14ac:dyDescent="0.25">
      <c r="A24" s="25">
        <v>19</v>
      </c>
      <c r="B24" s="35">
        <v>4</v>
      </c>
      <c r="C24" s="32" t="s">
        <v>77</v>
      </c>
      <c r="D24" s="34" t="s">
        <v>78</v>
      </c>
      <c r="E24" s="34">
        <v>0</v>
      </c>
      <c r="F24" s="42">
        <v>15</v>
      </c>
      <c r="G24" s="84">
        <v>0</v>
      </c>
      <c r="H24" s="84">
        <v>0</v>
      </c>
      <c r="I24" s="84">
        <v>0</v>
      </c>
      <c r="J24" s="156">
        <v>0</v>
      </c>
      <c r="K24" s="156">
        <v>0</v>
      </c>
      <c r="L24" s="156">
        <v>0</v>
      </c>
      <c r="M24" s="29"/>
      <c r="N24" s="29"/>
      <c r="O24" s="29"/>
      <c r="P24" s="29"/>
      <c r="Q24" s="29"/>
      <c r="R24" s="19"/>
      <c r="S24" s="27">
        <f>Q24/F24*100</f>
        <v>0</v>
      </c>
      <c r="T24" s="18"/>
    </row>
    <row r="25" spans="1:20" s="39" customFormat="1" ht="78.75" x14ac:dyDescent="0.25">
      <c r="A25" s="25">
        <v>20</v>
      </c>
      <c r="B25" s="33">
        <v>5</v>
      </c>
      <c r="C25" s="32" t="s">
        <v>79</v>
      </c>
      <c r="D25" s="34" t="s">
        <v>78</v>
      </c>
      <c r="E25" s="34">
        <v>12</v>
      </c>
      <c r="F25" s="42">
        <v>5</v>
      </c>
      <c r="G25" s="84">
        <v>0</v>
      </c>
      <c r="H25" s="84">
        <v>0</v>
      </c>
      <c r="I25" s="84">
        <v>0</v>
      </c>
      <c r="J25" s="156">
        <v>0</v>
      </c>
      <c r="K25" s="156">
        <v>0</v>
      </c>
      <c r="L25" s="156">
        <v>0</v>
      </c>
      <c r="M25" s="19"/>
      <c r="N25" s="19"/>
      <c r="O25" s="19"/>
      <c r="P25" s="19"/>
      <c r="Q25" s="19"/>
      <c r="R25" s="29"/>
      <c r="S25" s="27">
        <f t="shared" ref="S25" si="3">Q25/F25*100</f>
        <v>0</v>
      </c>
      <c r="T25" s="18"/>
    </row>
    <row r="26" spans="1:20" s="39" customFormat="1" ht="63" x14ac:dyDescent="0.25">
      <c r="A26" s="25">
        <v>21</v>
      </c>
      <c r="B26" s="33">
        <v>6</v>
      </c>
      <c r="C26" s="32" t="s">
        <v>80</v>
      </c>
      <c r="D26" s="34" t="s">
        <v>30</v>
      </c>
      <c r="E26" s="34">
        <v>21</v>
      </c>
      <c r="F26" s="42">
        <v>17.02</v>
      </c>
      <c r="G26" s="15">
        <v>0.48</v>
      </c>
      <c r="H26" s="15">
        <v>1.8</v>
      </c>
      <c r="I26" s="16">
        <v>2.1</v>
      </c>
      <c r="J26" s="15">
        <v>5.8</v>
      </c>
      <c r="K26" s="15">
        <v>12.7</v>
      </c>
      <c r="L26" s="16">
        <v>12.7</v>
      </c>
      <c r="M26" s="30"/>
      <c r="N26" s="30"/>
      <c r="O26" s="30"/>
      <c r="P26" s="30"/>
      <c r="Q26" s="30"/>
      <c r="R26" s="26"/>
      <c r="S26" s="27">
        <f>O26/F26*100</f>
        <v>0</v>
      </c>
      <c r="T26" s="18"/>
    </row>
    <row r="27" spans="1:20" s="39" customFormat="1" ht="141.75" x14ac:dyDescent="0.25">
      <c r="A27" s="25">
        <v>22</v>
      </c>
      <c r="B27" s="33">
        <v>7</v>
      </c>
      <c r="C27" s="32" t="s">
        <v>81</v>
      </c>
      <c r="D27" s="34" t="s">
        <v>30</v>
      </c>
      <c r="E27" s="34">
        <v>100</v>
      </c>
      <c r="F27" s="42">
        <v>100</v>
      </c>
      <c r="G27" s="84">
        <v>100</v>
      </c>
      <c r="H27" s="84">
        <v>100</v>
      </c>
      <c r="I27" s="84">
        <v>100</v>
      </c>
      <c r="J27" s="156">
        <v>100</v>
      </c>
      <c r="K27" s="156">
        <v>100</v>
      </c>
      <c r="L27" s="156">
        <v>100</v>
      </c>
      <c r="M27" s="19"/>
      <c r="N27" s="19"/>
      <c r="O27" s="19"/>
      <c r="P27" s="19"/>
      <c r="Q27" s="19"/>
      <c r="R27" s="19"/>
      <c r="S27" s="27">
        <f t="shared" ref="S27:S28" si="4">Q27/F27*100</f>
        <v>0</v>
      </c>
      <c r="T27" s="18"/>
    </row>
    <row r="28" spans="1:20" s="39" customFormat="1" ht="31.5" x14ac:dyDescent="0.25">
      <c r="A28" s="25">
        <v>23</v>
      </c>
      <c r="B28" s="35">
        <v>8</v>
      </c>
      <c r="C28" s="32" t="s">
        <v>82</v>
      </c>
      <c r="D28" s="34" t="s">
        <v>26</v>
      </c>
      <c r="E28" s="34">
        <v>1</v>
      </c>
      <c r="F28" s="42">
        <v>0</v>
      </c>
      <c r="G28" s="84">
        <v>0</v>
      </c>
      <c r="H28" s="84">
        <v>0</v>
      </c>
      <c r="I28" s="84">
        <v>0</v>
      </c>
      <c r="J28" s="156">
        <v>0</v>
      </c>
      <c r="K28" s="156">
        <v>0</v>
      </c>
      <c r="L28" s="156">
        <v>0</v>
      </c>
      <c r="M28" s="29"/>
      <c r="N28" s="19"/>
      <c r="O28" s="19"/>
      <c r="P28" s="19"/>
      <c r="Q28" s="19"/>
      <c r="R28" s="19"/>
      <c r="S28" s="27" t="e">
        <f t="shared" si="4"/>
        <v>#DIV/0!</v>
      </c>
      <c r="T28" s="18"/>
    </row>
    <row r="29" spans="1:20" s="39" customFormat="1" ht="78.75" x14ac:dyDescent="0.25">
      <c r="A29" s="25">
        <v>24</v>
      </c>
      <c r="B29" s="33">
        <v>9</v>
      </c>
      <c r="C29" s="32" t="s">
        <v>83</v>
      </c>
      <c r="D29" s="34" t="s">
        <v>30</v>
      </c>
      <c r="E29" s="34">
        <v>98</v>
      </c>
      <c r="F29" s="42">
        <v>98</v>
      </c>
      <c r="G29" s="84">
        <v>0</v>
      </c>
      <c r="H29" s="84">
        <v>0</v>
      </c>
      <c r="I29" s="84">
        <v>0</v>
      </c>
      <c r="J29" s="156">
        <v>0</v>
      </c>
      <c r="K29" s="156">
        <v>0</v>
      </c>
      <c r="L29" s="156">
        <v>0</v>
      </c>
      <c r="M29" s="29"/>
      <c r="N29" s="29"/>
      <c r="O29" s="19"/>
      <c r="P29" s="19"/>
      <c r="Q29" s="19"/>
      <c r="R29" s="19"/>
      <c r="S29" s="27">
        <f>702/F29*100</f>
        <v>716.32653061224494</v>
      </c>
      <c r="T29" s="18"/>
    </row>
    <row r="30" spans="1:20" s="39" customFormat="1" ht="126" x14ac:dyDescent="0.25">
      <c r="A30" s="25">
        <v>25</v>
      </c>
      <c r="B30" s="33">
        <v>10</v>
      </c>
      <c r="C30" s="32" t="s">
        <v>86</v>
      </c>
      <c r="D30" s="34" t="s">
        <v>30</v>
      </c>
      <c r="E30" s="34">
        <v>100</v>
      </c>
      <c r="F30" s="42">
        <v>100</v>
      </c>
      <c r="G30" s="15">
        <v>100</v>
      </c>
      <c r="H30" s="15">
        <v>100</v>
      </c>
      <c r="I30" s="16">
        <v>100</v>
      </c>
      <c r="J30" s="15">
        <v>100</v>
      </c>
      <c r="K30" s="15">
        <v>100</v>
      </c>
      <c r="L30" s="16">
        <v>100</v>
      </c>
      <c r="M30" s="30"/>
      <c r="N30" s="30"/>
      <c r="O30" s="30"/>
      <c r="P30" s="30"/>
      <c r="Q30" s="30"/>
      <c r="R30" s="26"/>
      <c r="S30" s="27">
        <f>O30/F30*100</f>
        <v>0</v>
      </c>
      <c r="T30" s="18"/>
    </row>
    <row r="31" spans="1:20" s="39" customFormat="1" ht="157.5" x14ac:dyDescent="0.25">
      <c r="A31" s="25">
        <v>26</v>
      </c>
      <c r="B31" s="33">
        <v>11</v>
      </c>
      <c r="C31" s="32" t="s">
        <v>85</v>
      </c>
      <c r="D31" s="34" t="s">
        <v>30</v>
      </c>
      <c r="E31" s="34">
        <v>2.6</v>
      </c>
      <c r="F31" s="42">
        <v>2.6</v>
      </c>
      <c r="G31" s="84">
        <v>1.1000000000000001</v>
      </c>
      <c r="H31" s="84">
        <v>1.6</v>
      </c>
      <c r="I31" s="84">
        <v>1.6</v>
      </c>
      <c r="J31" s="156">
        <v>6.5</v>
      </c>
      <c r="K31" s="156">
        <v>0.7</v>
      </c>
      <c r="L31" s="156">
        <v>1.5</v>
      </c>
      <c r="M31" s="19"/>
      <c r="N31" s="19"/>
      <c r="O31" s="19"/>
      <c r="P31" s="19"/>
      <c r="Q31" s="19"/>
      <c r="R31" s="19"/>
      <c r="S31" s="27">
        <f t="shared" ref="S31:S32" si="5">Q31/F31*100</f>
        <v>0</v>
      </c>
      <c r="T31" s="18"/>
    </row>
    <row r="32" spans="1:20" s="39" customFormat="1" ht="47.25" x14ac:dyDescent="0.25">
      <c r="A32" s="25">
        <v>27</v>
      </c>
      <c r="B32" s="35">
        <v>12</v>
      </c>
      <c r="C32" s="32" t="s">
        <v>84</v>
      </c>
      <c r="D32" s="34" t="s">
        <v>26</v>
      </c>
      <c r="E32" s="34">
        <v>0</v>
      </c>
      <c r="F32" s="42">
        <v>1</v>
      </c>
      <c r="G32" s="84">
        <v>0</v>
      </c>
      <c r="H32" s="84">
        <v>0</v>
      </c>
      <c r="I32" s="84">
        <v>0</v>
      </c>
      <c r="J32" s="156">
        <v>0</v>
      </c>
      <c r="K32" s="156">
        <v>0</v>
      </c>
      <c r="L32" s="156">
        <v>0</v>
      </c>
      <c r="M32" s="29"/>
      <c r="N32" s="19"/>
      <c r="O32" s="19"/>
      <c r="P32" s="19"/>
      <c r="Q32" s="19"/>
      <c r="R32" s="19"/>
      <c r="S32" s="27">
        <f t="shared" si="5"/>
        <v>0</v>
      </c>
      <c r="T32" s="18"/>
    </row>
  </sheetData>
  <customSheetViews>
    <customSheetView guid="{AF8A7EC1-5680-4411-8CA7-5C7F5D245B03}" scale="55" showPageBreaks="1" hiddenColumns="1" state="hidden" view="pageBreakPreview">
      <selection activeCell="I3" sqref="I3"/>
      <pageMargins left="0.7" right="0.7" top="0.75" bottom="0.75" header="0.3" footer="0.3"/>
      <pageSetup paperSize="9" orientation="portrait" r:id="rId1"/>
    </customSheetView>
    <customSheetView guid="{6AC0ED22-CCBF-444B-9F29-F3EDD4234483}" scale="55" showPageBreaks="1" hiddenColumns="1" view="pageBreakPreview" topLeftCell="A19">
      <selection activeCell="M8" sqref="M8"/>
      <pageMargins left="0.7" right="0.7" top="0.75" bottom="0.75" header="0.3" footer="0.3"/>
      <pageSetup paperSize="9" orientation="portrait" r:id="rId2"/>
    </customSheetView>
    <customSheetView guid="{06A69783-2FAA-4B05-9CD3-C97C7DF94659}" scale="55" showPageBreaks="1" hiddenColumns="1" view="pageBreakPreview" topLeftCell="A19">
      <selection activeCell="M8" sqref="M8"/>
      <pageMargins left="0.7" right="0.7" top="0.75" bottom="0.75" header="0.3" footer="0.3"/>
      <pageSetup paperSize="9" orientation="portrait" r:id="rId3"/>
    </customSheetView>
    <customSheetView guid="{8E7CBF92-2A8A-4486-AE31-320A2A4BD935}" scale="55" showPageBreaks="1" hiddenColumns="1" view="pageBreakPreview" topLeftCell="A14">
      <selection activeCell="I17" sqref="I17"/>
      <pageMargins left="0.7" right="0.7" top="0.75" bottom="0.75" header="0.3" footer="0.3"/>
      <pageSetup paperSize="9" orientation="portrait" r:id="rId4"/>
    </customSheetView>
    <customSheetView guid="{F48E67D2-2C8C-4D86-A2A9-F44F569AC752}" scale="55" showPageBreaks="1" hiddenColumns="1" view="pageBreakPreview">
      <selection activeCell="M10" sqref="M10"/>
      <pageMargins left="0.7" right="0.7" top="0.75" bottom="0.75" header="0.3" footer="0.3"/>
      <pageSetup paperSize="9" orientation="portrait" r:id="rId5"/>
    </customSheetView>
    <customSheetView guid="{B08D60EB-17AC-43BC-A2EA-BCC34DA15115}" scale="55" showPageBreaks="1" hiddenColumns="1" view="pageBreakPreview">
      <selection activeCell="G12" sqref="G12"/>
      <pageMargins left="0.7" right="0.7" top="0.75" bottom="0.75" header="0.3" footer="0.3"/>
      <pageSetup paperSize="9" orientation="portrait" r:id="rId6"/>
    </customSheetView>
    <customSheetView guid="{E82CE51D-E642-4881-A0F3-F33C1C34AFA1}" scale="55" showPageBreaks="1" hiddenColumns="1" view="pageBreakPreview" topLeftCell="A19">
      <selection activeCell="M8" sqref="M8"/>
      <pageMargins left="0.7" right="0.7" top="0.75" bottom="0.75" header="0.3" footer="0.3"/>
      <pageSetup paperSize="9" orientation="portrait" r:id="rId7"/>
    </customSheetView>
    <customSheetView guid="{AA1E88D6-B765-4D8A-BB20-FCE31C48857F}" scale="55" showPageBreaks="1" hiddenColumns="1" view="pageBreakPreview" topLeftCell="A19">
      <selection activeCell="M8" sqref="M8"/>
      <pageMargins left="0.7" right="0.7" top="0.75" bottom="0.75" header="0.3" footer="0.3"/>
      <pageSetup paperSize="9" orientation="portrait" r:id="rId8"/>
    </customSheetView>
    <customSheetView guid="{DBB9E7F6-7701-4D52-8273-C96C8672D403}" scale="55" showPageBreaks="1" hiddenColumns="1" view="pageBreakPreview" topLeftCell="A19">
      <selection activeCell="M8" sqref="M8"/>
      <pageMargins left="0.7" right="0.7" top="0.75" bottom="0.75" header="0.3" footer="0.3"/>
      <pageSetup paperSize="9" orientation="portrait" r:id="rId9"/>
    </customSheetView>
    <customSheetView guid="{0E67524B-A824-49FB-A67D-C1771603425D}" scale="55" showPageBreaks="1" hiddenColumns="1" view="pageBreakPreview" topLeftCell="A19">
      <selection activeCell="M8" sqref="M8"/>
      <pageMargins left="0.7" right="0.7" top="0.75" bottom="0.75" header="0.3" footer="0.3"/>
      <pageSetup paperSize="9" orientation="portrait" r:id="rId10"/>
    </customSheetView>
    <customSheetView guid="{80AD08A8-345A-453A-A104-5E3DA1078B6F}" scale="55" showPageBreaks="1" hiddenColumns="1" view="pageBreakPreview" topLeftCell="A19">
      <selection activeCell="M8" sqref="M8"/>
      <pageMargins left="0.7" right="0.7" top="0.75" bottom="0.75" header="0.3" footer="0.3"/>
      <pageSetup paperSize="9" orientation="portrait" r:id="rId11"/>
    </customSheetView>
    <customSheetView guid="{BEF67C10-7FC6-4F33-B3F9-204F29E3E218}" scale="55" showPageBreaks="1" hiddenColumns="1" view="pageBreakPreview" topLeftCell="A19">
      <selection activeCell="M8" sqref="M8"/>
      <pageMargins left="0.7" right="0.7" top="0.75" bottom="0.75" header="0.3" footer="0.3"/>
      <pageSetup paperSize="9" orientation="portrait" r:id="rId12"/>
    </customSheetView>
    <customSheetView guid="{6A6C9703-C16B-46D2-8CEE-AD24BCFE6CF3}" scale="55" showPageBreaks="1" hiddenColumns="1" view="pageBreakPreview" topLeftCell="A19">
      <selection activeCell="M8" sqref="M8"/>
      <pageMargins left="0.7" right="0.7" top="0.75" bottom="0.75" header="0.3" footer="0.3"/>
      <pageSetup paperSize="9" orientation="portrait" r:id="rId13"/>
    </customSheetView>
    <customSheetView guid="{BC0D032C-B7DF-4F2E-B1DC-6C55D32E50A7}" scale="55" showPageBreaks="1" hiddenColumns="1" view="pageBreakPreview" topLeftCell="A19">
      <selection activeCell="M8" sqref="M8"/>
      <pageMargins left="0.7" right="0.7" top="0.75" bottom="0.75" header="0.3" footer="0.3"/>
      <pageSetup paperSize="9" orientation="portrait" r:id="rId14"/>
    </customSheetView>
    <customSheetView guid="{7ECADF5B-4174-4035-8137-3D83A4A93CD5}" scale="55" showPageBreaks="1" hiddenColumns="1" view="pageBreakPreview" topLeftCell="A19">
      <selection activeCell="M8" sqref="M8"/>
      <pageMargins left="0.7" right="0.7" top="0.75" bottom="0.75" header="0.3" footer="0.3"/>
      <pageSetup paperSize="9" orientation="portrait" r:id="rId15"/>
    </customSheetView>
    <customSheetView guid="{5F1BE36F-0832-42CE-A3FC-1A76BC593CBA}" scale="55" showPageBreaks="1" hiddenColumns="1" view="pageBreakPreview">
      <selection activeCell="G12" sqref="G12"/>
      <pageMargins left="0.7" right="0.7" top="0.75" bottom="0.75" header="0.3" footer="0.3"/>
      <pageSetup paperSize="9" orientation="portrait" r:id="rId16"/>
    </customSheetView>
    <customSheetView guid="{2632A833-96F5-4A25-97EB-81ED19BC2F66}" scale="55" showPageBreaks="1" hiddenColumns="1" view="pageBreakPreview" topLeftCell="A19">
      <selection activeCell="M8" sqref="M8"/>
      <pageMargins left="0.7" right="0.7" top="0.75" bottom="0.75" header="0.3" footer="0.3"/>
      <pageSetup paperSize="9" orientation="portrait" r:id="rId17"/>
    </customSheetView>
    <customSheetView guid="{3A1AD47D-D360-494C-B851-D14B33F8032B}" scale="55" showPageBreaks="1" hiddenColumns="1" view="pageBreakPreview" topLeftCell="A19">
      <selection activeCell="M8" sqref="M8"/>
      <pageMargins left="0.7" right="0.7" top="0.75" bottom="0.75" header="0.3" footer="0.3"/>
      <pageSetup paperSize="9" orientation="portrait" r:id="rId18"/>
    </customSheetView>
    <customSheetView guid="{73C3B9D4-9210-43F5-9883-0E949EA0E341}" scale="55" showPageBreaks="1" hiddenColumns="1" view="pageBreakPreview">
      <selection activeCell="I3" sqref="I3"/>
      <pageMargins left="0.7" right="0.7" top="0.75" bottom="0.75" header="0.3" footer="0.3"/>
      <pageSetup paperSize="9" orientation="portrait" r:id="rId19"/>
    </customSheetView>
    <customSheetView guid="{29B41C1A-DE4D-4DEA-B90B-19C46C754CB5}" scale="55" showPageBreaks="1" hiddenColumns="1" view="pageBreakPreview" topLeftCell="A19">
      <selection activeCell="M8" sqref="M8"/>
      <pageMargins left="0.7" right="0.7" top="0.75" bottom="0.75" header="0.3" footer="0.3"/>
      <pageSetup paperSize="9" orientation="portrait" r:id="rId20"/>
    </customSheetView>
    <customSheetView guid="{E5A2ECE4-B75B-45A2-AE22-0D04E85CEB66}" scale="55" showPageBreaks="1" hiddenColumns="1" view="pageBreakPreview" topLeftCell="A19">
      <selection activeCell="M8" sqref="M8"/>
      <pageMargins left="0.7" right="0.7" top="0.75" bottom="0.75" header="0.3" footer="0.3"/>
      <pageSetup paperSize="9" orientation="portrait" r:id="rId21"/>
    </customSheetView>
    <customSheetView guid="{F1DC9DCC-06E3-4E7B-88AF-BCE58DCEC1FC}" scale="55" showPageBreaks="1" hiddenColumns="1" view="pageBreakPreview" topLeftCell="A19">
      <selection activeCell="M8" sqref="M8"/>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view="pageBreakPreview" topLeftCell="A3" zoomScale="55" zoomScaleNormal="40" zoomScaleSheetLayoutView="55" workbookViewId="0">
      <selection activeCell="I3" sqref="I3"/>
    </sheetView>
  </sheetViews>
  <sheetFormatPr defaultRowHeight="15" x14ac:dyDescent="0.25"/>
  <cols>
    <col min="1" max="1" width="11.7109375" customWidth="1"/>
    <col min="2" max="2" width="11.7109375" style="38" customWidth="1"/>
    <col min="3" max="3" width="4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9"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9"/>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87</v>
      </c>
      <c r="C5" s="166"/>
      <c r="D5" s="166"/>
      <c r="E5" s="166"/>
      <c r="F5" s="166"/>
      <c r="G5" s="166"/>
      <c r="H5" s="166"/>
      <c r="I5" s="166"/>
      <c r="J5" s="166"/>
      <c r="K5" s="166"/>
      <c r="L5" s="166"/>
      <c r="M5" s="166"/>
      <c r="N5" s="166"/>
      <c r="O5" s="166"/>
      <c r="P5" s="166"/>
      <c r="Q5" s="166"/>
      <c r="R5" s="166"/>
      <c r="S5" s="166"/>
      <c r="T5" s="167"/>
    </row>
    <row r="6" spans="1:20" ht="78.75" x14ac:dyDescent="0.25">
      <c r="A6" s="24">
        <v>1</v>
      </c>
      <c r="B6" s="17" t="s">
        <v>19</v>
      </c>
      <c r="C6" s="8" t="s">
        <v>88</v>
      </c>
      <c r="D6" s="23" t="s">
        <v>89</v>
      </c>
      <c r="E6" s="23">
        <v>692.75400000000002</v>
      </c>
      <c r="F6" s="10">
        <v>664.42700000000002</v>
      </c>
      <c r="G6" s="67">
        <v>664.42700000000002</v>
      </c>
      <c r="H6" s="67">
        <v>664.42700000000002</v>
      </c>
      <c r="I6" s="67">
        <v>664.42700000000002</v>
      </c>
      <c r="J6" s="23"/>
      <c r="K6" s="23"/>
      <c r="L6" s="23"/>
      <c r="M6" s="23"/>
      <c r="N6" s="11"/>
      <c r="O6" s="23"/>
      <c r="P6" s="23"/>
      <c r="Q6" s="23"/>
      <c r="R6" s="23"/>
      <c r="S6" s="11">
        <f>145.7/F6*100</f>
        <v>21.928669364730808</v>
      </c>
      <c r="T6" s="8"/>
    </row>
    <row r="7" spans="1:20" ht="47.25" x14ac:dyDescent="0.25">
      <c r="A7" s="24">
        <v>2</v>
      </c>
      <c r="B7" s="17" t="s">
        <v>24</v>
      </c>
      <c r="C7" s="8" t="s">
        <v>90</v>
      </c>
      <c r="D7" s="23" t="s">
        <v>89</v>
      </c>
      <c r="E7" s="23">
        <v>95.188999999999993</v>
      </c>
      <c r="F7" s="10">
        <v>95.188999999999993</v>
      </c>
      <c r="G7" s="67">
        <v>95.188999999999993</v>
      </c>
      <c r="H7" s="67">
        <v>95.188999999999993</v>
      </c>
      <c r="I7" s="67">
        <v>95.188999999999993</v>
      </c>
      <c r="J7" s="11"/>
      <c r="K7" s="11"/>
      <c r="L7" s="23"/>
      <c r="M7" s="11"/>
      <c r="N7" s="11"/>
      <c r="O7" s="23"/>
      <c r="P7" s="11"/>
      <c r="Q7" s="11"/>
      <c r="R7" s="23"/>
      <c r="S7" s="11">
        <f>Q7/F7*100</f>
        <v>0</v>
      </c>
      <c r="T7" s="8"/>
    </row>
    <row r="8" spans="1:20" ht="47.25" x14ac:dyDescent="0.25">
      <c r="A8" s="24">
        <v>3</v>
      </c>
      <c r="B8" s="17">
        <v>1</v>
      </c>
      <c r="C8" s="8" t="s">
        <v>94</v>
      </c>
      <c r="D8" s="23" t="s">
        <v>95</v>
      </c>
      <c r="E8" s="12">
        <v>2212525</v>
      </c>
      <c r="F8" s="10" t="s">
        <v>91</v>
      </c>
      <c r="G8" s="108"/>
      <c r="H8" s="109"/>
      <c r="I8" s="109"/>
      <c r="J8" s="23"/>
      <c r="K8" s="23"/>
      <c r="L8" s="12"/>
      <c r="M8" s="12"/>
      <c r="N8" s="12"/>
      <c r="O8" s="12"/>
      <c r="P8" s="12"/>
      <c r="Q8" s="12"/>
      <c r="R8" s="12"/>
      <c r="S8" s="11" t="e">
        <f>Q8/F8*100</f>
        <v>#VALUE!</v>
      </c>
      <c r="T8" s="8"/>
    </row>
    <row r="9" spans="1:20" ht="31.5" x14ac:dyDescent="0.25">
      <c r="A9" s="25">
        <v>4</v>
      </c>
      <c r="B9" s="13">
        <v>2</v>
      </c>
      <c r="C9" s="8" t="s">
        <v>96</v>
      </c>
      <c r="D9" s="23" t="s">
        <v>30</v>
      </c>
      <c r="E9" s="23">
        <v>100</v>
      </c>
      <c r="F9" s="10">
        <v>100</v>
      </c>
      <c r="G9" s="67">
        <v>100</v>
      </c>
      <c r="H9" s="67">
        <v>100</v>
      </c>
      <c r="I9" s="67">
        <v>100</v>
      </c>
      <c r="J9" s="23"/>
      <c r="K9" s="23"/>
      <c r="L9" s="23"/>
      <c r="M9" s="14"/>
      <c r="N9" s="14"/>
      <c r="O9" s="14"/>
      <c r="P9" s="14"/>
      <c r="Q9" s="14"/>
      <c r="R9" s="23"/>
      <c r="S9" s="11">
        <f>Q9/F9*100</f>
        <v>0</v>
      </c>
      <c r="T9" s="8"/>
    </row>
    <row r="10" spans="1:20" ht="31.5" x14ac:dyDescent="0.25">
      <c r="A10" s="25">
        <v>5</v>
      </c>
      <c r="B10" s="13">
        <v>3</v>
      </c>
      <c r="C10" s="8" t="s">
        <v>97</v>
      </c>
      <c r="D10" s="23" t="s">
        <v>30</v>
      </c>
      <c r="E10" s="23">
        <v>100</v>
      </c>
      <c r="F10" s="10">
        <v>100</v>
      </c>
      <c r="G10" s="67">
        <v>100</v>
      </c>
      <c r="H10" s="67">
        <v>100</v>
      </c>
      <c r="I10" s="67">
        <v>100</v>
      </c>
      <c r="J10" s="23"/>
      <c r="K10" s="23"/>
      <c r="L10" s="23"/>
      <c r="M10" s="23"/>
      <c r="N10" s="23"/>
      <c r="O10" s="23"/>
      <c r="P10" s="23"/>
      <c r="Q10" s="23"/>
      <c r="R10" s="14"/>
      <c r="S10" s="11">
        <f t="shared" ref="S10:S13" si="0">Q10/F10*100</f>
        <v>0</v>
      </c>
      <c r="T10" s="8"/>
    </row>
    <row r="11" spans="1:20" ht="65.25" customHeight="1" x14ac:dyDescent="0.25">
      <c r="A11" s="25">
        <v>6</v>
      </c>
      <c r="B11" s="17">
        <v>4</v>
      </c>
      <c r="C11" s="8" t="s">
        <v>98</v>
      </c>
      <c r="D11" s="23" t="s">
        <v>30</v>
      </c>
      <c r="E11" s="23" t="s">
        <v>92</v>
      </c>
      <c r="F11" s="10">
        <v>100</v>
      </c>
      <c r="G11" s="67">
        <v>100</v>
      </c>
      <c r="H11" s="67">
        <v>100</v>
      </c>
      <c r="I11" s="67">
        <v>100</v>
      </c>
      <c r="J11" s="15"/>
      <c r="K11" s="15"/>
      <c r="L11" s="16"/>
      <c r="M11" s="15"/>
      <c r="N11" s="15"/>
      <c r="O11" s="15"/>
      <c r="P11" s="15"/>
      <c r="Q11" s="15"/>
      <c r="R11" s="17"/>
      <c r="S11" s="11">
        <f>O11/F11*100</f>
        <v>0</v>
      </c>
      <c r="T11" s="8"/>
    </row>
    <row r="12" spans="1:20" ht="236.25" x14ac:dyDescent="0.25">
      <c r="A12" s="25">
        <v>7</v>
      </c>
      <c r="B12" s="13">
        <v>5</v>
      </c>
      <c r="C12" s="8" t="s">
        <v>99</v>
      </c>
      <c r="D12" s="23" t="s">
        <v>30</v>
      </c>
      <c r="E12" s="20">
        <v>100</v>
      </c>
      <c r="F12" s="21">
        <v>100</v>
      </c>
      <c r="G12" s="67">
        <v>100</v>
      </c>
      <c r="H12" s="67">
        <v>100</v>
      </c>
      <c r="I12" s="67">
        <v>100</v>
      </c>
      <c r="J12" s="23"/>
      <c r="K12" s="23"/>
      <c r="L12" s="23"/>
      <c r="M12" s="23"/>
      <c r="N12" s="23"/>
      <c r="O12" s="23"/>
      <c r="P12" s="23"/>
      <c r="Q12" s="23"/>
      <c r="R12" s="23"/>
      <c r="S12" s="11">
        <f t="shared" si="0"/>
        <v>0</v>
      </c>
      <c r="T12" s="8"/>
    </row>
    <row r="13" spans="1:20" ht="47.25" x14ac:dyDescent="0.25">
      <c r="A13" s="25">
        <v>8</v>
      </c>
      <c r="B13" s="13">
        <v>6</v>
      </c>
      <c r="C13" s="8" t="s">
        <v>100</v>
      </c>
      <c r="D13" s="23" t="s">
        <v>30</v>
      </c>
      <c r="E13" s="20">
        <v>100</v>
      </c>
      <c r="F13" s="21">
        <v>100</v>
      </c>
      <c r="G13" s="67">
        <v>100</v>
      </c>
      <c r="H13" s="67">
        <v>100</v>
      </c>
      <c r="I13" s="67">
        <v>100</v>
      </c>
      <c r="J13" s="23"/>
      <c r="K13" s="23"/>
      <c r="L13" s="23"/>
      <c r="M13" s="14"/>
      <c r="N13" s="23"/>
      <c r="O13" s="23"/>
      <c r="P13" s="23"/>
      <c r="Q13" s="23"/>
      <c r="R13" s="23"/>
      <c r="S13" s="11">
        <f t="shared" si="0"/>
        <v>0</v>
      </c>
      <c r="T13" s="8"/>
    </row>
    <row r="14" spans="1:20" ht="63" x14ac:dyDescent="0.25">
      <c r="A14" s="25">
        <v>9</v>
      </c>
      <c r="B14" s="17">
        <v>7</v>
      </c>
      <c r="C14" s="8" t="s">
        <v>102</v>
      </c>
      <c r="D14" s="23" t="s">
        <v>101</v>
      </c>
      <c r="E14" s="23">
        <v>1689</v>
      </c>
      <c r="F14" s="21">
        <v>1328</v>
      </c>
      <c r="G14" s="67" t="s">
        <v>92</v>
      </c>
      <c r="H14" s="67" t="s">
        <v>92</v>
      </c>
      <c r="I14" s="67" t="s">
        <v>92</v>
      </c>
      <c r="J14" s="23"/>
      <c r="K14" s="23"/>
      <c r="L14" s="23"/>
      <c r="M14" s="14"/>
      <c r="N14" s="14"/>
      <c r="O14" s="23"/>
      <c r="P14" s="23"/>
      <c r="Q14" s="23"/>
      <c r="R14" s="23"/>
      <c r="S14" s="11">
        <f>702/F14*100</f>
        <v>52.861445783132531</v>
      </c>
      <c r="T14" s="70" t="s">
        <v>269</v>
      </c>
    </row>
    <row r="15" spans="1:20" ht="47.25" x14ac:dyDescent="0.25">
      <c r="A15" s="25">
        <v>10</v>
      </c>
      <c r="B15" s="13">
        <v>8</v>
      </c>
      <c r="C15" s="8" t="s">
        <v>103</v>
      </c>
      <c r="D15" s="23" t="s">
        <v>101</v>
      </c>
      <c r="E15" s="20">
        <v>638</v>
      </c>
      <c r="F15" s="21">
        <v>591</v>
      </c>
      <c r="G15" s="67" t="s">
        <v>92</v>
      </c>
      <c r="H15" s="67" t="s">
        <v>92</v>
      </c>
      <c r="I15" s="67" t="s">
        <v>92</v>
      </c>
      <c r="J15" s="23"/>
      <c r="K15" s="23"/>
      <c r="L15" s="23"/>
      <c r="M15" s="23"/>
      <c r="N15" s="23"/>
      <c r="O15" s="23"/>
      <c r="P15" s="23"/>
      <c r="Q15" s="23"/>
      <c r="R15" s="23"/>
      <c r="S15" s="11">
        <f t="shared" ref="S15:S16" si="1">Q15/F15*100</f>
        <v>0</v>
      </c>
      <c r="T15" s="70" t="s">
        <v>270</v>
      </c>
    </row>
    <row r="16" spans="1:20" ht="94.5" x14ac:dyDescent="0.25">
      <c r="A16" s="25">
        <v>11</v>
      </c>
      <c r="B16" s="13">
        <v>9</v>
      </c>
      <c r="C16" s="8" t="s">
        <v>104</v>
      </c>
      <c r="D16" s="23" t="s">
        <v>105</v>
      </c>
      <c r="E16" s="20">
        <v>14</v>
      </c>
      <c r="F16" s="21">
        <v>5</v>
      </c>
      <c r="G16" s="67" t="s">
        <v>92</v>
      </c>
      <c r="H16" s="67" t="s">
        <v>92</v>
      </c>
      <c r="I16" s="67" t="s">
        <v>92</v>
      </c>
      <c r="J16" s="23"/>
      <c r="K16" s="23"/>
      <c r="L16" s="23"/>
      <c r="M16" s="14"/>
      <c r="N16" s="23"/>
      <c r="O16" s="23"/>
      <c r="P16" s="23"/>
      <c r="Q16" s="23"/>
      <c r="R16" s="23"/>
      <c r="S16" s="11">
        <f t="shared" si="1"/>
        <v>0</v>
      </c>
      <c r="T16" s="70" t="s">
        <v>271</v>
      </c>
    </row>
    <row r="17" spans="1:20" ht="31.5" x14ac:dyDescent="0.25">
      <c r="A17" s="25">
        <v>12</v>
      </c>
      <c r="B17" s="17">
        <v>10</v>
      </c>
      <c r="C17" s="8" t="s">
        <v>93</v>
      </c>
      <c r="D17" s="23" t="s">
        <v>105</v>
      </c>
      <c r="E17" s="23" t="s">
        <v>92</v>
      </c>
      <c r="F17" s="10">
        <v>1</v>
      </c>
      <c r="G17" s="17" t="s">
        <v>92</v>
      </c>
      <c r="H17" s="71" t="s">
        <v>92</v>
      </c>
      <c r="I17" s="71" t="s">
        <v>92</v>
      </c>
      <c r="J17" s="23"/>
      <c r="K17" s="23"/>
      <c r="L17" s="23"/>
      <c r="M17" s="14"/>
      <c r="N17" s="14"/>
      <c r="O17" s="23"/>
      <c r="P17" s="23"/>
      <c r="Q17" s="23"/>
      <c r="R17" s="23"/>
      <c r="S17" s="11">
        <f>702/F17*100</f>
        <v>70200</v>
      </c>
      <c r="T17" s="18"/>
    </row>
    <row r="18" spans="1:20" ht="46.5" customHeight="1" x14ac:dyDescent="0.25">
      <c r="A18" s="25">
        <v>13</v>
      </c>
      <c r="B18" s="71">
        <v>11</v>
      </c>
      <c r="C18" s="8" t="s">
        <v>290</v>
      </c>
      <c r="D18" s="43"/>
      <c r="E18" s="100" t="s">
        <v>92</v>
      </c>
      <c r="F18" s="10">
        <v>1</v>
      </c>
      <c r="G18" s="71" t="s">
        <v>92</v>
      </c>
      <c r="H18" s="71" t="s">
        <v>92</v>
      </c>
      <c r="I18" s="71" t="s">
        <v>92</v>
      </c>
      <c r="J18" s="43"/>
      <c r="K18" s="43"/>
      <c r="L18" s="43"/>
      <c r="M18" s="43"/>
      <c r="N18" s="43"/>
      <c r="O18" s="43"/>
      <c r="P18" s="43"/>
      <c r="Q18" s="43"/>
      <c r="R18" s="43"/>
      <c r="S18" s="43"/>
      <c r="T18" s="43"/>
    </row>
  </sheetData>
  <customSheetViews>
    <customSheetView guid="{AF8A7EC1-5680-4411-8CA7-5C7F5D245B03}" scale="55" showPageBreaks="1" hiddenColumns="1" state="hidden" view="pageBreakPreview" topLeftCell="A3">
      <selection activeCell="I3" sqref="I3"/>
      <pageMargins left="0.7" right="0.7" top="0.75" bottom="0.75" header="0.3" footer="0.3"/>
      <pageSetup paperSize="9" orientation="portrait" r:id="rId1"/>
    </customSheetView>
    <customSheetView guid="{6AC0ED22-CCBF-444B-9F29-F3EDD4234483}" scale="55" showPageBreaks="1" hiddenColumns="1" view="pageBreakPreview">
      <selection activeCell="T15" sqref="T15"/>
      <pageMargins left="0.7" right="0.7" top="0.75" bottom="0.75" header="0.3" footer="0.3"/>
      <pageSetup paperSize="9" orientation="portrait" r:id="rId2"/>
    </customSheetView>
    <customSheetView guid="{06A69783-2FAA-4B05-9CD3-C97C7DF94659}" scale="55" showPageBreaks="1" hiddenColumns="1" view="pageBreakPreview">
      <selection activeCell="T15" sqref="T15"/>
      <pageMargins left="0.7" right="0.7" top="0.75" bottom="0.75" header="0.3" footer="0.3"/>
      <pageSetup paperSize="9" orientation="portrait" r:id="rId3"/>
    </customSheetView>
    <customSheetView guid="{8E7CBF92-2A8A-4486-AE31-320A2A4BD935}" scale="55" showPageBreaks="1" hiddenColumns="1" view="pageBreakPreview" topLeftCell="A3">
      <selection activeCell="L12" sqref="L12"/>
      <pageMargins left="0.7" right="0.7" top="0.75" bottom="0.75" header="0.3" footer="0.3"/>
      <pageSetup paperSize="9" orientation="portrait" r:id="rId4"/>
    </customSheetView>
    <customSheetView guid="{F48E67D2-2C8C-4D86-A2A9-F44F569AC752}" scale="55" showPageBreaks="1" hiddenColumns="1" view="pageBreakPreview">
      <selection activeCell="T15" sqref="T15"/>
      <pageMargins left="0.7" right="0.7" top="0.75" bottom="0.75" header="0.3" footer="0.3"/>
      <pageSetup paperSize="9" orientation="portrait" r:id="rId5"/>
    </customSheetView>
    <customSheetView guid="{B08D60EB-17AC-43BC-A2EA-BCC34DA15115}" scale="60" showPageBreaks="1" hiddenColumns="1" view="pageBreakPreview">
      <selection activeCell="B1" sqref="B1:T1"/>
      <pageMargins left="0.7" right="0.7" top="0.75" bottom="0.75" header="0.3" footer="0.3"/>
      <pageSetup paperSize="9" orientation="portrait" r:id="rId6"/>
    </customSheetView>
    <customSheetView guid="{E82CE51D-E642-4881-A0F3-F33C1C34AFA1}" scale="55" showPageBreaks="1" hiddenColumns="1" view="pageBreakPreview">
      <selection activeCell="T15" sqref="T15"/>
      <pageMargins left="0.7" right="0.7" top="0.75" bottom="0.75" header="0.3" footer="0.3"/>
      <pageSetup paperSize="9" orientation="portrait" r:id="rId7"/>
    </customSheetView>
    <customSheetView guid="{AA1E88D6-B765-4D8A-BB20-FCE31C48857F}" scale="55" showPageBreaks="1" hiddenColumns="1" view="pageBreakPreview">
      <selection activeCell="T15" sqref="T15"/>
      <pageMargins left="0.7" right="0.7" top="0.75" bottom="0.75" header="0.3" footer="0.3"/>
      <pageSetup paperSize="9" orientation="portrait" r:id="rId8"/>
    </customSheetView>
    <customSheetView guid="{DBB9E7F6-7701-4D52-8273-C96C8672D403}" scale="55" showPageBreaks="1" hiddenColumns="1" view="pageBreakPreview">
      <selection activeCell="T15" sqref="T15"/>
      <pageMargins left="0.7" right="0.7" top="0.75" bottom="0.75" header="0.3" footer="0.3"/>
      <pageSetup paperSize="9" orientation="portrait" r:id="rId9"/>
    </customSheetView>
    <customSheetView guid="{0E67524B-A824-49FB-A67D-C1771603425D}" scale="55" showPageBreaks="1" hiddenColumns="1" view="pageBreakPreview">
      <selection activeCell="T15" sqref="T15"/>
      <pageMargins left="0.7" right="0.7" top="0.75" bottom="0.75" header="0.3" footer="0.3"/>
      <pageSetup paperSize="9" orientation="portrait" r:id="rId10"/>
    </customSheetView>
    <customSheetView guid="{80AD08A8-345A-453A-A104-5E3DA1078B6F}" scale="55" showPageBreaks="1" hiddenColumns="1" view="pageBreakPreview">
      <selection activeCell="T15" sqref="T15"/>
      <pageMargins left="0.7" right="0.7" top="0.75" bottom="0.75" header="0.3" footer="0.3"/>
      <pageSetup paperSize="9" orientation="portrait" r:id="rId11"/>
    </customSheetView>
    <customSheetView guid="{BEF67C10-7FC6-4F33-B3F9-204F29E3E218}" scale="55" showPageBreaks="1" hiddenColumns="1" view="pageBreakPreview">
      <selection activeCell="T15" sqref="T15"/>
      <pageMargins left="0.7" right="0.7" top="0.75" bottom="0.75" header="0.3" footer="0.3"/>
      <pageSetup paperSize="9" orientation="portrait" r:id="rId12"/>
    </customSheetView>
    <customSheetView guid="{6A6C9703-C16B-46D2-8CEE-AD24BCFE6CF3}" scale="55" showPageBreaks="1" printArea="1" hiddenColumns="1" view="pageBreakPreview">
      <selection activeCell="P13" sqref="P13"/>
      <pageMargins left="0.7" right="0.7" top="0.75" bottom="0.75" header="0.3" footer="0.3"/>
      <pageSetup paperSize="9" scale="20" orientation="portrait" r:id="rId13"/>
    </customSheetView>
    <customSheetView guid="{BC0D032C-B7DF-4F2E-B1DC-6C55D32E50A7}" scale="55" showPageBreaks="1" hiddenColumns="1" view="pageBreakPreview">
      <selection activeCell="T15" sqref="T15"/>
      <pageMargins left="0.7" right="0.7" top="0.75" bottom="0.75" header="0.3" footer="0.3"/>
      <pageSetup paperSize="9" orientation="portrait" r:id="rId14"/>
    </customSheetView>
    <customSheetView guid="{7ECADF5B-4174-4035-8137-3D83A4A93CD5}" scale="55" showPageBreaks="1" hiddenColumns="1" view="pageBreakPreview">
      <selection activeCell="T15" sqref="T15"/>
      <pageMargins left="0.7" right="0.7" top="0.75" bottom="0.75" header="0.3" footer="0.3"/>
      <pageSetup paperSize="9" orientation="portrait" r:id="rId15"/>
    </customSheetView>
    <customSheetView guid="{5F1BE36F-0832-42CE-A3FC-1A76BC593CBA}" scale="60" showPageBreaks="1" hiddenColumns="1" view="pageBreakPreview">
      <selection activeCell="B1" sqref="B1:T1"/>
      <pageMargins left="0.7" right="0.7" top="0.75" bottom="0.75" header="0.3" footer="0.3"/>
      <pageSetup paperSize="9" orientation="portrait" r:id="rId16"/>
    </customSheetView>
    <customSheetView guid="{2632A833-96F5-4A25-97EB-81ED19BC2F66}" scale="55" showPageBreaks="1" hiddenColumns="1" view="pageBreakPreview">
      <selection activeCell="T15" sqref="T15"/>
      <pageMargins left="0.7" right="0.7" top="0.75" bottom="0.75" header="0.3" footer="0.3"/>
      <pageSetup paperSize="9" orientation="portrait" r:id="rId17"/>
    </customSheetView>
    <customSheetView guid="{3A1AD47D-D360-494C-B851-D14B33F8032B}" scale="55" showPageBreaks="1" hiddenColumns="1" view="pageBreakPreview">
      <selection activeCell="T15" sqref="T15"/>
      <pageMargins left="0.7" right="0.7" top="0.75" bottom="0.75" header="0.3" footer="0.3"/>
      <pageSetup paperSize="9" orientation="portrait" r:id="rId18"/>
    </customSheetView>
    <customSheetView guid="{73C3B9D4-9210-43F5-9883-0E949EA0E341}" scale="55" showPageBreaks="1" hiddenColumns="1" view="pageBreakPreview" topLeftCell="A3">
      <selection activeCell="L12" sqref="L12"/>
      <pageMargins left="0.7" right="0.7" top="0.75" bottom="0.75" header="0.3" footer="0.3"/>
      <pageSetup paperSize="9" orientation="portrait" r:id="rId19"/>
    </customSheetView>
    <customSheetView guid="{29B41C1A-DE4D-4DEA-B90B-19C46C754CB5}" scale="55" showPageBreaks="1" fitToPage="1" printArea="1" hiddenColumns="1" view="pageBreakPreview">
      <selection activeCell="I13" sqref="I13"/>
      <pageMargins left="0.70866141732283472" right="0.70866141732283472" top="0.74803149606299213" bottom="0.74803149606299213" header="0.31496062992125984" footer="0.31496062992125984"/>
      <pageSetup paperSize="9" scale="31" orientation="landscape" r:id="rId20"/>
    </customSheetView>
    <customSheetView guid="{E5A2ECE4-B75B-45A2-AE22-0D04E85CEB66}" scale="55" showPageBreaks="1" hiddenColumns="1" view="pageBreakPreview">
      <selection activeCell="T15" sqref="T15"/>
      <pageMargins left="0.7" right="0.7" top="0.75" bottom="0.75" header="0.3" footer="0.3"/>
      <pageSetup paperSize="9" orientation="portrait" r:id="rId21"/>
    </customSheetView>
    <customSheetView guid="{F1DC9DCC-06E3-4E7B-88AF-BCE58DCEC1FC}" scale="55" showPageBreaks="1" hiddenColumns="1" view="pageBreakPreview">
      <selection activeCell="T15" sqref="T15"/>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view="pageBreakPreview" zoomScale="60" zoomScaleNormal="7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9"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9"/>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customHeight="1" x14ac:dyDescent="0.25">
      <c r="B5" s="178" t="s">
        <v>106</v>
      </c>
      <c r="C5" s="166"/>
      <c r="D5" s="166"/>
      <c r="E5" s="166"/>
      <c r="F5" s="166"/>
      <c r="G5" s="166"/>
      <c r="H5" s="166"/>
      <c r="I5" s="166"/>
      <c r="J5" s="166"/>
      <c r="K5" s="166"/>
      <c r="L5" s="166"/>
      <c r="M5" s="166"/>
      <c r="N5" s="166"/>
      <c r="O5" s="166"/>
      <c r="P5" s="166"/>
      <c r="Q5" s="166"/>
      <c r="R5" s="166"/>
      <c r="S5" s="166"/>
      <c r="T5" s="167"/>
    </row>
    <row r="6" spans="1:20" ht="94.5" x14ac:dyDescent="0.25">
      <c r="A6" s="24">
        <v>1</v>
      </c>
      <c r="B6" s="17" t="s">
        <v>19</v>
      </c>
      <c r="C6" s="8" t="s">
        <v>109</v>
      </c>
      <c r="D6" s="23" t="s">
        <v>30</v>
      </c>
      <c r="E6" s="23">
        <v>17.850000000000001</v>
      </c>
      <c r="F6" s="10">
        <v>25</v>
      </c>
      <c r="G6" s="68" t="s">
        <v>92</v>
      </c>
      <c r="H6" s="23">
        <v>0.79</v>
      </c>
      <c r="I6" s="23">
        <v>7.65</v>
      </c>
      <c r="J6" s="23"/>
      <c r="K6" s="23"/>
      <c r="L6" s="23"/>
      <c r="M6" s="23"/>
      <c r="N6" s="11"/>
      <c r="O6" s="23"/>
      <c r="P6" s="23"/>
      <c r="Q6" s="23"/>
      <c r="R6" s="23"/>
      <c r="S6" s="11">
        <f>145.7/F6*100</f>
        <v>582.79999999999995</v>
      </c>
      <c r="T6" s="69" t="s">
        <v>267</v>
      </c>
    </row>
    <row r="7" spans="1:20" ht="78.75" x14ac:dyDescent="0.25">
      <c r="A7" s="24">
        <v>2</v>
      </c>
      <c r="B7" s="17" t="s">
        <v>24</v>
      </c>
      <c r="C7" s="8" t="s">
        <v>107</v>
      </c>
      <c r="D7" s="23" t="s">
        <v>108</v>
      </c>
      <c r="E7" s="23">
        <v>1</v>
      </c>
      <c r="F7" s="10">
        <v>1</v>
      </c>
      <c r="G7" s="68" t="s">
        <v>92</v>
      </c>
      <c r="H7" s="90" t="s">
        <v>92</v>
      </c>
      <c r="I7" s="90" t="s">
        <v>92</v>
      </c>
      <c r="J7" s="11"/>
      <c r="K7" s="11"/>
      <c r="L7" s="23"/>
      <c r="M7" s="11"/>
      <c r="N7" s="11"/>
      <c r="O7" s="23"/>
      <c r="P7" s="11"/>
      <c r="Q7" s="11"/>
      <c r="R7" s="23"/>
      <c r="S7" s="11">
        <f>Q7/F7*100</f>
        <v>0</v>
      </c>
      <c r="T7" s="69" t="s">
        <v>268</v>
      </c>
    </row>
    <row r="8" spans="1:20" ht="63" x14ac:dyDescent="0.25">
      <c r="A8" s="24">
        <v>3</v>
      </c>
      <c r="B8" s="17">
        <v>1</v>
      </c>
      <c r="C8" s="8" t="s">
        <v>110</v>
      </c>
      <c r="D8" s="23" t="s">
        <v>30</v>
      </c>
      <c r="E8" s="12">
        <v>87.51</v>
      </c>
      <c r="F8" s="10">
        <v>87.77</v>
      </c>
      <c r="G8" s="68" t="s">
        <v>92</v>
      </c>
      <c r="H8" s="90" t="s">
        <v>92</v>
      </c>
      <c r="I8" s="90" t="s">
        <v>92</v>
      </c>
      <c r="J8" s="23"/>
      <c r="K8" s="23"/>
      <c r="L8" s="12"/>
      <c r="M8" s="12"/>
      <c r="N8" s="12"/>
      <c r="O8" s="12"/>
      <c r="P8" s="12"/>
      <c r="Q8" s="12"/>
      <c r="R8" s="12"/>
      <c r="S8" s="11">
        <f>Q8/F8*100</f>
        <v>0</v>
      </c>
      <c r="T8" s="69" t="s">
        <v>268</v>
      </c>
    </row>
    <row r="9" spans="1:20" ht="78.75" x14ac:dyDescent="0.25">
      <c r="A9" s="25">
        <v>4</v>
      </c>
      <c r="B9" s="13">
        <v>2</v>
      </c>
      <c r="C9" s="8" t="s">
        <v>111</v>
      </c>
      <c r="D9" s="23" t="s">
        <v>112</v>
      </c>
      <c r="E9" s="23">
        <v>26.3</v>
      </c>
      <c r="F9" s="10">
        <v>27.26</v>
      </c>
      <c r="G9" s="68" t="s">
        <v>92</v>
      </c>
      <c r="H9" s="90" t="s">
        <v>92</v>
      </c>
      <c r="I9" s="90" t="s">
        <v>92</v>
      </c>
      <c r="J9" s="23"/>
      <c r="K9" s="23"/>
      <c r="L9" s="23"/>
      <c r="M9" s="14"/>
      <c r="N9" s="14"/>
      <c r="O9" s="14"/>
      <c r="P9" s="14"/>
      <c r="Q9" s="14"/>
      <c r="R9" s="23"/>
      <c r="S9" s="11">
        <f>Q9/F9*100</f>
        <v>0</v>
      </c>
      <c r="T9" s="69" t="s">
        <v>268</v>
      </c>
    </row>
    <row r="10" spans="1:20" ht="33" x14ac:dyDescent="0.25">
      <c r="A10" s="25">
        <v>5</v>
      </c>
      <c r="B10" s="13">
        <v>3</v>
      </c>
      <c r="C10" s="8" t="s">
        <v>113</v>
      </c>
      <c r="D10" s="23" t="s">
        <v>108</v>
      </c>
      <c r="E10" s="23">
        <v>1</v>
      </c>
      <c r="F10" s="10">
        <v>3</v>
      </c>
      <c r="G10" s="68" t="s">
        <v>92</v>
      </c>
      <c r="H10" s="90" t="s">
        <v>92</v>
      </c>
      <c r="I10" s="90" t="s">
        <v>92</v>
      </c>
      <c r="J10" s="23"/>
      <c r="K10" s="23"/>
      <c r="L10" s="23"/>
      <c r="M10" s="23"/>
      <c r="N10" s="23"/>
      <c r="O10" s="23"/>
      <c r="P10" s="23"/>
      <c r="Q10" s="23"/>
      <c r="R10" s="14"/>
      <c r="S10" s="11">
        <f t="shared" ref="S10" si="0">Q10/F10*100</f>
        <v>0</v>
      </c>
      <c r="T10" s="69" t="s">
        <v>287</v>
      </c>
    </row>
    <row r="11" spans="1:20" ht="31.5" x14ac:dyDescent="0.25">
      <c r="A11" s="91">
        <v>6</v>
      </c>
      <c r="B11" s="92">
        <v>4</v>
      </c>
      <c r="C11" s="93" t="s">
        <v>288</v>
      </c>
      <c r="D11" s="92" t="s">
        <v>108</v>
      </c>
      <c r="E11" s="95" t="s">
        <v>92</v>
      </c>
      <c r="F11" s="97">
        <v>2</v>
      </c>
      <c r="G11" s="98" t="s">
        <v>92</v>
      </c>
      <c r="H11" s="98" t="s">
        <v>92</v>
      </c>
      <c r="I11" s="98" t="s">
        <v>92</v>
      </c>
      <c r="J11" s="94"/>
      <c r="K11" s="94"/>
      <c r="L11" s="94"/>
      <c r="M11" s="94"/>
      <c r="N11" s="94"/>
      <c r="O11" s="94"/>
      <c r="P11" s="94"/>
      <c r="Q11" s="94"/>
      <c r="R11" s="94"/>
      <c r="S11" s="96">
        <f>Q11/F11*100</f>
        <v>0</v>
      </c>
      <c r="T11" s="99" t="s">
        <v>289</v>
      </c>
    </row>
  </sheetData>
  <customSheetViews>
    <customSheetView guid="{AF8A7EC1-5680-4411-8CA7-5C7F5D245B03}" scale="60" showPageBreaks="1" hiddenColumns="1" state="hidden" view="pageBreakPreview">
      <selection activeCell="I3" sqref="I3"/>
      <pageMargins left="0.7" right="0.7" top="0.75" bottom="0.75" header="0.3" footer="0.3"/>
      <pageSetup paperSize="9" orientation="portrait" r:id="rId1"/>
    </customSheetView>
    <customSheetView guid="{6AC0ED22-CCBF-444B-9F29-F3EDD4234483}" scale="60" showPageBreaks="1" hiddenColumns="1" view="pageBreakPreview">
      <selection activeCell="N7" sqref="N7"/>
      <pageMargins left="0.7" right="0.7" top="0.75" bottom="0.75" header="0.3" footer="0.3"/>
      <pageSetup paperSize="9" orientation="portrait" r:id="rId2"/>
    </customSheetView>
    <customSheetView guid="{06A69783-2FAA-4B05-9CD3-C97C7DF94659}" scale="60" showPageBreaks="1" hiddenColumns="1" view="pageBreakPreview">
      <selection activeCell="N7" sqref="N7"/>
      <pageMargins left="0.7" right="0.7" top="0.75" bottom="0.75" header="0.3" footer="0.3"/>
      <pageSetup paperSize="9" orientation="portrait" r:id="rId3"/>
    </customSheetView>
    <customSheetView guid="{8E7CBF92-2A8A-4486-AE31-320A2A4BD935}" scale="60" showPageBreaks="1" hiddenColumns="1" view="pageBreakPreview">
      <selection activeCell="N7" sqref="N7"/>
      <pageMargins left="0.7" right="0.7" top="0.75" bottom="0.75" header="0.3" footer="0.3"/>
      <pageSetup paperSize="9" orientation="portrait" r:id="rId4"/>
    </customSheetView>
    <customSheetView guid="{F48E67D2-2C8C-4D86-A2A9-F44F569AC752}" scale="60" showPageBreaks="1" hiddenColumns="1" view="pageBreakPreview">
      <selection activeCell="N7" sqref="N7"/>
      <pageMargins left="0.7" right="0.7" top="0.75" bottom="0.75" header="0.3" footer="0.3"/>
      <pageSetup paperSize="9" orientation="portrait" r:id="rId5"/>
    </customSheetView>
    <customSheetView guid="{B08D60EB-17AC-43BC-A2EA-BCC34DA15115}" scale="60" showPageBreaks="1" hiddenColumns="1" view="pageBreakPreview">
      <selection activeCell="D37" sqref="D37"/>
      <pageMargins left="0.7" right="0.7" top="0.75" bottom="0.75" header="0.3" footer="0.3"/>
      <pageSetup paperSize="9" orientation="portrait" r:id="rId6"/>
    </customSheetView>
    <customSheetView guid="{E82CE51D-E642-4881-A0F3-F33C1C34AFA1}" scale="60" showPageBreaks="1" hiddenColumns="1" view="pageBreakPreview">
      <selection activeCell="N7" sqref="N7"/>
      <pageMargins left="0.7" right="0.7" top="0.75" bottom="0.75" header="0.3" footer="0.3"/>
      <pageSetup paperSize="9" orientation="portrait" r:id="rId7"/>
    </customSheetView>
    <customSheetView guid="{AA1E88D6-B765-4D8A-BB20-FCE31C48857F}" scale="60" showPageBreaks="1" hiddenColumns="1" view="pageBreakPreview">
      <selection activeCell="N7" sqref="N7"/>
      <pageMargins left="0.7" right="0.7" top="0.75" bottom="0.75" header="0.3" footer="0.3"/>
      <pageSetup paperSize="9" orientation="portrait" r:id="rId8"/>
    </customSheetView>
    <customSheetView guid="{DBB9E7F6-7701-4D52-8273-C96C8672D403}" scale="60" showPageBreaks="1" hiddenColumns="1" view="pageBreakPreview">
      <selection activeCell="N7" sqref="N7"/>
      <pageMargins left="0.7" right="0.7" top="0.75" bottom="0.75" header="0.3" footer="0.3"/>
      <pageSetup paperSize="9" orientation="portrait" r:id="rId9"/>
    </customSheetView>
    <customSheetView guid="{0E67524B-A824-49FB-A67D-C1771603425D}" scale="60" showPageBreaks="1" hiddenColumns="1" view="pageBreakPreview">
      <selection activeCell="N7" sqref="N7"/>
      <pageMargins left="0.7" right="0.7" top="0.75" bottom="0.75" header="0.3" footer="0.3"/>
      <pageSetup paperSize="9" orientation="portrait" r:id="rId10"/>
    </customSheetView>
    <customSheetView guid="{80AD08A8-345A-453A-A104-5E3DA1078B6F}" scale="60" showPageBreaks="1" hiddenColumns="1" view="pageBreakPreview">
      <selection activeCell="N7" sqref="N7"/>
      <pageMargins left="0.7" right="0.7" top="0.75" bottom="0.75" header="0.3" footer="0.3"/>
      <pageSetup paperSize="9" orientation="portrait" r:id="rId11"/>
    </customSheetView>
    <customSheetView guid="{BEF67C10-7FC6-4F33-B3F9-204F29E3E218}" scale="60" showPageBreaks="1" hiddenColumns="1" view="pageBreakPreview">
      <selection activeCell="N7" sqref="N7"/>
      <pageMargins left="0.7" right="0.7" top="0.75" bottom="0.75" header="0.3" footer="0.3"/>
      <pageSetup paperSize="9" orientation="portrait" r:id="rId12"/>
    </customSheetView>
    <customSheetView guid="{6A6C9703-C16B-46D2-8CEE-AD24BCFE6CF3}" scale="60" showPageBreaks="1" printArea="1" hiddenColumns="1" view="pageBreakPreview">
      <selection activeCell="E11" sqref="E11"/>
      <pageMargins left="0.7" right="0.7" top="0.75" bottom="0.75" header="0.3" footer="0.3"/>
      <pageSetup paperSize="9" scale="21" orientation="portrait" r:id="rId13"/>
    </customSheetView>
    <customSheetView guid="{BC0D032C-B7DF-4F2E-B1DC-6C55D32E50A7}" scale="60" showPageBreaks="1" hiddenColumns="1" view="pageBreakPreview">
      <selection activeCell="N7" sqref="N7"/>
      <pageMargins left="0.7" right="0.7" top="0.75" bottom="0.75" header="0.3" footer="0.3"/>
      <pageSetup paperSize="9" orientation="portrait" r:id="rId14"/>
    </customSheetView>
    <customSheetView guid="{7ECADF5B-4174-4035-8137-3D83A4A93CD5}" scale="60" showPageBreaks="1" hiddenColumns="1" view="pageBreakPreview">
      <selection activeCell="N7" sqref="N7"/>
      <pageMargins left="0.7" right="0.7" top="0.75" bottom="0.75" header="0.3" footer="0.3"/>
      <pageSetup paperSize="9" orientation="portrait" r:id="rId15"/>
    </customSheetView>
    <customSheetView guid="{5F1BE36F-0832-42CE-A3FC-1A76BC593CBA}" scale="60" showPageBreaks="1" hiddenColumns="1" view="pageBreakPreview">
      <selection activeCell="D37" sqref="D37"/>
      <pageMargins left="0.7" right="0.7" top="0.75" bottom="0.75" header="0.3" footer="0.3"/>
      <pageSetup paperSize="9" orientation="portrait" r:id="rId16"/>
    </customSheetView>
    <customSheetView guid="{2632A833-96F5-4A25-97EB-81ED19BC2F66}" scale="60" showPageBreaks="1" hiddenColumns="1" view="pageBreakPreview">
      <selection activeCell="N7" sqref="N7"/>
      <pageMargins left="0.7" right="0.7" top="0.75" bottom="0.75" header="0.3" footer="0.3"/>
      <pageSetup paperSize="9" orientation="portrait" r:id="rId17"/>
    </customSheetView>
    <customSheetView guid="{3A1AD47D-D360-494C-B851-D14B33F8032B}" scale="60" showPageBreaks="1" hiddenColumns="1" view="pageBreakPreview">
      <selection activeCell="N7" sqref="N7"/>
      <pageMargins left="0.7" right="0.7" top="0.75" bottom="0.75" header="0.3" footer="0.3"/>
      <pageSetup paperSize="9" orientation="portrait" r:id="rId18"/>
    </customSheetView>
    <customSheetView guid="{73C3B9D4-9210-43F5-9883-0E949EA0E341}" scale="60" showPageBreaks="1" hiddenColumns="1" view="pageBreakPreview">
      <selection activeCell="N7" sqref="N7"/>
      <pageMargins left="0.7" right="0.7" top="0.75" bottom="0.75" header="0.3" footer="0.3"/>
      <pageSetup paperSize="9" orientation="portrait" r:id="rId19"/>
    </customSheetView>
    <customSheetView guid="{29B41C1A-DE4D-4DEA-B90B-19C46C754CB5}" scale="60" showPageBreaks="1" printArea="1" hiddenColumns="1" view="pageBreakPreview">
      <selection activeCell="A2" sqref="A2:T11"/>
      <pageMargins left="0.7" right="0.7" top="0.75" bottom="0.75" header="0.3" footer="0.3"/>
      <pageSetup paperSize="9" scale="21" orientation="portrait" r:id="rId20"/>
    </customSheetView>
    <customSheetView guid="{E5A2ECE4-B75B-45A2-AE22-0D04E85CEB66}" scale="60" showPageBreaks="1" hiddenColumns="1" view="pageBreakPreview">
      <selection activeCell="N7" sqref="N7"/>
      <pageMargins left="0.7" right="0.7" top="0.75" bottom="0.75" header="0.3" footer="0.3"/>
      <pageSetup paperSize="9" orientation="portrait" r:id="rId21"/>
    </customSheetView>
    <customSheetView guid="{F1DC9DCC-06E3-4E7B-88AF-BCE58DCEC1FC}" scale="60" showPageBreaks="1" hiddenColumns="1" view="pageBreakPreview">
      <selection activeCell="N7" sqref="N7"/>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view="pageBreakPreview" zoomScale="70" zoomScaleNormal="100" zoomScaleSheetLayoutView="10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1"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1"/>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114</v>
      </c>
      <c r="C5" s="166"/>
      <c r="D5" s="166"/>
      <c r="E5" s="166"/>
      <c r="F5" s="166"/>
      <c r="G5" s="166"/>
      <c r="H5" s="166"/>
      <c r="I5" s="166"/>
      <c r="J5" s="166"/>
      <c r="K5" s="166"/>
      <c r="L5" s="166"/>
      <c r="M5" s="166"/>
      <c r="N5" s="166"/>
      <c r="O5" s="166"/>
      <c r="P5" s="166"/>
      <c r="Q5" s="166"/>
      <c r="R5" s="166"/>
      <c r="S5" s="166"/>
      <c r="T5" s="167"/>
    </row>
    <row r="6" spans="1:20" ht="110.25" x14ac:dyDescent="0.25">
      <c r="A6" s="24">
        <v>1</v>
      </c>
      <c r="B6" s="17" t="s">
        <v>19</v>
      </c>
      <c r="C6" s="8" t="s">
        <v>125</v>
      </c>
      <c r="D6" s="23" t="s">
        <v>126</v>
      </c>
      <c r="E6" s="23">
        <v>17</v>
      </c>
      <c r="F6" s="21">
        <v>35</v>
      </c>
      <c r="G6" s="48">
        <v>26</v>
      </c>
      <c r="H6" s="73">
        <v>26</v>
      </c>
      <c r="I6" s="89">
        <v>28</v>
      </c>
      <c r="J6" s="130">
        <v>29</v>
      </c>
      <c r="K6" s="153">
        <v>33</v>
      </c>
      <c r="L6" s="158">
        <v>33</v>
      </c>
      <c r="M6" s="19"/>
      <c r="N6" s="27"/>
      <c r="O6" s="19"/>
      <c r="P6" s="19"/>
      <c r="Q6" s="19"/>
      <c r="R6" s="19"/>
      <c r="S6" s="27">
        <f>145.7/F6*100</f>
        <v>416.28571428571428</v>
      </c>
      <c r="T6" s="49" t="s">
        <v>278</v>
      </c>
    </row>
    <row r="7" spans="1:20" ht="33" x14ac:dyDescent="0.25">
      <c r="A7" s="24">
        <v>2</v>
      </c>
      <c r="B7" s="17" t="s">
        <v>24</v>
      </c>
      <c r="C7" s="8" t="s">
        <v>127</v>
      </c>
      <c r="D7" s="23" t="s">
        <v>124</v>
      </c>
      <c r="E7" s="23">
        <v>454.38</v>
      </c>
      <c r="F7" s="21">
        <v>513</v>
      </c>
      <c r="G7" s="131">
        <v>24.852</v>
      </c>
      <c r="H7" s="132">
        <v>71.242999999999995</v>
      </c>
      <c r="I7" s="132">
        <v>116.726</v>
      </c>
      <c r="J7" s="132">
        <v>169.56800000000001</v>
      </c>
      <c r="K7" s="155">
        <v>267.67500000000001</v>
      </c>
      <c r="L7" s="132">
        <v>321.57</v>
      </c>
      <c r="M7" s="160"/>
      <c r="N7" s="27"/>
      <c r="O7" s="19"/>
      <c r="P7" s="27"/>
      <c r="Q7" s="27"/>
      <c r="R7" s="19"/>
      <c r="S7" s="27">
        <f>Q7/F7*100</f>
        <v>0</v>
      </c>
      <c r="T7" s="50" t="s">
        <v>251</v>
      </c>
    </row>
    <row r="8" spans="1:20" ht="63" x14ac:dyDescent="0.25">
      <c r="A8" s="24">
        <v>3</v>
      </c>
      <c r="B8" s="17">
        <v>1</v>
      </c>
      <c r="C8" s="8" t="s">
        <v>116</v>
      </c>
      <c r="D8" s="23" t="s">
        <v>30</v>
      </c>
      <c r="E8" s="23">
        <v>86.3</v>
      </c>
      <c r="F8" s="45">
        <v>86.8</v>
      </c>
      <c r="G8" s="48" t="s">
        <v>245</v>
      </c>
      <c r="H8" s="48" t="s">
        <v>245</v>
      </c>
      <c r="I8" s="48" t="s">
        <v>245</v>
      </c>
      <c r="J8" s="48" t="s">
        <v>245</v>
      </c>
      <c r="K8" s="48" t="s">
        <v>245</v>
      </c>
      <c r="L8" s="48" t="s">
        <v>245</v>
      </c>
      <c r="M8" s="48" t="s">
        <v>245</v>
      </c>
      <c r="N8" s="11" t="s">
        <v>245</v>
      </c>
      <c r="O8" s="48" t="s">
        <v>245</v>
      </c>
      <c r="P8" s="48" t="s">
        <v>245</v>
      </c>
      <c r="Q8" s="48" t="s">
        <v>245</v>
      </c>
      <c r="R8" s="19"/>
      <c r="S8" s="27">
        <f>145.7/F8*100</f>
        <v>167.85714285714286</v>
      </c>
      <c r="T8" s="51" t="s">
        <v>246</v>
      </c>
    </row>
    <row r="9" spans="1:20" ht="47.25" x14ac:dyDescent="0.25">
      <c r="A9" s="24">
        <v>4</v>
      </c>
      <c r="B9" s="17">
        <v>2</v>
      </c>
      <c r="C9" s="8" t="s">
        <v>117</v>
      </c>
      <c r="D9" s="23" t="s">
        <v>78</v>
      </c>
      <c r="E9" s="23">
        <v>150</v>
      </c>
      <c r="F9" s="21">
        <v>161</v>
      </c>
      <c r="G9" s="48" t="s">
        <v>245</v>
      </c>
      <c r="H9" s="48" t="s">
        <v>245</v>
      </c>
      <c r="I9" s="48" t="s">
        <v>245</v>
      </c>
      <c r="J9" s="48" t="s">
        <v>245</v>
      </c>
      <c r="K9" s="48" t="s">
        <v>245</v>
      </c>
      <c r="L9" s="48" t="s">
        <v>245</v>
      </c>
      <c r="M9" s="48" t="s">
        <v>245</v>
      </c>
      <c r="N9" s="11" t="s">
        <v>245</v>
      </c>
      <c r="O9" s="48" t="s">
        <v>245</v>
      </c>
      <c r="P9" s="48" t="s">
        <v>245</v>
      </c>
      <c r="Q9" s="48" t="s">
        <v>245</v>
      </c>
      <c r="R9" s="19"/>
      <c r="S9" s="27" t="e">
        <f>Q9/F9*100</f>
        <v>#VALUE!</v>
      </c>
      <c r="T9" s="51" t="s">
        <v>252</v>
      </c>
    </row>
    <row r="10" spans="1:20" ht="33" x14ac:dyDescent="0.25">
      <c r="A10" s="24">
        <v>5</v>
      </c>
      <c r="B10" s="17">
        <v>3</v>
      </c>
      <c r="C10" s="8" t="s">
        <v>118</v>
      </c>
      <c r="D10" s="23" t="s">
        <v>30</v>
      </c>
      <c r="E10" s="23">
        <v>1.6</v>
      </c>
      <c r="F10" s="45">
        <v>1.5</v>
      </c>
      <c r="G10" s="48" t="s">
        <v>245</v>
      </c>
      <c r="H10" s="48" t="s">
        <v>245</v>
      </c>
      <c r="I10" s="48" t="s">
        <v>245</v>
      </c>
      <c r="J10" s="48" t="s">
        <v>245</v>
      </c>
      <c r="K10" s="48" t="s">
        <v>245</v>
      </c>
      <c r="L10" s="48" t="s">
        <v>245</v>
      </c>
      <c r="M10" s="48" t="s">
        <v>245</v>
      </c>
      <c r="N10" s="11" t="s">
        <v>245</v>
      </c>
      <c r="O10" s="48" t="s">
        <v>245</v>
      </c>
      <c r="P10" s="48" t="s">
        <v>245</v>
      </c>
      <c r="Q10" s="48" t="s">
        <v>245</v>
      </c>
      <c r="R10" s="28"/>
      <c r="S10" s="27" t="e">
        <f>Q10/F10*100</f>
        <v>#VALUE!</v>
      </c>
      <c r="T10" s="50" t="s">
        <v>252</v>
      </c>
    </row>
    <row r="11" spans="1:20" ht="94.5" x14ac:dyDescent="0.25">
      <c r="A11" s="24">
        <v>6</v>
      </c>
      <c r="B11" s="13">
        <v>4</v>
      </c>
      <c r="C11" s="8" t="s">
        <v>119</v>
      </c>
      <c r="D11" s="23" t="s">
        <v>30</v>
      </c>
      <c r="E11" s="23" t="s">
        <v>92</v>
      </c>
      <c r="F11" s="45">
        <v>62.5</v>
      </c>
      <c r="G11" s="48" t="s">
        <v>245</v>
      </c>
      <c r="H11" s="48" t="s">
        <v>245</v>
      </c>
      <c r="I11" s="48">
        <v>66.599999999999994</v>
      </c>
      <c r="J11" s="48" t="s">
        <v>245</v>
      </c>
      <c r="K11" s="48" t="s">
        <v>245</v>
      </c>
      <c r="L11" s="48">
        <v>72</v>
      </c>
      <c r="M11" s="48" t="s">
        <v>245</v>
      </c>
      <c r="N11" s="11" t="s">
        <v>245</v>
      </c>
      <c r="O11" s="48" t="s">
        <v>245</v>
      </c>
      <c r="P11" s="48" t="s">
        <v>245</v>
      </c>
      <c r="Q11" s="48" t="s">
        <v>245</v>
      </c>
      <c r="R11" s="19"/>
      <c r="S11" s="27" t="e">
        <f>Q11/F11*100</f>
        <v>#VALUE!</v>
      </c>
      <c r="T11" s="50" t="s">
        <v>247</v>
      </c>
    </row>
    <row r="12" spans="1:20" ht="78.75" x14ac:dyDescent="0.25">
      <c r="A12" s="24">
        <v>7</v>
      </c>
      <c r="B12" s="17">
        <v>5</v>
      </c>
      <c r="C12" s="8" t="s">
        <v>120</v>
      </c>
      <c r="D12" s="23" t="s">
        <v>30</v>
      </c>
      <c r="E12" s="23">
        <v>2.4</v>
      </c>
      <c r="F12" s="45">
        <v>1.2</v>
      </c>
      <c r="G12" s="48" t="s">
        <v>245</v>
      </c>
      <c r="H12" s="48" t="s">
        <v>245</v>
      </c>
      <c r="I12" s="48" t="s">
        <v>245</v>
      </c>
      <c r="J12" s="48" t="s">
        <v>245</v>
      </c>
      <c r="K12" s="48" t="s">
        <v>245</v>
      </c>
      <c r="L12" s="48" t="s">
        <v>245</v>
      </c>
      <c r="M12" s="48" t="s">
        <v>245</v>
      </c>
      <c r="N12" s="11" t="s">
        <v>245</v>
      </c>
      <c r="O12" s="48" t="s">
        <v>245</v>
      </c>
      <c r="P12" s="48" t="s">
        <v>245</v>
      </c>
      <c r="Q12" s="48" t="s">
        <v>245</v>
      </c>
      <c r="R12" s="29"/>
      <c r="S12" s="27" t="e">
        <f t="shared" ref="S12" si="0">Q12/F12*100</f>
        <v>#VALUE!</v>
      </c>
      <c r="T12" s="50" t="s">
        <v>248</v>
      </c>
    </row>
    <row r="13" spans="1:20" ht="181.5" x14ac:dyDescent="0.25">
      <c r="A13" s="24">
        <v>8</v>
      </c>
      <c r="B13" s="17">
        <v>6</v>
      </c>
      <c r="C13" s="8" t="s">
        <v>121</v>
      </c>
      <c r="D13" s="23" t="s">
        <v>30</v>
      </c>
      <c r="E13" s="23">
        <v>0.55000000000000004</v>
      </c>
      <c r="F13" s="45">
        <v>3.3</v>
      </c>
      <c r="G13" s="48" t="s">
        <v>245</v>
      </c>
      <c r="H13" s="48" t="s">
        <v>245</v>
      </c>
      <c r="I13" s="158" t="s">
        <v>245</v>
      </c>
      <c r="J13" s="48" t="s">
        <v>245</v>
      </c>
      <c r="K13" s="48" t="s">
        <v>245</v>
      </c>
      <c r="L13" s="48">
        <v>5.4</v>
      </c>
      <c r="M13" s="48" t="s">
        <v>245</v>
      </c>
      <c r="N13" s="11" t="s">
        <v>245</v>
      </c>
      <c r="O13" s="48"/>
      <c r="P13" s="48" t="s">
        <v>245</v>
      </c>
      <c r="Q13" s="48" t="s">
        <v>245</v>
      </c>
      <c r="R13" s="26"/>
      <c r="S13" s="27">
        <f>O13/F13*100</f>
        <v>0</v>
      </c>
      <c r="T13" s="52" t="s">
        <v>249</v>
      </c>
    </row>
    <row r="14" spans="1:20" ht="82.5" x14ac:dyDescent="0.25">
      <c r="A14" s="24">
        <v>9</v>
      </c>
      <c r="B14" s="17">
        <v>7</v>
      </c>
      <c r="C14" s="8" t="s">
        <v>122</v>
      </c>
      <c r="D14" s="23" t="s">
        <v>123</v>
      </c>
      <c r="E14" s="23">
        <v>11.487</v>
      </c>
      <c r="F14" s="53">
        <v>11.15</v>
      </c>
      <c r="G14" s="48" t="s">
        <v>245</v>
      </c>
      <c r="H14" s="48" t="s">
        <v>245</v>
      </c>
      <c r="I14" s="48" t="s">
        <v>245</v>
      </c>
      <c r="J14" s="48" t="s">
        <v>245</v>
      </c>
      <c r="K14" s="48" t="s">
        <v>245</v>
      </c>
      <c r="L14" s="158" t="s">
        <v>245</v>
      </c>
      <c r="M14" s="48" t="s">
        <v>245</v>
      </c>
      <c r="N14" s="11" t="s">
        <v>245</v>
      </c>
      <c r="O14" s="48" t="s">
        <v>245</v>
      </c>
      <c r="P14" s="48" t="s">
        <v>245</v>
      </c>
      <c r="Q14" s="48" t="s">
        <v>245</v>
      </c>
      <c r="R14" s="19"/>
      <c r="S14" s="27" t="e">
        <f t="shared" ref="S14" si="1">Q14/F14*100</f>
        <v>#VALUE!</v>
      </c>
      <c r="T14" s="52" t="s">
        <v>250</v>
      </c>
    </row>
  </sheetData>
  <customSheetViews>
    <customSheetView guid="{AF8A7EC1-5680-4411-8CA7-5C7F5D245B03}" scale="70" showPageBreaks="1" hiddenColumns="1" state="hidden" view="pageBreakPreview">
      <selection activeCell="I3" sqref="I3"/>
      <pageMargins left="0.7" right="0.7" top="0.75" bottom="0.75" header="0.3" footer="0.3"/>
      <pageSetup paperSize="9" orientation="portrait" r:id="rId1"/>
    </customSheetView>
    <customSheetView guid="{6AC0ED22-CCBF-444B-9F29-F3EDD4234483}" showPageBreaks="1" hiddenColumns="1" view="pageBreakPreview" topLeftCell="D4">
      <selection activeCell="L12" sqref="L12"/>
      <pageMargins left="0.7" right="0.7" top="0.75" bottom="0.75" header="0.3" footer="0.3"/>
      <pageSetup paperSize="9" orientation="portrait" r:id="rId2"/>
    </customSheetView>
    <customSheetView guid="{06A69783-2FAA-4B05-9CD3-C97C7DF94659}" showPageBreaks="1" hiddenColumns="1" view="pageBreakPreview" topLeftCell="D4">
      <selection activeCell="L12" sqref="L12"/>
      <pageMargins left="0.7" right="0.7" top="0.75" bottom="0.75" header="0.3" footer="0.3"/>
      <pageSetup paperSize="9" orientation="portrait" r:id="rId3"/>
    </customSheetView>
    <customSheetView guid="{8E7CBF92-2A8A-4486-AE31-320A2A4BD935}" scale="70" showPageBreaks="1" hiddenColumns="1" view="pageBreakPreview" topLeftCell="A4">
      <selection activeCell="I6" sqref="I6"/>
      <pageMargins left="0.7" right="0.7" top="0.75" bottom="0.75" header="0.3" footer="0.3"/>
      <pageSetup paperSize="9" orientation="portrait" r:id="rId4"/>
    </customSheetView>
    <customSheetView guid="{F48E67D2-2C8C-4D86-A2A9-F44F569AC752}" scale="70" showPageBreaks="1" hiddenColumns="1" view="pageBreakPreview" topLeftCell="D1">
      <selection activeCell="T7" sqref="T7"/>
      <pageMargins left="0.7" right="0.7" top="0.75" bottom="0.75" header="0.3" footer="0.3"/>
      <pageSetup paperSize="9" orientation="portrait" r:id="rId5"/>
    </customSheetView>
    <customSheetView guid="{B08D60EB-17AC-43BC-A2EA-BCC34DA15115}" showPageBreaks="1" hiddenColumns="1" view="pageBreakPreview" topLeftCell="D4">
      <selection activeCell="K7" sqref="K7"/>
      <pageMargins left="0.7" right="0.7" top="0.75" bottom="0.75" header="0.3" footer="0.3"/>
      <pageSetup paperSize="9" orientation="portrait" r:id="rId6"/>
    </customSheetView>
    <customSheetView guid="{E82CE51D-E642-4881-A0F3-F33C1C34AFA1}" scale="70" showPageBreaks="1" hiddenColumns="1" view="pageBreakPreview" topLeftCell="D1">
      <selection activeCell="T7" sqref="T7"/>
      <pageMargins left="0.7" right="0.7" top="0.75" bottom="0.75" header="0.3" footer="0.3"/>
      <pageSetup paperSize="9" orientation="portrait" r:id="rId7"/>
    </customSheetView>
    <customSheetView guid="{AA1E88D6-B765-4D8A-BB20-FCE31C48857F}" scale="70" showPageBreaks="1" hiddenColumns="1" view="pageBreakPreview" topLeftCell="D1">
      <selection activeCell="T7" sqref="T7"/>
      <pageMargins left="0.7" right="0.7" top="0.75" bottom="0.75" header="0.3" footer="0.3"/>
      <pageSetup paperSize="9" orientation="portrait" r:id="rId8"/>
    </customSheetView>
    <customSheetView guid="{DBB9E7F6-7701-4D52-8273-C96C8672D403}" scale="70" showPageBreaks="1" hiddenColumns="1" view="pageBreakPreview" topLeftCell="D1">
      <selection activeCell="T7" sqref="T7"/>
      <pageMargins left="0.7" right="0.7" top="0.75" bottom="0.75" header="0.3" footer="0.3"/>
      <pageSetup paperSize="9" orientation="portrait" r:id="rId9"/>
    </customSheetView>
    <customSheetView guid="{0E67524B-A824-49FB-A67D-C1771603425D}" scale="70" showPageBreaks="1" hiddenColumns="1" view="pageBreakPreview" topLeftCell="D1">
      <selection activeCell="T7" sqref="T7"/>
      <pageMargins left="0.7" right="0.7" top="0.75" bottom="0.75" header="0.3" footer="0.3"/>
      <pageSetup paperSize="9" orientation="portrait" r:id="rId10"/>
    </customSheetView>
    <customSheetView guid="{80AD08A8-345A-453A-A104-5E3DA1078B6F}" scale="70" showPageBreaks="1" hiddenColumns="1" view="pageBreakPreview" topLeftCell="D1">
      <selection activeCell="T7" sqref="T7"/>
      <pageMargins left="0.7" right="0.7" top="0.75" bottom="0.75" header="0.3" footer="0.3"/>
      <pageSetup paperSize="9" orientation="portrait" r:id="rId11"/>
    </customSheetView>
    <customSheetView guid="{BEF67C10-7FC6-4F33-B3F9-204F29E3E218}" scale="70" showPageBreaks="1" hiddenColumns="1" view="pageBreakPreview" topLeftCell="D1">
      <selection activeCell="T7" sqref="T7"/>
      <pageMargins left="0.7" right="0.7" top="0.75" bottom="0.75" header="0.3" footer="0.3"/>
      <pageSetup paperSize="9" orientation="portrait" r:id="rId12"/>
    </customSheetView>
    <customSheetView guid="{6A6C9703-C16B-46D2-8CEE-AD24BCFE6CF3}" scale="70" showPageBreaks="1" hiddenColumns="1" view="pageBreakPreview" topLeftCell="D1">
      <selection activeCell="T7" sqref="T7"/>
      <pageMargins left="0.7" right="0.7" top="0.75" bottom="0.75" header="0.3" footer="0.3"/>
      <pageSetup paperSize="9" orientation="portrait" r:id="rId13"/>
    </customSheetView>
    <customSheetView guid="{BC0D032C-B7DF-4F2E-B1DC-6C55D32E50A7}" scale="70" showPageBreaks="1" hiddenColumns="1" view="pageBreakPreview">
      <selection activeCell="I7" sqref="I7"/>
      <pageMargins left="0.7" right="0.7" top="0.75" bottom="0.75" header="0.3" footer="0.3"/>
      <pageSetup paperSize="9" orientation="portrait" r:id="rId14"/>
    </customSheetView>
    <customSheetView guid="{7ECADF5B-4174-4035-8137-3D83A4A93CD5}" scale="70" showPageBreaks="1" hiddenColumns="1" view="pageBreakPreview">
      <selection activeCell="D11" sqref="D11"/>
      <pageMargins left="0.7" right="0.7" top="0.75" bottom="0.75" header="0.3" footer="0.3"/>
      <pageSetup paperSize="9" orientation="portrait" r:id="rId15"/>
    </customSheetView>
    <customSheetView guid="{5F1BE36F-0832-42CE-A3FC-1A76BC593CBA}" scale="70" showPageBreaks="1" hiddenColumns="1" view="pageBreakPreview" topLeftCell="D4">
      <selection activeCell="L13" sqref="L13"/>
      <pageMargins left="0.7" right="0.7" top="0.75" bottom="0.75" header="0.3" footer="0.3"/>
      <pageSetup paperSize="9" orientation="portrait" r:id="rId16"/>
    </customSheetView>
    <customSheetView guid="{2632A833-96F5-4A25-97EB-81ED19BC2F66}" scale="70" showPageBreaks="1" hiddenColumns="1" view="pageBreakPreview" topLeftCell="D1">
      <selection activeCell="T7" sqref="T7"/>
      <pageMargins left="0.7" right="0.7" top="0.75" bottom="0.75" header="0.3" footer="0.3"/>
      <pageSetup paperSize="9" orientation="portrait" r:id="rId17"/>
    </customSheetView>
    <customSheetView guid="{3A1AD47D-D360-494C-B851-D14B33F8032B}" scale="70" showPageBreaks="1" hiddenColumns="1" view="pageBreakPreview" topLeftCell="D1">
      <selection activeCell="T7" sqref="T7"/>
      <pageMargins left="0.7" right="0.7" top="0.75" bottom="0.75" header="0.3" footer="0.3"/>
      <pageSetup paperSize="9" orientation="portrait" r:id="rId18"/>
    </customSheetView>
    <customSheetView guid="{73C3B9D4-9210-43F5-9883-0E949EA0E341}" scale="70" showPageBreaks="1" hiddenColumns="1" view="pageBreakPreview">
      <selection activeCell="I6" sqref="I6"/>
      <pageMargins left="0.7" right="0.7" top="0.75" bottom="0.75" header="0.3" footer="0.3"/>
      <pageSetup paperSize="9" orientation="portrait" r:id="rId19"/>
    </customSheetView>
    <customSheetView guid="{29B41C1A-DE4D-4DEA-B90B-19C46C754CB5}" scale="70" showPageBreaks="1" hiddenColumns="1" view="pageBreakPreview" topLeftCell="D1">
      <selection activeCell="T7" sqref="T7"/>
      <pageMargins left="0.7" right="0.7" top="0.75" bottom="0.75" header="0.3" footer="0.3"/>
      <pageSetup paperSize="9" orientation="portrait" r:id="rId20"/>
    </customSheetView>
    <customSheetView guid="{E5A2ECE4-B75B-45A2-AE22-0D04E85CEB66}" scale="70" showPageBreaks="1" hiddenColumns="1" view="pageBreakPreview">
      <selection activeCell="L12" sqref="L12"/>
      <pageMargins left="0.7" right="0.7" top="0.75" bottom="0.75" header="0.3" footer="0.3"/>
      <pageSetup paperSize="9" orientation="portrait" r:id="rId21"/>
    </customSheetView>
    <customSheetView guid="{F1DC9DCC-06E3-4E7B-88AF-BCE58DCEC1FC}" showPageBreaks="1" hiddenColumns="1" view="pageBreakPreview" topLeftCell="D4">
      <selection activeCell="L12" sqref="L12"/>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25"/>
  <sheetViews>
    <sheetView view="pageBreakPreview" zoomScale="55" zoomScaleNormal="100" zoomScaleSheetLayoutView="100" workbookViewId="0">
      <selection activeCell="I3" sqref="I3"/>
    </sheetView>
  </sheetViews>
  <sheetFormatPr defaultRowHeight="15" x14ac:dyDescent="0.25"/>
  <cols>
    <col min="1" max="1" width="11.7109375" customWidth="1"/>
    <col min="2" max="2" width="11.7109375" style="38"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9"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9"/>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128</v>
      </c>
      <c r="C5" s="166"/>
      <c r="D5" s="166"/>
      <c r="E5" s="166"/>
      <c r="F5" s="166"/>
      <c r="G5" s="166"/>
      <c r="H5" s="166"/>
      <c r="I5" s="166"/>
      <c r="J5" s="166"/>
      <c r="K5" s="166"/>
      <c r="L5" s="166"/>
      <c r="M5" s="166"/>
      <c r="N5" s="166"/>
      <c r="O5" s="166"/>
      <c r="P5" s="166"/>
      <c r="Q5" s="166"/>
      <c r="R5" s="166"/>
      <c r="S5" s="166"/>
      <c r="T5" s="167"/>
    </row>
    <row r="6" spans="1:20" ht="63" x14ac:dyDescent="0.25">
      <c r="A6" s="24">
        <v>1</v>
      </c>
      <c r="B6" s="17" t="s">
        <v>19</v>
      </c>
      <c r="C6" s="8" t="s">
        <v>129</v>
      </c>
      <c r="D6" s="23" t="s">
        <v>30</v>
      </c>
      <c r="E6" s="23">
        <v>50.2</v>
      </c>
      <c r="F6" s="125">
        <v>50.4</v>
      </c>
      <c r="G6" s="125">
        <v>50.4</v>
      </c>
      <c r="H6" s="125">
        <v>50.4</v>
      </c>
      <c r="I6" s="125">
        <v>50.4</v>
      </c>
      <c r="J6" s="125">
        <v>50.4</v>
      </c>
      <c r="K6" s="125">
        <v>50.4</v>
      </c>
      <c r="L6" s="125">
        <v>50.4</v>
      </c>
      <c r="M6" s="19"/>
      <c r="N6" s="27"/>
      <c r="O6" s="19"/>
      <c r="P6" s="19"/>
      <c r="Q6" s="19"/>
      <c r="R6" s="19"/>
      <c r="S6" s="27">
        <f>145.7/F6*100</f>
        <v>289.08730158730157</v>
      </c>
      <c r="T6" s="18"/>
    </row>
    <row r="7" spans="1:20" ht="47.25" x14ac:dyDescent="0.25">
      <c r="A7" s="24">
        <v>2</v>
      </c>
      <c r="B7" s="17" t="s">
        <v>24</v>
      </c>
      <c r="C7" s="8" t="s">
        <v>130</v>
      </c>
      <c r="D7" s="23" t="s">
        <v>30</v>
      </c>
      <c r="E7" s="23">
        <v>48.4</v>
      </c>
      <c r="F7" s="21">
        <v>55</v>
      </c>
      <c r="G7" s="21">
        <v>55</v>
      </c>
      <c r="H7" s="21">
        <v>55</v>
      </c>
      <c r="I7" s="21">
        <v>55</v>
      </c>
      <c r="J7" s="21">
        <v>55</v>
      </c>
      <c r="K7" s="21">
        <v>55</v>
      </c>
      <c r="L7" s="21">
        <v>55</v>
      </c>
      <c r="M7" s="27"/>
      <c r="N7" s="27"/>
      <c r="O7" s="19"/>
      <c r="P7" s="27"/>
      <c r="Q7" s="27"/>
      <c r="R7" s="19"/>
      <c r="S7" s="27">
        <f>Q7/F7*100</f>
        <v>0</v>
      </c>
      <c r="T7" s="18"/>
    </row>
    <row r="8" spans="1:20" ht="141.75" x14ac:dyDescent="0.25">
      <c r="A8" s="24">
        <v>3</v>
      </c>
      <c r="B8" s="17">
        <v>1</v>
      </c>
      <c r="C8" s="8" t="s">
        <v>131</v>
      </c>
      <c r="D8" s="23" t="s">
        <v>30</v>
      </c>
      <c r="E8" s="23">
        <v>35.1</v>
      </c>
      <c r="F8" s="21">
        <v>46</v>
      </c>
      <c r="G8" s="21">
        <v>46</v>
      </c>
      <c r="H8" s="21">
        <v>46</v>
      </c>
      <c r="I8" s="21">
        <v>46</v>
      </c>
      <c r="J8" s="21">
        <v>46</v>
      </c>
      <c r="K8" s="21">
        <v>46</v>
      </c>
      <c r="L8" s="21">
        <v>46</v>
      </c>
      <c r="M8" s="19"/>
      <c r="N8" s="27"/>
      <c r="O8" s="19"/>
      <c r="P8" s="19"/>
      <c r="Q8" s="19"/>
      <c r="R8" s="19"/>
      <c r="S8" s="27">
        <f>145.7/F8*100</f>
        <v>316.73913043478257</v>
      </c>
      <c r="T8" s="18"/>
    </row>
    <row r="9" spans="1:20" ht="141.75" x14ac:dyDescent="0.25">
      <c r="A9" s="24">
        <v>4</v>
      </c>
      <c r="B9" s="17">
        <v>2</v>
      </c>
      <c r="C9" s="8" t="s">
        <v>132</v>
      </c>
      <c r="D9" s="23" t="s">
        <v>30</v>
      </c>
      <c r="E9" s="23">
        <v>7.5</v>
      </c>
      <c r="F9" s="119">
        <v>14.5</v>
      </c>
      <c r="G9" s="119">
        <v>14.5</v>
      </c>
      <c r="H9" s="119">
        <v>14.5</v>
      </c>
      <c r="I9" s="119">
        <v>14.5</v>
      </c>
      <c r="J9" s="119">
        <v>14.5</v>
      </c>
      <c r="K9" s="119">
        <v>14.5</v>
      </c>
      <c r="L9" s="119">
        <v>14.5</v>
      </c>
      <c r="M9" s="27"/>
      <c r="N9" s="27"/>
      <c r="O9" s="19"/>
      <c r="P9" s="27"/>
      <c r="Q9" s="27"/>
      <c r="R9" s="19"/>
      <c r="S9" s="27">
        <f>Q9/F9*100</f>
        <v>0</v>
      </c>
      <c r="T9" s="18"/>
    </row>
    <row r="10" spans="1:20" ht="141.75" x14ac:dyDescent="0.25">
      <c r="A10" s="24">
        <v>5</v>
      </c>
      <c r="B10" s="17">
        <v>3</v>
      </c>
      <c r="C10" s="8" t="s">
        <v>291</v>
      </c>
      <c r="D10" s="23" t="s">
        <v>30</v>
      </c>
      <c r="E10" s="23">
        <v>84.5</v>
      </c>
      <c r="F10" s="119">
        <v>87.4</v>
      </c>
      <c r="G10" s="119">
        <v>87.4</v>
      </c>
      <c r="H10" s="119">
        <v>87.4</v>
      </c>
      <c r="I10" s="119">
        <v>87.4</v>
      </c>
      <c r="J10" s="119">
        <v>87.4</v>
      </c>
      <c r="K10" s="119">
        <v>87.4</v>
      </c>
      <c r="L10" s="119">
        <v>87.4</v>
      </c>
      <c r="M10" s="28"/>
      <c r="N10" s="28"/>
      <c r="O10" s="28"/>
      <c r="P10" s="28"/>
      <c r="Q10" s="28"/>
      <c r="R10" s="28"/>
      <c r="S10" s="27">
        <f>Q10/F10*100</f>
        <v>0</v>
      </c>
      <c r="T10" s="18"/>
    </row>
    <row r="11" spans="1:20" ht="157.5" x14ac:dyDescent="0.25">
      <c r="A11" s="24">
        <v>6</v>
      </c>
      <c r="B11" s="13">
        <v>4</v>
      </c>
      <c r="C11" s="8" t="s">
        <v>133</v>
      </c>
      <c r="D11" s="23" t="s">
        <v>30</v>
      </c>
      <c r="E11" s="23">
        <v>27.4</v>
      </c>
      <c r="F11" s="119">
        <v>29.9</v>
      </c>
      <c r="G11" s="119">
        <v>29.9</v>
      </c>
      <c r="H11" s="119">
        <v>29.9</v>
      </c>
      <c r="I11" s="119">
        <v>29.9</v>
      </c>
      <c r="J11" s="119">
        <v>29.9</v>
      </c>
      <c r="K11" s="119">
        <v>29.9</v>
      </c>
      <c r="L11" s="119">
        <v>29.9</v>
      </c>
      <c r="M11" s="29"/>
      <c r="N11" s="29"/>
      <c r="O11" s="29"/>
      <c r="P11" s="29"/>
      <c r="Q11" s="29"/>
      <c r="R11" s="19"/>
      <c r="S11" s="27">
        <f>Q11/F11*100</f>
        <v>0</v>
      </c>
      <c r="T11" s="18"/>
    </row>
    <row r="12" spans="1:20" ht="157.5" x14ac:dyDescent="0.25">
      <c r="A12" s="180">
        <v>7</v>
      </c>
      <c r="B12" s="182">
        <v>5</v>
      </c>
      <c r="C12" s="121" t="s">
        <v>293</v>
      </c>
      <c r="D12" s="184" t="s">
        <v>30</v>
      </c>
      <c r="E12" s="23">
        <v>47.7</v>
      </c>
      <c r="F12" s="119">
        <v>51</v>
      </c>
      <c r="G12" s="120" t="s">
        <v>292</v>
      </c>
      <c r="H12" s="120" t="s">
        <v>292</v>
      </c>
      <c r="I12" s="120" t="s">
        <v>292</v>
      </c>
      <c r="J12" s="120" t="s">
        <v>292</v>
      </c>
      <c r="K12" s="120" t="s">
        <v>292</v>
      </c>
      <c r="L12" s="120" t="s">
        <v>292</v>
      </c>
      <c r="M12" s="19"/>
      <c r="N12" s="19"/>
      <c r="O12" s="19"/>
      <c r="P12" s="19"/>
      <c r="Q12" s="19"/>
      <c r="R12" s="29"/>
      <c r="S12" s="27">
        <f t="shared" ref="S12" si="0">Q12/F12*100</f>
        <v>0</v>
      </c>
      <c r="T12" s="123" t="s">
        <v>298</v>
      </c>
    </row>
    <row r="13" spans="1:20" ht="15.75" x14ac:dyDescent="0.25">
      <c r="A13" s="181"/>
      <c r="B13" s="183"/>
      <c r="C13" s="8" t="s">
        <v>134</v>
      </c>
      <c r="D13" s="185"/>
      <c r="E13" s="23">
        <v>73.400000000000006</v>
      </c>
      <c r="F13" s="119">
        <v>63</v>
      </c>
      <c r="G13" s="122" t="s">
        <v>292</v>
      </c>
      <c r="H13" s="122" t="s">
        <v>292</v>
      </c>
      <c r="I13" s="122" t="s">
        <v>292</v>
      </c>
      <c r="J13" s="122" t="s">
        <v>292</v>
      </c>
      <c r="K13" s="122" t="s">
        <v>292</v>
      </c>
      <c r="L13" s="122" t="s">
        <v>292</v>
      </c>
      <c r="M13" s="43"/>
      <c r="N13" s="43"/>
      <c r="O13" s="43"/>
      <c r="P13" s="43"/>
      <c r="Q13" s="43"/>
      <c r="R13" s="43"/>
      <c r="S13" s="43"/>
      <c r="T13" s="43"/>
    </row>
    <row r="14" spans="1:20" ht="204.75" x14ac:dyDescent="0.25">
      <c r="A14" s="24">
        <v>8</v>
      </c>
      <c r="B14" s="13">
        <v>6</v>
      </c>
      <c r="C14" s="8" t="s">
        <v>141</v>
      </c>
      <c r="D14" s="23" t="s">
        <v>30</v>
      </c>
      <c r="E14" s="23">
        <v>63.1</v>
      </c>
      <c r="F14" s="119">
        <v>65.099999999999994</v>
      </c>
      <c r="G14" s="119">
        <v>65.099999999999994</v>
      </c>
      <c r="H14" s="119">
        <v>65.099999999999994</v>
      </c>
      <c r="I14" s="119">
        <v>65.099999999999994</v>
      </c>
      <c r="J14" s="119">
        <v>65.099999999999994</v>
      </c>
      <c r="K14" s="119">
        <v>65.099999999999994</v>
      </c>
      <c r="L14" s="119">
        <v>65.099999999999994</v>
      </c>
      <c r="M14" s="30"/>
      <c r="N14" s="30"/>
      <c r="O14" s="30"/>
      <c r="P14" s="30"/>
      <c r="Q14" s="30"/>
      <c r="R14" s="26"/>
      <c r="S14" s="27">
        <f>O14/F14*100</f>
        <v>0</v>
      </c>
      <c r="T14" s="18"/>
    </row>
    <row r="15" spans="1:20" ht="181.5" customHeight="1" x14ac:dyDescent="0.25">
      <c r="A15" s="24">
        <v>9</v>
      </c>
      <c r="B15" s="17">
        <v>7</v>
      </c>
      <c r="C15" s="8" t="s">
        <v>135</v>
      </c>
      <c r="D15" s="118" t="s">
        <v>30</v>
      </c>
      <c r="E15" s="118">
        <v>0.1</v>
      </c>
      <c r="F15" s="120">
        <v>0.2</v>
      </c>
      <c r="G15" s="120" t="s">
        <v>292</v>
      </c>
      <c r="H15" s="120" t="s">
        <v>292</v>
      </c>
      <c r="I15" s="120" t="s">
        <v>292</v>
      </c>
      <c r="J15" s="120" t="s">
        <v>292</v>
      </c>
      <c r="K15" s="120" t="s">
        <v>327</v>
      </c>
      <c r="L15" s="120" t="s">
        <v>345</v>
      </c>
      <c r="M15" s="19"/>
      <c r="N15" s="19"/>
      <c r="O15" s="19"/>
      <c r="P15" s="19"/>
      <c r="Q15" s="19"/>
      <c r="R15" s="19"/>
      <c r="S15" s="27">
        <f t="shared" ref="S15" si="1">Q15/F15*100</f>
        <v>0</v>
      </c>
      <c r="T15" s="8" t="s">
        <v>329</v>
      </c>
    </row>
    <row r="16" spans="1:20" ht="47.25" x14ac:dyDescent="0.25">
      <c r="A16" s="24">
        <v>10</v>
      </c>
      <c r="B16" s="13">
        <v>8</v>
      </c>
      <c r="C16" s="8" t="s">
        <v>140</v>
      </c>
      <c r="D16" s="23" t="s">
        <v>78</v>
      </c>
      <c r="E16" s="23">
        <v>710</v>
      </c>
      <c r="F16" s="119">
        <v>1610</v>
      </c>
      <c r="G16" s="120" t="s">
        <v>294</v>
      </c>
      <c r="H16" s="120" t="s">
        <v>295</v>
      </c>
      <c r="I16" s="120" t="s">
        <v>296</v>
      </c>
      <c r="J16" s="120" t="s">
        <v>296</v>
      </c>
      <c r="K16" s="120" t="s">
        <v>328</v>
      </c>
      <c r="L16" s="157">
        <v>450</v>
      </c>
      <c r="M16" s="29"/>
      <c r="N16" s="29"/>
      <c r="O16" s="29"/>
      <c r="P16" s="29"/>
      <c r="Q16" s="29"/>
      <c r="R16" s="19"/>
      <c r="S16" s="27">
        <f>Q16/F16*100</f>
        <v>0</v>
      </c>
      <c r="T16" s="18"/>
    </row>
    <row r="17" spans="1:20" ht="63" x14ac:dyDescent="0.25">
      <c r="A17" s="24">
        <v>11</v>
      </c>
      <c r="B17" s="17">
        <v>9</v>
      </c>
      <c r="C17" s="8" t="s">
        <v>139</v>
      </c>
      <c r="D17" s="23" t="s">
        <v>30</v>
      </c>
      <c r="E17" s="23">
        <v>2.1</v>
      </c>
      <c r="F17" s="119">
        <v>2.2999999999999998</v>
      </c>
      <c r="G17" s="120" t="s">
        <v>297</v>
      </c>
      <c r="H17" s="120" t="s">
        <v>299</v>
      </c>
      <c r="I17" s="120" t="s">
        <v>300</v>
      </c>
      <c r="J17" s="120" t="s">
        <v>313</v>
      </c>
      <c r="K17" s="120" t="s">
        <v>313</v>
      </c>
      <c r="L17" s="120" t="s">
        <v>313</v>
      </c>
      <c r="M17" s="19"/>
      <c r="N17" s="19"/>
      <c r="O17" s="19"/>
      <c r="P17" s="19"/>
      <c r="Q17" s="19"/>
      <c r="R17" s="29"/>
      <c r="S17" s="27">
        <f t="shared" ref="S17" si="2">Q17/F17*100</f>
        <v>0</v>
      </c>
      <c r="T17" s="18"/>
    </row>
    <row r="18" spans="1:20" ht="126" x14ac:dyDescent="0.25">
      <c r="A18" s="24">
        <v>12</v>
      </c>
      <c r="B18" s="13">
        <v>10</v>
      </c>
      <c r="C18" s="8" t="s">
        <v>137</v>
      </c>
      <c r="D18" s="23" t="s">
        <v>138</v>
      </c>
      <c r="E18" s="23">
        <v>16</v>
      </c>
      <c r="F18" s="119">
        <v>17</v>
      </c>
      <c r="G18" s="124" t="s">
        <v>302</v>
      </c>
      <c r="H18" s="124" t="s">
        <v>302</v>
      </c>
      <c r="I18" s="124" t="s">
        <v>303</v>
      </c>
      <c r="J18" s="124" t="s">
        <v>311</v>
      </c>
      <c r="K18" s="124" t="s">
        <v>311</v>
      </c>
      <c r="L18" s="124" t="s">
        <v>346</v>
      </c>
      <c r="M18" s="30"/>
      <c r="N18" s="30"/>
      <c r="O18" s="30"/>
      <c r="P18" s="30"/>
      <c r="Q18" s="30"/>
      <c r="R18" s="26"/>
      <c r="S18" s="27">
        <f>O18/F18*100</f>
        <v>0</v>
      </c>
      <c r="T18" s="18"/>
    </row>
    <row r="19" spans="1:20" ht="63" x14ac:dyDescent="0.25">
      <c r="A19" s="24">
        <v>13</v>
      </c>
      <c r="B19" s="17">
        <v>11</v>
      </c>
      <c r="C19" s="8" t="s">
        <v>136</v>
      </c>
      <c r="D19" s="23" t="s">
        <v>30</v>
      </c>
      <c r="E19" s="23">
        <v>100</v>
      </c>
      <c r="F19" s="119">
        <v>100</v>
      </c>
      <c r="G19" s="120" t="s">
        <v>301</v>
      </c>
      <c r="H19" s="120" t="s">
        <v>301</v>
      </c>
      <c r="I19" s="120" t="s">
        <v>301</v>
      </c>
      <c r="J19" s="120" t="s">
        <v>301</v>
      </c>
      <c r="K19" s="120" t="s">
        <v>301</v>
      </c>
      <c r="L19" s="120" t="s">
        <v>301</v>
      </c>
      <c r="M19" s="19"/>
      <c r="N19" s="19"/>
      <c r="O19" s="19"/>
      <c r="P19" s="19"/>
      <c r="Q19" s="19"/>
      <c r="R19" s="19"/>
      <c r="S19" s="27">
        <f t="shared" ref="S19" si="3">Q19/F19*100</f>
        <v>0</v>
      </c>
      <c r="T19" s="18"/>
    </row>
    <row r="25" spans="1:20" x14ac:dyDescent="0.25">
      <c r="L25" t="s">
        <v>312</v>
      </c>
    </row>
  </sheetData>
  <customSheetViews>
    <customSheetView guid="{AF8A7EC1-5680-4411-8CA7-5C7F5D245B03}" scale="55" showPageBreaks="1" hiddenColumns="1" state="hidden" view="pageBreakPreview">
      <selection activeCell="I3" sqref="I3"/>
      <pageMargins left="0.7" right="0.7" top="0.75" bottom="0.75" header="0.3" footer="0.3"/>
      <pageSetup paperSize="9" orientation="portrait" r:id="rId1"/>
    </customSheetView>
    <customSheetView guid="{6AC0ED22-CCBF-444B-9F29-F3EDD4234483}" showPageBreaks="1" hiddenColumns="1" view="pageBreakPreview" topLeftCell="A16">
      <selection activeCell="O17" sqref="O17"/>
      <pageMargins left="0.7" right="0.7" top="0.75" bottom="0.75" header="0.3" footer="0.3"/>
      <pageSetup paperSize="9" orientation="portrait" r:id="rId2"/>
    </customSheetView>
    <customSheetView guid="{06A69783-2FAA-4B05-9CD3-C97C7DF94659}" showPageBreaks="1" hiddenColumns="1" view="pageBreakPreview" topLeftCell="J16">
      <selection activeCell="M32" sqref="M32"/>
      <pageMargins left="0.7" right="0.7" top="0.75" bottom="0.75" header="0.3" footer="0.3"/>
      <pageSetup paperSize="9" orientation="portrait" r:id="rId3"/>
    </customSheetView>
    <customSheetView guid="{8E7CBF92-2A8A-4486-AE31-320A2A4BD935}" scale="55" showPageBreaks="1" hiddenColumns="1" view="pageBreakPreview">
      <selection activeCell="M32" sqref="M32"/>
      <pageMargins left="0.7" right="0.7" top="0.75" bottom="0.75" header="0.3" footer="0.3"/>
      <pageSetup paperSize="9" orientation="landscape" r:id="rId4"/>
    </customSheetView>
    <customSheetView guid="{F48E67D2-2C8C-4D86-A2A9-F44F569AC752}" scale="40" showPageBreaks="1" hiddenColumns="1" view="pageBreakPreview" topLeftCell="A13">
      <selection activeCell="G19" sqref="G6:G19"/>
      <pageMargins left="0.7" right="0.7" top="0.75" bottom="0.75" header="0.3" footer="0.3"/>
      <pageSetup paperSize="9" orientation="portrait" r:id="rId5"/>
    </customSheetView>
    <customSheetView guid="{B08D60EB-17AC-43BC-A2EA-BCC34DA15115}" scale="40" showPageBreaks="1" hiddenColumns="1" view="pageBreakPreview">
      <selection activeCell="B1" sqref="B1:T1"/>
      <pageMargins left="0.7" right="0.7" top="0.75" bottom="0.75" header="0.3" footer="0.3"/>
      <pageSetup paperSize="9" orientation="portrait" r:id="rId6"/>
    </customSheetView>
    <customSheetView guid="{E82CE51D-E642-4881-A0F3-F33C1C34AFA1}" scale="40" showPageBreaks="1" hiddenColumns="1" view="pageBreakPreview" topLeftCell="A13">
      <selection activeCell="G19" sqref="G6:G19"/>
      <pageMargins left="0.7" right="0.7" top="0.75" bottom="0.75" header="0.3" footer="0.3"/>
      <pageSetup paperSize="9" orientation="portrait" r:id="rId7"/>
    </customSheetView>
    <customSheetView guid="{AA1E88D6-B765-4D8A-BB20-FCE31C48857F}" scale="55" showPageBreaks="1" hiddenColumns="1" view="pageBreakPreview" topLeftCell="A11">
      <selection activeCell="O15" sqref="O15"/>
      <pageMargins left="0.7" right="0.7" top="0.75" bottom="0.75" header="0.3" footer="0.3"/>
      <pageSetup paperSize="9" orientation="portrait" r:id="rId8"/>
    </customSheetView>
    <customSheetView guid="{DBB9E7F6-7701-4D52-8273-C96C8672D403}" scale="40" showPageBreaks="1" hiddenColumns="1" view="pageBreakPreview" topLeftCell="A13">
      <selection activeCell="G19" sqref="G6:G19"/>
      <pageMargins left="0.7" right="0.7" top="0.75" bottom="0.75" header="0.3" footer="0.3"/>
      <pageSetup paperSize="9" orientation="portrait" r:id="rId9"/>
    </customSheetView>
    <customSheetView guid="{0E67524B-A824-49FB-A67D-C1771603425D}" scale="40" showPageBreaks="1" hiddenColumns="1" view="pageBreakPreview" topLeftCell="A13">
      <selection activeCell="G19" sqref="G6:G19"/>
      <pageMargins left="0.7" right="0.7" top="0.75" bottom="0.75" header="0.3" footer="0.3"/>
      <pageSetup paperSize="9" orientation="portrait" r:id="rId10"/>
    </customSheetView>
    <customSheetView guid="{80AD08A8-345A-453A-A104-5E3DA1078B6F}" scale="70" showPageBreaks="1" hiddenColumns="1" view="pageBreakPreview" topLeftCell="C7">
      <selection activeCell="I18" sqref="I18"/>
      <pageMargins left="0.7" right="0.7" top="0.75" bottom="0.75" header="0.3" footer="0.3"/>
      <pageSetup paperSize="9" orientation="portrait" r:id="rId11"/>
    </customSheetView>
    <customSheetView guid="{BEF67C10-7FC6-4F33-B3F9-204F29E3E218}" scale="40" showPageBreaks="1" hiddenColumns="1" view="pageBreakPreview" topLeftCell="A13">
      <selection activeCell="G19" sqref="G6:G19"/>
      <pageMargins left="0.7" right="0.7" top="0.75" bottom="0.75" header="0.3" footer="0.3"/>
      <pageSetup paperSize="9" orientation="portrait" r:id="rId12"/>
    </customSheetView>
    <customSheetView guid="{6A6C9703-C16B-46D2-8CEE-AD24BCFE6CF3}" scale="40" showPageBreaks="1" hiddenColumns="1" view="pageBreakPreview" topLeftCell="A13">
      <selection activeCell="G19" sqref="G6:G19"/>
      <pageMargins left="0.7" right="0.7" top="0.75" bottom="0.75" header="0.3" footer="0.3"/>
      <pageSetup paperSize="9" orientation="portrait" r:id="rId13"/>
    </customSheetView>
    <customSheetView guid="{BC0D032C-B7DF-4F2E-B1DC-6C55D32E50A7}" scale="40" showPageBreaks="1" hiddenColumns="1" view="pageBreakPreview" topLeftCell="A13">
      <selection activeCell="G19" sqref="G6:G19"/>
      <pageMargins left="0.7" right="0.7" top="0.75" bottom="0.75" header="0.3" footer="0.3"/>
      <pageSetup paperSize="9" orientation="portrait" r:id="rId14"/>
    </customSheetView>
    <customSheetView guid="{7ECADF5B-4174-4035-8137-3D83A4A93CD5}" scale="40" showPageBreaks="1" hiddenColumns="1" view="pageBreakPreview" topLeftCell="A13">
      <selection activeCell="G19" sqref="G6:G19"/>
      <pageMargins left="0.7" right="0.7" top="0.75" bottom="0.75" header="0.3" footer="0.3"/>
      <pageSetup paperSize="9" orientation="portrait" r:id="rId15"/>
    </customSheetView>
    <customSheetView guid="{5F1BE36F-0832-42CE-A3FC-1A76BC593CBA}" scale="40" showPageBreaks="1" hiddenColumns="1" view="pageBreakPreview">
      <selection activeCell="B1" sqref="B1:T1"/>
      <pageMargins left="0.7" right="0.7" top="0.75" bottom="0.75" header="0.3" footer="0.3"/>
      <pageSetup paperSize="9" orientation="portrait" r:id="rId16"/>
    </customSheetView>
    <customSheetView guid="{2632A833-96F5-4A25-97EB-81ED19BC2F66}" scale="40" showPageBreaks="1" hiddenColumns="1" view="pageBreakPreview" topLeftCell="A13">
      <selection activeCell="G19" sqref="G6:G19"/>
      <pageMargins left="0.7" right="0.7" top="0.75" bottom="0.75" header="0.3" footer="0.3"/>
      <pageSetup paperSize="9" orientation="portrait" r:id="rId17"/>
    </customSheetView>
    <customSheetView guid="{3A1AD47D-D360-494C-B851-D14B33F8032B}" scale="71" showPageBreaks="1" hiddenColumns="1" view="pageBreakPreview">
      <selection activeCell="O17" sqref="O17"/>
      <pageMargins left="0.7" right="0.7" top="0.75" bottom="0.75" header="0.3" footer="0.3"/>
      <pageSetup paperSize="9" orientation="portrait" r:id="rId18"/>
    </customSheetView>
    <customSheetView guid="{73C3B9D4-9210-43F5-9883-0E949EA0E341}" scale="55" showPageBreaks="1" hiddenColumns="1" view="pageBreakPreview">
      <selection activeCell="M8" sqref="M8"/>
      <pageMargins left="0.7" right="0.7" top="0.75" bottom="0.75" header="0.3" footer="0.3"/>
      <pageSetup paperSize="9" orientation="portrait" r:id="rId19"/>
    </customSheetView>
    <customSheetView guid="{29B41C1A-DE4D-4DEA-B90B-19C46C754CB5}" scale="40" showPageBreaks="1" hiddenColumns="1" view="pageBreakPreview" topLeftCell="A13">
      <selection activeCell="G19" sqref="G6:G19"/>
      <pageMargins left="0.7" right="0.7" top="0.75" bottom="0.75" header="0.3" footer="0.3"/>
      <pageSetup paperSize="9" orientation="portrait" r:id="rId20"/>
    </customSheetView>
    <customSheetView guid="{E5A2ECE4-B75B-45A2-AE22-0D04E85CEB66}" showPageBreaks="1" hiddenColumns="1" view="pageBreakPreview" topLeftCell="J16">
      <selection activeCell="M32" sqref="M32"/>
      <pageMargins left="0.7" right="0.7" top="0.75" bottom="0.75" header="0.3" footer="0.3"/>
      <pageSetup paperSize="9" orientation="portrait" r:id="rId21"/>
    </customSheetView>
    <customSheetView guid="{F1DC9DCC-06E3-4E7B-88AF-BCE58DCEC1FC}" showPageBreaks="1" hiddenColumns="1" view="pageBreakPreview" topLeftCell="J16">
      <selection activeCell="M32" sqref="M32"/>
      <pageMargins left="0.7" right="0.7" top="0.75" bottom="0.75" header="0.3" footer="0.3"/>
      <pageSetup paperSize="9" orientation="portrait" r:id="rId22"/>
    </customSheetView>
  </customSheetViews>
  <mergeCells count="12">
    <mergeCell ref="B5:T5"/>
    <mergeCell ref="A12:A13"/>
    <mergeCell ref="B12:B13"/>
    <mergeCell ref="D12:D13"/>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10"/>
  <sheetViews>
    <sheetView view="pageBreakPreview" zoomScale="55" zoomScaleNormal="100" zoomScaleSheetLayoutView="85"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9"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9"/>
      <c r="C3" s="173"/>
      <c r="D3" s="174"/>
      <c r="E3" s="174"/>
      <c r="F3" s="174"/>
      <c r="G3" s="2" t="s">
        <v>5</v>
      </c>
      <c r="H3" s="2" t="s">
        <v>6</v>
      </c>
      <c r="I3" s="2" t="s">
        <v>7</v>
      </c>
      <c r="J3" s="2" t="s">
        <v>8</v>
      </c>
      <c r="K3" s="2" t="s">
        <v>9</v>
      </c>
      <c r="L3" s="58" t="s">
        <v>10</v>
      </c>
      <c r="M3" s="58" t="s">
        <v>11</v>
      </c>
      <c r="N3" s="58" t="s">
        <v>12</v>
      </c>
      <c r="O3" s="58" t="s">
        <v>13</v>
      </c>
      <c r="P3" s="58" t="s">
        <v>14</v>
      </c>
      <c r="Q3" s="58" t="s">
        <v>15</v>
      </c>
      <c r="R3" s="58" t="s">
        <v>16</v>
      </c>
      <c r="S3" s="2" t="s">
        <v>43</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142</v>
      </c>
      <c r="C5" s="166"/>
      <c r="D5" s="166"/>
      <c r="E5" s="166"/>
      <c r="F5" s="166"/>
      <c r="G5" s="166"/>
      <c r="H5" s="166"/>
      <c r="I5" s="166"/>
      <c r="J5" s="166"/>
      <c r="K5" s="166"/>
      <c r="L5" s="166"/>
      <c r="M5" s="166"/>
      <c r="N5" s="166"/>
      <c r="O5" s="166"/>
      <c r="P5" s="166"/>
      <c r="Q5" s="166"/>
      <c r="R5" s="166"/>
      <c r="S5" s="166"/>
      <c r="T5" s="167"/>
    </row>
    <row r="6" spans="1:20" ht="78.75" x14ac:dyDescent="0.25">
      <c r="A6" s="24">
        <v>1</v>
      </c>
      <c r="B6" s="7" t="s">
        <v>19</v>
      </c>
      <c r="C6" s="8" t="s">
        <v>143</v>
      </c>
      <c r="D6" s="23" t="s">
        <v>78</v>
      </c>
      <c r="E6" s="23">
        <v>39</v>
      </c>
      <c r="F6" s="10">
        <v>10</v>
      </c>
      <c r="G6" s="78">
        <v>2</v>
      </c>
      <c r="H6" s="23">
        <v>2</v>
      </c>
      <c r="I6" s="136">
        <v>4</v>
      </c>
      <c r="J6" s="23">
        <v>4</v>
      </c>
      <c r="K6" s="23">
        <v>5</v>
      </c>
      <c r="L6" s="23"/>
      <c r="M6" s="23"/>
      <c r="N6" s="11"/>
      <c r="O6" s="23"/>
      <c r="P6" s="23"/>
      <c r="Q6" s="23"/>
      <c r="R6" s="23"/>
      <c r="S6" s="11">
        <f>145.7/F6*100</f>
        <v>1456.9999999999998</v>
      </c>
      <c r="T6" s="79" t="s">
        <v>323</v>
      </c>
    </row>
    <row r="7" spans="1:20" ht="78.75" x14ac:dyDescent="0.25">
      <c r="A7" s="24">
        <v>2</v>
      </c>
      <c r="B7" s="7" t="s">
        <v>24</v>
      </c>
      <c r="C7" s="8" t="s">
        <v>144</v>
      </c>
      <c r="D7" s="23" t="s">
        <v>78</v>
      </c>
      <c r="E7" s="23">
        <v>615</v>
      </c>
      <c r="F7" s="10">
        <v>610</v>
      </c>
      <c r="G7" s="19"/>
      <c r="H7" s="23"/>
      <c r="I7" s="136"/>
      <c r="J7" s="11"/>
      <c r="K7" s="11"/>
      <c r="L7" s="23"/>
      <c r="M7" s="11"/>
      <c r="N7" s="11"/>
      <c r="O7" s="23"/>
      <c r="P7" s="11"/>
      <c r="Q7" s="11"/>
      <c r="R7" s="23"/>
      <c r="S7" s="11">
        <f>Q7/F7*100</f>
        <v>0</v>
      </c>
      <c r="T7" s="79" t="s">
        <v>324</v>
      </c>
    </row>
    <row r="8" spans="1:20" ht="78.75" x14ac:dyDescent="0.25">
      <c r="A8" s="24">
        <v>3</v>
      </c>
      <c r="B8" s="7" t="s">
        <v>28</v>
      </c>
      <c r="C8" s="8" t="s">
        <v>145</v>
      </c>
      <c r="D8" s="23" t="s">
        <v>78</v>
      </c>
      <c r="E8" s="14">
        <v>135</v>
      </c>
      <c r="F8" s="10">
        <v>138</v>
      </c>
      <c r="G8" s="19"/>
      <c r="H8" s="23">
        <v>20</v>
      </c>
      <c r="I8" s="136">
        <v>40</v>
      </c>
      <c r="J8" s="23">
        <v>60</v>
      </c>
      <c r="K8" s="23">
        <v>80</v>
      </c>
      <c r="L8" s="12"/>
      <c r="M8" s="12"/>
      <c r="N8" s="12"/>
      <c r="O8" s="12"/>
      <c r="P8" s="12"/>
      <c r="Q8" s="12"/>
      <c r="R8" s="12"/>
      <c r="S8" s="11">
        <f>Q8/F8*100</f>
        <v>0</v>
      </c>
      <c r="T8" s="80" t="s">
        <v>325</v>
      </c>
    </row>
    <row r="9" spans="1:20" ht="94.5" x14ac:dyDescent="0.25">
      <c r="A9" s="25">
        <v>4</v>
      </c>
      <c r="B9" s="35" t="s">
        <v>50</v>
      </c>
      <c r="C9" s="8" t="s">
        <v>146</v>
      </c>
      <c r="D9" s="23" t="s">
        <v>147</v>
      </c>
      <c r="E9" s="23">
        <v>10</v>
      </c>
      <c r="F9" s="21">
        <v>10</v>
      </c>
      <c r="G9" s="19"/>
      <c r="H9" s="19"/>
      <c r="I9" s="19"/>
      <c r="J9" s="19"/>
      <c r="K9" s="19"/>
      <c r="L9" s="19"/>
      <c r="M9" s="29"/>
      <c r="N9" s="29"/>
      <c r="O9" s="29"/>
      <c r="P9" s="29"/>
      <c r="Q9" s="29"/>
      <c r="R9" s="19"/>
      <c r="S9" s="27">
        <f>Q9/F9*100</f>
        <v>0</v>
      </c>
      <c r="T9" s="79" t="s">
        <v>279</v>
      </c>
    </row>
    <row r="10" spans="1:20" ht="94.5" x14ac:dyDescent="0.25">
      <c r="A10" s="25">
        <v>5</v>
      </c>
      <c r="B10" s="35" t="s">
        <v>52</v>
      </c>
      <c r="C10" s="8" t="s">
        <v>148</v>
      </c>
      <c r="D10" s="23" t="s">
        <v>78</v>
      </c>
      <c r="E10" s="23">
        <v>1</v>
      </c>
      <c r="F10" s="21">
        <v>1</v>
      </c>
      <c r="G10" s="19"/>
      <c r="H10" s="19"/>
      <c r="I10" s="19"/>
      <c r="J10" s="19"/>
      <c r="K10" s="19"/>
      <c r="L10" s="19"/>
      <c r="M10" s="19"/>
      <c r="N10" s="19"/>
      <c r="O10" s="19"/>
      <c r="P10" s="19"/>
      <c r="Q10" s="19"/>
      <c r="R10" s="29"/>
      <c r="S10" s="27">
        <f t="shared" ref="S10" si="0">Q10/F10*100</f>
        <v>0</v>
      </c>
      <c r="T10" s="79" t="s">
        <v>280</v>
      </c>
    </row>
  </sheetData>
  <customSheetViews>
    <customSheetView guid="{AF8A7EC1-5680-4411-8CA7-5C7F5D245B03}" scale="55" showPageBreaks="1" hiddenColumns="1" state="hidden" view="pageBreakPreview">
      <selection activeCell="I3" sqref="I3"/>
      <pageMargins left="0.7" right="0.7" top="0.75" bottom="0.75" header="0.3" footer="0.3"/>
      <pageSetup paperSize="9" orientation="portrait" r:id="rId1"/>
    </customSheetView>
    <customSheetView guid="{6AC0ED22-CCBF-444B-9F29-F3EDD4234483}" scale="55" showPageBreaks="1" hiddenColumns="1" view="pageBreakPreview">
      <selection activeCell="G6" sqref="G6:G10"/>
      <pageMargins left="0.7" right="0.7" top="0.75" bottom="0.75" header="0.3" footer="0.3"/>
      <pageSetup paperSize="9" orientation="portrait" r:id="rId2"/>
    </customSheetView>
    <customSheetView guid="{06A69783-2FAA-4B05-9CD3-C97C7DF94659}" scale="55" showPageBreaks="1" hiddenColumns="1" view="pageBreakPreview">
      <selection activeCell="G6" sqref="G6:G10"/>
      <pageMargins left="0.7" right="0.7" top="0.75" bottom="0.75" header="0.3" footer="0.3"/>
      <pageSetup paperSize="9" orientation="portrait" r:id="rId3"/>
    </customSheetView>
    <customSheetView guid="{8E7CBF92-2A8A-4486-AE31-320A2A4BD935}" scale="55" showPageBreaks="1" hiddenColumns="1" view="pageBreakPreview">
      <selection activeCell="I6" sqref="I6:I10"/>
      <pageMargins left="0.7" right="0.7" top="0.75" bottom="0.75" header="0.3" footer="0.3"/>
      <pageSetup paperSize="9" orientation="portrait" r:id="rId4"/>
    </customSheetView>
    <customSheetView guid="{F48E67D2-2C8C-4D86-A2A9-F44F569AC752}" scale="85" showPageBreaks="1" fitToPage="1" hiddenColumns="1" view="pageBreakPreview" topLeftCell="B1">
      <selection activeCell="E9" sqref="E9"/>
      <pageMargins left="0.7" right="0.7" top="0.75" bottom="0.75" header="0.3" footer="0.3"/>
      <pageSetup paperSize="9" scale="32" orientation="landscape" r:id="rId5"/>
    </customSheetView>
    <customSheetView guid="{B08D60EB-17AC-43BC-A2EA-BCC34DA15115}" scale="55" showPageBreaks="1" hiddenColumns="1" view="pageBreakPreview">
      <selection activeCell="B1" sqref="B1:T1"/>
      <pageMargins left="0.7" right="0.7" top="0.75" bottom="0.75" header="0.3" footer="0.3"/>
      <pageSetup paperSize="9" orientation="portrait" r:id="rId6"/>
    </customSheetView>
    <customSheetView guid="{E82CE51D-E642-4881-A0F3-F33C1C34AFA1}" scale="85" showPageBreaks="1" fitToPage="1" hiddenColumns="1" view="pageBreakPreview" topLeftCell="B1">
      <selection activeCell="E9" sqref="E9"/>
      <pageMargins left="0.7" right="0.7" top="0.75" bottom="0.75" header="0.3" footer="0.3"/>
      <pageSetup paperSize="9" scale="32" orientation="landscape" r:id="rId7"/>
    </customSheetView>
    <customSheetView guid="{AA1E88D6-B765-4D8A-BB20-FCE31C48857F}" scale="85" showPageBreaks="1" fitToPage="1" hiddenColumns="1" view="pageBreakPreview" topLeftCell="B1">
      <selection activeCell="K10" sqref="K10"/>
      <pageMargins left="0.7" right="0.7" top="0.75" bottom="0.75" header="0.3" footer="0.3"/>
      <pageSetup paperSize="9" scale="32" orientation="landscape" r:id="rId8"/>
    </customSheetView>
    <customSheetView guid="{DBB9E7F6-7701-4D52-8273-C96C8672D403}" scale="55" showPageBreaks="1" hiddenColumns="1" view="pageBreakPreview">
      <selection activeCell="G6" sqref="G6:G10"/>
      <pageMargins left="0.7" right="0.7" top="0.75" bottom="0.75" header="0.3" footer="0.3"/>
      <pageSetup paperSize="9" orientation="portrait" r:id="rId9"/>
    </customSheetView>
    <customSheetView guid="{0E67524B-A824-49FB-A67D-C1771603425D}" scale="85" showPageBreaks="1" fitToPage="1" hiddenColumns="1" view="pageBreakPreview" topLeftCell="B1">
      <selection activeCell="E9" sqref="E9"/>
      <pageMargins left="0.7" right="0.7" top="0.75" bottom="0.75" header="0.3" footer="0.3"/>
      <pageSetup paperSize="9" scale="32" orientation="landscape" r:id="rId10"/>
    </customSheetView>
    <customSheetView guid="{80AD08A8-345A-453A-A104-5E3DA1078B6F}" scale="85" showPageBreaks="1" fitToPage="1" hiddenColumns="1" view="pageBreakPreview" topLeftCell="B1">
      <selection activeCell="E9" sqref="E9"/>
      <pageMargins left="0.7" right="0.7" top="0.75" bottom="0.75" header="0.3" footer="0.3"/>
      <pageSetup paperSize="9" scale="32" orientation="landscape" r:id="rId11"/>
    </customSheetView>
    <customSheetView guid="{BEF67C10-7FC6-4F33-B3F9-204F29E3E218}" scale="85" showPageBreaks="1" fitToPage="1" hiddenColumns="1" view="pageBreakPreview" topLeftCell="B1">
      <selection activeCell="E9" sqref="E9"/>
      <pageMargins left="0.7" right="0.7" top="0.75" bottom="0.75" header="0.3" footer="0.3"/>
      <pageSetup paperSize="9" scale="32" orientation="landscape" r:id="rId12"/>
    </customSheetView>
    <customSheetView guid="{6A6C9703-C16B-46D2-8CEE-AD24BCFE6CF3}" scale="55" showPageBreaks="1" hiddenColumns="1" view="pageBreakPreview">
      <selection activeCell="G6" sqref="G6:G10"/>
      <pageMargins left="0.7" right="0.7" top="0.75" bottom="0.75" header="0.3" footer="0.3"/>
      <pageSetup paperSize="9" orientation="portrait" r:id="rId13"/>
    </customSheetView>
    <customSheetView guid="{BC0D032C-B7DF-4F2E-B1DC-6C55D32E50A7}" scale="55" showPageBreaks="1" hiddenColumns="1" view="pageBreakPreview">
      <selection activeCell="G6" sqref="G6:G10"/>
      <pageMargins left="0.7" right="0.7" top="0.75" bottom="0.75" header="0.3" footer="0.3"/>
      <pageSetup paperSize="9" orientation="portrait" r:id="rId14"/>
    </customSheetView>
    <customSheetView guid="{7ECADF5B-4174-4035-8137-3D83A4A93CD5}" scale="55" showPageBreaks="1" hiddenColumns="1" view="pageBreakPreview">
      <selection activeCell="G6" sqref="G6:G10"/>
      <pageMargins left="0.7" right="0.7" top="0.75" bottom="0.75" header="0.3" footer="0.3"/>
      <pageSetup paperSize="9" orientation="portrait" r:id="rId15"/>
    </customSheetView>
    <customSheetView guid="{5F1BE36F-0832-42CE-A3FC-1A76BC593CBA}" scale="55" showPageBreaks="1" hiddenColumns="1" view="pageBreakPreview">
      <selection activeCell="B1" sqref="B1:T1"/>
      <pageMargins left="0.7" right="0.7" top="0.75" bottom="0.75" header="0.3" footer="0.3"/>
      <pageSetup paperSize="9" orientation="portrait" r:id="rId16"/>
    </customSheetView>
    <customSheetView guid="{2632A833-96F5-4A25-97EB-81ED19BC2F66}" scale="55" showPageBreaks="1" hiddenColumns="1" view="pageBreakPreview">
      <selection activeCell="G6" sqref="G6:G10"/>
      <pageMargins left="0.7" right="0.7" top="0.75" bottom="0.75" header="0.3" footer="0.3"/>
      <pageSetup paperSize="9" orientation="portrait" r:id="rId17"/>
    </customSheetView>
    <customSheetView guid="{3A1AD47D-D360-494C-B851-D14B33F8032B}" scale="85" showPageBreaks="1" fitToPage="1" hiddenColumns="1" view="pageBreakPreview" topLeftCell="B1">
      <selection activeCell="E9" sqref="E9"/>
      <pageMargins left="0.7" right="0.7" top="0.75" bottom="0.75" header="0.3" footer="0.3"/>
      <pageSetup paperSize="9" scale="32" orientation="landscape" r:id="rId18"/>
    </customSheetView>
    <customSheetView guid="{73C3B9D4-9210-43F5-9883-0E949EA0E341}" scale="55" showPageBreaks="1" hiddenColumns="1" view="pageBreakPreview">
      <selection activeCell="I6" sqref="I6:I10"/>
      <pageMargins left="0.7" right="0.7" top="0.75" bottom="0.75" header="0.3" footer="0.3"/>
      <pageSetup paperSize="9" orientation="portrait" r:id="rId19"/>
    </customSheetView>
    <customSheetView guid="{29B41C1A-DE4D-4DEA-B90B-19C46C754CB5}" scale="55" showPageBreaks="1" hiddenColumns="1" view="pageBreakPreview">
      <selection activeCell="G6" sqref="G6:G10"/>
      <pageMargins left="0.7" right="0.7" top="0.75" bottom="0.75" header="0.3" footer="0.3"/>
      <pageSetup paperSize="9" orientation="portrait" r:id="rId20"/>
    </customSheetView>
    <customSheetView guid="{E5A2ECE4-B75B-45A2-AE22-0D04E85CEB66}" scale="55" showPageBreaks="1" hiddenColumns="1" view="pageBreakPreview">
      <selection activeCell="G6" sqref="G6:G10"/>
      <pageMargins left="0.7" right="0.7" top="0.75" bottom="0.75" header="0.3" footer="0.3"/>
      <pageSetup paperSize="9" orientation="portrait" r:id="rId21"/>
    </customSheetView>
    <customSheetView guid="{F1DC9DCC-06E3-4E7B-88AF-BCE58DCEC1FC}" scale="55" showPageBreaks="1" hiddenColumns="1" view="pageBreakPreview">
      <selection activeCell="G6" sqref="G6:G10"/>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view="pageBreakPreview" zoomScale="70" zoomScaleNormal="100" zoomScaleSheetLayoutView="7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00.28515625"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9"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9"/>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149</v>
      </c>
      <c r="C5" s="166"/>
      <c r="D5" s="166"/>
      <c r="E5" s="166"/>
      <c r="F5" s="166"/>
      <c r="G5" s="166"/>
      <c r="H5" s="166"/>
      <c r="I5" s="166"/>
      <c r="J5" s="166"/>
      <c r="K5" s="166"/>
      <c r="L5" s="166"/>
      <c r="M5" s="166"/>
      <c r="N5" s="166"/>
      <c r="O5" s="166"/>
      <c r="P5" s="166"/>
      <c r="Q5" s="166"/>
      <c r="R5" s="166"/>
      <c r="S5" s="166"/>
      <c r="T5" s="167"/>
    </row>
    <row r="6" spans="1:20" ht="31.5" x14ac:dyDescent="0.25">
      <c r="A6" s="24">
        <v>1</v>
      </c>
      <c r="B6" s="7" t="s">
        <v>19</v>
      </c>
      <c r="C6" s="8" t="s">
        <v>150</v>
      </c>
      <c r="D6" s="23" t="s">
        <v>26</v>
      </c>
      <c r="E6" s="23">
        <v>10</v>
      </c>
      <c r="F6" s="10">
        <v>10</v>
      </c>
      <c r="G6" s="66">
        <v>10</v>
      </c>
      <c r="H6" s="23">
        <v>13</v>
      </c>
      <c r="I6" s="23">
        <v>13</v>
      </c>
      <c r="J6" s="140">
        <v>14</v>
      </c>
      <c r="K6" s="140">
        <v>14</v>
      </c>
      <c r="L6" s="23">
        <v>15</v>
      </c>
      <c r="M6" s="23"/>
      <c r="N6" s="11"/>
      <c r="O6" s="23"/>
      <c r="P6" s="23"/>
      <c r="Q6" s="23"/>
      <c r="R6" s="23"/>
      <c r="S6" s="11">
        <f>145.7/F6*100</f>
        <v>1456.9999999999998</v>
      </c>
      <c r="T6" s="8" t="s">
        <v>330</v>
      </c>
    </row>
    <row r="7" spans="1:20" ht="63" x14ac:dyDescent="0.25">
      <c r="A7" s="24">
        <v>2</v>
      </c>
      <c r="B7" s="7">
        <v>1</v>
      </c>
      <c r="C7" s="8" t="s">
        <v>151</v>
      </c>
      <c r="D7" s="23" t="s">
        <v>152</v>
      </c>
      <c r="E7" s="23">
        <v>155</v>
      </c>
      <c r="F7" s="10">
        <v>57</v>
      </c>
      <c r="G7" s="66">
        <v>3</v>
      </c>
      <c r="H7" s="23">
        <v>5.5600000000000005</v>
      </c>
      <c r="I7" s="23">
        <v>8.620000000000001</v>
      </c>
      <c r="J7" s="12">
        <f>I7</f>
        <v>8.620000000000001</v>
      </c>
      <c r="K7" s="12">
        <f>J7</f>
        <v>8.620000000000001</v>
      </c>
      <c r="L7" s="12">
        <f>K7+3.16</f>
        <v>11.780000000000001</v>
      </c>
      <c r="M7" s="11"/>
      <c r="N7" s="11"/>
      <c r="O7" s="23"/>
      <c r="P7" s="11"/>
      <c r="Q7" s="11"/>
      <c r="R7" s="23"/>
      <c r="S7" s="11">
        <f>Q7/F7*100</f>
        <v>0</v>
      </c>
      <c r="T7" s="8"/>
    </row>
    <row r="8" spans="1:20" ht="94.5" x14ac:dyDescent="0.25">
      <c r="A8" s="24">
        <v>3</v>
      </c>
      <c r="B8" s="7">
        <v>2</v>
      </c>
      <c r="C8" s="8" t="s">
        <v>153</v>
      </c>
      <c r="D8" s="23" t="s">
        <v>152</v>
      </c>
      <c r="E8" s="12">
        <v>16.399999999999999</v>
      </c>
      <c r="F8" s="10">
        <v>16.600000000000001</v>
      </c>
      <c r="G8" s="66">
        <v>0.45</v>
      </c>
      <c r="H8" s="23">
        <v>0.87</v>
      </c>
      <c r="I8" s="23">
        <v>0.87</v>
      </c>
      <c r="J8" s="140">
        <f>I8+0.862</f>
        <v>1.732</v>
      </c>
      <c r="K8" s="140">
        <f>J8+0.437</f>
        <v>2.169</v>
      </c>
      <c r="L8" s="131">
        <f>K8</f>
        <v>2.169</v>
      </c>
      <c r="M8" s="12"/>
      <c r="N8" s="12"/>
      <c r="O8" s="12"/>
      <c r="P8" s="12"/>
      <c r="Q8" s="12"/>
      <c r="R8" s="12"/>
      <c r="S8" s="11">
        <f>Q8/F8*100</f>
        <v>0</v>
      </c>
      <c r="T8" s="8" t="s">
        <v>331</v>
      </c>
    </row>
    <row r="9" spans="1:20" ht="47.25" x14ac:dyDescent="0.25">
      <c r="A9" s="25">
        <v>4</v>
      </c>
      <c r="B9" s="7">
        <v>3</v>
      </c>
      <c r="C9" s="8" t="s">
        <v>154</v>
      </c>
      <c r="D9" s="23" t="s">
        <v>155</v>
      </c>
      <c r="E9" s="23">
        <v>184.3</v>
      </c>
      <c r="F9" s="21">
        <v>24</v>
      </c>
      <c r="G9" s="66">
        <v>2.7</v>
      </c>
      <c r="H9" s="87">
        <v>2.7</v>
      </c>
      <c r="I9" s="87">
        <v>2.7</v>
      </c>
      <c r="J9" s="140">
        <f>I9</f>
        <v>2.7</v>
      </c>
      <c r="K9" s="140">
        <f>J9</f>
        <v>2.7</v>
      </c>
      <c r="L9" s="159">
        <f>K9</f>
        <v>2.7</v>
      </c>
      <c r="M9" s="29"/>
      <c r="N9" s="29"/>
      <c r="O9" s="29"/>
      <c r="P9" s="29"/>
      <c r="Q9" s="29"/>
      <c r="R9" s="19"/>
      <c r="S9" s="27">
        <f>Q9/F9*100</f>
        <v>0</v>
      </c>
      <c r="T9" s="8" t="s">
        <v>286</v>
      </c>
    </row>
    <row r="10" spans="1:20" ht="16.5" x14ac:dyDescent="0.25">
      <c r="A10" s="25">
        <v>5</v>
      </c>
      <c r="B10" s="7">
        <v>4</v>
      </c>
      <c r="C10" s="8" t="s">
        <v>156</v>
      </c>
      <c r="D10" s="23" t="s">
        <v>152</v>
      </c>
      <c r="E10" s="23" t="s">
        <v>92</v>
      </c>
      <c r="F10" s="21">
        <v>10</v>
      </c>
      <c r="G10" s="66">
        <v>0</v>
      </c>
      <c r="H10" s="87">
        <v>0</v>
      </c>
      <c r="I10" s="87">
        <v>0</v>
      </c>
      <c r="J10" s="140">
        <v>0</v>
      </c>
      <c r="K10" s="140">
        <v>0</v>
      </c>
      <c r="L10" s="159">
        <v>0</v>
      </c>
      <c r="M10" s="19"/>
      <c r="N10" s="19"/>
      <c r="O10" s="19"/>
      <c r="P10" s="19"/>
      <c r="Q10" s="19"/>
      <c r="R10" s="29"/>
      <c r="S10" s="27">
        <f t="shared" ref="S10" si="0">Q10/F10*100</f>
        <v>0</v>
      </c>
      <c r="T10" s="18"/>
    </row>
    <row r="11" spans="1:20" ht="31.5" x14ac:dyDescent="0.25">
      <c r="A11" s="25">
        <v>6</v>
      </c>
      <c r="B11" s="7">
        <v>5</v>
      </c>
      <c r="C11" s="8" t="s">
        <v>157</v>
      </c>
      <c r="D11" s="23" t="s">
        <v>152</v>
      </c>
      <c r="E11" s="12">
        <v>1.0049999999999999</v>
      </c>
      <c r="F11" s="10">
        <v>5</v>
      </c>
      <c r="G11" s="66">
        <v>0</v>
      </c>
      <c r="H11" s="87">
        <v>0</v>
      </c>
      <c r="I11" s="87">
        <v>0</v>
      </c>
      <c r="J11" s="140">
        <v>0</v>
      </c>
      <c r="K11" s="140">
        <v>0</v>
      </c>
      <c r="L11" s="12">
        <v>0</v>
      </c>
      <c r="M11" s="12"/>
      <c r="N11" s="12"/>
      <c r="O11" s="12"/>
      <c r="P11" s="12"/>
      <c r="Q11" s="12"/>
      <c r="R11" s="12"/>
      <c r="S11" s="11">
        <f>Q11/F11*100</f>
        <v>0</v>
      </c>
      <c r="T11" s="8"/>
    </row>
    <row r="12" spans="1:20" ht="47.25" x14ac:dyDescent="0.25">
      <c r="A12" s="25">
        <v>7</v>
      </c>
      <c r="B12" s="7">
        <v>6</v>
      </c>
      <c r="C12" s="8" t="s">
        <v>158</v>
      </c>
      <c r="D12" s="23" t="s">
        <v>26</v>
      </c>
      <c r="E12" s="23">
        <v>1</v>
      </c>
      <c r="F12" s="21">
        <v>1</v>
      </c>
      <c r="G12" s="66">
        <v>0</v>
      </c>
      <c r="H12" s="87">
        <v>0</v>
      </c>
      <c r="I12" s="87">
        <v>0</v>
      </c>
      <c r="J12" s="140">
        <v>0</v>
      </c>
      <c r="K12" s="140">
        <v>0</v>
      </c>
      <c r="L12" s="159">
        <v>0</v>
      </c>
      <c r="M12" s="29"/>
      <c r="N12" s="29"/>
      <c r="O12" s="29"/>
      <c r="P12" s="29"/>
      <c r="Q12" s="29"/>
      <c r="R12" s="19"/>
      <c r="S12" s="27">
        <f>Q12/F12*100</f>
        <v>0</v>
      </c>
      <c r="T12" s="18"/>
    </row>
    <row r="13" spans="1:20" ht="189" x14ac:dyDescent="0.25">
      <c r="A13" s="25">
        <v>8</v>
      </c>
      <c r="B13" s="7">
        <v>7</v>
      </c>
      <c r="C13" s="8" t="s">
        <v>160</v>
      </c>
      <c r="D13" s="23" t="s">
        <v>159</v>
      </c>
      <c r="E13" s="23">
        <v>211</v>
      </c>
      <c r="F13" s="21">
        <v>220</v>
      </c>
      <c r="G13" s="66">
        <v>2</v>
      </c>
      <c r="H13" s="87">
        <v>17</v>
      </c>
      <c r="I13" s="87">
        <v>34</v>
      </c>
      <c r="J13" s="140">
        <f>I13+24</f>
        <v>58</v>
      </c>
      <c r="K13" s="140">
        <f>J13+11</f>
        <v>69</v>
      </c>
      <c r="L13" s="159">
        <f>K13+19</f>
        <v>88</v>
      </c>
      <c r="M13" s="19"/>
      <c r="N13" s="19"/>
      <c r="O13" s="19"/>
      <c r="P13" s="19"/>
      <c r="Q13" s="19"/>
      <c r="R13" s="29"/>
      <c r="S13" s="27">
        <f t="shared" ref="S13" si="1">Q13/F13*100</f>
        <v>0</v>
      </c>
      <c r="T13" s="141" t="s">
        <v>347</v>
      </c>
    </row>
  </sheetData>
  <customSheetViews>
    <customSheetView guid="{AF8A7EC1-5680-4411-8CA7-5C7F5D245B03}" scale="70" showPageBreaks="1" hiddenColumns="1" state="hidden" view="pageBreakPreview">
      <selection activeCell="I3" sqref="I3"/>
      <pageMargins left="0.7" right="0.7" top="0.75" bottom="0.75" header="0.3" footer="0.3"/>
      <pageSetup paperSize="9" orientation="portrait" r:id="rId1"/>
    </customSheetView>
    <customSheetView guid="{6AC0ED22-CCBF-444B-9F29-F3EDD4234483}" showPageBreaks="1" hiddenColumns="1" view="pageBreakPreview" topLeftCell="F1">
      <selection activeCell="T13" sqref="T13"/>
      <pageMargins left="0.7" right="0.7" top="0.75" bottom="0.75" header="0.3" footer="0.3"/>
      <pageSetup paperSize="9" orientation="portrait" r:id="rId2"/>
    </customSheetView>
    <customSheetView guid="{06A69783-2FAA-4B05-9CD3-C97C7DF94659}" showPageBreaks="1" hiddenColumns="1" view="pageBreakPreview" topLeftCell="C3">
      <selection activeCell="C15" sqref="C15"/>
      <pageMargins left="0.7" right="0.7" top="0.75" bottom="0.75" header="0.3" footer="0.3"/>
      <pageSetup paperSize="9" orientation="portrait" r:id="rId3"/>
    </customSheetView>
    <customSheetView guid="{8E7CBF92-2A8A-4486-AE31-320A2A4BD935}" scale="70" showPageBreaks="1" hiddenColumns="1" view="pageBreakPreview">
      <selection activeCell="C15" sqref="C15"/>
      <pageMargins left="0.7" right="0.7" top="0.75" bottom="0.75" header="0.3" footer="0.3"/>
      <pageSetup paperSize="9" orientation="portrait" r:id="rId4"/>
    </customSheetView>
    <customSheetView guid="{F48E67D2-2C8C-4D86-A2A9-F44F569AC752}" showPageBreaks="1" hiddenColumns="1" view="pageBreakPreview">
      <selection activeCell="L8" sqref="L8"/>
      <pageMargins left="0.7" right="0.7" top="0.75" bottom="0.75" header="0.3" footer="0.3"/>
      <pageSetup paperSize="9" orientation="portrait" r:id="rId5"/>
    </customSheetView>
    <customSheetView guid="{B08D60EB-17AC-43BC-A2EA-BCC34DA15115}" scale="55" showPageBreaks="1" hiddenColumns="1" view="pageBreakPreview">
      <selection activeCell="G6" sqref="G6"/>
      <pageMargins left="0.7" right="0.7" top="0.75" bottom="0.75" header="0.3" footer="0.3"/>
      <pageSetup paperSize="9" orientation="portrait" r:id="rId6"/>
    </customSheetView>
    <customSheetView guid="{E82CE51D-E642-4881-A0F3-F33C1C34AFA1}" showPageBreaks="1" hiddenColumns="1" view="pageBreakPreview" topLeftCell="C3">
      <selection activeCell="C15" sqref="C15"/>
      <pageMargins left="0.7" right="0.7" top="0.75" bottom="0.75" header="0.3" footer="0.3"/>
      <pageSetup paperSize="9" orientation="portrait" r:id="rId7"/>
    </customSheetView>
    <customSheetView guid="{AA1E88D6-B765-4D8A-BB20-FCE31C48857F}" showPageBreaks="1" hiddenColumns="1" view="pageBreakPreview" topLeftCell="C3">
      <selection activeCell="C15" sqref="C15"/>
      <pageMargins left="0.7" right="0.7" top="0.75" bottom="0.75" header="0.3" footer="0.3"/>
      <pageSetup paperSize="9" orientation="portrait" r:id="rId8"/>
    </customSheetView>
    <customSheetView guid="{DBB9E7F6-7701-4D52-8273-C96C8672D403}" showPageBreaks="1" hiddenColumns="1" view="pageBreakPreview" topLeftCell="A7">
      <selection activeCell="K13" sqref="K13"/>
      <pageMargins left="0.7" right="0.7" top="0.75" bottom="0.75" header="0.3" footer="0.3"/>
      <pageSetup paperSize="9" orientation="portrait" r:id="rId9"/>
    </customSheetView>
    <customSheetView guid="{0E67524B-A824-49FB-A67D-C1771603425D}" showPageBreaks="1" hiddenColumns="1" view="pageBreakPreview" topLeftCell="C3">
      <selection activeCell="C15" sqref="C15"/>
      <pageMargins left="0.7" right="0.7" top="0.75" bottom="0.75" header="0.3" footer="0.3"/>
      <pageSetup paperSize="9" orientation="portrait" r:id="rId10"/>
    </customSheetView>
    <customSheetView guid="{80AD08A8-345A-453A-A104-5E3DA1078B6F}" showPageBreaks="1" hiddenColumns="1" view="pageBreakPreview" topLeftCell="C3">
      <selection activeCell="C15" sqref="C15"/>
      <pageMargins left="0.7" right="0.7" top="0.75" bottom="0.75" header="0.3" footer="0.3"/>
      <pageSetup paperSize="9" orientation="portrait" r:id="rId11"/>
    </customSheetView>
    <customSheetView guid="{BEF67C10-7FC6-4F33-B3F9-204F29E3E218}" showPageBreaks="1" hiddenColumns="1" view="pageBreakPreview" topLeftCell="C3">
      <selection activeCell="C15" sqref="C15"/>
      <pageMargins left="0.7" right="0.7" top="0.75" bottom="0.75" header="0.3" footer="0.3"/>
      <pageSetup paperSize="9" orientation="portrait" r:id="rId12"/>
    </customSheetView>
    <customSheetView guid="{6A6C9703-C16B-46D2-8CEE-AD24BCFE6CF3}" showPageBreaks="1" hiddenColumns="1" view="pageBreakPreview" topLeftCell="A7">
      <selection activeCell="K13" sqref="K13"/>
      <pageMargins left="0.7" right="0.7" top="0.75" bottom="0.75" header="0.3" footer="0.3"/>
      <pageSetup paperSize="9" orientation="portrait" r:id="rId13"/>
    </customSheetView>
    <customSheetView guid="{BC0D032C-B7DF-4F2E-B1DC-6C55D32E50A7}" showPageBreaks="1" hiddenColumns="1" view="pageBreakPreview" topLeftCell="C3">
      <selection activeCell="C15" sqref="C15"/>
      <pageMargins left="0.7" right="0.7" top="0.75" bottom="0.75" header="0.3" footer="0.3"/>
      <pageSetup paperSize="9" orientation="portrait" r:id="rId14"/>
    </customSheetView>
    <customSheetView guid="{7ECADF5B-4174-4035-8137-3D83A4A93CD5}" showPageBreaks="1" hiddenColumns="1" view="pageBreakPreview" topLeftCell="C3">
      <selection activeCell="C15" sqref="C15"/>
      <pageMargins left="0.7" right="0.7" top="0.75" bottom="0.75" header="0.3" footer="0.3"/>
      <pageSetup paperSize="9" orientation="portrait" r:id="rId15"/>
    </customSheetView>
    <customSheetView guid="{5F1BE36F-0832-42CE-A3FC-1A76BC593CBA}" scale="55" showPageBreaks="1" hiddenColumns="1" view="pageBreakPreview">
      <selection activeCell="G6" sqref="G6"/>
      <pageMargins left="0.7" right="0.7" top="0.75" bottom="0.75" header="0.3" footer="0.3"/>
      <pageSetup paperSize="9" orientation="portrait" r:id="rId16"/>
    </customSheetView>
    <customSheetView guid="{2632A833-96F5-4A25-97EB-81ED19BC2F66}" showPageBreaks="1" hiddenColumns="1" view="pageBreakPreview" topLeftCell="C3">
      <selection activeCell="C15" sqref="C15"/>
      <pageMargins left="0.7" right="0.7" top="0.75" bottom="0.75" header="0.3" footer="0.3"/>
      <pageSetup paperSize="9" orientation="portrait" r:id="rId17"/>
    </customSheetView>
    <customSheetView guid="{3A1AD47D-D360-494C-B851-D14B33F8032B}" showPageBreaks="1" hiddenColumns="1" view="pageBreakPreview" topLeftCell="C3">
      <selection activeCell="C15" sqref="C15"/>
      <pageMargins left="0.7" right="0.7" top="0.75" bottom="0.75" header="0.3" footer="0.3"/>
      <pageSetup paperSize="9" orientation="portrait" r:id="rId18"/>
    </customSheetView>
    <customSheetView guid="{73C3B9D4-9210-43F5-9883-0E949EA0E341}" scale="70" showPageBreaks="1" hiddenColumns="1" view="pageBreakPreview">
      <selection activeCell="E8" sqref="E8"/>
      <pageMargins left="0.7" right="0.7" top="0.75" bottom="0.75" header="0.3" footer="0.3"/>
      <pageSetup paperSize="9" orientation="portrait" r:id="rId19"/>
    </customSheetView>
    <customSheetView guid="{29B41C1A-DE4D-4DEA-B90B-19C46C754CB5}" showPageBreaks="1" hiddenColumns="1" view="pageBreakPreview" topLeftCell="A7">
      <selection activeCell="K13" sqref="K13"/>
      <pageMargins left="0.7" right="0.7" top="0.75" bottom="0.75" header="0.3" footer="0.3"/>
      <pageSetup paperSize="9" orientation="portrait" r:id="rId20"/>
    </customSheetView>
    <customSheetView guid="{E5A2ECE4-B75B-45A2-AE22-0D04E85CEB66}" showPageBreaks="1" hiddenColumns="1" view="pageBreakPreview" topLeftCell="C3">
      <selection activeCell="C15" sqref="C15"/>
      <pageMargins left="0.7" right="0.7" top="0.75" bottom="0.75" header="0.3" footer="0.3"/>
      <pageSetup paperSize="9" orientation="portrait" r:id="rId21"/>
    </customSheetView>
    <customSheetView guid="{F1DC9DCC-06E3-4E7B-88AF-BCE58DCEC1FC}" showPageBreaks="1" hiddenColumns="1" view="pageBreakPreview" topLeftCell="C3">
      <selection activeCell="C15" sqref="C15"/>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17"/>
  <sheetViews>
    <sheetView view="pageBreakPreview" zoomScale="60" zoomScaleNormal="10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1"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1"/>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161</v>
      </c>
      <c r="C5" s="166"/>
      <c r="D5" s="166"/>
      <c r="E5" s="166"/>
      <c r="F5" s="166"/>
      <c r="G5" s="166"/>
      <c r="H5" s="166"/>
      <c r="I5" s="166"/>
      <c r="J5" s="166"/>
      <c r="K5" s="166"/>
      <c r="L5" s="166"/>
      <c r="M5" s="166"/>
      <c r="N5" s="166"/>
      <c r="O5" s="166"/>
      <c r="P5" s="166"/>
      <c r="Q5" s="166"/>
      <c r="R5" s="166"/>
      <c r="S5" s="166"/>
      <c r="T5" s="167"/>
    </row>
    <row r="6" spans="1:20" ht="16.5" x14ac:dyDescent="0.25">
      <c r="A6" s="24">
        <v>1</v>
      </c>
      <c r="B6" s="17" t="s">
        <v>19</v>
      </c>
      <c r="C6" s="8" t="s">
        <v>162</v>
      </c>
      <c r="D6" s="23" t="s">
        <v>163</v>
      </c>
      <c r="E6" s="23">
        <v>34.200000000000003</v>
      </c>
      <c r="F6" s="21">
        <v>20</v>
      </c>
      <c r="G6" s="101"/>
      <c r="H6" s="101"/>
      <c r="I6" s="101"/>
      <c r="J6" s="19"/>
      <c r="K6" s="19"/>
      <c r="L6" s="19"/>
      <c r="M6" s="19"/>
      <c r="N6" s="27"/>
      <c r="O6" s="19"/>
      <c r="P6" s="19"/>
      <c r="Q6" s="19"/>
      <c r="R6" s="19"/>
      <c r="S6" s="27">
        <f>145.7/F6*100</f>
        <v>728.49999999999989</v>
      </c>
      <c r="T6" s="18"/>
    </row>
    <row r="7" spans="1:20" ht="47.25" x14ac:dyDescent="0.25">
      <c r="A7" s="24">
        <v>2</v>
      </c>
      <c r="B7" s="17" t="s">
        <v>24</v>
      </c>
      <c r="C7" s="8" t="s">
        <v>166</v>
      </c>
      <c r="D7" s="23" t="s">
        <v>165</v>
      </c>
      <c r="E7" s="23">
        <v>9.4999999999999998E-3</v>
      </c>
      <c r="F7" s="21" t="s">
        <v>164</v>
      </c>
      <c r="G7" s="101"/>
      <c r="H7" s="101"/>
      <c r="I7" s="101"/>
      <c r="J7" s="27"/>
      <c r="K7" s="27"/>
      <c r="L7" s="19"/>
      <c r="M7" s="27"/>
      <c r="N7" s="27"/>
      <c r="O7" s="19"/>
      <c r="P7" s="27"/>
      <c r="Q7" s="27"/>
      <c r="R7" s="19"/>
      <c r="S7" s="27" t="e">
        <f>Q7/F7*100</f>
        <v>#VALUE!</v>
      </c>
      <c r="T7" s="18"/>
    </row>
    <row r="8" spans="1:20" ht="31.5" x14ac:dyDescent="0.25">
      <c r="A8" s="24">
        <v>3</v>
      </c>
      <c r="B8" s="17" t="s">
        <v>28</v>
      </c>
      <c r="C8" s="8" t="s">
        <v>167</v>
      </c>
      <c r="D8" s="23" t="s">
        <v>112</v>
      </c>
      <c r="E8" s="23">
        <v>15.8</v>
      </c>
      <c r="F8" s="21">
        <v>15.6</v>
      </c>
      <c r="G8" s="101"/>
      <c r="H8" s="101"/>
      <c r="I8" s="101"/>
      <c r="J8" s="19"/>
      <c r="K8" s="19"/>
      <c r="L8" s="28"/>
      <c r="M8" s="28"/>
      <c r="N8" s="28"/>
      <c r="O8" s="28"/>
      <c r="P8" s="28"/>
      <c r="Q8" s="28"/>
      <c r="R8" s="28"/>
      <c r="S8" s="27">
        <f>Q8/F8*100</f>
        <v>0</v>
      </c>
      <c r="T8" s="18"/>
    </row>
    <row r="9" spans="1:20" ht="31.5" x14ac:dyDescent="0.25">
      <c r="A9" s="25">
        <v>4</v>
      </c>
      <c r="B9" s="13" t="s">
        <v>50</v>
      </c>
      <c r="C9" s="8" t="s">
        <v>168</v>
      </c>
      <c r="D9" s="23" t="s">
        <v>26</v>
      </c>
      <c r="E9" s="23">
        <v>400</v>
      </c>
      <c r="F9" s="21">
        <v>182</v>
      </c>
      <c r="G9" s="101"/>
      <c r="H9" s="101"/>
      <c r="I9" s="101"/>
      <c r="J9" s="19"/>
      <c r="K9" s="19"/>
      <c r="L9" s="19"/>
      <c r="M9" s="29"/>
      <c r="N9" s="29"/>
      <c r="O9" s="29"/>
      <c r="P9" s="29"/>
      <c r="Q9" s="29"/>
      <c r="R9" s="19"/>
      <c r="S9" s="27">
        <f>Q9/F9*100</f>
        <v>0</v>
      </c>
      <c r="T9" s="18"/>
    </row>
    <row r="10" spans="1:20" ht="63" x14ac:dyDescent="0.25">
      <c r="A10" s="25">
        <v>5</v>
      </c>
      <c r="B10" s="17">
        <v>1</v>
      </c>
      <c r="C10" s="8" t="s">
        <v>170</v>
      </c>
      <c r="D10" s="23" t="s">
        <v>108</v>
      </c>
      <c r="E10" s="23">
        <v>17</v>
      </c>
      <c r="F10" s="21">
        <v>1</v>
      </c>
      <c r="G10" s="101"/>
      <c r="H10" s="101"/>
      <c r="I10" s="101"/>
      <c r="J10" s="19"/>
      <c r="K10" s="19"/>
      <c r="L10" s="19"/>
      <c r="M10" s="19"/>
      <c r="N10" s="27"/>
      <c r="O10" s="19"/>
      <c r="P10" s="19"/>
      <c r="Q10" s="19"/>
      <c r="R10" s="19"/>
      <c r="S10" s="27">
        <f>145.7/F10*100</f>
        <v>14569.999999999998</v>
      </c>
      <c r="T10" s="18"/>
    </row>
    <row r="11" spans="1:20" ht="31.5" x14ac:dyDescent="0.25">
      <c r="A11" s="25">
        <v>6</v>
      </c>
      <c r="B11" s="17">
        <v>2</v>
      </c>
      <c r="C11" s="8" t="s">
        <v>171</v>
      </c>
      <c r="D11" s="23" t="s">
        <v>108</v>
      </c>
      <c r="E11" s="23">
        <v>1</v>
      </c>
      <c r="F11" s="21">
        <v>1</v>
      </c>
      <c r="G11" s="101"/>
      <c r="H11" s="101"/>
      <c r="I11" s="101"/>
      <c r="J11" s="27"/>
      <c r="K11" s="27"/>
      <c r="L11" s="19"/>
      <c r="M11" s="27"/>
      <c r="N11" s="27"/>
      <c r="O11" s="19"/>
      <c r="P11" s="27"/>
      <c r="Q11" s="27"/>
      <c r="R11" s="19"/>
      <c r="S11" s="27">
        <f>Q11/F11*100</f>
        <v>0</v>
      </c>
      <c r="T11" s="18"/>
    </row>
    <row r="12" spans="1:20" ht="47.25" x14ac:dyDescent="0.25">
      <c r="A12" s="25">
        <v>7</v>
      </c>
      <c r="B12" s="17">
        <v>3</v>
      </c>
      <c r="C12" s="8" t="s">
        <v>172</v>
      </c>
      <c r="D12" s="23" t="s">
        <v>173</v>
      </c>
      <c r="E12" s="23">
        <v>20</v>
      </c>
      <c r="F12" s="21">
        <v>4</v>
      </c>
      <c r="G12" s="101"/>
      <c r="H12" s="101"/>
      <c r="I12" s="101"/>
      <c r="J12" s="19"/>
      <c r="K12" s="19"/>
      <c r="L12" s="28"/>
      <c r="M12" s="28"/>
      <c r="N12" s="28"/>
      <c r="O12" s="28"/>
      <c r="P12" s="28"/>
      <c r="Q12" s="28"/>
      <c r="R12" s="28"/>
      <c r="S12" s="27">
        <f>Q12/F12*100</f>
        <v>0</v>
      </c>
      <c r="T12" s="18"/>
    </row>
    <row r="13" spans="1:20" ht="110.25" x14ac:dyDescent="0.25">
      <c r="A13" s="25">
        <v>8</v>
      </c>
      <c r="B13" s="13">
        <v>4</v>
      </c>
      <c r="C13" s="8" t="s">
        <v>174</v>
      </c>
      <c r="D13" s="23" t="s">
        <v>175</v>
      </c>
      <c r="E13" s="23">
        <v>1194</v>
      </c>
      <c r="F13" s="21">
        <v>1096</v>
      </c>
      <c r="G13" s="101"/>
      <c r="H13" s="101"/>
      <c r="I13" s="101"/>
      <c r="J13" s="19"/>
      <c r="K13" s="19"/>
      <c r="L13" s="19"/>
      <c r="M13" s="29"/>
      <c r="N13" s="29"/>
      <c r="O13" s="29"/>
      <c r="P13" s="29"/>
      <c r="Q13" s="29"/>
      <c r="R13" s="19"/>
      <c r="S13" s="27">
        <f>Q13/F13*100</f>
        <v>0</v>
      </c>
      <c r="T13" s="18"/>
    </row>
    <row r="14" spans="1:20" ht="47.25" x14ac:dyDescent="0.25">
      <c r="A14" s="25">
        <v>9</v>
      </c>
      <c r="B14" s="17">
        <v>5</v>
      </c>
      <c r="C14" s="8" t="s">
        <v>176</v>
      </c>
      <c r="D14" s="23" t="s">
        <v>177</v>
      </c>
      <c r="E14" s="23">
        <v>126</v>
      </c>
      <c r="F14" s="21">
        <v>10</v>
      </c>
      <c r="G14" s="101"/>
      <c r="H14" s="101"/>
      <c r="I14" s="101"/>
      <c r="J14" s="19"/>
      <c r="K14" s="19"/>
      <c r="L14" s="19"/>
      <c r="M14" s="19"/>
      <c r="N14" s="19"/>
      <c r="O14" s="19"/>
      <c r="P14" s="19"/>
      <c r="Q14" s="19"/>
      <c r="R14" s="29"/>
      <c r="S14" s="27">
        <f t="shared" ref="S14" si="0">Q14/F14*100</f>
        <v>0</v>
      </c>
      <c r="T14" s="18"/>
    </row>
    <row r="15" spans="1:20" ht="47.25" x14ac:dyDescent="0.25">
      <c r="A15" s="25">
        <v>10</v>
      </c>
      <c r="B15" s="17">
        <v>6</v>
      </c>
      <c r="C15" s="8" t="s">
        <v>178</v>
      </c>
      <c r="D15" s="23" t="s">
        <v>179</v>
      </c>
      <c r="E15" s="23">
        <v>21</v>
      </c>
      <c r="F15" s="21">
        <v>11</v>
      </c>
      <c r="G15" s="102"/>
      <c r="H15" s="102"/>
      <c r="I15" s="103"/>
      <c r="J15" s="30"/>
      <c r="K15" s="30"/>
      <c r="L15" s="31"/>
      <c r="M15" s="30"/>
      <c r="N15" s="30"/>
      <c r="O15" s="30"/>
      <c r="P15" s="30"/>
      <c r="Q15" s="30"/>
      <c r="R15" s="26"/>
      <c r="S15" s="27">
        <f>O15/F15*100</f>
        <v>0</v>
      </c>
      <c r="T15" s="18"/>
    </row>
    <row r="16" spans="1:20" ht="31.5" x14ac:dyDescent="0.25">
      <c r="A16" s="25">
        <v>11</v>
      </c>
      <c r="B16" s="17">
        <v>7</v>
      </c>
      <c r="C16" s="8" t="s">
        <v>169</v>
      </c>
      <c r="D16" s="23" t="s">
        <v>179</v>
      </c>
      <c r="E16" s="23" t="s">
        <v>92</v>
      </c>
      <c r="F16" s="21">
        <v>1</v>
      </c>
      <c r="G16" s="101"/>
      <c r="H16" s="101"/>
      <c r="I16" s="101"/>
      <c r="J16" s="19"/>
      <c r="K16" s="19"/>
      <c r="L16" s="19"/>
      <c r="M16" s="19"/>
      <c r="N16" s="19"/>
      <c r="O16" s="19"/>
      <c r="P16" s="19"/>
      <c r="Q16" s="19"/>
      <c r="R16" s="19"/>
      <c r="S16" s="27">
        <f t="shared" ref="S16:S17" si="1">Q16/F16*100</f>
        <v>0</v>
      </c>
      <c r="T16" s="18"/>
    </row>
    <row r="17" spans="1:20" ht="94.5" x14ac:dyDescent="0.25">
      <c r="A17" s="25">
        <v>12</v>
      </c>
      <c r="B17" s="13">
        <v>8</v>
      </c>
      <c r="C17" s="8" t="s">
        <v>180</v>
      </c>
      <c r="D17" s="23" t="s">
        <v>30</v>
      </c>
      <c r="E17" s="23">
        <v>33.5</v>
      </c>
      <c r="F17" s="21">
        <v>16.600000000000001</v>
      </c>
      <c r="G17" s="101"/>
      <c r="H17" s="101"/>
      <c r="I17" s="101"/>
      <c r="J17" s="19"/>
      <c r="K17" s="19"/>
      <c r="L17" s="19"/>
      <c r="M17" s="29"/>
      <c r="N17" s="19"/>
      <c r="O17" s="19"/>
      <c r="P17" s="19"/>
      <c r="Q17" s="19"/>
      <c r="R17" s="19"/>
      <c r="S17" s="27">
        <f t="shared" si="1"/>
        <v>0</v>
      </c>
      <c r="T17" s="18"/>
    </row>
  </sheetData>
  <customSheetViews>
    <customSheetView guid="{AF8A7EC1-5680-4411-8CA7-5C7F5D245B03}" scale="60" showPageBreaks="1" hiddenColumns="1" state="hidden" view="pageBreakPreview">
      <selection activeCell="I3" sqref="I3"/>
      <pageMargins left="0.7" right="0.7" top="0.75" bottom="0.75" header="0.3" footer="0.3"/>
      <pageSetup paperSize="9" orientation="portrait" r:id="rId1"/>
    </customSheetView>
    <customSheetView guid="{6AC0ED22-CCBF-444B-9F29-F3EDD4234483}" scale="60" showPageBreaks="1" hiddenColumns="1" view="pageBreakPreview">
      <selection activeCell="G6" sqref="G6:G17"/>
      <pageMargins left="0.7" right="0.7" top="0.75" bottom="0.75" header="0.3" footer="0.3"/>
      <pageSetup paperSize="9" orientation="portrait" r:id="rId2"/>
    </customSheetView>
    <customSheetView guid="{06A69783-2FAA-4B05-9CD3-C97C7DF94659}" scale="60" showPageBreaks="1" hiddenColumns="1" view="pageBreakPreview">
      <selection activeCell="G6" sqref="G6:G17"/>
      <pageMargins left="0.7" right="0.7" top="0.75" bottom="0.75" header="0.3" footer="0.3"/>
      <pageSetup paperSize="9" orientation="portrait" r:id="rId3"/>
    </customSheetView>
    <customSheetView guid="{8E7CBF92-2A8A-4486-AE31-320A2A4BD935}" scale="60" showPageBreaks="1" hiddenColumns="1" view="pageBreakPreview">
      <selection activeCell="G6" sqref="G6:I17"/>
      <pageMargins left="0.7" right="0.7" top="0.75" bottom="0.75" header="0.3" footer="0.3"/>
      <pageSetup paperSize="9" orientation="portrait" r:id="rId4"/>
    </customSheetView>
    <customSheetView guid="{F48E67D2-2C8C-4D86-A2A9-F44F569AC752}" scale="60" showPageBreaks="1" hiddenColumns="1" view="pageBreakPreview">
      <selection activeCell="G6" sqref="G6:G17"/>
      <pageMargins left="0.7" right="0.7" top="0.75" bottom="0.75" header="0.3" footer="0.3"/>
      <pageSetup paperSize="9" orientation="portrait" r:id="rId5"/>
    </customSheetView>
    <customSheetView guid="{B08D60EB-17AC-43BC-A2EA-BCC34DA15115}" scale="60" showPageBreaks="1" hiddenColumns="1" view="pageBreakPreview">
      <selection activeCell="B1" sqref="B1:T1"/>
      <pageMargins left="0.7" right="0.7" top="0.75" bottom="0.75" header="0.3" footer="0.3"/>
      <pageSetup paperSize="9" orientation="portrait" r:id="rId6"/>
    </customSheetView>
    <customSheetView guid="{E82CE51D-E642-4881-A0F3-F33C1C34AFA1}" scale="60" showPageBreaks="1" hiddenColumns="1" view="pageBreakPreview">
      <selection activeCell="G6" sqref="G6:G17"/>
      <pageMargins left="0.7" right="0.7" top="0.75" bottom="0.75" header="0.3" footer="0.3"/>
      <pageSetup paperSize="9" orientation="portrait" r:id="rId7"/>
    </customSheetView>
    <customSheetView guid="{AA1E88D6-B765-4D8A-BB20-FCE31C48857F}" scale="60" showPageBreaks="1" hiddenColumns="1" view="pageBreakPreview">
      <selection activeCell="G6" sqref="G6:G17"/>
      <pageMargins left="0.7" right="0.7" top="0.75" bottom="0.75" header="0.3" footer="0.3"/>
      <pageSetup paperSize="9" orientation="portrait" r:id="rId8"/>
    </customSheetView>
    <customSheetView guid="{DBB9E7F6-7701-4D52-8273-C96C8672D403}" scale="60" showPageBreaks="1" hiddenColumns="1" view="pageBreakPreview">
      <selection activeCell="G6" sqref="G6:G17"/>
      <pageMargins left="0.7" right="0.7" top="0.75" bottom="0.75" header="0.3" footer="0.3"/>
      <pageSetup paperSize="9" orientation="portrait" r:id="rId9"/>
    </customSheetView>
    <customSheetView guid="{0E67524B-A824-49FB-A67D-C1771603425D}" scale="60" showPageBreaks="1" hiddenColumns="1" view="pageBreakPreview">
      <selection activeCell="G6" sqref="G6:G17"/>
      <pageMargins left="0.7" right="0.7" top="0.75" bottom="0.75" header="0.3" footer="0.3"/>
      <pageSetup paperSize="9" orientation="portrait" r:id="rId10"/>
    </customSheetView>
    <customSheetView guid="{80AD08A8-345A-453A-A104-5E3DA1078B6F}" scale="60" showPageBreaks="1" hiddenColumns="1" view="pageBreakPreview">
      <selection activeCell="G6" sqref="G6:G17"/>
      <pageMargins left="0.7" right="0.7" top="0.75" bottom="0.75" header="0.3" footer="0.3"/>
      <pageSetup paperSize="9" orientation="portrait" r:id="rId11"/>
    </customSheetView>
    <customSheetView guid="{BEF67C10-7FC6-4F33-B3F9-204F29E3E218}" scale="60" showPageBreaks="1" hiddenColumns="1" view="pageBreakPreview">
      <selection activeCell="G6" sqref="G6:G17"/>
      <pageMargins left="0.7" right="0.7" top="0.75" bottom="0.75" header="0.3" footer="0.3"/>
      <pageSetup paperSize="9" orientation="portrait" r:id="rId12"/>
    </customSheetView>
    <customSheetView guid="{6A6C9703-C16B-46D2-8CEE-AD24BCFE6CF3}" scale="60" showPageBreaks="1" hiddenColumns="1" view="pageBreakPreview">
      <selection activeCell="G6" sqref="G6:G17"/>
      <pageMargins left="0.7" right="0.7" top="0.75" bottom="0.75" header="0.3" footer="0.3"/>
      <pageSetup paperSize="9" orientation="portrait" r:id="rId13"/>
    </customSheetView>
    <customSheetView guid="{BC0D032C-B7DF-4F2E-B1DC-6C55D32E50A7}" scale="60" showPageBreaks="1" hiddenColumns="1" view="pageBreakPreview">
      <selection activeCell="G6" sqref="G6:G17"/>
      <pageMargins left="0.7" right="0.7" top="0.75" bottom="0.75" header="0.3" footer="0.3"/>
      <pageSetup paperSize="9" orientation="portrait" r:id="rId14"/>
    </customSheetView>
    <customSheetView guid="{7ECADF5B-4174-4035-8137-3D83A4A93CD5}" scale="60" showPageBreaks="1" hiddenColumns="1" view="pageBreakPreview">
      <selection activeCell="G6" sqref="G6:G17"/>
      <pageMargins left="0.7" right="0.7" top="0.75" bottom="0.75" header="0.3" footer="0.3"/>
      <pageSetup paperSize="9" orientation="portrait" r:id="rId15"/>
    </customSheetView>
    <customSheetView guid="{5F1BE36F-0832-42CE-A3FC-1A76BC593CBA}" scale="60" showPageBreaks="1" hiddenColumns="1" view="pageBreakPreview">
      <selection activeCell="B1" sqref="B1:T1"/>
      <pageMargins left="0.7" right="0.7" top="0.75" bottom="0.75" header="0.3" footer="0.3"/>
      <pageSetup paperSize="9" orientation="portrait" r:id="rId16"/>
    </customSheetView>
    <customSheetView guid="{2632A833-96F5-4A25-97EB-81ED19BC2F66}" scale="60" showPageBreaks="1" hiddenColumns="1" view="pageBreakPreview">
      <selection activeCell="G6" sqref="G6:G17"/>
      <pageMargins left="0.7" right="0.7" top="0.75" bottom="0.75" header="0.3" footer="0.3"/>
      <pageSetup paperSize="9" orientation="portrait" r:id="rId17"/>
    </customSheetView>
    <customSheetView guid="{3A1AD47D-D360-494C-B851-D14B33F8032B}" scale="60" showPageBreaks="1" hiddenColumns="1" view="pageBreakPreview">
      <selection activeCell="G6" sqref="G6:G17"/>
      <pageMargins left="0.7" right="0.7" top="0.75" bottom="0.75" header="0.3" footer="0.3"/>
      <pageSetup paperSize="9" orientation="portrait" r:id="rId18"/>
    </customSheetView>
    <customSheetView guid="{73C3B9D4-9210-43F5-9883-0E949EA0E341}" scale="60" showPageBreaks="1" hiddenColumns="1" view="pageBreakPreview">
      <selection activeCell="G6" sqref="G6:I17"/>
      <pageMargins left="0.7" right="0.7" top="0.75" bottom="0.75" header="0.3" footer="0.3"/>
      <pageSetup paperSize="9" orientation="portrait" r:id="rId19"/>
    </customSheetView>
    <customSheetView guid="{29B41C1A-DE4D-4DEA-B90B-19C46C754CB5}" scale="60" showPageBreaks="1" hiddenColumns="1" view="pageBreakPreview">
      <selection activeCell="G6" sqref="G6:G17"/>
      <pageMargins left="0.7" right="0.7" top="0.75" bottom="0.75" header="0.3" footer="0.3"/>
      <pageSetup paperSize="9" orientation="portrait" r:id="rId20"/>
    </customSheetView>
    <customSheetView guid="{E5A2ECE4-B75B-45A2-AE22-0D04E85CEB66}" scale="60" showPageBreaks="1" hiddenColumns="1" view="pageBreakPreview">
      <selection activeCell="G6" sqref="G6:G17"/>
      <pageMargins left="0.7" right="0.7" top="0.75" bottom="0.75" header="0.3" footer="0.3"/>
      <pageSetup paperSize="9" orientation="portrait" r:id="rId21"/>
    </customSheetView>
    <customSheetView guid="{F1DC9DCC-06E3-4E7B-88AF-BCE58DCEC1FC}" scale="60" showPageBreaks="1" hiddenColumns="1" view="pageBreakPreview">
      <selection activeCell="G6" sqref="G6:G17"/>
      <pageMargins left="0.7" right="0.7" top="0.75" bottom="0.75" header="0.3" footer="0.3"/>
      <pageSetup paperSize="9" orientation="portrait" r:id="rId22"/>
    </customSheetView>
  </customSheetViews>
  <mergeCells count="9">
    <mergeCell ref="B5:T5"/>
    <mergeCell ref="A2:A3"/>
    <mergeCell ref="B1:T1"/>
    <mergeCell ref="B2:B3"/>
    <mergeCell ref="C2:C3"/>
    <mergeCell ref="D2:D3"/>
    <mergeCell ref="E2:E3"/>
    <mergeCell ref="F2:F3"/>
    <mergeCell ref="G2:S2"/>
  </mergeCells>
  <pageMargins left="0.7" right="0.7" top="0.75" bottom="0.75" header="0.3" footer="0.3"/>
  <pageSetup paperSize="9" orientation="portrait"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4</vt:i4>
      </vt:variant>
    </vt:vector>
  </HeadingPairs>
  <TitlesOfParts>
    <vt:vector size="23" baseType="lpstr">
      <vt:lpstr>МП Экстремизм</vt:lpstr>
      <vt:lpstr>МП РО</vt:lpstr>
      <vt:lpstr>МП СОГХ</vt:lpstr>
      <vt:lpstr>МП ФКГС</vt:lpstr>
      <vt:lpstr>МП КП</vt:lpstr>
      <vt:lpstr>МП РФКиС</vt:lpstr>
      <vt:lpstr>МП СЗН</vt:lpstr>
      <vt:lpstr>МП АПК</vt:lpstr>
      <vt:lpstr>МП РЖС</vt:lpstr>
      <vt:lpstr>МП РЖКК</vt:lpstr>
      <vt:lpstr>МП ППиООПГ</vt:lpstr>
      <vt:lpstr>МП БЖД</vt:lpstr>
      <vt:lpstr>МП ЭБ</vt:lpstr>
      <vt:lpstr>МП СЭР</vt:lpstr>
      <vt:lpstr>МП РТС</vt:lpstr>
      <vt:lpstr>МП УМФ</vt:lpstr>
      <vt:lpstr>МП РИГО</vt:lpstr>
      <vt:lpstr>МП УМИ</vt:lpstr>
      <vt:lpstr>МП РМС</vt:lpstr>
      <vt:lpstr>'МП АПК'!_ftnref1</vt:lpstr>
      <vt:lpstr>'МП АПК'!_ftnref2</vt:lpstr>
      <vt:lpstr>'МП АПК'!_ftnref3</vt:lpstr>
      <vt:lpstr>'МП РМС'!Область_печати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Лукманова Эльвира Наильевна</dc:creator>
  <cp:lastModifiedBy>Лукманова Эльвира Наильевна</cp:lastModifiedBy>
  <cp:lastPrinted>2023-06-14T04:33:14Z</cp:lastPrinted>
  <dcterms:created xsi:type="dcterms:W3CDTF">2006-09-16T00:00:00Z</dcterms:created>
  <dcterms:modified xsi:type="dcterms:W3CDTF">2023-08-04T09:49:48Z</dcterms:modified>
</cp:coreProperties>
</file>